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35" windowWidth="15480" windowHeight="9210" activeTab="6"/>
  </bookViews>
  <sheets>
    <sheet name="BASE" sheetId="4" r:id="rId1"/>
    <sheet name="COL" sheetId="1" r:id="rId2"/>
    <sheet name="LYC" sheetId="6" r:id="rId3"/>
    <sheet name="JOF" sheetId="2" r:id="rId4"/>
    <sheet name="Equip-Col" sheetId="3" state="hidden" r:id="rId5"/>
    <sheet name="Equip-Lyc" sheetId="5" state="hidden" r:id="rId6"/>
    <sheet name="masque" sheetId="7" r:id="rId7"/>
    <sheet name="parametre" sheetId="8" state="hidden" r:id="rId8"/>
  </sheets>
  <externalReferences>
    <externalReference r:id="rId9"/>
  </externalReferences>
  <definedNames>
    <definedName name="_xlnm._FilterDatabase" localSheetId="0" hidden="1">BASE!$A$2:$AG$74</definedName>
    <definedName name="AS">[1]parametres!$BE$3:$BE$8</definedName>
    <definedName name="Categorie">[1]parametres!$AH$3:$AQ$3</definedName>
    <definedName name="Niveau">[1]parametres!$B$30:$B$32</definedName>
    <definedName name="nivojof">parametre!$A$2:$B$5</definedName>
  </definedNames>
  <calcPr calcId="144525"/>
</workbook>
</file>

<file path=xl/calcChain.xml><?xml version="1.0" encoding="utf-8"?>
<calcChain xmlns="http://schemas.openxmlformats.org/spreadsheetml/2006/main">
  <c r="O24" i="2" l="1"/>
  <c r="O23" i="2"/>
  <c r="O22" i="2"/>
  <c r="O21" i="2"/>
  <c r="O20" i="2"/>
  <c r="O19" i="2"/>
  <c r="O18" i="2"/>
  <c r="O17" i="2"/>
  <c r="O16" i="2"/>
  <c r="O15" i="2"/>
  <c r="O14" i="2"/>
  <c r="O13" i="2"/>
  <c r="O12" i="2"/>
  <c r="O11" i="2"/>
  <c r="O10" i="2"/>
  <c r="O9" i="2"/>
  <c r="O8" i="2"/>
  <c r="O7" i="2"/>
  <c r="O6" i="2"/>
  <c r="O5" i="2"/>
  <c r="O4" i="2"/>
  <c r="O3" i="2"/>
  <c r="T4" i="6"/>
  <c r="T5" i="6"/>
  <c r="T6" i="6"/>
  <c r="T7" i="6"/>
  <c r="T8" i="6"/>
  <c r="T9" i="6"/>
  <c r="T10" i="6"/>
  <c r="T11" i="6"/>
  <c r="T12" i="6"/>
  <c r="T13" i="6"/>
  <c r="T14" i="6"/>
  <c r="T3" i="6"/>
  <c r="T4" i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3" i="1"/>
  <c r="AA11" i="6" l="1"/>
  <c r="AE3" i="6"/>
  <c r="AD3" i="6"/>
  <c r="AE4" i="6"/>
  <c r="AD4" i="6"/>
  <c r="AE5" i="6"/>
  <c r="AD5" i="6"/>
  <c r="AE6" i="6"/>
  <c r="AD6" i="6"/>
  <c r="AE7" i="6"/>
  <c r="AD7" i="6"/>
  <c r="AE8" i="6"/>
  <c r="AD8" i="6"/>
  <c r="AE9" i="6"/>
  <c r="AD9" i="6"/>
  <c r="AE10" i="6"/>
  <c r="AD10" i="6"/>
  <c r="AE11" i="6"/>
  <c r="AD11" i="6"/>
  <c r="AE12" i="6"/>
  <c r="AD12" i="6"/>
  <c r="AE13" i="6"/>
  <c r="AD13" i="6"/>
  <c r="AE14" i="6"/>
  <c r="AD14" i="6"/>
  <c r="Z3" i="6"/>
  <c r="Y3" i="6"/>
  <c r="X3" i="6"/>
  <c r="AC3" i="6"/>
  <c r="AB3" i="6"/>
  <c r="W3" i="6"/>
  <c r="AA4" i="6"/>
  <c r="Z4" i="6"/>
  <c r="Y4" i="6"/>
  <c r="AC4" i="6"/>
  <c r="AB4" i="6"/>
  <c r="V4" i="6"/>
  <c r="AA5" i="6"/>
  <c r="Z5" i="6"/>
  <c r="Y5" i="6"/>
  <c r="AC5" i="6"/>
  <c r="AB5" i="6"/>
  <c r="V5" i="6"/>
  <c r="Z6" i="6"/>
  <c r="Y6" i="6"/>
  <c r="X6" i="6"/>
  <c r="AC6" i="6"/>
  <c r="AB6" i="6"/>
  <c r="W6" i="6"/>
  <c r="AA7" i="6"/>
  <c r="Z7" i="6"/>
  <c r="Y7" i="6"/>
  <c r="X7" i="6"/>
  <c r="AC7" i="6"/>
  <c r="V7" i="6"/>
  <c r="Z8" i="6"/>
  <c r="Y8" i="6"/>
  <c r="X8" i="6"/>
  <c r="AC8" i="6"/>
  <c r="AB8" i="6"/>
  <c r="W8" i="6"/>
  <c r="AA9" i="6"/>
  <c r="Y9" i="6"/>
  <c r="X9" i="6"/>
  <c r="AC9" i="6"/>
  <c r="AB9" i="6"/>
  <c r="V9" i="6"/>
  <c r="AA10" i="6"/>
  <c r="Z10" i="6"/>
  <c r="Y10" i="6"/>
  <c r="X10" i="6"/>
  <c r="AB10" i="6"/>
  <c r="W10" i="6"/>
  <c r="Z11" i="6"/>
  <c r="Y11" i="6"/>
  <c r="X11" i="6"/>
  <c r="AC11" i="6"/>
  <c r="AB11" i="6"/>
  <c r="W11" i="6"/>
  <c r="Z12" i="6"/>
  <c r="Y12" i="6"/>
  <c r="X12" i="6"/>
  <c r="AC12" i="6"/>
  <c r="AB12" i="6"/>
  <c r="W12" i="6"/>
  <c r="AA13" i="6"/>
  <c r="Y13" i="6"/>
  <c r="X13" i="6"/>
  <c r="AC13" i="6"/>
  <c r="AB13" i="6"/>
  <c r="V13" i="6"/>
  <c r="Z14" i="6"/>
  <c r="Y14" i="6"/>
  <c r="X14" i="6"/>
  <c r="AC14" i="6"/>
  <c r="AB14" i="6"/>
  <c r="W14" i="6"/>
  <c r="V51" i="1"/>
  <c r="V48" i="1"/>
  <c r="V47" i="1"/>
  <c r="V45" i="1"/>
  <c r="V44" i="1"/>
  <c r="V43" i="1"/>
  <c r="V42" i="1"/>
  <c r="V40" i="1"/>
  <c r="V38" i="1"/>
  <c r="V37" i="1"/>
  <c r="V36" i="1"/>
  <c r="V35" i="1"/>
  <c r="V32" i="1"/>
  <c r="V31" i="1"/>
  <c r="V30" i="1"/>
  <c r="V29" i="1"/>
  <c r="V21" i="1"/>
  <c r="V16" i="1"/>
  <c r="V11" i="1"/>
  <c r="V10" i="1"/>
  <c r="V9" i="1"/>
  <c r="V6" i="1"/>
  <c r="V3" i="1"/>
  <c r="V52" i="1"/>
  <c r="W51" i="1"/>
  <c r="Y51" i="1"/>
  <c r="Z51" i="1"/>
  <c r="AA51" i="1"/>
  <c r="AB51" i="1"/>
  <c r="W50" i="1"/>
  <c r="X50" i="1"/>
  <c r="Z50" i="1"/>
  <c r="AA50" i="1"/>
  <c r="AB50" i="1"/>
  <c r="X49" i="1"/>
  <c r="Y49" i="1"/>
  <c r="Z49" i="1"/>
  <c r="AA49" i="1"/>
  <c r="AB49" i="1"/>
  <c r="W48" i="1"/>
  <c r="X48" i="1"/>
  <c r="Y48" i="1"/>
  <c r="AA48" i="1"/>
  <c r="AB48" i="1"/>
  <c r="W47" i="1"/>
  <c r="X47" i="1"/>
  <c r="Y47" i="1"/>
  <c r="AA47" i="1"/>
  <c r="AB47" i="1"/>
  <c r="X46" i="1"/>
  <c r="Y46" i="1"/>
  <c r="Z46" i="1"/>
  <c r="AA46" i="1"/>
  <c r="AB46" i="1"/>
  <c r="W45" i="1"/>
  <c r="X45" i="1"/>
  <c r="Y45" i="1"/>
  <c r="AA45" i="1"/>
  <c r="AB45" i="1"/>
  <c r="W44" i="1"/>
  <c r="Y44" i="1"/>
  <c r="Z44" i="1"/>
  <c r="AA44" i="1"/>
  <c r="AB44" i="1"/>
  <c r="W43" i="1"/>
  <c r="X43" i="1"/>
  <c r="Y43" i="1"/>
  <c r="AA43" i="1"/>
  <c r="AB43" i="1"/>
  <c r="W42" i="1"/>
  <c r="X42" i="1"/>
  <c r="Y42" i="1"/>
  <c r="AA42" i="1"/>
  <c r="AB42" i="1"/>
  <c r="X41" i="1"/>
  <c r="Y41" i="1"/>
  <c r="Z41" i="1"/>
  <c r="AA41" i="1"/>
  <c r="AB41" i="1"/>
  <c r="W40" i="1"/>
  <c r="Y40" i="1"/>
  <c r="Z40" i="1"/>
  <c r="AA40" i="1"/>
  <c r="AB40" i="1"/>
  <c r="X39" i="1"/>
  <c r="Y39" i="1"/>
  <c r="Z39" i="1"/>
  <c r="AA39" i="1"/>
  <c r="AB39" i="1"/>
  <c r="W38" i="1"/>
  <c r="X38" i="1"/>
  <c r="Y38" i="1"/>
  <c r="AA38" i="1"/>
  <c r="AB38" i="1"/>
  <c r="W37" i="1"/>
  <c r="X37" i="1"/>
  <c r="Y37" i="1"/>
  <c r="AA37" i="1"/>
  <c r="AB37" i="1"/>
  <c r="W36" i="1"/>
  <c r="Y36" i="1"/>
  <c r="Z36" i="1"/>
  <c r="AA36" i="1"/>
  <c r="AB36" i="1"/>
  <c r="W35" i="1"/>
  <c r="Y35" i="1"/>
  <c r="Z35" i="1"/>
  <c r="AA35" i="1"/>
  <c r="AB35" i="1"/>
  <c r="X34" i="1"/>
  <c r="Y34" i="1"/>
  <c r="Z34" i="1"/>
  <c r="AA34" i="1"/>
  <c r="AB34" i="1"/>
  <c r="X33" i="1"/>
  <c r="Y33" i="1"/>
  <c r="Z33" i="1"/>
  <c r="AA33" i="1"/>
  <c r="AB33" i="1"/>
  <c r="W32" i="1"/>
  <c r="X32" i="1"/>
  <c r="Y32" i="1"/>
  <c r="AA32" i="1"/>
  <c r="AB32" i="1"/>
  <c r="W31" i="1"/>
  <c r="X31" i="1"/>
  <c r="Y31" i="1"/>
  <c r="AA31" i="1"/>
  <c r="AB31" i="1"/>
  <c r="W30" i="1"/>
  <c r="X30" i="1"/>
  <c r="Y30" i="1"/>
  <c r="AA30" i="1"/>
  <c r="AB30" i="1"/>
  <c r="W29" i="1"/>
  <c r="X29" i="1"/>
  <c r="Y29" i="1"/>
  <c r="AA29" i="1"/>
  <c r="AB29" i="1"/>
  <c r="X28" i="1"/>
  <c r="Y28" i="1"/>
  <c r="Z28" i="1"/>
  <c r="AA28" i="1"/>
  <c r="AB28" i="1"/>
  <c r="W27" i="1"/>
  <c r="X27" i="1"/>
  <c r="Z27" i="1"/>
  <c r="AA27" i="1"/>
  <c r="AB27" i="1"/>
  <c r="X26" i="1"/>
  <c r="Y26" i="1"/>
  <c r="Z26" i="1"/>
  <c r="AA26" i="1"/>
  <c r="AB26" i="1"/>
  <c r="X25" i="1"/>
  <c r="Y25" i="1"/>
  <c r="Z25" i="1"/>
  <c r="AA25" i="1"/>
  <c r="AB25" i="1"/>
  <c r="W24" i="1"/>
  <c r="X24" i="1"/>
  <c r="Z24" i="1"/>
  <c r="AA24" i="1"/>
  <c r="AB24" i="1"/>
  <c r="X23" i="1"/>
  <c r="Y23" i="1"/>
  <c r="Z23" i="1"/>
  <c r="AA23" i="1"/>
  <c r="AB23" i="1"/>
  <c r="W22" i="1"/>
  <c r="X22" i="1"/>
  <c r="Z22" i="1"/>
  <c r="AA22" i="1"/>
  <c r="AB22" i="1"/>
  <c r="W21" i="1"/>
  <c r="X21" i="1"/>
  <c r="Y21" i="1"/>
  <c r="Z21" i="1"/>
  <c r="AA21" i="1"/>
  <c r="W20" i="1"/>
  <c r="X20" i="1"/>
  <c r="Z20" i="1"/>
  <c r="AA20" i="1"/>
  <c r="AB20" i="1"/>
  <c r="W19" i="1"/>
  <c r="X19" i="1"/>
  <c r="Z19" i="1"/>
  <c r="AA19" i="1"/>
  <c r="AB19" i="1"/>
  <c r="W18" i="1"/>
  <c r="X18" i="1"/>
  <c r="Z18" i="1"/>
  <c r="AA18" i="1"/>
  <c r="AB18" i="1"/>
  <c r="X17" i="1"/>
  <c r="Y17" i="1"/>
  <c r="Z17" i="1"/>
  <c r="AA17" i="1"/>
  <c r="AB17" i="1"/>
  <c r="W16" i="1"/>
  <c r="X16" i="1"/>
  <c r="Y16" i="1"/>
  <c r="AA16" i="1"/>
  <c r="AB16" i="1"/>
  <c r="X15" i="1"/>
  <c r="Y15" i="1"/>
  <c r="Z15" i="1"/>
  <c r="AA15" i="1"/>
  <c r="AB15" i="1"/>
  <c r="X14" i="1"/>
  <c r="Y14" i="1"/>
  <c r="Z14" i="1"/>
  <c r="AA14" i="1"/>
  <c r="AB14" i="1"/>
  <c r="X13" i="1"/>
  <c r="Y13" i="1"/>
  <c r="Z13" i="1"/>
  <c r="AA13" i="1"/>
  <c r="AB13" i="1"/>
  <c r="X12" i="1"/>
  <c r="Y12" i="1"/>
  <c r="Z12" i="1"/>
  <c r="AA12" i="1"/>
  <c r="AB12" i="1"/>
  <c r="W11" i="1"/>
  <c r="X11" i="1"/>
  <c r="Y11" i="1"/>
  <c r="AA11" i="1"/>
  <c r="AB11" i="1"/>
  <c r="W10" i="1"/>
  <c r="X10" i="1"/>
  <c r="Y10" i="1"/>
  <c r="AA10" i="1"/>
  <c r="AB10" i="1"/>
  <c r="W9" i="1"/>
  <c r="Y9" i="1"/>
  <c r="Z9" i="1"/>
  <c r="AA9" i="1"/>
  <c r="AB9" i="1"/>
  <c r="W8" i="1"/>
  <c r="X8" i="1"/>
  <c r="Z8" i="1"/>
  <c r="AA8" i="1"/>
  <c r="AB8" i="1"/>
  <c r="W7" i="1"/>
  <c r="X7" i="1"/>
  <c r="Z7" i="1"/>
  <c r="AA7" i="1"/>
  <c r="AB7" i="1"/>
  <c r="W6" i="1"/>
  <c r="X6" i="1"/>
  <c r="Y6" i="1"/>
  <c r="AA6" i="1"/>
  <c r="AB6" i="1"/>
  <c r="X5" i="1"/>
  <c r="Y5" i="1"/>
  <c r="Z5" i="1"/>
  <c r="AA5" i="1"/>
  <c r="AB5" i="1"/>
  <c r="X4" i="1"/>
  <c r="Y4" i="1"/>
  <c r="Z4" i="1"/>
  <c r="AA4" i="1"/>
  <c r="AB4" i="1"/>
  <c r="W3" i="1"/>
  <c r="X3" i="1"/>
  <c r="Y3" i="1"/>
  <c r="AA3" i="1"/>
  <c r="AB3" i="1"/>
  <c r="W52" i="1"/>
  <c r="X52" i="1"/>
  <c r="Y52" i="1"/>
  <c r="AA52" i="1"/>
  <c r="AB52" i="1"/>
  <c r="W13" i="6" l="1"/>
  <c r="W9" i="6"/>
  <c r="W5" i="6"/>
  <c r="W7" i="6"/>
  <c r="AA3" i="6"/>
  <c r="W4" i="6"/>
  <c r="X4" i="6"/>
  <c r="AA6" i="6"/>
  <c r="V6" i="6"/>
  <c r="V8" i="6"/>
  <c r="AA8" i="6"/>
  <c r="AC10" i="6"/>
  <c r="V10" i="6"/>
  <c r="AA12" i="6"/>
  <c r="V12" i="6"/>
  <c r="AA14" i="6"/>
  <c r="V3" i="6"/>
  <c r="X5" i="6"/>
  <c r="AB7" i="6"/>
  <c r="Z9" i="6"/>
  <c r="V11" i="6"/>
  <c r="Z13" i="6"/>
  <c r="V14" i="6"/>
  <c r="V50" i="1" l="1"/>
  <c r="V46" i="1"/>
  <c r="V34" i="1"/>
  <c r="V28" i="1"/>
  <c r="V26" i="1"/>
  <c r="V24" i="1"/>
  <c r="V22" i="1"/>
  <c r="V20" i="1"/>
  <c r="V18" i="1"/>
  <c r="V14" i="1"/>
  <c r="V12" i="1"/>
  <c r="V8" i="1"/>
  <c r="V4" i="1"/>
  <c r="X51" i="1"/>
  <c r="Z48" i="1"/>
  <c r="Z47" i="1"/>
  <c r="Z45" i="1"/>
  <c r="X44" i="1"/>
  <c r="Z43" i="1"/>
  <c r="Z42" i="1"/>
  <c r="X40" i="1"/>
  <c r="Z38" i="1"/>
  <c r="Z37" i="1"/>
  <c r="X36" i="1"/>
  <c r="X35" i="1"/>
  <c r="Z32" i="1"/>
  <c r="Z31" i="1"/>
  <c r="Z30" i="1"/>
  <c r="Z29" i="1"/>
  <c r="AB21" i="1"/>
  <c r="Z16" i="1"/>
  <c r="Z11" i="1"/>
  <c r="Z10" i="1"/>
  <c r="X9" i="1"/>
  <c r="Z6" i="1"/>
  <c r="Z3" i="1"/>
  <c r="V49" i="1"/>
  <c r="V41" i="1"/>
  <c r="V39" i="1"/>
  <c r="V33" i="1"/>
  <c r="V27" i="1"/>
  <c r="V25" i="1"/>
  <c r="V23" i="1"/>
  <c r="V19" i="1"/>
  <c r="V17" i="1"/>
  <c r="V15" i="1"/>
  <c r="V13" i="1"/>
  <c r="V7" i="1"/>
  <c r="V5" i="1"/>
  <c r="Y50" i="1"/>
  <c r="W49" i="1"/>
  <c r="W46" i="1"/>
  <c r="W41" i="1"/>
  <c r="W39" i="1"/>
  <c r="W34" i="1"/>
  <c r="W33" i="1"/>
  <c r="W28" i="1"/>
  <c r="Y27" i="1"/>
  <c r="W26" i="1"/>
  <c r="W25" i="1"/>
  <c r="Y24" i="1"/>
  <c r="W23" i="1"/>
  <c r="Y22" i="1"/>
  <c r="Y20" i="1"/>
  <c r="Y19" i="1"/>
  <c r="Y18" i="1"/>
  <c r="W17" i="1"/>
  <c r="W15" i="1"/>
  <c r="W14" i="1"/>
  <c r="W13" i="1"/>
  <c r="W12" i="1"/>
  <c r="Y8" i="1"/>
  <c r="Y7" i="1"/>
  <c r="W5" i="1"/>
  <c r="W4" i="1"/>
  <c r="Z52" i="1"/>
</calcChain>
</file>

<file path=xl/comments1.xml><?xml version="1.0" encoding="utf-8"?>
<comments xmlns="http://schemas.openxmlformats.org/spreadsheetml/2006/main">
  <authors>
    <author>sans nom</author>
  </authors>
  <commentList>
    <comment ref="A2" authorId="0">
      <text>
        <r>
          <rPr>
            <b/>
            <sz val="9"/>
            <color indexed="81"/>
            <rFont val="Tahoma"/>
            <family val="2"/>
          </rPr>
          <t>Mettre un x pour présent
ou aj pour ajouté</t>
        </r>
      </text>
    </comment>
  </commentList>
</comments>
</file>

<file path=xl/sharedStrings.xml><?xml version="1.0" encoding="utf-8"?>
<sst xmlns="http://schemas.openxmlformats.org/spreadsheetml/2006/main" count="1480" uniqueCount="296">
  <si>
    <t>Nom-prenom</t>
  </si>
  <si>
    <t>lic</t>
  </si>
  <si>
    <t>sexe</t>
  </si>
  <si>
    <t>exc</t>
  </si>
  <si>
    <t>joff</t>
  </si>
  <si>
    <t>niv</t>
  </si>
  <si>
    <t>v1</t>
  </si>
  <si>
    <t>v2</t>
  </si>
  <si>
    <t>v3</t>
  </si>
  <si>
    <t>b1</t>
  </si>
  <si>
    <t>b2</t>
  </si>
  <si>
    <t>club</t>
  </si>
  <si>
    <t>total</t>
  </si>
  <si>
    <t>eq</t>
  </si>
  <si>
    <t>gr</t>
  </si>
  <si>
    <t>a</t>
  </si>
  <si>
    <t>b</t>
  </si>
  <si>
    <t>rang scratch</t>
  </si>
  <si>
    <t>Rang indiv</t>
  </si>
  <si>
    <t>fille</t>
  </si>
  <si>
    <t>masc</t>
  </si>
  <si>
    <t>excel</t>
  </si>
  <si>
    <t>numclub</t>
  </si>
  <si>
    <t>categorie</t>
  </si>
  <si>
    <t>Groupe</t>
  </si>
  <si>
    <t>date-n</t>
  </si>
  <si>
    <t>jo</t>
  </si>
  <si>
    <t>Dossa</t>
  </si>
  <si>
    <t>District</t>
  </si>
  <si>
    <t>Académique</t>
  </si>
  <si>
    <t>CG</t>
  </si>
  <si>
    <t>Départemental</t>
  </si>
  <si>
    <t>Rang Fém</t>
  </si>
  <si>
    <t>P. DE ROZIER</t>
  </si>
  <si>
    <t>St PIERRE</t>
  </si>
  <si>
    <t>VAUBAN</t>
  </si>
  <si>
    <t>A. CAMUS</t>
  </si>
  <si>
    <t>BORIS VIAN</t>
  </si>
  <si>
    <t>DU CARAQUET</t>
  </si>
  <si>
    <t>MF</t>
  </si>
  <si>
    <t>MG</t>
  </si>
  <si>
    <t>BG</t>
  </si>
  <si>
    <t>BF</t>
  </si>
  <si>
    <t>x</t>
  </si>
  <si>
    <t>Voie 1</t>
  </si>
  <si>
    <t>Voie 2</t>
  </si>
  <si>
    <t>Voie 3</t>
  </si>
  <si>
    <t>Voie 4</t>
  </si>
  <si>
    <t>TOTAL</t>
  </si>
  <si>
    <t>voie5</t>
  </si>
  <si>
    <t>col</t>
  </si>
  <si>
    <t>N° Licence</t>
  </si>
  <si>
    <t>Nom</t>
  </si>
  <si>
    <t>Prénom</t>
  </si>
  <si>
    <t>Date naiss.</t>
  </si>
  <si>
    <t>Cat</t>
  </si>
  <si>
    <t>Type étab.</t>
  </si>
  <si>
    <t>Nom étab.</t>
  </si>
  <si>
    <t>Dép.</t>
  </si>
  <si>
    <t>Ville étab.</t>
  </si>
  <si>
    <t>Niveau Grimpe</t>
  </si>
  <si>
    <t>Excellence</t>
  </si>
  <si>
    <t>N° JO</t>
  </si>
  <si>
    <t>Spécialité</t>
  </si>
  <si>
    <t>Niveau</t>
  </si>
  <si>
    <t>Inscription</t>
  </si>
  <si>
    <t>Classe</t>
  </si>
  <si>
    <t>PAR</t>
  </si>
  <si>
    <t>LEN</t>
  </si>
  <si>
    <t>CRE</t>
  </si>
  <si>
    <t>MER</t>
  </si>
  <si>
    <t>BIL</t>
  </si>
  <si>
    <t>HEN</t>
  </si>
  <si>
    <t>LEC</t>
  </si>
  <si>
    <t>TIQ</t>
  </si>
  <si>
    <t>DAV</t>
  </si>
  <si>
    <t>CLE</t>
  </si>
  <si>
    <t>BRE</t>
  </si>
  <si>
    <t>LED</t>
  </si>
  <si>
    <t>DEM</t>
  </si>
  <si>
    <t>DER</t>
  </si>
  <si>
    <t>DEV</t>
  </si>
  <si>
    <t>LET</t>
  </si>
  <si>
    <t>LER</t>
  </si>
  <si>
    <t>BOU</t>
  </si>
  <si>
    <t>MAR</t>
  </si>
  <si>
    <t>BER</t>
  </si>
  <si>
    <t>DOU</t>
  </si>
  <si>
    <t>GAL</t>
  </si>
  <si>
    <t>DUE</t>
  </si>
  <si>
    <t>GUC</t>
  </si>
  <si>
    <t>TAT</t>
  </si>
  <si>
    <t>DEW</t>
  </si>
  <si>
    <t>CLA</t>
  </si>
  <si>
    <t>D'H</t>
  </si>
  <si>
    <t>GEN</t>
  </si>
  <si>
    <t>AUG</t>
  </si>
  <si>
    <t>DUH</t>
  </si>
  <si>
    <t>LEF</t>
  </si>
  <si>
    <t>SEN</t>
  </si>
  <si>
    <t>DEB</t>
  </si>
  <si>
    <t>DUP</t>
  </si>
  <si>
    <t>GUE</t>
  </si>
  <si>
    <t>JAL</t>
  </si>
  <si>
    <t>VER</t>
  </si>
  <si>
    <t>ROC</t>
  </si>
  <si>
    <t>FON</t>
  </si>
  <si>
    <t>GRE</t>
  </si>
  <si>
    <t>NOE</t>
  </si>
  <si>
    <t>LEM</t>
  </si>
  <si>
    <t>BEC</t>
  </si>
  <si>
    <t>HAN</t>
  </si>
  <si>
    <t>BAU</t>
  </si>
  <si>
    <t>BEN</t>
  </si>
  <si>
    <t>QUE</t>
  </si>
  <si>
    <t>MAS</t>
  </si>
  <si>
    <t>DEL</t>
  </si>
  <si>
    <t>LEP</t>
  </si>
  <si>
    <t>FLA</t>
  </si>
  <si>
    <t>LEB</t>
  </si>
  <si>
    <t>PEN</t>
  </si>
  <si>
    <t>groupe</t>
  </si>
  <si>
    <t>G</t>
  </si>
  <si>
    <t>F</t>
  </si>
  <si>
    <t>type etab</t>
  </si>
  <si>
    <t>oui</t>
  </si>
  <si>
    <t>Calais</t>
  </si>
  <si>
    <t>Présent</t>
  </si>
  <si>
    <t>Dossard</t>
  </si>
  <si>
    <t>Niveau (Jo)</t>
  </si>
  <si>
    <t>Léo</t>
  </si>
  <si>
    <t>Léa</t>
  </si>
  <si>
    <t>calais</t>
  </si>
  <si>
    <t>LYC</t>
  </si>
  <si>
    <t>HQE</t>
  </si>
  <si>
    <t>CF</t>
  </si>
  <si>
    <t>JG</t>
  </si>
  <si>
    <t>BERTHELOT</t>
  </si>
  <si>
    <t>JF</t>
  </si>
  <si>
    <t>outreau</t>
  </si>
  <si>
    <t>Expert</t>
  </si>
  <si>
    <t>Débutant</t>
  </si>
  <si>
    <t>Outreau</t>
  </si>
  <si>
    <t>Mat</t>
  </si>
  <si>
    <t>Tan</t>
  </si>
  <si>
    <t>Emm</t>
  </si>
  <si>
    <t>Rom</t>
  </si>
  <si>
    <t>Aym</t>
  </si>
  <si>
    <t>Bry</t>
  </si>
  <si>
    <t>Jul</t>
  </si>
  <si>
    <t>Eli</t>
  </si>
  <si>
    <t>Loi</t>
  </si>
  <si>
    <t>Axe</t>
  </si>
  <si>
    <t>Ces</t>
  </si>
  <si>
    <t>Fla</t>
  </si>
  <si>
    <t>Cor</t>
  </si>
  <si>
    <t>Vic</t>
  </si>
  <si>
    <t>Art</t>
  </si>
  <si>
    <t>Lil</t>
  </si>
  <si>
    <t>Man</t>
  </si>
  <si>
    <t>Max</t>
  </si>
  <si>
    <t>Rem</t>
  </si>
  <si>
    <t>Mar</t>
  </si>
  <si>
    <t>Cel</t>
  </si>
  <si>
    <t>Pau</t>
  </si>
  <si>
    <t>Phi</t>
  </si>
  <si>
    <t>Cyr</t>
  </si>
  <si>
    <t>Cla</t>
  </si>
  <si>
    <t>Jer</t>
  </si>
  <si>
    <t>Ali</t>
  </si>
  <si>
    <t>Cam</t>
  </si>
  <si>
    <t>Abi</t>
  </si>
  <si>
    <t>Bev</t>
  </si>
  <si>
    <t>Mic</t>
  </si>
  <si>
    <t>Ama</t>
  </si>
  <si>
    <t>Chl</t>
  </si>
  <si>
    <t>Lin</t>
  </si>
  <si>
    <t>Aur</t>
  </si>
  <si>
    <t>Wil</t>
  </si>
  <si>
    <t>Ylo</t>
  </si>
  <si>
    <t>Loï</t>
  </si>
  <si>
    <t>Rém</t>
  </si>
  <si>
    <t>Ada</t>
  </si>
  <si>
    <t>Ale</t>
  </si>
  <si>
    <t>The</t>
  </si>
  <si>
    <t>Adr</t>
  </si>
  <si>
    <t>DEH</t>
  </si>
  <si>
    <t>Lor</t>
  </si>
  <si>
    <t>SAU</t>
  </si>
  <si>
    <t>Sim</t>
  </si>
  <si>
    <t>MEN</t>
  </si>
  <si>
    <t>Tif</t>
  </si>
  <si>
    <t>GES</t>
  </si>
  <si>
    <t>Thi</t>
  </si>
  <si>
    <t>SZO</t>
  </si>
  <si>
    <t>San</t>
  </si>
  <si>
    <t>DUF</t>
  </si>
  <si>
    <t>Ste</t>
  </si>
  <si>
    <t>THI</t>
  </si>
  <si>
    <t>Fan</t>
  </si>
  <si>
    <t>Que</t>
  </si>
  <si>
    <t>DEL-Cel</t>
  </si>
  <si>
    <t>FLA-Jer</t>
  </si>
  <si>
    <t>LEP-Mar</t>
  </si>
  <si>
    <t>LEB-Ali</t>
  </si>
  <si>
    <t>FLA-Cam</t>
  </si>
  <si>
    <t>HEN-Abi</t>
  </si>
  <si>
    <t>DUP-Bev</t>
  </si>
  <si>
    <t>PEN-Mic</t>
  </si>
  <si>
    <t>MAS-Lil</t>
  </si>
  <si>
    <t>DER-Cam</t>
  </si>
  <si>
    <t>LET-Wil</t>
  </si>
  <si>
    <t>MAR-Loï</t>
  </si>
  <si>
    <t>BOU-Rém</t>
  </si>
  <si>
    <t>NOE-Jul</t>
  </si>
  <si>
    <t>LEM-Ali</t>
  </si>
  <si>
    <t>BEC-Fla</t>
  </si>
  <si>
    <t>FON-Jul</t>
  </si>
  <si>
    <t>ROC-Eli</t>
  </si>
  <si>
    <t>11111-col-BORIS VIAN-calais</t>
  </si>
  <si>
    <t>11243-col-St PIERRE-calais</t>
  </si>
  <si>
    <t>LEM-Mar</t>
  </si>
  <si>
    <t>DEH-Lor</t>
  </si>
  <si>
    <t>11107-LYC-HQE-Calais</t>
  </si>
  <si>
    <t>SAU-Loï</t>
  </si>
  <si>
    <t>QUE-Sim</t>
  </si>
  <si>
    <t>MEN-Vic</t>
  </si>
  <si>
    <t>11096-LYC-BERTHELOT-calais</t>
  </si>
  <si>
    <t>BEC-Tif</t>
  </si>
  <si>
    <t>GES-Thi</t>
  </si>
  <si>
    <t>SZO-San</t>
  </si>
  <si>
    <t>DUF-Ste</t>
  </si>
  <si>
    <t>THI-Fan</t>
  </si>
  <si>
    <t>FON-Cla</t>
  </si>
  <si>
    <t>LEN-Que</t>
  </si>
  <si>
    <t>Wimille</t>
  </si>
  <si>
    <t>LP clerc</t>
  </si>
  <si>
    <t>Non</t>
  </si>
  <si>
    <t>jof</t>
  </si>
  <si>
    <t>TAT-Mat</t>
  </si>
  <si>
    <t>DAV-Tan</t>
  </si>
  <si>
    <t>DUE-Emm</t>
  </si>
  <si>
    <t>GAL-Rom</t>
  </si>
  <si>
    <t>GUC-Aym</t>
  </si>
  <si>
    <t>DEW-Bry</t>
  </si>
  <si>
    <t>PAR-Mat</t>
  </si>
  <si>
    <t>DAV-Jul</t>
  </si>
  <si>
    <t>HEN-Loi</t>
  </si>
  <si>
    <t>VER-Léo</t>
  </si>
  <si>
    <t>TIQ-Axe</t>
  </si>
  <si>
    <t>MER-Léa</t>
  </si>
  <si>
    <t>BIL-Ces</t>
  </si>
  <si>
    <t>CRE-Fla</t>
  </si>
  <si>
    <t>BRE-Cor</t>
  </si>
  <si>
    <t>LED-Cor</t>
  </si>
  <si>
    <t>SEN-Vic</t>
  </si>
  <si>
    <t>LEF-Art</t>
  </si>
  <si>
    <t>GEN-Lil</t>
  </si>
  <si>
    <t>DOU-Man</t>
  </si>
  <si>
    <t>GUE-Max</t>
  </si>
  <si>
    <t>JAL-Jul</t>
  </si>
  <si>
    <t>DUP-Mat</t>
  </si>
  <si>
    <t>CLE-Rem</t>
  </si>
  <si>
    <t>BER-Mar</t>
  </si>
  <si>
    <t>LEC-Cel</t>
  </si>
  <si>
    <t>AUG-Pau</t>
  </si>
  <si>
    <t>CLA-Man</t>
  </si>
  <si>
    <t>DEB-Cyr</t>
  </si>
  <si>
    <t>DUH-Cla</t>
  </si>
  <si>
    <t>QUE-Chl</t>
  </si>
  <si>
    <t>BEN-Lin</t>
  </si>
  <si>
    <t>DEM-Ylo</t>
  </si>
  <si>
    <t>DER-Ada</t>
  </si>
  <si>
    <t>BAU-Adr</t>
  </si>
  <si>
    <t>11068-col-DU CARAQUET-Calais</t>
  </si>
  <si>
    <t>11073-col-A. CAMUS-Outreau</t>
  </si>
  <si>
    <t>11082-col-P. DE ROZIER-Wimille</t>
  </si>
  <si>
    <t>11082-col-DU CARAQUET-Calais</t>
  </si>
  <si>
    <t>11101-col-VAUBAN-calais</t>
  </si>
  <si>
    <t>SF</t>
  </si>
  <si>
    <t>SG</t>
  </si>
  <si>
    <t>N°club-Nomclub-vilel Club</t>
  </si>
  <si>
    <t>Type-Etab</t>
  </si>
  <si>
    <t>numclub-typeetab-Nomclub</t>
  </si>
  <si>
    <t>11074-LYC-LP clerc-outreau</t>
  </si>
  <si>
    <t>Eq</t>
  </si>
  <si>
    <t>National</t>
  </si>
  <si>
    <t>SEXE</t>
  </si>
  <si>
    <t>DOSSARD</t>
  </si>
  <si>
    <t>POINT</t>
  </si>
  <si>
    <t>CLUB</t>
  </si>
  <si>
    <t>NIVEAU</t>
  </si>
  <si>
    <t>ps Jof</t>
  </si>
  <si>
    <t>Pts Jof</t>
  </si>
  <si>
    <t>Jof</t>
  </si>
  <si>
    <t>Pts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</si>
</sst>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General"/>
    <numFmt numFmtId="165" formatCode="[$-40C]d/m/yy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sz val="11"/>
      <color rgb="FF000000"/>
      <name val="Calibri"/>
      <family val="2"/>
    </font>
    <font>
      <sz val="11"/>
      <name val="Comic Sans MS"/>
      <family val="4"/>
    </font>
    <font>
      <sz val="8"/>
      <color theme="1"/>
      <name val="Calibri"/>
      <family val="2"/>
      <scheme val="minor"/>
    </font>
    <font>
      <sz val="8"/>
      <color theme="1"/>
      <name val="Comic Sans MS"/>
      <family val="4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Arial"/>
      <family val="2"/>
    </font>
    <font>
      <b/>
      <sz val="9"/>
      <color indexed="81"/>
      <name val="Tahoma"/>
      <family val="2"/>
    </font>
    <font>
      <sz val="9"/>
      <color rgb="FF000000"/>
      <name val="Calibri"/>
      <family val="2"/>
      <scheme val="minor"/>
    </font>
    <font>
      <sz val="9"/>
      <color indexed="8"/>
      <name val="Calibri"/>
      <family val="2"/>
      <scheme val="minor"/>
    </font>
    <font>
      <sz val="9"/>
      <name val="Calibri"/>
      <family val="2"/>
      <scheme val="minor"/>
    </font>
    <font>
      <sz val="9"/>
      <name val="Comic Sans MS"/>
      <family val="4"/>
    </font>
    <font>
      <sz val="9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2" fillId="0" borderId="0"/>
  </cellStyleXfs>
  <cellXfs count="113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3" borderId="2" xfId="0" applyFill="1" applyBorder="1"/>
    <xf numFmtId="0" fontId="0" fillId="0" borderId="3" xfId="0" applyBorder="1"/>
    <xf numFmtId="0" fontId="0" fillId="0" borderId="4" xfId="0" applyBorder="1"/>
    <xf numFmtId="0" fontId="0" fillId="3" borderId="2" xfId="0" applyFill="1" applyBorder="1" applyAlignment="1"/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 shrinkToFit="1"/>
    </xf>
    <xf numFmtId="0" fontId="3" fillId="0" borderId="1" xfId="0" applyFont="1" applyFill="1" applyBorder="1" applyAlignment="1">
      <alignment horizontal="center" shrinkToFit="1"/>
    </xf>
    <xf numFmtId="0" fontId="0" fillId="0" borderId="1" xfId="0" applyFont="1" applyBorder="1" applyAlignment="1">
      <alignment horizontal="center" shrinkToFit="1"/>
    </xf>
    <xf numFmtId="0" fontId="4" fillId="4" borderId="0" xfId="0" applyFont="1" applyFill="1" applyAlignment="1">
      <alignment horizontal="center"/>
    </xf>
    <xf numFmtId="0" fontId="5" fillId="4" borderId="5" xfId="0" applyFont="1" applyFill="1" applyBorder="1" applyAlignment="1">
      <alignment horizontal="center"/>
    </xf>
    <xf numFmtId="0" fontId="0" fillId="0" borderId="10" xfId="0" applyBorder="1"/>
    <xf numFmtId="0" fontId="0" fillId="0" borderId="10" xfId="0" quotePrefix="1" applyBorder="1"/>
    <xf numFmtId="0" fontId="0" fillId="0" borderId="10" xfId="0" applyNumberFormat="1" applyBorder="1"/>
    <xf numFmtId="0" fontId="0" fillId="0" borderId="10" xfId="0" applyBorder="1" applyAlignment="1">
      <alignment horizontal="center"/>
    </xf>
    <xf numFmtId="0" fontId="1" fillId="7" borderId="10" xfId="0" applyNumberFormat="1" applyFont="1" applyFill="1" applyBorder="1" applyAlignment="1">
      <alignment horizontal="center"/>
    </xf>
    <xf numFmtId="0" fontId="1" fillId="7" borderId="10" xfId="0" applyFont="1" applyFill="1" applyBorder="1" applyAlignment="1">
      <alignment horizontal="center"/>
    </xf>
    <xf numFmtId="0" fontId="0" fillId="5" borderId="10" xfId="0" applyFont="1" applyFill="1" applyBorder="1" applyAlignment="1">
      <alignment horizontal="center"/>
    </xf>
    <xf numFmtId="0" fontId="0" fillId="8" borderId="10" xfId="0" applyFill="1" applyBorder="1" applyAlignment="1">
      <alignment horizontal="center"/>
    </xf>
    <xf numFmtId="14" fontId="0" fillId="5" borderId="10" xfId="0" applyNumberFormat="1" applyFont="1" applyFill="1" applyBorder="1" applyAlignment="1">
      <alignment horizontal="center"/>
    </xf>
    <xf numFmtId="0" fontId="0" fillId="5" borderId="10" xfId="0" applyFont="1" applyFill="1" applyBorder="1" applyAlignment="1">
      <alignment horizontal="center" wrapText="1"/>
    </xf>
    <xf numFmtId="0" fontId="0" fillId="0" borderId="10" xfId="0" quotePrefix="1" applyBorder="1" applyAlignment="1">
      <alignment horizontal="center"/>
    </xf>
    <xf numFmtId="0" fontId="6" fillId="2" borderId="11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8" borderId="14" xfId="0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8" borderId="16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8" borderId="7" xfId="0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5" borderId="13" xfId="0" applyFont="1" applyFill="1" applyBorder="1" applyAlignment="1">
      <alignment horizontal="center" wrapText="1"/>
    </xf>
    <xf numFmtId="0" fontId="0" fillId="0" borderId="13" xfId="0" applyBorder="1"/>
    <xf numFmtId="0" fontId="1" fillId="6" borderId="14" xfId="0" applyFont="1" applyFill="1" applyBorder="1" applyAlignment="1">
      <alignment horizontal="center"/>
    </xf>
    <xf numFmtId="0" fontId="0" fillId="8" borderId="15" xfId="0" applyFill="1" applyBorder="1" applyAlignment="1">
      <alignment horizontal="center"/>
    </xf>
    <xf numFmtId="0" fontId="1" fillId="6" borderId="16" xfId="0" applyFont="1" applyFill="1" applyBorder="1" applyAlignment="1">
      <alignment horizontal="center"/>
    </xf>
    <xf numFmtId="0" fontId="0" fillId="8" borderId="17" xfId="0" applyFill="1" applyBorder="1" applyAlignment="1">
      <alignment horizontal="center"/>
    </xf>
    <xf numFmtId="0" fontId="1" fillId="6" borderId="18" xfId="0" applyFont="1" applyFill="1" applyBorder="1" applyAlignment="1">
      <alignment horizontal="center"/>
    </xf>
    <xf numFmtId="0" fontId="0" fillId="8" borderId="19" xfId="0" applyFill="1" applyBorder="1" applyAlignment="1">
      <alignment horizontal="center"/>
    </xf>
    <xf numFmtId="0" fontId="0" fillId="8" borderId="18" xfId="0" applyFill="1" applyBorder="1" applyAlignment="1">
      <alignment horizontal="center"/>
    </xf>
    <xf numFmtId="0" fontId="0" fillId="8" borderId="4" xfId="0" applyFill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6" borderId="8" xfId="0" applyFont="1" applyFill="1" applyBorder="1" applyAlignment="1">
      <alignment horizontal="center"/>
    </xf>
    <xf numFmtId="0" fontId="0" fillId="8" borderId="9" xfId="0" applyFill="1" applyBorder="1" applyAlignment="1">
      <alignment horizontal="center"/>
    </xf>
    <xf numFmtId="0" fontId="0" fillId="8" borderId="8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8" borderId="5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2" xfId="0" applyBorder="1"/>
    <xf numFmtId="0" fontId="8" fillId="4" borderId="4" xfId="0" applyFont="1" applyFill="1" applyBorder="1" applyAlignment="1">
      <alignment horizontal="center" shrinkToFit="1"/>
    </xf>
    <xf numFmtId="0" fontId="3" fillId="0" borderId="4" xfId="0" applyFont="1" applyFill="1" applyBorder="1" applyAlignment="1">
      <alignment horizontal="center" shrinkToFit="1"/>
    </xf>
    <xf numFmtId="0" fontId="0" fillId="0" borderId="4" xfId="0" applyFont="1" applyBorder="1" applyAlignment="1">
      <alignment horizontal="center" shrinkToFit="1"/>
    </xf>
    <xf numFmtId="0" fontId="1" fillId="7" borderId="8" xfId="0" applyFont="1" applyFill="1" applyBorder="1" applyAlignment="1">
      <alignment horizontal="center"/>
    </xf>
    <xf numFmtId="0" fontId="1" fillId="7" borderId="5" xfId="0" applyFont="1" applyFill="1" applyBorder="1" applyAlignment="1">
      <alignment horizontal="center"/>
    </xf>
    <xf numFmtId="0" fontId="1" fillId="7" borderId="9" xfId="0" applyFont="1" applyFill="1" applyBorder="1" applyAlignment="1">
      <alignment horizontal="center"/>
    </xf>
    <xf numFmtId="0" fontId="1" fillId="7" borderId="12" xfId="0" applyFont="1" applyFill="1" applyBorder="1" applyAlignment="1">
      <alignment horizontal="center"/>
    </xf>
    <xf numFmtId="0" fontId="0" fillId="0" borderId="20" xfId="0" applyBorder="1"/>
    <xf numFmtId="0" fontId="0" fillId="5" borderId="12" xfId="0" applyFont="1" applyFill="1" applyBorder="1" applyAlignment="1">
      <alignment horizontal="center" wrapText="1"/>
    </xf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1" fillId="7" borderId="24" xfId="0" applyFont="1" applyFill="1" applyBorder="1" applyAlignment="1">
      <alignment horizontal="center"/>
    </xf>
    <xf numFmtId="0" fontId="0" fillId="2" borderId="10" xfId="0" applyFill="1" applyBorder="1"/>
    <xf numFmtId="14" fontId="6" fillId="0" borderId="0" xfId="0" applyNumberFormat="1" applyFont="1" applyAlignment="1">
      <alignment horizontal="center"/>
    </xf>
    <xf numFmtId="0" fontId="6" fillId="5" borderId="8" xfId="0" applyFont="1" applyFill="1" applyBorder="1" applyAlignment="1">
      <alignment horizontal="center"/>
    </xf>
    <xf numFmtId="0" fontId="6" fillId="5" borderId="5" xfId="0" applyFont="1" applyFill="1" applyBorder="1" applyAlignment="1">
      <alignment horizontal="center"/>
    </xf>
    <xf numFmtId="14" fontId="6" fillId="2" borderId="11" xfId="0" applyNumberFormat="1" applyFont="1" applyFill="1" applyBorder="1" applyAlignment="1">
      <alignment horizontal="center"/>
    </xf>
    <xf numFmtId="0" fontId="6" fillId="5" borderId="9" xfId="0" applyFont="1" applyFill="1" applyBorder="1" applyAlignment="1">
      <alignment horizontal="center" wrapText="1"/>
    </xf>
    <xf numFmtId="0" fontId="6" fillId="0" borderId="4" xfId="0" applyFont="1" applyBorder="1" applyAlignment="1">
      <alignment horizontal="center"/>
    </xf>
    <xf numFmtId="0" fontId="6" fillId="0" borderId="4" xfId="0" applyFont="1" applyBorder="1"/>
    <xf numFmtId="164" fontId="10" fillId="4" borderId="4" xfId="1" applyFont="1" applyFill="1" applyBorder="1" applyAlignment="1">
      <alignment horizontal="center" shrinkToFit="1"/>
    </xf>
    <xf numFmtId="164" fontId="10" fillId="4" borderId="4" xfId="1" applyFont="1" applyFill="1" applyBorder="1" applyAlignment="1">
      <alignment shrinkToFit="1"/>
    </xf>
    <xf numFmtId="0" fontId="11" fillId="4" borderId="4" xfId="0" applyNumberFormat="1" applyFont="1" applyFill="1" applyBorder="1" applyAlignment="1">
      <alignment shrinkToFit="1"/>
    </xf>
    <xf numFmtId="14" fontId="12" fillId="4" borderId="4" xfId="0" applyNumberFormat="1" applyFont="1" applyFill="1" applyBorder="1" applyAlignment="1">
      <alignment shrinkToFit="1"/>
    </xf>
    <xf numFmtId="0" fontId="13" fillId="4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/>
    <xf numFmtId="164" fontId="10" fillId="4" borderId="1" xfId="1" applyFont="1" applyFill="1" applyBorder="1" applyAlignment="1">
      <alignment horizontal="center" shrinkToFit="1"/>
    </xf>
    <xf numFmtId="164" fontId="10" fillId="4" borderId="1" xfId="1" applyFont="1" applyFill="1" applyBorder="1" applyAlignment="1">
      <alignment shrinkToFit="1"/>
    </xf>
    <xf numFmtId="0" fontId="11" fillId="4" borderId="1" xfId="0" applyNumberFormat="1" applyFont="1" applyFill="1" applyBorder="1" applyAlignment="1">
      <alignment shrinkToFit="1"/>
    </xf>
    <xf numFmtId="165" fontId="10" fillId="4" borderId="1" xfId="1" applyNumberFormat="1" applyFont="1" applyFill="1" applyBorder="1" applyAlignment="1">
      <alignment shrinkToFit="1"/>
    </xf>
    <xf numFmtId="14" fontId="12" fillId="4" borderId="1" xfId="0" applyNumberFormat="1" applyFont="1" applyFill="1" applyBorder="1" applyAlignment="1">
      <alignment shrinkToFit="1"/>
    </xf>
    <xf numFmtId="0" fontId="12" fillId="4" borderId="1" xfId="0" applyFont="1" applyFill="1" applyBorder="1" applyAlignment="1">
      <alignment horizontal="center" shrinkToFit="1"/>
    </xf>
    <xf numFmtId="0" fontId="6" fillId="4" borderId="1" xfId="0" applyFont="1" applyFill="1" applyBorder="1" applyAlignment="1">
      <alignment shrinkToFit="1"/>
    </xf>
    <xf numFmtId="0" fontId="12" fillId="4" borderId="1" xfId="0" applyFont="1" applyFill="1" applyBorder="1" applyAlignment="1">
      <alignment shrinkToFit="1"/>
    </xf>
    <xf numFmtId="0" fontId="6" fillId="0" borderId="1" xfId="0" applyFont="1" applyFill="1" applyBorder="1"/>
    <xf numFmtId="0" fontId="6" fillId="0" borderId="1" xfId="0" applyFont="1" applyFill="1" applyBorder="1" applyAlignment="1">
      <alignment horizontal="center"/>
    </xf>
    <xf numFmtId="0" fontId="14" fillId="4" borderId="6" xfId="0" applyFont="1" applyFill="1" applyBorder="1" applyAlignment="1">
      <alignment horizontal="center" shrinkToFit="1"/>
    </xf>
    <xf numFmtId="0" fontId="13" fillId="0" borderId="6" xfId="0" applyFont="1" applyFill="1" applyBorder="1" applyAlignment="1">
      <alignment horizontal="center" shrinkToFit="1"/>
    </xf>
    <xf numFmtId="0" fontId="6" fillId="0" borderId="6" xfId="0" applyFont="1" applyBorder="1" applyAlignment="1">
      <alignment horizontal="center" shrinkToFit="1"/>
    </xf>
    <xf numFmtId="0" fontId="6" fillId="4" borderId="1" xfId="0" applyFont="1" applyFill="1" applyBorder="1" applyAlignment="1">
      <alignment horizontal="center"/>
    </xf>
    <xf numFmtId="0" fontId="6" fillId="4" borderId="1" xfId="0" applyFont="1" applyFill="1" applyBorder="1"/>
    <xf numFmtId="0" fontId="14" fillId="4" borderId="1" xfId="0" applyFont="1" applyFill="1" applyBorder="1" applyAlignment="1">
      <alignment horizontal="center" shrinkToFit="1"/>
    </xf>
    <xf numFmtId="0" fontId="13" fillId="0" borderId="1" xfId="0" applyFont="1" applyFill="1" applyBorder="1" applyAlignment="1">
      <alignment horizontal="center" shrinkToFit="1"/>
    </xf>
    <xf numFmtId="0" fontId="6" fillId="0" borderId="1" xfId="0" applyFont="1" applyBorder="1" applyAlignment="1">
      <alignment horizontal="center" shrinkToFit="1"/>
    </xf>
    <xf numFmtId="164" fontId="10" fillId="4" borderId="1" xfId="1" applyFont="1" applyFill="1" applyBorder="1" applyAlignment="1">
      <alignment horizontal="center"/>
    </xf>
    <xf numFmtId="164" fontId="10" fillId="4" borderId="1" xfId="1" applyFont="1" applyFill="1" applyBorder="1" applyAlignment="1"/>
    <xf numFmtId="0" fontId="6" fillId="9" borderId="1" xfId="0" applyFont="1" applyFill="1" applyBorder="1" applyAlignment="1">
      <alignment horizontal="center"/>
    </xf>
    <xf numFmtId="0" fontId="6" fillId="9" borderId="1" xfId="0" applyFont="1" applyFill="1" applyBorder="1"/>
    <xf numFmtId="49" fontId="6" fillId="4" borderId="1" xfId="0" applyNumberFormat="1" applyFont="1" applyFill="1" applyBorder="1" applyAlignment="1">
      <alignment horizontal="center"/>
    </xf>
    <xf numFmtId="0" fontId="12" fillId="10" borderId="1" xfId="0" applyFont="1" applyFill="1" applyBorder="1"/>
  </cellXfs>
  <cellStyles count="2">
    <cellStyle name="Excel Built-in Normal" xfId="1"/>
    <cellStyle name="Normal" xfId="0" builtinId="0"/>
  </cellStyles>
  <dxfs count="4">
    <dxf>
      <font>
        <b/>
        <i val="0"/>
        <color rgb="FFFFC000"/>
      </font>
      <fill>
        <patternFill>
          <bgColor theme="1" tint="4.9989318521683403E-2"/>
        </patternFill>
      </fill>
    </dxf>
    <dxf>
      <font>
        <b/>
        <i val="0"/>
        <color rgb="FFFFC000"/>
      </font>
      <fill>
        <patternFill>
          <bgColor theme="1" tint="4.9989318521683403E-2"/>
        </patternFill>
      </fill>
    </dxf>
    <dxf>
      <font>
        <b/>
        <i val="0"/>
        <color rgb="FFFFC000"/>
      </font>
      <fill>
        <patternFill>
          <bgColor theme="1" tint="4.9989318521683403E-2"/>
        </patternFill>
      </fill>
    </dxf>
    <dxf>
      <font>
        <b/>
        <i val="0"/>
        <color rgb="FFFFC000"/>
      </font>
      <fill>
        <patternFill>
          <bgColor theme="1" tint="4.9989318521683403E-2"/>
        </patternFill>
      </fill>
    </dxf>
  </dxfs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190500</xdr:colOff>
          <xdr:row>0</xdr:row>
          <xdr:rowOff>9525</xdr:rowOff>
        </xdr:from>
        <xdr:to>
          <xdr:col>7</xdr:col>
          <xdr:colOff>47625</xdr:colOff>
          <xdr:row>0</xdr:row>
          <xdr:rowOff>428625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exporter les données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28575</xdr:colOff>
          <xdr:row>0</xdr:row>
          <xdr:rowOff>38100</xdr:rowOff>
        </xdr:from>
        <xdr:to>
          <xdr:col>10</xdr:col>
          <xdr:colOff>876300</xdr:colOff>
          <xdr:row>0</xdr:row>
          <xdr:rowOff>400050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Créer les équipes  + Pts Jof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1200151</xdr:colOff>
          <xdr:row>0</xdr:row>
          <xdr:rowOff>38100</xdr:rowOff>
        </xdr:from>
        <xdr:to>
          <xdr:col>11</xdr:col>
          <xdr:colOff>666751</xdr:colOff>
          <xdr:row>0</xdr:row>
          <xdr:rowOff>400050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 Pts Jof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571500</xdr:colOff>
      <xdr:row>0</xdr:row>
      <xdr:rowOff>133350</xdr:rowOff>
    </xdr:from>
    <xdr:to>
      <xdr:col>25</xdr:col>
      <xdr:colOff>133350</xdr:colOff>
      <xdr:row>9</xdr:row>
      <xdr:rowOff>171450</xdr:rowOff>
    </xdr:to>
    <xdr:sp macro="" textlink="">
      <xdr:nvSpPr>
        <xdr:cNvPr id="2" name="ZoneTexte 1"/>
        <xdr:cNvSpPr txBox="1"/>
      </xdr:nvSpPr>
      <xdr:spPr>
        <a:xfrm>
          <a:off x="8829675" y="133350"/>
          <a:ext cx="2609850" cy="1752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chaque équipe doit avoir </a:t>
          </a:r>
        </a:p>
        <a:p>
          <a:r>
            <a:rPr lang="fr-FR" sz="1100"/>
            <a:t>une</a:t>
          </a:r>
          <a:r>
            <a:rPr lang="fr-FR" sz="1100" baseline="0"/>
            <a:t> personne du groupe A</a:t>
          </a:r>
        </a:p>
        <a:p>
          <a:endParaRPr lang="fr-FR" sz="1100" baseline="0"/>
        </a:p>
        <a:p>
          <a:r>
            <a:rPr lang="fr-FR" sz="1100" baseline="0"/>
            <a:t>+ 4 personnes du Groupe B avec le meilleur total possible</a:t>
          </a:r>
        </a:p>
        <a:p>
          <a:r>
            <a:rPr lang="fr-FR" sz="1100" baseline="0"/>
            <a:t>mais avec une condition de mixté </a:t>
          </a:r>
        </a:p>
        <a:p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571500</xdr:colOff>
      <xdr:row>0</xdr:row>
      <xdr:rowOff>133350</xdr:rowOff>
    </xdr:from>
    <xdr:to>
      <xdr:col>25</xdr:col>
      <xdr:colOff>133350</xdr:colOff>
      <xdr:row>9</xdr:row>
      <xdr:rowOff>171450</xdr:rowOff>
    </xdr:to>
    <xdr:sp macro="" textlink="">
      <xdr:nvSpPr>
        <xdr:cNvPr id="2" name="ZoneTexte 1"/>
        <xdr:cNvSpPr txBox="1"/>
      </xdr:nvSpPr>
      <xdr:spPr>
        <a:xfrm>
          <a:off x="7962900" y="133350"/>
          <a:ext cx="2609850" cy="1752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chaque équipe doit avoir </a:t>
          </a:r>
        </a:p>
        <a:p>
          <a:r>
            <a:rPr lang="fr-FR" sz="1100"/>
            <a:t>une</a:t>
          </a:r>
          <a:r>
            <a:rPr lang="fr-FR" sz="1100" baseline="0"/>
            <a:t> personne du groupe A</a:t>
          </a:r>
        </a:p>
        <a:p>
          <a:endParaRPr lang="fr-FR" sz="1100" baseline="0"/>
        </a:p>
        <a:p>
          <a:r>
            <a:rPr lang="fr-FR" sz="1100" baseline="0"/>
            <a:t>+ 4 personnes du Groupe B avec le meilleur total possible</a:t>
          </a:r>
        </a:p>
        <a:p>
          <a:r>
            <a:rPr lang="fr-FR" sz="1100" baseline="0"/>
            <a:t>mais avec une condition de mixté </a:t>
          </a:r>
        </a:p>
        <a:p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nss62-d31/Documents/0-cle%20usb/0-UNSS/UNSS62-DISTRICT%2031/CD31-2014-2015/resultats/ESCALADE/compet%20escalade-j2/V42015-02-18-ESCALADE-DISTRICT-Oignies-resultats%20finis-essai%20(Enregistr&#233;%20automatiquement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glement"/>
      <sheetName val="Feuil2"/>
      <sheetName val="Inscrit csv"/>
      <sheetName val="parametres"/>
      <sheetName val="list-grimpeur"/>
      <sheetName val="list-joff"/>
      <sheetName val="resultats voie"/>
      <sheetName val="Tableau Classement indiv"/>
      <sheetName val="TC équipe tout niveau"/>
      <sheetName val="TC équipe Débutant Confirmé"/>
      <sheetName val="TC équipe Scratch"/>
      <sheetName val="BILAN"/>
    </sheetNames>
    <sheetDataSet>
      <sheetData sheetId="0" refreshError="1"/>
      <sheetData sheetId="1" refreshError="1"/>
      <sheetData sheetId="2" refreshError="1"/>
      <sheetData sheetId="3">
        <row r="3">
          <cell r="AH3" t="str">
            <v>bf</v>
          </cell>
          <cell r="AI3" t="str">
            <v>MF</v>
          </cell>
          <cell r="AJ3" t="str">
            <v>CF</v>
          </cell>
          <cell r="AK3" t="str">
            <v>JF</v>
          </cell>
          <cell r="AL3" t="str">
            <v>SF</v>
          </cell>
          <cell r="AM3" t="str">
            <v>bg</v>
          </cell>
          <cell r="AN3" t="str">
            <v>MG</v>
          </cell>
          <cell r="AO3" t="str">
            <v>CG</v>
          </cell>
          <cell r="AP3" t="str">
            <v>JG</v>
          </cell>
          <cell r="AQ3" t="str">
            <v>SG</v>
          </cell>
          <cell r="BE3" t="str">
            <v>AS-DIDEROT-CARVIN</v>
          </cell>
        </row>
        <row r="4">
          <cell r="BE4" t="str">
            <v xml:space="preserve">AS-DARCHICOURT-HENIN BEAUMONT </v>
          </cell>
        </row>
        <row r="5">
          <cell r="BE5" t="str">
            <v>AS-HENRI SENEZ-HENIN BEAUMONT</v>
          </cell>
        </row>
        <row r="6">
          <cell r="BE6" t="str">
            <v>AS-JOLIOT CURIE-OIGNIES</v>
          </cell>
        </row>
        <row r="7">
          <cell r="BE7" t="str">
            <v xml:space="preserve">AS-HENRI DARRAS-LIEVIN </v>
          </cell>
        </row>
        <row r="30">
          <cell r="B30" t="str">
            <v>Débutant</v>
          </cell>
        </row>
        <row r="31">
          <cell r="B31" t="str">
            <v>Confirmé</v>
          </cell>
        </row>
        <row r="32">
          <cell r="B32" t="str">
            <v>Expert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W147"/>
  <sheetViews>
    <sheetView zoomScaleNormal="100" workbookViewId="0">
      <selection activeCell="A9" sqref="A9"/>
    </sheetView>
  </sheetViews>
  <sheetFormatPr baseColWidth="10" defaultColWidth="9" defaultRowHeight="12" x14ac:dyDescent="0.2"/>
  <cols>
    <col min="1" max="5" width="9" style="9"/>
    <col min="6" max="6" width="9" style="75"/>
    <col min="7" max="8" width="9" style="9"/>
    <col min="9" max="9" width="11.85546875" style="9" customWidth="1"/>
    <col min="10" max="16384" width="9" style="9"/>
  </cols>
  <sheetData>
    <row r="1" spans="1:23" ht="53.25" customHeight="1" thickBot="1" x14ac:dyDescent="0.25"/>
    <row r="2" spans="1:23" ht="12.75" thickBot="1" x14ac:dyDescent="0.25">
      <c r="A2" s="76" t="s">
        <v>127</v>
      </c>
      <c r="B2" s="77" t="s">
        <v>27</v>
      </c>
      <c r="C2" s="29" t="s">
        <v>51</v>
      </c>
      <c r="D2" s="29" t="s">
        <v>52</v>
      </c>
      <c r="E2" s="29" t="s">
        <v>53</v>
      </c>
      <c r="F2" s="78" t="s">
        <v>54</v>
      </c>
      <c r="G2" s="29" t="s">
        <v>55</v>
      </c>
      <c r="H2" s="29" t="s">
        <v>56</v>
      </c>
      <c r="I2" s="29" t="s">
        <v>57</v>
      </c>
      <c r="J2" s="29" t="s">
        <v>58</v>
      </c>
      <c r="K2" s="29" t="s">
        <v>59</v>
      </c>
      <c r="L2" s="29" t="s">
        <v>60</v>
      </c>
      <c r="M2" s="29" t="s">
        <v>61</v>
      </c>
      <c r="N2" s="29" t="s">
        <v>62</v>
      </c>
      <c r="O2" s="29" t="s">
        <v>63</v>
      </c>
      <c r="P2" s="29" t="s">
        <v>64</v>
      </c>
      <c r="Q2" s="29" t="s">
        <v>65</v>
      </c>
      <c r="R2" s="29" t="s">
        <v>66</v>
      </c>
      <c r="S2" s="79" t="s">
        <v>121</v>
      </c>
    </row>
    <row r="3" spans="1:23" ht="14.25" x14ac:dyDescent="0.3">
      <c r="A3" s="80" t="s">
        <v>43</v>
      </c>
      <c r="B3" s="81">
        <v>1</v>
      </c>
      <c r="C3" s="82">
        <v>110680005</v>
      </c>
      <c r="D3" s="83" t="s">
        <v>91</v>
      </c>
      <c r="E3" s="83" t="s">
        <v>143</v>
      </c>
      <c r="F3" s="83"/>
      <c r="G3" s="83" t="s">
        <v>40</v>
      </c>
      <c r="H3" s="84" t="s">
        <v>50</v>
      </c>
      <c r="I3" s="83" t="s">
        <v>38</v>
      </c>
      <c r="J3" s="83"/>
      <c r="K3" s="83" t="s">
        <v>126</v>
      </c>
      <c r="L3" s="83" t="s">
        <v>141</v>
      </c>
      <c r="M3" s="83" t="s">
        <v>237</v>
      </c>
      <c r="N3" s="83"/>
      <c r="O3" s="83"/>
      <c r="P3" s="85"/>
      <c r="Q3" s="83"/>
      <c r="R3" s="83"/>
      <c r="S3" s="80">
        <v>1</v>
      </c>
      <c r="T3" s="86">
        <v>30</v>
      </c>
      <c r="U3" s="86">
        <v>45.65</v>
      </c>
      <c r="V3" s="86">
        <v>70.2</v>
      </c>
      <c r="W3" s="86">
        <v>54.29</v>
      </c>
    </row>
    <row r="4" spans="1:23" ht="14.25" x14ac:dyDescent="0.3">
      <c r="A4" s="87" t="s">
        <v>43</v>
      </c>
      <c r="B4" s="88">
        <v>2</v>
      </c>
      <c r="C4" s="89">
        <v>110680117</v>
      </c>
      <c r="D4" s="90" t="s">
        <v>75</v>
      </c>
      <c r="E4" s="90" t="s">
        <v>144</v>
      </c>
      <c r="F4" s="90"/>
      <c r="G4" s="90" t="s">
        <v>41</v>
      </c>
      <c r="H4" s="91" t="s">
        <v>50</v>
      </c>
      <c r="I4" s="92" t="s">
        <v>38</v>
      </c>
      <c r="J4" s="92"/>
      <c r="K4" s="90" t="s">
        <v>126</v>
      </c>
      <c r="L4" s="90" t="s">
        <v>141</v>
      </c>
      <c r="M4" s="90" t="s">
        <v>237</v>
      </c>
      <c r="N4" s="92"/>
      <c r="O4" s="92"/>
      <c r="P4" s="93"/>
      <c r="Q4" s="90"/>
      <c r="R4" s="90"/>
      <c r="S4" s="87">
        <v>2</v>
      </c>
      <c r="T4" s="86">
        <v>30</v>
      </c>
      <c r="U4" s="86">
        <v>60</v>
      </c>
      <c r="V4" s="86">
        <v>70.2</v>
      </c>
      <c r="W4" s="86">
        <v>20.059999999999999</v>
      </c>
    </row>
    <row r="5" spans="1:23" ht="14.25" x14ac:dyDescent="0.3">
      <c r="A5" s="87" t="s">
        <v>43</v>
      </c>
      <c r="B5" s="88">
        <v>3</v>
      </c>
      <c r="C5" s="89">
        <v>110680119</v>
      </c>
      <c r="D5" s="90" t="s">
        <v>89</v>
      </c>
      <c r="E5" s="90" t="s">
        <v>145</v>
      </c>
      <c r="F5" s="90"/>
      <c r="G5" s="92" t="s">
        <v>39</v>
      </c>
      <c r="H5" s="91" t="s">
        <v>50</v>
      </c>
      <c r="I5" s="92" t="s">
        <v>38</v>
      </c>
      <c r="J5" s="92"/>
      <c r="K5" s="90" t="s">
        <v>126</v>
      </c>
      <c r="L5" s="90" t="s">
        <v>141</v>
      </c>
      <c r="M5" s="90" t="s">
        <v>237</v>
      </c>
      <c r="N5" s="92"/>
      <c r="O5" s="92"/>
      <c r="P5" s="93"/>
      <c r="Q5" s="90"/>
      <c r="R5" s="90"/>
      <c r="S5" s="87">
        <v>3</v>
      </c>
      <c r="T5" s="86">
        <v>30</v>
      </c>
      <c r="U5" s="86">
        <v>30</v>
      </c>
      <c r="V5" s="86">
        <v>53.65</v>
      </c>
      <c r="W5" s="86">
        <v>19.09</v>
      </c>
    </row>
    <row r="6" spans="1:23" ht="14.25" x14ac:dyDescent="0.3">
      <c r="A6" s="87" t="s">
        <v>43</v>
      </c>
      <c r="B6" s="88">
        <v>4</v>
      </c>
      <c r="C6" s="89">
        <v>110680154</v>
      </c>
      <c r="D6" s="90" t="s">
        <v>88</v>
      </c>
      <c r="E6" s="90" t="s">
        <v>146</v>
      </c>
      <c r="F6" s="90"/>
      <c r="G6" s="90" t="s">
        <v>42</v>
      </c>
      <c r="H6" s="91" t="s">
        <v>50</v>
      </c>
      <c r="I6" s="92" t="s">
        <v>38</v>
      </c>
      <c r="J6" s="92"/>
      <c r="K6" s="90" t="s">
        <v>126</v>
      </c>
      <c r="L6" s="90" t="s">
        <v>141</v>
      </c>
      <c r="M6" s="90" t="s">
        <v>237</v>
      </c>
      <c r="N6" s="92"/>
      <c r="O6" s="92"/>
      <c r="P6" s="93"/>
      <c r="Q6" s="90"/>
      <c r="R6" s="90"/>
      <c r="S6" s="87">
        <v>4</v>
      </c>
      <c r="T6" s="86">
        <v>30</v>
      </c>
      <c r="U6" s="86">
        <v>42</v>
      </c>
      <c r="V6" s="86">
        <v>53.65</v>
      </c>
      <c r="W6" s="86">
        <v>51.82</v>
      </c>
    </row>
    <row r="7" spans="1:23" ht="14.25" x14ac:dyDescent="0.3">
      <c r="A7" s="87" t="s">
        <v>43</v>
      </c>
      <c r="B7" s="88">
        <v>5</v>
      </c>
      <c r="C7" s="94">
        <v>110680160</v>
      </c>
      <c r="D7" s="91" t="s">
        <v>90</v>
      </c>
      <c r="E7" s="91" t="s">
        <v>147</v>
      </c>
      <c r="F7" s="91"/>
      <c r="G7" s="91" t="s">
        <v>40</v>
      </c>
      <c r="H7" s="91" t="s">
        <v>50</v>
      </c>
      <c r="I7" s="93" t="s">
        <v>38</v>
      </c>
      <c r="J7" s="93"/>
      <c r="K7" s="90" t="s">
        <v>126</v>
      </c>
      <c r="L7" s="90" t="s">
        <v>141</v>
      </c>
      <c r="M7" s="90" t="s">
        <v>237</v>
      </c>
      <c r="N7" s="93"/>
      <c r="O7" s="93"/>
      <c r="P7" s="93"/>
      <c r="Q7" s="90"/>
      <c r="R7" s="90"/>
      <c r="S7" s="87">
        <v>5</v>
      </c>
      <c r="T7" s="86">
        <v>30</v>
      </c>
      <c r="U7" s="86">
        <v>45.65</v>
      </c>
      <c r="V7" s="86">
        <v>55.8</v>
      </c>
      <c r="W7" s="86">
        <v>71.430000000000007</v>
      </c>
    </row>
    <row r="8" spans="1:23" ht="14.25" x14ac:dyDescent="0.3">
      <c r="A8" s="87" t="s">
        <v>43</v>
      </c>
      <c r="B8" s="88">
        <v>6</v>
      </c>
      <c r="C8" s="94">
        <v>110680161</v>
      </c>
      <c r="D8" s="91" t="s">
        <v>92</v>
      </c>
      <c r="E8" s="91" t="s">
        <v>148</v>
      </c>
      <c r="F8" s="91"/>
      <c r="G8" s="91" t="s">
        <v>40</v>
      </c>
      <c r="H8" s="91" t="s">
        <v>50</v>
      </c>
      <c r="I8" s="93" t="s">
        <v>38</v>
      </c>
      <c r="J8" s="93"/>
      <c r="K8" s="90" t="s">
        <v>126</v>
      </c>
      <c r="L8" s="90" t="s">
        <v>141</v>
      </c>
      <c r="M8" s="90" t="s">
        <v>237</v>
      </c>
      <c r="N8" s="93"/>
      <c r="O8" s="93"/>
      <c r="P8" s="93"/>
      <c r="Q8" s="90"/>
      <c r="R8" s="90"/>
      <c r="S8" s="87">
        <v>6</v>
      </c>
      <c r="T8" s="86">
        <v>27.39</v>
      </c>
      <c r="U8" s="86">
        <v>48.26</v>
      </c>
      <c r="V8" s="86">
        <v>55.8</v>
      </c>
      <c r="W8" s="86">
        <v>34.29</v>
      </c>
    </row>
    <row r="9" spans="1:23" ht="14.25" x14ac:dyDescent="0.3">
      <c r="A9" s="87" t="s">
        <v>43</v>
      </c>
      <c r="B9" s="88">
        <v>7</v>
      </c>
      <c r="C9" s="89">
        <v>110730002</v>
      </c>
      <c r="D9" s="90" t="s">
        <v>67</v>
      </c>
      <c r="E9" s="90" t="s">
        <v>143</v>
      </c>
      <c r="F9" s="90"/>
      <c r="G9" s="90" t="s">
        <v>42</v>
      </c>
      <c r="H9" s="91" t="s">
        <v>50</v>
      </c>
      <c r="I9" s="90" t="s">
        <v>36</v>
      </c>
      <c r="J9" s="90"/>
      <c r="K9" s="90" t="s">
        <v>142</v>
      </c>
      <c r="L9" s="90" t="s">
        <v>140</v>
      </c>
      <c r="M9" s="90" t="s">
        <v>125</v>
      </c>
      <c r="N9" s="90"/>
      <c r="O9" s="90"/>
      <c r="P9" s="93"/>
      <c r="Q9" s="90"/>
      <c r="R9" s="90"/>
      <c r="S9" s="87">
        <v>7</v>
      </c>
      <c r="T9" s="86">
        <v>30</v>
      </c>
      <c r="U9" s="86">
        <v>60</v>
      </c>
      <c r="V9" s="86">
        <v>90</v>
      </c>
      <c r="W9" s="86">
        <v>90</v>
      </c>
    </row>
    <row r="10" spans="1:23" ht="14.25" x14ac:dyDescent="0.3">
      <c r="A10" s="87" t="s">
        <v>43</v>
      </c>
      <c r="B10" s="88">
        <v>8</v>
      </c>
      <c r="C10" s="94">
        <v>110730002</v>
      </c>
      <c r="D10" s="91" t="s">
        <v>75</v>
      </c>
      <c r="E10" s="91" t="s">
        <v>149</v>
      </c>
      <c r="F10" s="91"/>
      <c r="G10" s="91" t="s">
        <v>40</v>
      </c>
      <c r="H10" s="91" t="s">
        <v>50</v>
      </c>
      <c r="I10" s="93" t="s">
        <v>36</v>
      </c>
      <c r="J10" s="93"/>
      <c r="K10" s="90" t="s">
        <v>142</v>
      </c>
      <c r="L10" s="90" t="s">
        <v>140</v>
      </c>
      <c r="M10" s="90" t="s">
        <v>125</v>
      </c>
      <c r="N10" s="93"/>
      <c r="O10" s="93"/>
      <c r="P10" s="93"/>
      <c r="Q10" s="90"/>
      <c r="R10" s="90"/>
      <c r="S10" s="87">
        <v>8</v>
      </c>
      <c r="T10" s="86">
        <v>30</v>
      </c>
      <c r="U10" s="86">
        <v>90</v>
      </c>
      <c r="V10" s="86">
        <v>60</v>
      </c>
      <c r="W10" s="86">
        <v>102.86</v>
      </c>
    </row>
    <row r="11" spans="1:23" ht="14.25" x14ac:dyDescent="0.3">
      <c r="A11" s="87"/>
      <c r="B11" s="88">
        <v>9</v>
      </c>
      <c r="C11" s="94">
        <v>110730013</v>
      </c>
      <c r="D11" s="91" t="s">
        <v>68</v>
      </c>
      <c r="E11" s="91" t="s">
        <v>150</v>
      </c>
      <c r="F11" s="91"/>
      <c r="G11" s="91" t="s">
        <v>42</v>
      </c>
      <c r="H11" s="91" t="s">
        <v>50</v>
      </c>
      <c r="I11" s="93" t="s">
        <v>36</v>
      </c>
      <c r="J11" s="93"/>
      <c r="K11" s="90" t="s">
        <v>142</v>
      </c>
      <c r="L11" s="90" t="s">
        <v>140</v>
      </c>
      <c r="M11" s="90" t="s">
        <v>125</v>
      </c>
      <c r="N11" s="93"/>
      <c r="O11" s="93"/>
      <c r="P11" s="93"/>
      <c r="Q11" s="90"/>
      <c r="R11" s="90"/>
      <c r="S11" s="87">
        <v>9</v>
      </c>
      <c r="T11" s="86">
        <v>30</v>
      </c>
      <c r="U11" s="86">
        <v>60</v>
      </c>
      <c r="V11" s="86">
        <v>60.58</v>
      </c>
      <c r="W11" s="86">
        <v>54.55</v>
      </c>
    </row>
    <row r="12" spans="1:23" ht="14.25" x14ac:dyDescent="0.3">
      <c r="A12" s="87" t="s">
        <v>43</v>
      </c>
      <c r="B12" s="88">
        <v>10</v>
      </c>
      <c r="C12" s="89">
        <v>110730018</v>
      </c>
      <c r="D12" s="90" t="s">
        <v>72</v>
      </c>
      <c r="E12" s="90" t="s">
        <v>151</v>
      </c>
      <c r="F12" s="90"/>
      <c r="G12" s="90" t="s">
        <v>41</v>
      </c>
      <c r="H12" s="91" t="s">
        <v>50</v>
      </c>
      <c r="I12" s="90" t="s">
        <v>36</v>
      </c>
      <c r="J12" s="90"/>
      <c r="K12" s="90" t="s">
        <v>142</v>
      </c>
      <c r="L12" s="90" t="s">
        <v>140</v>
      </c>
      <c r="M12" s="90" t="s">
        <v>125</v>
      </c>
      <c r="N12" s="90"/>
      <c r="O12" s="90"/>
      <c r="P12" s="93"/>
      <c r="Q12" s="90"/>
      <c r="R12" s="90"/>
      <c r="S12" s="87">
        <v>10</v>
      </c>
      <c r="T12" s="86">
        <v>30</v>
      </c>
      <c r="U12" s="86">
        <v>90</v>
      </c>
      <c r="V12" s="86">
        <v>60</v>
      </c>
      <c r="W12" s="86">
        <v>60</v>
      </c>
    </row>
    <row r="13" spans="1:23" ht="14.25" x14ac:dyDescent="0.3">
      <c r="A13" s="87" t="s">
        <v>43</v>
      </c>
      <c r="B13" s="88">
        <v>11</v>
      </c>
      <c r="C13" s="89">
        <v>110730063</v>
      </c>
      <c r="D13" s="90" t="s">
        <v>104</v>
      </c>
      <c r="E13" s="90" t="s">
        <v>130</v>
      </c>
      <c r="F13" s="90"/>
      <c r="G13" s="90" t="s">
        <v>40</v>
      </c>
      <c r="H13" s="91" t="s">
        <v>50</v>
      </c>
      <c r="I13" s="90" t="s">
        <v>36</v>
      </c>
      <c r="J13" s="90"/>
      <c r="K13" s="90" t="s">
        <v>142</v>
      </c>
      <c r="L13" s="90" t="s">
        <v>140</v>
      </c>
      <c r="M13" s="90" t="s">
        <v>125</v>
      </c>
      <c r="N13" s="92"/>
      <c r="O13" s="92"/>
      <c r="P13" s="93"/>
      <c r="Q13" s="90"/>
      <c r="R13" s="90"/>
      <c r="S13" s="87">
        <v>1</v>
      </c>
      <c r="T13" s="86">
        <v>30</v>
      </c>
      <c r="U13" s="86">
        <v>45.65</v>
      </c>
      <c r="V13" s="86">
        <v>70.2</v>
      </c>
      <c r="W13" s="86">
        <v>54.29</v>
      </c>
    </row>
    <row r="14" spans="1:23" ht="14.25" x14ac:dyDescent="0.3">
      <c r="A14" s="87" t="s">
        <v>43</v>
      </c>
      <c r="B14" s="88">
        <v>12</v>
      </c>
      <c r="C14" s="94">
        <v>110730066</v>
      </c>
      <c r="D14" s="91" t="s">
        <v>74</v>
      </c>
      <c r="E14" s="91" t="s">
        <v>152</v>
      </c>
      <c r="F14" s="91"/>
      <c r="G14" s="91" t="s">
        <v>40</v>
      </c>
      <c r="H14" s="91" t="s">
        <v>50</v>
      </c>
      <c r="I14" s="93" t="s">
        <v>36</v>
      </c>
      <c r="J14" s="93"/>
      <c r="K14" s="90" t="s">
        <v>142</v>
      </c>
      <c r="L14" s="90" t="s">
        <v>140</v>
      </c>
      <c r="M14" s="90" t="s">
        <v>125</v>
      </c>
      <c r="N14" s="93"/>
      <c r="O14" s="93"/>
      <c r="P14" s="93"/>
      <c r="Q14" s="90"/>
      <c r="R14" s="90"/>
      <c r="S14" s="87">
        <v>2</v>
      </c>
      <c r="T14" s="86">
        <v>30</v>
      </c>
      <c r="U14" s="86">
        <v>60</v>
      </c>
      <c r="V14" s="86">
        <v>90</v>
      </c>
      <c r="W14" s="86">
        <v>108.57</v>
      </c>
    </row>
    <row r="15" spans="1:23" ht="14.25" x14ac:dyDescent="0.3">
      <c r="A15" s="87" t="s">
        <v>43</v>
      </c>
      <c r="B15" s="88">
        <v>13</v>
      </c>
      <c r="C15" s="89">
        <v>110730081</v>
      </c>
      <c r="D15" s="90" t="s">
        <v>70</v>
      </c>
      <c r="E15" s="90" t="s">
        <v>131</v>
      </c>
      <c r="F15" s="90"/>
      <c r="G15" s="90" t="s">
        <v>42</v>
      </c>
      <c r="H15" s="91" t="s">
        <v>50</v>
      </c>
      <c r="I15" s="92" t="s">
        <v>36</v>
      </c>
      <c r="J15" s="92"/>
      <c r="K15" s="90" t="s">
        <v>142</v>
      </c>
      <c r="L15" s="90" t="s">
        <v>140</v>
      </c>
      <c r="M15" s="90" t="s">
        <v>125</v>
      </c>
      <c r="N15" s="92"/>
      <c r="O15" s="92"/>
      <c r="P15" s="93"/>
      <c r="Q15" s="90"/>
      <c r="R15" s="90"/>
      <c r="S15" s="87">
        <v>3</v>
      </c>
      <c r="T15" s="86">
        <v>24.23</v>
      </c>
      <c r="U15" s="86">
        <v>25.5</v>
      </c>
      <c r="V15" s="86">
        <v>53.65</v>
      </c>
      <c r="W15" s="86">
        <v>24.55</v>
      </c>
    </row>
    <row r="16" spans="1:23" ht="14.25" x14ac:dyDescent="0.3">
      <c r="A16" s="87" t="s">
        <v>43</v>
      </c>
      <c r="B16" s="88">
        <v>14</v>
      </c>
      <c r="C16" s="94">
        <v>110730092</v>
      </c>
      <c r="D16" s="95" t="s">
        <v>71</v>
      </c>
      <c r="E16" s="95" t="s">
        <v>153</v>
      </c>
      <c r="F16" s="95"/>
      <c r="G16" s="95" t="s">
        <v>41</v>
      </c>
      <c r="H16" s="91" t="s">
        <v>50</v>
      </c>
      <c r="I16" s="96" t="s">
        <v>36</v>
      </c>
      <c r="J16" s="96"/>
      <c r="K16" s="90" t="s">
        <v>142</v>
      </c>
      <c r="L16" s="90" t="s">
        <v>140</v>
      </c>
      <c r="M16" s="90" t="s">
        <v>125</v>
      </c>
      <c r="N16" s="96"/>
      <c r="O16" s="96"/>
      <c r="P16" s="93"/>
      <c r="Q16" s="90"/>
      <c r="R16" s="90"/>
      <c r="S16" s="87">
        <v>4</v>
      </c>
      <c r="T16" s="86">
        <v>30</v>
      </c>
      <c r="U16" s="86">
        <v>60</v>
      </c>
      <c r="V16" s="86">
        <v>90</v>
      </c>
      <c r="W16" s="86">
        <v>88.57</v>
      </c>
    </row>
    <row r="17" spans="1:23" ht="14.25" x14ac:dyDescent="0.3">
      <c r="A17" s="87" t="s">
        <v>43</v>
      </c>
      <c r="B17" s="88">
        <v>15</v>
      </c>
      <c r="C17" s="89">
        <v>110730101</v>
      </c>
      <c r="D17" s="90" t="s">
        <v>69</v>
      </c>
      <c r="E17" s="90" t="s">
        <v>154</v>
      </c>
      <c r="F17" s="90"/>
      <c r="G17" s="90" t="s">
        <v>42</v>
      </c>
      <c r="H17" s="91" t="s">
        <v>50</v>
      </c>
      <c r="I17" s="90" t="s">
        <v>36</v>
      </c>
      <c r="J17" s="90"/>
      <c r="K17" s="90" t="s">
        <v>142</v>
      </c>
      <c r="L17" s="90" t="s">
        <v>140</v>
      </c>
      <c r="M17" s="90" t="s">
        <v>125</v>
      </c>
      <c r="N17" s="90"/>
      <c r="O17" s="90"/>
      <c r="P17" s="93"/>
      <c r="Q17" s="90"/>
      <c r="R17" s="90"/>
      <c r="S17" s="87">
        <v>5</v>
      </c>
      <c r="T17" s="86">
        <v>30</v>
      </c>
      <c r="U17" s="86">
        <v>60</v>
      </c>
      <c r="V17" s="86">
        <v>57.12</v>
      </c>
      <c r="W17" s="86">
        <v>35.450000000000003</v>
      </c>
    </row>
    <row r="18" spans="1:23" ht="14.25" x14ac:dyDescent="0.3">
      <c r="A18" s="87" t="s">
        <v>43</v>
      </c>
      <c r="B18" s="88">
        <v>16</v>
      </c>
      <c r="C18" s="94">
        <v>110730111</v>
      </c>
      <c r="D18" s="91" t="s">
        <v>77</v>
      </c>
      <c r="E18" s="91" t="s">
        <v>155</v>
      </c>
      <c r="F18" s="91"/>
      <c r="G18" s="91" t="s">
        <v>40</v>
      </c>
      <c r="H18" s="91" t="s">
        <v>50</v>
      </c>
      <c r="I18" s="93" t="s">
        <v>36</v>
      </c>
      <c r="J18" s="93"/>
      <c r="K18" s="90" t="s">
        <v>142</v>
      </c>
      <c r="L18" s="90" t="s">
        <v>140</v>
      </c>
      <c r="M18" s="90" t="s">
        <v>125</v>
      </c>
      <c r="N18" s="93"/>
      <c r="O18" s="93"/>
      <c r="P18" s="93"/>
      <c r="Q18" s="90"/>
      <c r="R18" s="90"/>
      <c r="S18" s="87">
        <v>6</v>
      </c>
      <c r="T18" s="86">
        <v>30</v>
      </c>
      <c r="U18" s="86">
        <v>54.78</v>
      </c>
      <c r="V18" s="86">
        <v>90</v>
      </c>
      <c r="W18" s="86">
        <v>62.86</v>
      </c>
    </row>
    <row r="19" spans="1:23" ht="14.25" x14ac:dyDescent="0.3">
      <c r="A19" s="87" t="s">
        <v>43</v>
      </c>
      <c r="B19" s="88">
        <v>17</v>
      </c>
      <c r="C19" s="94">
        <v>110730184</v>
      </c>
      <c r="D19" s="91" t="s">
        <v>78</v>
      </c>
      <c r="E19" s="91" t="s">
        <v>155</v>
      </c>
      <c r="F19" s="91"/>
      <c r="G19" s="91" t="s">
        <v>40</v>
      </c>
      <c r="H19" s="91" t="s">
        <v>50</v>
      </c>
      <c r="I19" s="93" t="s">
        <v>36</v>
      </c>
      <c r="J19" s="93"/>
      <c r="K19" s="90" t="s">
        <v>142</v>
      </c>
      <c r="L19" s="90" t="s">
        <v>140</v>
      </c>
      <c r="M19" s="90" t="s">
        <v>125</v>
      </c>
      <c r="N19" s="93"/>
      <c r="O19" s="93"/>
      <c r="P19" s="93"/>
      <c r="Q19" s="90"/>
      <c r="R19" s="90"/>
      <c r="S19" s="87">
        <v>7</v>
      </c>
      <c r="T19" s="86">
        <v>28.7</v>
      </c>
      <c r="U19" s="86">
        <v>50.87</v>
      </c>
      <c r="V19" s="86">
        <v>55.8</v>
      </c>
      <c r="W19" s="86">
        <v>17.14</v>
      </c>
    </row>
    <row r="20" spans="1:23" ht="14.25" x14ac:dyDescent="0.3">
      <c r="A20" s="87" t="s">
        <v>43</v>
      </c>
      <c r="B20" s="88">
        <v>18</v>
      </c>
      <c r="C20" s="94">
        <v>110820003</v>
      </c>
      <c r="D20" s="95" t="s">
        <v>99</v>
      </c>
      <c r="E20" s="95" t="s">
        <v>156</v>
      </c>
      <c r="F20" s="95"/>
      <c r="G20" s="95" t="s">
        <v>41</v>
      </c>
      <c r="H20" s="91" t="s">
        <v>50</v>
      </c>
      <c r="I20" s="92" t="s">
        <v>33</v>
      </c>
      <c r="J20" s="92"/>
      <c r="K20" s="92" t="s">
        <v>235</v>
      </c>
      <c r="L20" s="90" t="s">
        <v>141</v>
      </c>
      <c r="M20" s="90" t="s">
        <v>237</v>
      </c>
      <c r="N20" s="92"/>
      <c r="O20" s="92"/>
      <c r="P20" s="93"/>
      <c r="Q20" s="90"/>
      <c r="R20" s="90"/>
      <c r="S20" s="87">
        <v>8</v>
      </c>
      <c r="T20" s="86">
        <v>30</v>
      </c>
      <c r="U20" s="86">
        <v>60</v>
      </c>
      <c r="V20" s="86">
        <v>82.8</v>
      </c>
      <c r="W20" s="86">
        <v>62.86</v>
      </c>
    </row>
    <row r="21" spans="1:23" ht="14.25" x14ac:dyDescent="0.3">
      <c r="A21" s="87" t="s">
        <v>43</v>
      </c>
      <c r="B21" s="88">
        <v>19</v>
      </c>
      <c r="C21" s="94">
        <v>110820015</v>
      </c>
      <c r="D21" s="91" t="s">
        <v>98</v>
      </c>
      <c r="E21" s="91" t="s">
        <v>157</v>
      </c>
      <c r="F21" s="91"/>
      <c r="G21" s="91" t="s">
        <v>41</v>
      </c>
      <c r="H21" s="91" t="s">
        <v>50</v>
      </c>
      <c r="I21" s="93" t="s">
        <v>33</v>
      </c>
      <c r="J21" s="93"/>
      <c r="K21" s="92" t="s">
        <v>235</v>
      </c>
      <c r="L21" s="90" t="s">
        <v>141</v>
      </c>
      <c r="M21" s="90" t="s">
        <v>237</v>
      </c>
      <c r="N21" s="93"/>
      <c r="O21" s="93"/>
      <c r="P21" s="93"/>
      <c r="Q21" s="90"/>
      <c r="R21" s="90"/>
      <c r="S21" s="87">
        <v>9</v>
      </c>
      <c r="T21" s="86">
        <v>30</v>
      </c>
      <c r="U21" s="86">
        <v>60</v>
      </c>
      <c r="V21" s="86">
        <v>90</v>
      </c>
      <c r="W21" s="86">
        <v>102.86</v>
      </c>
    </row>
    <row r="22" spans="1:23" ht="14.25" x14ac:dyDescent="0.3">
      <c r="A22" s="87" t="s">
        <v>43</v>
      </c>
      <c r="B22" s="88">
        <v>20</v>
      </c>
      <c r="C22" s="89">
        <v>110820032</v>
      </c>
      <c r="D22" s="90" t="s">
        <v>95</v>
      </c>
      <c r="E22" s="90" t="s">
        <v>158</v>
      </c>
      <c r="F22" s="90"/>
      <c r="G22" s="90" t="s">
        <v>42</v>
      </c>
      <c r="H22" s="91" t="s">
        <v>50</v>
      </c>
      <c r="I22" s="92" t="s">
        <v>33</v>
      </c>
      <c r="J22" s="92"/>
      <c r="K22" s="92" t="s">
        <v>235</v>
      </c>
      <c r="L22" s="90" t="s">
        <v>141</v>
      </c>
      <c r="M22" s="90" t="s">
        <v>237</v>
      </c>
      <c r="N22" s="92"/>
      <c r="O22" s="92"/>
      <c r="P22" s="93"/>
      <c r="Q22" s="90"/>
      <c r="R22" s="90"/>
      <c r="S22" s="87">
        <v>10</v>
      </c>
      <c r="T22" s="86">
        <v>30</v>
      </c>
      <c r="U22" s="86">
        <v>60</v>
      </c>
      <c r="V22" s="86">
        <v>60.58</v>
      </c>
      <c r="W22" s="86">
        <v>84.55</v>
      </c>
    </row>
    <row r="23" spans="1:23" ht="14.25" x14ac:dyDescent="0.3">
      <c r="A23" s="87" t="s">
        <v>43</v>
      </c>
      <c r="B23" s="88">
        <v>21</v>
      </c>
      <c r="C23" s="89">
        <v>110820033</v>
      </c>
      <c r="D23" s="90" t="s">
        <v>87</v>
      </c>
      <c r="E23" s="90" t="s">
        <v>159</v>
      </c>
      <c r="F23" s="90"/>
      <c r="G23" s="90" t="s">
        <v>42</v>
      </c>
      <c r="H23" s="91" t="s">
        <v>50</v>
      </c>
      <c r="I23" s="90" t="s">
        <v>38</v>
      </c>
      <c r="J23" s="90"/>
      <c r="K23" s="90" t="s">
        <v>126</v>
      </c>
      <c r="L23" s="90" t="s">
        <v>141</v>
      </c>
      <c r="M23" s="90" t="s">
        <v>237</v>
      </c>
      <c r="N23" s="90"/>
      <c r="O23" s="90"/>
      <c r="P23" s="93"/>
      <c r="Q23" s="90"/>
      <c r="R23" s="90"/>
      <c r="S23" s="87">
        <v>1</v>
      </c>
      <c r="T23" s="86">
        <v>30</v>
      </c>
      <c r="U23" s="86">
        <v>60</v>
      </c>
      <c r="V23" s="86">
        <v>53.65</v>
      </c>
      <c r="W23" s="86">
        <v>35.450000000000003</v>
      </c>
    </row>
    <row r="24" spans="1:23" ht="14.25" x14ac:dyDescent="0.3">
      <c r="A24" s="87" t="s">
        <v>43</v>
      </c>
      <c r="B24" s="88">
        <v>22</v>
      </c>
      <c r="C24" s="89">
        <v>110820036</v>
      </c>
      <c r="D24" s="90" t="s">
        <v>102</v>
      </c>
      <c r="E24" s="90" t="s">
        <v>160</v>
      </c>
      <c r="F24" s="90"/>
      <c r="G24" s="90" t="s">
        <v>40</v>
      </c>
      <c r="H24" s="91" t="s">
        <v>50</v>
      </c>
      <c r="I24" s="90" t="s">
        <v>33</v>
      </c>
      <c r="J24" s="90"/>
      <c r="K24" s="92" t="s">
        <v>235</v>
      </c>
      <c r="L24" s="90" t="s">
        <v>141</v>
      </c>
      <c r="M24" s="90" t="s">
        <v>237</v>
      </c>
      <c r="N24" s="90"/>
      <c r="O24" s="90"/>
      <c r="P24" s="93"/>
      <c r="Q24" s="90"/>
      <c r="R24" s="90"/>
      <c r="S24" s="87">
        <v>2</v>
      </c>
      <c r="T24" s="86">
        <v>30</v>
      </c>
      <c r="U24" s="86">
        <v>60</v>
      </c>
      <c r="V24" s="86">
        <v>90</v>
      </c>
      <c r="W24" s="86">
        <v>120</v>
      </c>
    </row>
    <row r="25" spans="1:23" ht="14.25" x14ac:dyDescent="0.3">
      <c r="A25" s="87" t="s">
        <v>43</v>
      </c>
      <c r="B25" s="88">
        <v>23</v>
      </c>
      <c r="C25" s="94">
        <v>110820038</v>
      </c>
      <c r="D25" s="91" t="s">
        <v>103</v>
      </c>
      <c r="E25" s="91" t="s">
        <v>149</v>
      </c>
      <c r="F25" s="91"/>
      <c r="G25" s="91" t="s">
        <v>40</v>
      </c>
      <c r="H25" s="91" t="s">
        <v>50</v>
      </c>
      <c r="I25" s="93" t="s">
        <v>33</v>
      </c>
      <c r="J25" s="93"/>
      <c r="K25" s="92" t="s">
        <v>235</v>
      </c>
      <c r="L25" s="90" t="s">
        <v>141</v>
      </c>
      <c r="M25" s="90" t="s">
        <v>237</v>
      </c>
      <c r="N25" s="93"/>
      <c r="O25" s="93"/>
      <c r="P25" s="93"/>
      <c r="Q25" s="90"/>
      <c r="R25" s="90"/>
      <c r="S25" s="87">
        <v>3</v>
      </c>
      <c r="T25" s="86">
        <v>30</v>
      </c>
      <c r="U25" s="86">
        <v>60</v>
      </c>
      <c r="V25" s="86">
        <v>90</v>
      </c>
      <c r="W25" s="86">
        <v>100</v>
      </c>
    </row>
    <row r="26" spans="1:23" ht="14.25" x14ac:dyDescent="0.3">
      <c r="A26" s="87" t="s">
        <v>43</v>
      </c>
      <c r="B26" s="88">
        <v>24</v>
      </c>
      <c r="C26" s="94">
        <v>110820078</v>
      </c>
      <c r="D26" s="91" t="s">
        <v>101</v>
      </c>
      <c r="E26" s="91" t="s">
        <v>143</v>
      </c>
      <c r="F26" s="91"/>
      <c r="G26" s="91" t="s">
        <v>40</v>
      </c>
      <c r="H26" s="91" t="s">
        <v>50</v>
      </c>
      <c r="I26" s="93" t="s">
        <v>33</v>
      </c>
      <c r="J26" s="93"/>
      <c r="K26" s="92" t="s">
        <v>235</v>
      </c>
      <c r="L26" s="90" t="s">
        <v>141</v>
      </c>
      <c r="M26" s="90" t="s">
        <v>237</v>
      </c>
      <c r="N26" s="93"/>
      <c r="O26" s="93"/>
      <c r="P26" s="93"/>
      <c r="Q26" s="90"/>
      <c r="R26" s="90"/>
      <c r="S26" s="87">
        <v>4</v>
      </c>
      <c r="T26" s="86">
        <v>30</v>
      </c>
      <c r="U26" s="86">
        <v>60</v>
      </c>
      <c r="V26" s="86">
        <v>90</v>
      </c>
      <c r="W26" s="86">
        <v>120</v>
      </c>
    </row>
    <row r="27" spans="1:23" ht="14.25" x14ac:dyDescent="0.3">
      <c r="A27" s="87" t="s">
        <v>43</v>
      </c>
      <c r="B27" s="88">
        <v>25</v>
      </c>
      <c r="C27" s="89">
        <v>110820080</v>
      </c>
      <c r="D27" s="90" t="s">
        <v>76</v>
      </c>
      <c r="E27" s="90" t="s">
        <v>161</v>
      </c>
      <c r="F27" s="90"/>
      <c r="G27" s="90" t="s">
        <v>40</v>
      </c>
      <c r="H27" s="91" t="s">
        <v>50</v>
      </c>
      <c r="I27" s="93" t="s">
        <v>33</v>
      </c>
      <c r="J27" s="93"/>
      <c r="K27" s="92" t="s">
        <v>235</v>
      </c>
      <c r="L27" s="90" t="s">
        <v>141</v>
      </c>
      <c r="M27" s="90" t="s">
        <v>237</v>
      </c>
      <c r="N27" s="92"/>
      <c r="O27" s="92"/>
      <c r="P27" s="93"/>
      <c r="Q27" s="90"/>
      <c r="R27" s="90"/>
      <c r="S27" s="87">
        <v>5</v>
      </c>
      <c r="T27" s="86">
        <v>30</v>
      </c>
      <c r="U27" s="86">
        <v>90</v>
      </c>
      <c r="V27" s="86">
        <v>50.87</v>
      </c>
      <c r="W27" s="86">
        <v>97.14</v>
      </c>
    </row>
    <row r="28" spans="1:23" ht="14.25" x14ac:dyDescent="0.3">
      <c r="A28" s="87" t="s">
        <v>43</v>
      </c>
      <c r="B28" s="88">
        <v>26</v>
      </c>
      <c r="C28" s="94">
        <v>110820083</v>
      </c>
      <c r="D28" s="91" t="s">
        <v>86</v>
      </c>
      <c r="E28" s="91" t="s">
        <v>162</v>
      </c>
      <c r="F28" s="91"/>
      <c r="G28" s="91" t="s">
        <v>42</v>
      </c>
      <c r="H28" s="91" t="s">
        <v>50</v>
      </c>
      <c r="I28" s="93" t="s">
        <v>33</v>
      </c>
      <c r="J28" s="93"/>
      <c r="K28" s="92" t="s">
        <v>235</v>
      </c>
      <c r="L28" s="90" t="s">
        <v>141</v>
      </c>
      <c r="M28" s="90" t="s">
        <v>237</v>
      </c>
      <c r="N28" s="93"/>
      <c r="O28" s="93"/>
      <c r="P28" s="93"/>
      <c r="Q28" s="90"/>
      <c r="R28" s="90"/>
      <c r="S28" s="87">
        <v>6</v>
      </c>
      <c r="T28" s="86">
        <v>30</v>
      </c>
      <c r="U28" s="86">
        <v>60</v>
      </c>
      <c r="V28" s="86">
        <v>84.81</v>
      </c>
      <c r="W28" s="86">
        <v>84.55</v>
      </c>
    </row>
    <row r="29" spans="1:23" ht="14.25" x14ac:dyDescent="0.3">
      <c r="A29" s="87" t="s">
        <v>43</v>
      </c>
      <c r="B29" s="88">
        <v>27</v>
      </c>
      <c r="C29" s="89">
        <v>110820086</v>
      </c>
      <c r="D29" s="90" t="s">
        <v>73</v>
      </c>
      <c r="E29" s="90" t="s">
        <v>163</v>
      </c>
      <c r="F29" s="90"/>
      <c r="G29" s="90" t="s">
        <v>39</v>
      </c>
      <c r="H29" s="91" t="s">
        <v>50</v>
      </c>
      <c r="I29" s="93" t="s">
        <v>33</v>
      </c>
      <c r="J29" s="93"/>
      <c r="K29" s="92" t="s">
        <v>235</v>
      </c>
      <c r="L29" s="90" t="s">
        <v>141</v>
      </c>
      <c r="M29" s="90" t="s">
        <v>237</v>
      </c>
      <c r="N29" s="92"/>
      <c r="O29" s="92"/>
      <c r="P29" s="93"/>
      <c r="Q29" s="90"/>
      <c r="R29" s="90"/>
      <c r="S29" s="87">
        <v>7</v>
      </c>
      <c r="T29" s="86">
        <v>30</v>
      </c>
      <c r="U29" s="86">
        <v>60</v>
      </c>
      <c r="V29" s="86">
        <v>90</v>
      </c>
      <c r="W29" s="86">
        <v>95.45</v>
      </c>
    </row>
    <row r="30" spans="1:23" ht="14.25" x14ac:dyDescent="0.3">
      <c r="A30" s="87" t="s">
        <v>43</v>
      </c>
      <c r="B30" s="88">
        <v>28</v>
      </c>
      <c r="C30" s="94">
        <v>110820089</v>
      </c>
      <c r="D30" s="91" t="s">
        <v>96</v>
      </c>
      <c r="E30" s="91" t="s">
        <v>164</v>
      </c>
      <c r="F30" s="91"/>
      <c r="G30" s="91" t="s">
        <v>42</v>
      </c>
      <c r="H30" s="91" t="s">
        <v>50</v>
      </c>
      <c r="I30" s="93" t="s">
        <v>33</v>
      </c>
      <c r="J30" s="93"/>
      <c r="K30" s="92" t="s">
        <v>235</v>
      </c>
      <c r="L30" s="90" t="s">
        <v>141</v>
      </c>
      <c r="M30" s="90" t="s">
        <v>237</v>
      </c>
      <c r="N30" s="93"/>
      <c r="O30" s="93"/>
      <c r="P30" s="93"/>
      <c r="Q30" s="90"/>
      <c r="R30" s="90"/>
      <c r="S30" s="87">
        <v>8</v>
      </c>
      <c r="T30" s="86">
        <v>30</v>
      </c>
      <c r="U30" s="86">
        <v>54</v>
      </c>
      <c r="V30" s="86">
        <v>70.959999999999994</v>
      </c>
      <c r="W30" s="86">
        <v>40.909999999999997</v>
      </c>
    </row>
    <row r="31" spans="1:23" ht="14.25" x14ac:dyDescent="0.3">
      <c r="A31" s="87" t="s">
        <v>43</v>
      </c>
      <c r="B31" s="88">
        <v>29</v>
      </c>
      <c r="C31" s="94">
        <v>110820092</v>
      </c>
      <c r="D31" s="91" t="s">
        <v>93</v>
      </c>
      <c r="E31" s="91" t="s">
        <v>159</v>
      </c>
      <c r="F31" s="91"/>
      <c r="G31" s="91" t="s">
        <v>42</v>
      </c>
      <c r="H31" s="91" t="s">
        <v>50</v>
      </c>
      <c r="I31" s="93" t="s">
        <v>33</v>
      </c>
      <c r="J31" s="93"/>
      <c r="K31" s="92" t="s">
        <v>235</v>
      </c>
      <c r="L31" s="90" t="s">
        <v>141</v>
      </c>
      <c r="M31" s="90" t="s">
        <v>237</v>
      </c>
      <c r="N31" s="93"/>
      <c r="O31" s="93"/>
      <c r="P31" s="93"/>
      <c r="Q31" s="90"/>
      <c r="R31" s="90"/>
      <c r="S31" s="87">
        <v>9</v>
      </c>
      <c r="T31" s="86">
        <v>30</v>
      </c>
      <c r="U31" s="86">
        <v>60</v>
      </c>
      <c r="V31" s="86">
        <v>90</v>
      </c>
      <c r="W31" s="86">
        <v>90</v>
      </c>
    </row>
    <row r="32" spans="1:23" ht="14.25" x14ac:dyDescent="0.3">
      <c r="A32" s="87"/>
      <c r="B32" s="88">
        <v>30</v>
      </c>
      <c r="C32" s="94">
        <v>110820093</v>
      </c>
      <c r="D32" s="95" t="s">
        <v>94</v>
      </c>
      <c r="E32" s="95" t="s">
        <v>165</v>
      </c>
      <c r="F32" s="95"/>
      <c r="G32" s="95" t="s">
        <v>42</v>
      </c>
      <c r="H32" s="91" t="s">
        <v>50</v>
      </c>
      <c r="I32" s="92" t="s">
        <v>33</v>
      </c>
      <c r="J32" s="92"/>
      <c r="K32" s="92" t="s">
        <v>235</v>
      </c>
      <c r="L32" s="90" t="s">
        <v>141</v>
      </c>
      <c r="M32" s="90" t="s">
        <v>237</v>
      </c>
      <c r="N32" s="92"/>
      <c r="O32" s="92"/>
      <c r="P32" s="93"/>
      <c r="Q32" s="90"/>
      <c r="R32" s="90"/>
      <c r="S32" s="87">
        <v>10</v>
      </c>
      <c r="T32" s="86">
        <v>30</v>
      </c>
      <c r="U32" s="86">
        <v>60</v>
      </c>
      <c r="V32" s="86">
        <v>84.81</v>
      </c>
      <c r="W32" s="86">
        <v>87.27</v>
      </c>
    </row>
    <row r="33" spans="1:23" ht="14.25" x14ac:dyDescent="0.3">
      <c r="A33" s="87" t="s">
        <v>43</v>
      </c>
      <c r="B33" s="88">
        <v>31</v>
      </c>
      <c r="C33" s="94">
        <v>110820107</v>
      </c>
      <c r="D33" s="91" t="s">
        <v>100</v>
      </c>
      <c r="E33" s="91" t="s">
        <v>166</v>
      </c>
      <c r="F33" s="91"/>
      <c r="G33" s="91" t="s">
        <v>39</v>
      </c>
      <c r="H33" s="91" t="s">
        <v>50</v>
      </c>
      <c r="I33" s="93" t="s">
        <v>33</v>
      </c>
      <c r="J33" s="93"/>
      <c r="K33" s="92" t="s">
        <v>235</v>
      </c>
      <c r="L33" s="90" t="s">
        <v>141</v>
      </c>
      <c r="M33" s="90" t="s">
        <v>237</v>
      </c>
      <c r="N33" s="93"/>
      <c r="O33" s="93"/>
      <c r="P33" s="93"/>
      <c r="Q33" s="90"/>
      <c r="R33" s="90"/>
      <c r="S33" s="87">
        <v>1</v>
      </c>
      <c r="T33" s="86">
        <v>30</v>
      </c>
      <c r="U33" s="86">
        <v>60</v>
      </c>
      <c r="V33" s="86">
        <v>90</v>
      </c>
      <c r="W33" s="86">
        <v>120</v>
      </c>
    </row>
    <row r="34" spans="1:23" ht="14.25" x14ac:dyDescent="0.3">
      <c r="A34" s="87" t="s">
        <v>43</v>
      </c>
      <c r="B34" s="88">
        <v>32</v>
      </c>
      <c r="C34" s="94">
        <v>110820168</v>
      </c>
      <c r="D34" s="91" t="s">
        <v>97</v>
      </c>
      <c r="E34" s="91" t="s">
        <v>167</v>
      </c>
      <c r="F34" s="91"/>
      <c r="G34" s="91" t="s">
        <v>42</v>
      </c>
      <c r="H34" s="91" t="s">
        <v>50</v>
      </c>
      <c r="I34" s="93" t="s">
        <v>33</v>
      </c>
      <c r="J34" s="93"/>
      <c r="K34" s="92" t="s">
        <v>235</v>
      </c>
      <c r="L34" s="90" t="s">
        <v>141</v>
      </c>
      <c r="M34" s="90" t="s">
        <v>237</v>
      </c>
      <c r="N34" s="93"/>
      <c r="O34" s="93"/>
      <c r="P34" s="93"/>
      <c r="Q34" s="90"/>
      <c r="R34" s="90"/>
      <c r="S34" s="87">
        <v>2</v>
      </c>
      <c r="T34" s="86">
        <v>30</v>
      </c>
      <c r="U34" s="86">
        <v>42</v>
      </c>
      <c r="V34" s="86">
        <v>53.65</v>
      </c>
      <c r="W34" s="86">
        <v>46.36</v>
      </c>
    </row>
    <row r="35" spans="1:23" ht="14.25" x14ac:dyDescent="0.3">
      <c r="A35" s="87" t="s">
        <v>43</v>
      </c>
      <c r="B35" s="88">
        <v>33</v>
      </c>
      <c r="C35" s="89">
        <v>111010001</v>
      </c>
      <c r="D35" s="90" t="s">
        <v>116</v>
      </c>
      <c r="E35" s="90" t="s">
        <v>163</v>
      </c>
      <c r="F35" s="90"/>
      <c r="G35" s="90" t="s">
        <v>39</v>
      </c>
      <c r="H35" s="91" t="s">
        <v>50</v>
      </c>
      <c r="I35" s="92" t="s">
        <v>35</v>
      </c>
      <c r="J35" s="92"/>
      <c r="K35" s="92" t="s">
        <v>132</v>
      </c>
      <c r="L35" s="90" t="s">
        <v>141</v>
      </c>
      <c r="M35" s="90" t="s">
        <v>237</v>
      </c>
      <c r="N35" s="92"/>
      <c r="O35" s="92"/>
      <c r="P35" s="93" t="s">
        <v>31</v>
      </c>
      <c r="Q35" s="90"/>
      <c r="R35" s="90"/>
      <c r="S35" s="87">
        <v>3</v>
      </c>
      <c r="T35" s="86">
        <v>30</v>
      </c>
      <c r="U35" s="86">
        <v>60</v>
      </c>
      <c r="V35" s="86">
        <v>90</v>
      </c>
      <c r="W35" s="86">
        <v>120</v>
      </c>
    </row>
    <row r="36" spans="1:23" ht="14.25" x14ac:dyDescent="0.3">
      <c r="A36" s="87" t="s">
        <v>43</v>
      </c>
      <c r="B36" s="88">
        <v>34</v>
      </c>
      <c r="C36" s="94">
        <v>111010002</v>
      </c>
      <c r="D36" s="91" t="s">
        <v>118</v>
      </c>
      <c r="E36" s="91" t="s">
        <v>168</v>
      </c>
      <c r="F36" s="91"/>
      <c r="G36" s="91" t="s">
        <v>30</v>
      </c>
      <c r="H36" s="91" t="s">
        <v>50</v>
      </c>
      <c r="I36" s="93" t="s">
        <v>35</v>
      </c>
      <c r="J36" s="93"/>
      <c r="K36" s="92" t="s">
        <v>132</v>
      </c>
      <c r="L36" s="90" t="s">
        <v>141</v>
      </c>
      <c r="M36" s="90" t="s">
        <v>237</v>
      </c>
      <c r="N36" s="93"/>
      <c r="O36" s="93"/>
      <c r="P36" s="93" t="s">
        <v>31</v>
      </c>
      <c r="Q36" s="90"/>
      <c r="R36" s="90"/>
      <c r="S36" s="87">
        <v>4</v>
      </c>
      <c r="T36" s="86">
        <v>30</v>
      </c>
      <c r="U36" s="86">
        <v>60</v>
      </c>
      <c r="V36" s="86">
        <v>90</v>
      </c>
      <c r="W36" s="86">
        <v>97.14</v>
      </c>
    </row>
    <row r="37" spans="1:23" ht="14.25" x14ac:dyDescent="0.3">
      <c r="A37" s="87" t="s">
        <v>43</v>
      </c>
      <c r="B37" s="88">
        <v>35</v>
      </c>
      <c r="C37" s="94">
        <v>111010005</v>
      </c>
      <c r="D37" s="91" t="s">
        <v>117</v>
      </c>
      <c r="E37" s="91" t="s">
        <v>162</v>
      </c>
      <c r="F37" s="91"/>
      <c r="G37" s="91" t="s">
        <v>39</v>
      </c>
      <c r="H37" s="91" t="s">
        <v>50</v>
      </c>
      <c r="I37" s="93" t="s">
        <v>35</v>
      </c>
      <c r="J37" s="93"/>
      <c r="K37" s="92" t="s">
        <v>132</v>
      </c>
      <c r="L37" s="90" t="s">
        <v>141</v>
      </c>
      <c r="M37" s="90" t="s">
        <v>237</v>
      </c>
      <c r="N37" s="93"/>
      <c r="O37" s="93"/>
      <c r="P37" s="93" t="s">
        <v>31</v>
      </c>
      <c r="Q37" s="90"/>
      <c r="R37" s="90"/>
      <c r="S37" s="87">
        <v>5</v>
      </c>
      <c r="T37" s="86">
        <v>30</v>
      </c>
      <c r="U37" s="86">
        <v>60</v>
      </c>
      <c r="V37" s="86">
        <v>90</v>
      </c>
      <c r="W37" s="86">
        <v>120</v>
      </c>
    </row>
    <row r="38" spans="1:23" ht="14.25" x14ac:dyDescent="0.3">
      <c r="A38" s="87" t="s">
        <v>43</v>
      </c>
      <c r="B38" s="88">
        <v>36</v>
      </c>
      <c r="C38" s="89">
        <v>111010006</v>
      </c>
      <c r="D38" s="90" t="s">
        <v>119</v>
      </c>
      <c r="E38" s="90" t="s">
        <v>169</v>
      </c>
      <c r="F38" s="90"/>
      <c r="G38" s="90" t="s">
        <v>39</v>
      </c>
      <c r="H38" s="91" t="s">
        <v>50</v>
      </c>
      <c r="I38" s="92" t="s">
        <v>35</v>
      </c>
      <c r="J38" s="92"/>
      <c r="K38" s="92" t="s">
        <v>132</v>
      </c>
      <c r="L38" s="90" t="s">
        <v>141</v>
      </c>
      <c r="M38" s="90" t="s">
        <v>237</v>
      </c>
      <c r="N38" s="92"/>
      <c r="O38" s="92"/>
      <c r="P38" s="93" t="s">
        <v>31</v>
      </c>
      <c r="Q38" s="90"/>
      <c r="R38" s="90"/>
      <c r="S38" s="87">
        <v>6</v>
      </c>
      <c r="T38" s="86">
        <v>30</v>
      </c>
      <c r="U38" s="86">
        <v>36</v>
      </c>
      <c r="V38" s="86">
        <v>50.19</v>
      </c>
      <c r="W38" s="86">
        <v>68.180000000000007</v>
      </c>
    </row>
    <row r="39" spans="1:23" ht="14.25" x14ac:dyDescent="0.3">
      <c r="A39" s="87" t="s">
        <v>43</v>
      </c>
      <c r="B39" s="88">
        <v>37</v>
      </c>
      <c r="C39" s="89">
        <v>111010007</v>
      </c>
      <c r="D39" s="90" t="s">
        <v>118</v>
      </c>
      <c r="E39" s="90" t="s">
        <v>170</v>
      </c>
      <c r="F39" s="90"/>
      <c r="G39" s="90" t="s">
        <v>39</v>
      </c>
      <c r="H39" s="91" t="s">
        <v>50</v>
      </c>
      <c r="I39" s="92" t="s">
        <v>35</v>
      </c>
      <c r="J39" s="92"/>
      <c r="K39" s="92" t="s">
        <v>132</v>
      </c>
      <c r="L39" s="90" t="s">
        <v>141</v>
      </c>
      <c r="M39" s="90" t="s">
        <v>237</v>
      </c>
      <c r="N39" s="92"/>
      <c r="O39" s="92"/>
      <c r="P39" s="93" t="s">
        <v>31</v>
      </c>
      <c r="Q39" s="90"/>
      <c r="R39" s="90"/>
      <c r="S39" s="87">
        <v>7</v>
      </c>
      <c r="T39" s="86">
        <v>30</v>
      </c>
      <c r="U39" s="86">
        <v>60</v>
      </c>
      <c r="V39" s="86">
        <v>84.81</v>
      </c>
      <c r="W39" s="86">
        <v>79.09</v>
      </c>
    </row>
    <row r="40" spans="1:23" ht="14.25" x14ac:dyDescent="0.3">
      <c r="A40" s="87" t="s">
        <v>43</v>
      </c>
      <c r="B40" s="88">
        <v>38</v>
      </c>
      <c r="C40" s="94">
        <v>111010008</v>
      </c>
      <c r="D40" s="91" t="s">
        <v>72</v>
      </c>
      <c r="E40" s="91" t="s">
        <v>171</v>
      </c>
      <c r="F40" s="91"/>
      <c r="G40" s="91" t="s">
        <v>39</v>
      </c>
      <c r="H40" s="91" t="s">
        <v>50</v>
      </c>
      <c r="I40" s="93" t="s">
        <v>35</v>
      </c>
      <c r="J40" s="93"/>
      <c r="K40" s="92" t="s">
        <v>132</v>
      </c>
      <c r="L40" s="90" t="s">
        <v>238</v>
      </c>
      <c r="M40" s="90" t="s">
        <v>237</v>
      </c>
      <c r="N40" s="93"/>
      <c r="O40" s="93"/>
      <c r="P40" s="93" t="s">
        <v>31</v>
      </c>
      <c r="Q40" s="90"/>
      <c r="R40" s="90"/>
      <c r="S40" s="87" t="s">
        <v>238</v>
      </c>
      <c r="T40" s="86">
        <v>30</v>
      </c>
      <c r="U40" s="86">
        <v>60</v>
      </c>
      <c r="V40" s="86">
        <v>90</v>
      </c>
      <c r="W40" s="86">
        <v>95.45</v>
      </c>
    </row>
    <row r="41" spans="1:23" ht="14.25" x14ac:dyDescent="0.3">
      <c r="A41" s="87" t="s">
        <v>43</v>
      </c>
      <c r="B41" s="88">
        <v>39</v>
      </c>
      <c r="C41" s="94">
        <v>111010009</v>
      </c>
      <c r="D41" s="95" t="s">
        <v>101</v>
      </c>
      <c r="E41" s="95" t="s">
        <v>172</v>
      </c>
      <c r="F41" s="95"/>
      <c r="G41" s="95" t="s">
        <v>42</v>
      </c>
      <c r="H41" s="91" t="s">
        <v>50</v>
      </c>
      <c r="I41" s="92" t="s">
        <v>35</v>
      </c>
      <c r="J41" s="92"/>
      <c r="K41" s="92" t="s">
        <v>132</v>
      </c>
      <c r="L41" s="90" t="s">
        <v>141</v>
      </c>
      <c r="M41" s="90" t="s">
        <v>237</v>
      </c>
      <c r="N41" s="92"/>
      <c r="O41" s="92"/>
      <c r="P41" s="93" t="s">
        <v>31</v>
      </c>
      <c r="Q41" s="90"/>
      <c r="R41" s="90"/>
      <c r="S41" s="87">
        <v>9</v>
      </c>
      <c r="T41" s="86">
        <v>28.27</v>
      </c>
      <c r="U41" s="86">
        <v>42</v>
      </c>
      <c r="V41" s="86">
        <v>50.19</v>
      </c>
      <c r="W41" s="86">
        <v>24.55</v>
      </c>
    </row>
    <row r="42" spans="1:23" ht="14.25" x14ac:dyDescent="0.3">
      <c r="A42" s="87" t="s">
        <v>43</v>
      </c>
      <c r="B42" s="88">
        <v>40</v>
      </c>
      <c r="C42" s="94">
        <v>111010011</v>
      </c>
      <c r="D42" s="91" t="s">
        <v>120</v>
      </c>
      <c r="E42" s="91" t="s">
        <v>173</v>
      </c>
      <c r="F42" s="91"/>
      <c r="G42" s="91" t="s">
        <v>40</v>
      </c>
      <c r="H42" s="91" t="s">
        <v>50</v>
      </c>
      <c r="I42" s="93" t="s">
        <v>35</v>
      </c>
      <c r="J42" s="93"/>
      <c r="K42" s="92" t="s">
        <v>132</v>
      </c>
      <c r="L42" s="90" t="s">
        <v>141</v>
      </c>
      <c r="M42" s="90" t="s">
        <v>237</v>
      </c>
      <c r="N42" s="93"/>
      <c r="O42" s="93"/>
      <c r="P42" s="93" t="s">
        <v>31</v>
      </c>
      <c r="Q42" s="90"/>
      <c r="R42" s="90"/>
      <c r="S42" s="87">
        <v>10</v>
      </c>
      <c r="T42" s="86">
        <v>30</v>
      </c>
      <c r="U42" s="86">
        <v>52.2</v>
      </c>
      <c r="V42" s="86">
        <v>33.909999999999997</v>
      </c>
      <c r="W42" s="86">
        <v>17.14</v>
      </c>
    </row>
    <row r="43" spans="1:23" ht="14.25" x14ac:dyDescent="0.3">
      <c r="A43" s="87"/>
      <c r="B43" s="88">
        <v>41</v>
      </c>
      <c r="C43" s="89">
        <v>111010012</v>
      </c>
      <c r="D43" s="90" t="s">
        <v>72</v>
      </c>
      <c r="E43" s="90" t="s">
        <v>174</v>
      </c>
      <c r="F43" s="90"/>
      <c r="G43" s="90" t="s">
        <v>42</v>
      </c>
      <c r="H43" s="91" t="s">
        <v>50</v>
      </c>
      <c r="I43" s="90" t="s">
        <v>35</v>
      </c>
      <c r="J43" s="90"/>
      <c r="K43" s="92" t="s">
        <v>132</v>
      </c>
      <c r="L43" s="90" t="s">
        <v>141</v>
      </c>
      <c r="M43" s="90" t="s">
        <v>237</v>
      </c>
      <c r="N43" s="90"/>
      <c r="O43" s="90"/>
      <c r="P43" s="93" t="s">
        <v>31</v>
      </c>
      <c r="Q43" s="90"/>
      <c r="R43" s="90"/>
      <c r="S43" s="87">
        <v>1</v>
      </c>
      <c r="T43" s="86">
        <v>30</v>
      </c>
      <c r="U43" s="86">
        <v>45</v>
      </c>
      <c r="V43" s="86">
        <v>60.58</v>
      </c>
      <c r="W43" s="86">
        <v>35.450000000000003</v>
      </c>
    </row>
    <row r="44" spans="1:23" ht="14.25" x14ac:dyDescent="0.3">
      <c r="A44" s="87" t="s">
        <v>43</v>
      </c>
      <c r="B44" s="88">
        <v>42</v>
      </c>
      <c r="C44" s="94">
        <v>111010013</v>
      </c>
      <c r="D44" s="95" t="s">
        <v>114</v>
      </c>
      <c r="E44" s="95" t="s">
        <v>175</v>
      </c>
      <c r="F44" s="95"/>
      <c r="G44" s="95" t="s">
        <v>42</v>
      </c>
      <c r="H44" s="91" t="s">
        <v>50</v>
      </c>
      <c r="I44" s="96" t="s">
        <v>35</v>
      </c>
      <c r="J44" s="96"/>
      <c r="K44" s="92" t="s">
        <v>132</v>
      </c>
      <c r="L44" s="90" t="s">
        <v>141</v>
      </c>
      <c r="M44" s="90" t="s">
        <v>237</v>
      </c>
      <c r="N44" s="96"/>
      <c r="O44" s="96"/>
      <c r="P44" s="93"/>
      <c r="Q44" s="90"/>
      <c r="R44" s="90"/>
      <c r="S44" s="87">
        <v>2</v>
      </c>
      <c r="T44" s="86">
        <v>30</v>
      </c>
      <c r="U44" s="86">
        <v>60</v>
      </c>
      <c r="V44" s="86">
        <v>64.040000000000006</v>
      </c>
      <c r="W44" s="86">
        <v>79.09</v>
      </c>
    </row>
    <row r="45" spans="1:23" ht="14.25" x14ac:dyDescent="0.3">
      <c r="A45" s="87" t="s">
        <v>43</v>
      </c>
      <c r="B45" s="88">
        <v>43</v>
      </c>
      <c r="C45" s="89">
        <v>111010014</v>
      </c>
      <c r="D45" s="90" t="s">
        <v>115</v>
      </c>
      <c r="E45" s="90" t="s">
        <v>158</v>
      </c>
      <c r="F45" s="90"/>
      <c r="G45" s="90" t="s">
        <v>42</v>
      </c>
      <c r="H45" s="91" t="s">
        <v>50</v>
      </c>
      <c r="I45" s="92" t="s">
        <v>35</v>
      </c>
      <c r="J45" s="92"/>
      <c r="K45" s="92" t="s">
        <v>132</v>
      </c>
      <c r="L45" s="90" t="s">
        <v>238</v>
      </c>
      <c r="M45" s="90" t="s">
        <v>237</v>
      </c>
      <c r="N45" s="92"/>
      <c r="O45" s="92"/>
      <c r="P45" s="93" t="s">
        <v>31</v>
      </c>
      <c r="Q45" s="90"/>
      <c r="R45" s="90"/>
      <c r="S45" s="87" t="s">
        <v>238</v>
      </c>
      <c r="T45" s="86">
        <v>30</v>
      </c>
      <c r="U45" s="86">
        <v>36</v>
      </c>
      <c r="V45" s="86">
        <v>84.81</v>
      </c>
      <c r="W45" s="86">
        <v>79.09</v>
      </c>
    </row>
    <row r="46" spans="1:23" ht="14.25" x14ac:dyDescent="0.3">
      <c r="A46" s="87" t="s">
        <v>43</v>
      </c>
      <c r="B46" s="88">
        <v>44</v>
      </c>
      <c r="C46" s="94">
        <v>111019999</v>
      </c>
      <c r="D46" s="91" t="s">
        <v>113</v>
      </c>
      <c r="E46" s="91" t="s">
        <v>176</v>
      </c>
      <c r="F46" s="91"/>
      <c r="G46" s="91" t="s">
        <v>42</v>
      </c>
      <c r="H46" s="91" t="s">
        <v>50</v>
      </c>
      <c r="I46" s="93" t="s">
        <v>35</v>
      </c>
      <c r="J46" s="93"/>
      <c r="K46" s="92" t="s">
        <v>132</v>
      </c>
      <c r="L46" s="90" t="s">
        <v>141</v>
      </c>
      <c r="M46" s="90" t="s">
        <v>237</v>
      </c>
      <c r="N46" s="93"/>
      <c r="O46" s="93"/>
      <c r="P46" s="93"/>
      <c r="Q46" s="90"/>
      <c r="R46" s="90"/>
      <c r="S46" s="87">
        <v>4</v>
      </c>
      <c r="T46" s="86">
        <v>30</v>
      </c>
      <c r="U46" s="86">
        <v>60</v>
      </c>
      <c r="V46" s="86">
        <v>90</v>
      </c>
      <c r="W46" s="86">
        <v>100.91</v>
      </c>
    </row>
    <row r="47" spans="1:23" ht="14.25" x14ac:dyDescent="0.3">
      <c r="A47" s="87" t="s">
        <v>43</v>
      </c>
      <c r="B47" s="88">
        <v>45</v>
      </c>
      <c r="C47" s="94">
        <v>111110025</v>
      </c>
      <c r="D47" s="95" t="s">
        <v>80</v>
      </c>
      <c r="E47" s="95" t="s">
        <v>170</v>
      </c>
      <c r="F47" s="95"/>
      <c r="G47" s="95" t="s">
        <v>42</v>
      </c>
      <c r="H47" s="91" t="s">
        <v>50</v>
      </c>
      <c r="I47" s="92" t="s">
        <v>37</v>
      </c>
      <c r="J47" s="92"/>
      <c r="K47" s="92" t="s">
        <v>132</v>
      </c>
      <c r="L47" s="90" t="s">
        <v>141</v>
      </c>
      <c r="M47" s="90" t="s">
        <v>237</v>
      </c>
      <c r="N47" s="92"/>
      <c r="O47" s="92"/>
      <c r="P47" s="93" t="s">
        <v>31</v>
      </c>
      <c r="Q47" s="90"/>
      <c r="R47" s="90"/>
      <c r="S47" s="87">
        <v>5</v>
      </c>
      <c r="T47" s="86">
        <v>15</v>
      </c>
      <c r="U47" s="86">
        <v>27</v>
      </c>
      <c r="V47" s="86">
        <v>43.27</v>
      </c>
      <c r="W47" s="86">
        <v>19.09</v>
      </c>
    </row>
    <row r="48" spans="1:23" ht="14.25" x14ac:dyDescent="0.3">
      <c r="A48" s="87"/>
      <c r="B48" s="88">
        <v>46</v>
      </c>
      <c r="C48" s="94">
        <v>111110033</v>
      </c>
      <c r="D48" s="91" t="s">
        <v>83</v>
      </c>
      <c r="E48" s="91" t="s">
        <v>177</v>
      </c>
      <c r="F48" s="91"/>
      <c r="G48" s="91" t="s">
        <v>41</v>
      </c>
      <c r="H48" s="91" t="s">
        <v>50</v>
      </c>
      <c r="I48" s="93" t="s">
        <v>37</v>
      </c>
      <c r="J48" s="93"/>
      <c r="K48" s="92" t="s">
        <v>132</v>
      </c>
      <c r="L48" s="90" t="s">
        <v>141</v>
      </c>
      <c r="M48" s="90" t="s">
        <v>237</v>
      </c>
      <c r="N48" s="93"/>
      <c r="O48" s="93"/>
      <c r="P48" s="93" t="s">
        <v>31</v>
      </c>
      <c r="Q48" s="90"/>
      <c r="R48" s="90"/>
      <c r="S48" s="87">
        <v>6</v>
      </c>
      <c r="T48" s="86">
        <v>30</v>
      </c>
      <c r="U48" s="86">
        <v>44.35</v>
      </c>
      <c r="V48" s="86">
        <v>50.4</v>
      </c>
      <c r="W48" s="86">
        <v>40</v>
      </c>
    </row>
    <row r="49" spans="1:23" ht="14.25" x14ac:dyDescent="0.3">
      <c r="A49" s="87" t="s">
        <v>43</v>
      </c>
      <c r="B49" s="88">
        <v>47</v>
      </c>
      <c r="C49" s="94">
        <v>111110034</v>
      </c>
      <c r="D49" s="91" t="s">
        <v>82</v>
      </c>
      <c r="E49" s="91" t="s">
        <v>178</v>
      </c>
      <c r="F49" s="91"/>
      <c r="G49" s="91" t="s">
        <v>41</v>
      </c>
      <c r="H49" s="91" t="s">
        <v>50</v>
      </c>
      <c r="I49" s="93" t="s">
        <v>37</v>
      </c>
      <c r="J49" s="93"/>
      <c r="K49" s="92" t="s">
        <v>132</v>
      </c>
      <c r="L49" s="90" t="s">
        <v>238</v>
      </c>
      <c r="M49" s="90" t="s">
        <v>237</v>
      </c>
      <c r="N49" s="93"/>
      <c r="O49" s="93"/>
      <c r="P49" s="93" t="s">
        <v>31</v>
      </c>
      <c r="Q49" s="90"/>
      <c r="R49" s="90"/>
      <c r="S49" s="87" t="s">
        <v>238</v>
      </c>
      <c r="T49" s="86">
        <v>30</v>
      </c>
      <c r="U49" s="86">
        <v>33.909999999999997</v>
      </c>
      <c r="V49" s="86">
        <v>63</v>
      </c>
      <c r="W49" s="86">
        <v>54.29</v>
      </c>
    </row>
    <row r="50" spans="1:23" ht="14.25" x14ac:dyDescent="0.3">
      <c r="A50" s="87" t="s">
        <v>43</v>
      </c>
      <c r="B50" s="88">
        <v>48</v>
      </c>
      <c r="C50" s="94">
        <v>111110068</v>
      </c>
      <c r="D50" s="91" t="s">
        <v>79</v>
      </c>
      <c r="E50" s="91" t="s">
        <v>179</v>
      </c>
      <c r="F50" s="91"/>
      <c r="G50" s="91" t="s">
        <v>42</v>
      </c>
      <c r="H50" s="91" t="s">
        <v>50</v>
      </c>
      <c r="I50" s="93" t="s">
        <v>37</v>
      </c>
      <c r="J50" s="93"/>
      <c r="K50" s="92" t="s">
        <v>132</v>
      </c>
      <c r="L50" s="90" t="s">
        <v>141</v>
      </c>
      <c r="M50" s="90" t="s">
        <v>237</v>
      </c>
      <c r="N50" s="93"/>
      <c r="O50" s="93"/>
      <c r="P50" s="93"/>
      <c r="Q50" s="90"/>
      <c r="R50" s="90"/>
      <c r="S50" s="87">
        <v>8</v>
      </c>
      <c r="T50" s="86">
        <v>30</v>
      </c>
      <c r="U50" s="86">
        <v>60</v>
      </c>
      <c r="V50" s="86">
        <v>53.65</v>
      </c>
      <c r="W50" s="86">
        <v>62.73</v>
      </c>
    </row>
    <row r="51" spans="1:23" ht="14.25" x14ac:dyDescent="0.3">
      <c r="A51" s="87" t="s">
        <v>43</v>
      </c>
      <c r="B51" s="88">
        <v>49</v>
      </c>
      <c r="C51" s="89">
        <v>111110073</v>
      </c>
      <c r="D51" s="90" t="s">
        <v>85</v>
      </c>
      <c r="E51" s="90" t="s">
        <v>180</v>
      </c>
      <c r="F51" s="90"/>
      <c r="G51" s="90" t="s">
        <v>40</v>
      </c>
      <c r="H51" s="91" t="s">
        <v>50</v>
      </c>
      <c r="I51" s="92" t="s">
        <v>37</v>
      </c>
      <c r="J51" s="92"/>
      <c r="K51" s="92" t="s">
        <v>132</v>
      </c>
      <c r="L51" s="90" t="s">
        <v>141</v>
      </c>
      <c r="M51" s="90" t="s">
        <v>237</v>
      </c>
      <c r="N51" s="92"/>
      <c r="O51" s="92"/>
      <c r="P51" s="93" t="s">
        <v>31</v>
      </c>
      <c r="Q51" s="90"/>
      <c r="R51" s="90"/>
      <c r="S51" s="87">
        <v>9</v>
      </c>
      <c r="T51" s="86">
        <v>30</v>
      </c>
      <c r="U51" s="86">
        <v>60</v>
      </c>
      <c r="V51" s="86">
        <v>77.400000000000006</v>
      </c>
      <c r="W51" s="86">
        <v>57.14</v>
      </c>
    </row>
    <row r="52" spans="1:23" ht="14.25" x14ac:dyDescent="0.3">
      <c r="A52" s="87" t="s">
        <v>43</v>
      </c>
      <c r="B52" s="88">
        <v>50</v>
      </c>
      <c r="C52" s="89">
        <v>111110074</v>
      </c>
      <c r="D52" s="90" t="s">
        <v>84</v>
      </c>
      <c r="E52" s="90" t="s">
        <v>181</v>
      </c>
      <c r="F52" s="90"/>
      <c r="G52" s="90" t="s">
        <v>40</v>
      </c>
      <c r="H52" s="91" t="s">
        <v>50</v>
      </c>
      <c r="I52" s="92" t="s">
        <v>37</v>
      </c>
      <c r="J52" s="92"/>
      <c r="K52" s="92" t="s">
        <v>132</v>
      </c>
      <c r="L52" s="90" t="s">
        <v>141</v>
      </c>
      <c r="M52" s="90" t="s">
        <v>237</v>
      </c>
      <c r="N52" s="92"/>
      <c r="O52" s="92"/>
      <c r="P52" s="93" t="s">
        <v>31</v>
      </c>
      <c r="Q52" s="90"/>
      <c r="R52" s="90"/>
      <c r="S52" s="87">
        <v>10</v>
      </c>
      <c r="T52" s="86">
        <v>30</v>
      </c>
      <c r="U52" s="86">
        <v>60</v>
      </c>
      <c r="V52" s="86">
        <v>90</v>
      </c>
      <c r="W52" s="86">
        <v>91.43</v>
      </c>
    </row>
    <row r="53" spans="1:23" ht="14.25" x14ac:dyDescent="0.3">
      <c r="A53" s="87" t="s">
        <v>43</v>
      </c>
      <c r="B53" s="88">
        <v>51</v>
      </c>
      <c r="C53" s="94">
        <v>111110091</v>
      </c>
      <c r="D53" s="95" t="s">
        <v>80</v>
      </c>
      <c r="E53" s="95" t="s">
        <v>182</v>
      </c>
      <c r="F53" s="95"/>
      <c r="G53" s="95" t="s">
        <v>41</v>
      </c>
      <c r="H53" s="91" t="s">
        <v>50</v>
      </c>
      <c r="I53" s="92" t="s">
        <v>37</v>
      </c>
      <c r="J53" s="92"/>
      <c r="K53" s="92" t="s">
        <v>132</v>
      </c>
      <c r="L53" s="90" t="s">
        <v>141</v>
      </c>
      <c r="M53" s="90" t="s">
        <v>237</v>
      </c>
      <c r="N53" s="92"/>
      <c r="O53" s="92"/>
      <c r="P53" s="93"/>
      <c r="Q53" s="90"/>
      <c r="R53" s="90"/>
      <c r="S53" s="87">
        <v>1</v>
      </c>
      <c r="T53" s="86">
        <v>30</v>
      </c>
      <c r="U53" s="86">
        <v>40.43</v>
      </c>
      <c r="V53" s="86">
        <v>39.6</v>
      </c>
      <c r="W53" s="86">
        <v>40</v>
      </c>
    </row>
    <row r="54" spans="1:23" ht="14.25" x14ac:dyDescent="0.3">
      <c r="A54" s="87"/>
      <c r="B54" s="88">
        <v>52</v>
      </c>
      <c r="C54" s="89">
        <v>111110119</v>
      </c>
      <c r="D54" s="90" t="s">
        <v>81</v>
      </c>
      <c r="E54" s="90" t="s">
        <v>183</v>
      </c>
      <c r="F54" s="90"/>
      <c r="G54" s="90" t="s">
        <v>41</v>
      </c>
      <c r="H54" s="91" t="s">
        <v>50</v>
      </c>
      <c r="I54" s="92" t="s">
        <v>37</v>
      </c>
      <c r="J54" s="92"/>
      <c r="K54" s="92" t="s">
        <v>132</v>
      </c>
      <c r="L54" s="90" t="s">
        <v>141</v>
      </c>
      <c r="M54" s="90" t="s">
        <v>237</v>
      </c>
      <c r="N54" s="92"/>
      <c r="O54" s="92"/>
      <c r="P54" s="93" t="s">
        <v>31</v>
      </c>
      <c r="Q54" s="90"/>
      <c r="R54" s="90"/>
      <c r="S54" s="87">
        <v>2</v>
      </c>
      <c r="T54" s="86">
        <v>30</v>
      </c>
      <c r="U54" s="86">
        <v>60</v>
      </c>
      <c r="V54" s="86">
        <v>90</v>
      </c>
      <c r="W54" s="86">
        <v>100</v>
      </c>
    </row>
    <row r="55" spans="1:23" ht="14.25" x14ac:dyDescent="0.3">
      <c r="A55" s="87" t="s">
        <v>43</v>
      </c>
      <c r="B55" s="88">
        <v>53</v>
      </c>
      <c r="C55" s="94">
        <v>112430072</v>
      </c>
      <c r="D55" s="91" t="s">
        <v>108</v>
      </c>
      <c r="E55" s="91" t="s">
        <v>149</v>
      </c>
      <c r="F55" s="91"/>
      <c r="G55" s="91" t="s">
        <v>39</v>
      </c>
      <c r="H55" s="91" t="s">
        <v>50</v>
      </c>
      <c r="I55" s="93" t="s">
        <v>34</v>
      </c>
      <c r="J55" s="93"/>
      <c r="K55" s="92" t="s">
        <v>132</v>
      </c>
      <c r="L55" s="90" t="s">
        <v>141</v>
      </c>
      <c r="M55" s="90" t="s">
        <v>237</v>
      </c>
      <c r="N55" s="93"/>
      <c r="O55" s="93"/>
      <c r="P55" s="93" t="s">
        <v>28</v>
      </c>
      <c r="Q55" s="90"/>
      <c r="R55" s="90"/>
      <c r="S55" s="87">
        <v>3</v>
      </c>
      <c r="T55" s="86">
        <v>30</v>
      </c>
      <c r="U55" s="86">
        <v>60</v>
      </c>
      <c r="V55" s="86">
        <v>90</v>
      </c>
      <c r="W55" s="86">
        <v>120</v>
      </c>
    </row>
    <row r="56" spans="1:23" ht="14.25" x14ac:dyDescent="0.3">
      <c r="A56" s="87" t="s">
        <v>43</v>
      </c>
      <c r="B56" s="88">
        <v>54</v>
      </c>
      <c r="C56" s="89">
        <v>112430073</v>
      </c>
      <c r="D56" s="92" t="s">
        <v>109</v>
      </c>
      <c r="E56" s="90" t="s">
        <v>169</v>
      </c>
      <c r="F56" s="90"/>
      <c r="G56" s="92" t="s">
        <v>39</v>
      </c>
      <c r="H56" s="91" t="s">
        <v>50</v>
      </c>
      <c r="I56" s="92" t="s">
        <v>34</v>
      </c>
      <c r="J56" s="92"/>
      <c r="K56" s="92" t="s">
        <v>132</v>
      </c>
      <c r="L56" s="90" t="s">
        <v>141</v>
      </c>
      <c r="M56" s="90" t="s">
        <v>237</v>
      </c>
      <c r="N56" s="92"/>
      <c r="O56" s="92"/>
      <c r="P56" s="93" t="s">
        <v>28</v>
      </c>
      <c r="Q56" s="90"/>
      <c r="R56" s="90"/>
      <c r="S56" s="87">
        <v>4</v>
      </c>
      <c r="T56" s="86">
        <v>30</v>
      </c>
      <c r="U56" s="86">
        <v>60</v>
      </c>
      <c r="V56" s="86">
        <v>90</v>
      </c>
      <c r="W56" s="86">
        <v>103.64</v>
      </c>
    </row>
    <row r="57" spans="1:23" ht="14.25" x14ac:dyDescent="0.3">
      <c r="A57" s="87"/>
      <c r="B57" s="88">
        <v>55</v>
      </c>
      <c r="C57" s="94">
        <v>112430075</v>
      </c>
      <c r="D57" s="91" t="s">
        <v>111</v>
      </c>
      <c r="E57" s="91" t="s">
        <v>164</v>
      </c>
      <c r="F57" s="91"/>
      <c r="G57" s="91" t="s">
        <v>40</v>
      </c>
      <c r="H57" s="91" t="s">
        <v>50</v>
      </c>
      <c r="I57" s="93" t="s">
        <v>34</v>
      </c>
      <c r="J57" s="93"/>
      <c r="K57" s="92" t="s">
        <v>132</v>
      </c>
      <c r="L57" s="90" t="s">
        <v>141</v>
      </c>
      <c r="M57" s="90" t="s">
        <v>237</v>
      </c>
      <c r="N57" s="93"/>
      <c r="O57" s="93"/>
      <c r="P57" s="93" t="s">
        <v>28</v>
      </c>
      <c r="Q57" s="90"/>
      <c r="R57" s="90"/>
      <c r="S57" s="87">
        <v>5</v>
      </c>
      <c r="T57" s="86">
        <v>30</v>
      </c>
      <c r="U57" s="86">
        <v>60</v>
      </c>
      <c r="V57" s="86">
        <v>90</v>
      </c>
      <c r="W57" s="86">
        <v>105.71</v>
      </c>
    </row>
    <row r="58" spans="1:23" ht="14.25" x14ac:dyDescent="0.3">
      <c r="A58" s="87" t="s">
        <v>43</v>
      </c>
      <c r="B58" s="88">
        <v>56</v>
      </c>
      <c r="C58" s="89">
        <v>112430076</v>
      </c>
      <c r="D58" s="90" t="s">
        <v>110</v>
      </c>
      <c r="E58" s="90" t="s">
        <v>154</v>
      </c>
      <c r="F58" s="90"/>
      <c r="G58" s="90" t="s">
        <v>40</v>
      </c>
      <c r="H58" s="91" t="s">
        <v>50</v>
      </c>
      <c r="I58" s="90" t="s">
        <v>34</v>
      </c>
      <c r="J58" s="90"/>
      <c r="K58" s="92" t="s">
        <v>132</v>
      </c>
      <c r="L58" s="90" t="s">
        <v>141</v>
      </c>
      <c r="M58" s="90" t="s">
        <v>237</v>
      </c>
      <c r="N58" s="90"/>
      <c r="O58" s="90"/>
      <c r="P58" s="93" t="s">
        <v>28</v>
      </c>
      <c r="Q58" s="90"/>
      <c r="R58" s="90"/>
      <c r="S58" s="87">
        <v>6</v>
      </c>
      <c r="T58" s="86">
        <v>30</v>
      </c>
      <c r="U58" s="86">
        <v>60</v>
      </c>
      <c r="V58" s="86">
        <v>90</v>
      </c>
      <c r="W58" s="86">
        <v>120</v>
      </c>
    </row>
    <row r="59" spans="1:23" ht="14.25" x14ac:dyDescent="0.3">
      <c r="A59" s="87" t="s">
        <v>43</v>
      </c>
      <c r="B59" s="88">
        <v>57</v>
      </c>
      <c r="C59" s="89">
        <v>112430083</v>
      </c>
      <c r="D59" s="90" t="s">
        <v>106</v>
      </c>
      <c r="E59" s="90" t="s">
        <v>149</v>
      </c>
      <c r="F59" s="90"/>
      <c r="G59" s="90" t="s">
        <v>42</v>
      </c>
      <c r="H59" s="91" t="s">
        <v>50</v>
      </c>
      <c r="I59" s="90" t="s">
        <v>34</v>
      </c>
      <c r="J59" s="90"/>
      <c r="K59" s="92" t="s">
        <v>132</v>
      </c>
      <c r="L59" s="90" t="s">
        <v>141</v>
      </c>
      <c r="M59" s="90" t="s">
        <v>237</v>
      </c>
      <c r="N59" s="90"/>
      <c r="O59" s="90"/>
      <c r="P59" s="93" t="s">
        <v>31</v>
      </c>
      <c r="Q59" s="90"/>
      <c r="R59" s="90"/>
      <c r="S59" s="87">
        <v>7</v>
      </c>
      <c r="T59" s="86">
        <v>15</v>
      </c>
      <c r="U59" s="86">
        <v>19.5</v>
      </c>
      <c r="V59" s="86">
        <v>39.81</v>
      </c>
      <c r="W59" s="86">
        <v>19.09</v>
      </c>
    </row>
    <row r="60" spans="1:23" ht="14.25" x14ac:dyDescent="0.3">
      <c r="A60" s="87"/>
      <c r="B60" s="88">
        <v>58</v>
      </c>
      <c r="C60" s="94">
        <v>112430084</v>
      </c>
      <c r="D60" s="91" t="s">
        <v>107</v>
      </c>
      <c r="E60" s="91" t="s">
        <v>184</v>
      </c>
      <c r="F60" s="91"/>
      <c r="G60" s="91" t="s">
        <v>41</v>
      </c>
      <c r="H60" s="91" t="s">
        <v>50</v>
      </c>
      <c r="I60" s="93" t="s">
        <v>34</v>
      </c>
      <c r="J60" s="93"/>
      <c r="K60" s="92" t="s">
        <v>132</v>
      </c>
      <c r="L60" s="90" t="s">
        <v>141</v>
      </c>
      <c r="M60" s="90" t="s">
        <v>237</v>
      </c>
      <c r="N60" s="93"/>
      <c r="O60" s="93"/>
      <c r="P60" s="93"/>
      <c r="Q60" s="90"/>
      <c r="R60" s="90"/>
      <c r="S60" s="87">
        <v>8</v>
      </c>
      <c r="T60" s="86">
        <v>30</v>
      </c>
      <c r="U60" s="86">
        <v>90</v>
      </c>
      <c r="V60" s="86">
        <v>60</v>
      </c>
      <c r="W60" s="86">
        <v>114.29</v>
      </c>
    </row>
    <row r="61" spans="1:23" ht="14.25" x14ac:dyDescent="0.3">
      <c r="A61" s="87" t="s">
        <v>43</v>
      </c>
      <c r="B61" s="88">
        <v>59</v>
      </c>
      <c r="C61" s="89">
        <v>112430086</v>
      </c>
      <c r="D61" s="90" t="s">
        <v>105</v>
      </c>
      <c r="E61" s="90" t="s">
        <v>150</v>
      </c>
      <c r="F61" s="90"/>
      <c r="G61" s="90" t="s">
        <v>42</v>
      </c>
      <c r="H61" s="91" t="s">
        <v>50</v>
      </c>
      <c r="I61" s="92" t="s">
        <v>34</v>
      </c>
      <c r="J61" s="92"/>
      <c r="K61" s="92" t="s">
        <v>132</v>
      </c>
      <c r="L61" s="90" t="s">
        <v>141</v>
      </c>
      <c r="M61" s="90" t="s">
        <v>237</v>
      </c>
      <c r="N61" s="92"/>
      <c r="O61" s="92"/>
      <c r="P61" s="93" t="s">
        <v>31</v>
      </c>
      <c r="Q61" s="90"/>
      <c r="R61" s="90"/>
      <c r="S61" s="87">
        <v>9</v>
      </c>
      <c r="T61" s="86">
        <v>30</v>
      </c>
      <c r="U61" s="86">
        <v>60</v>
      </c>
      <c r="V61" s="86">
        <v>60.58</v>
      </c>
      <c r="W61" s="86">
        <v>68.180000000000007</v>
      </c>
    </row>
    <row r="62" spans="1:23" ht="15" thickBot="1" x14ac:dyDescent="0.35">
      <c r="A62" s="87" t="s">
        <v>43</v>
      </c>
      <c r="B62" s="88">
        <v>60</v>
      </c>
      <c r="C62" s="94">
        <v>112430091</v>
      </c>
      <c r="D62" s="93" t="s">
        <v>112</v>
      </c>
      <c r="E62" s="96" t="s">
        <v>185</v>
      </c>
      <c r="F62" s="96"/>
      <c r="G62" s="93" t="s">
        <v>40</v>
      </c>
      <c r="H62" s="91" t="s">
        <v>50</v>
      </c>
      <c r="I62" s="93" t="s">
        <v>34</v>
      </c>
      <c r="J62" s="93"/>
      <c r="K62" s="92" t="s">
        <v>132</v>
      </c>
      <c r="L62" s="90" t="s">
        <v>141</v>
      </c>
      <c r="M62" s="90" t="s">
        <v>237</v>
      </c>
      <c r="N62" s="93"/>
      <c r="O62" s="93"/>
      <c r="P62" s="93"/>
      <c r="Q62" s="90"/>
      <c r="R62" s="90"/>
      <c r="S62" s="87">
        <v>10</v>
      </c>
      <c r="T62" s="86">
        <v>30</v>
      </c>
      <c r="U62" s="86">
        <v>55.8</v>
      </c>
      <c r="V62" s="86">
        <v>33.909999999999997</v>
      </c>
      <c r="W62" s="86">
        <v>54.29</v>
      </c>
    </row>
    <row r="63" spans="1:23" ht="14.25" x14ac:dyDescent="0.3">
      <c r="A63" s="87" t="s">
        <v>43</v>
      </c>
      <c r="B63" s="97">
        <v>61</v>
      </c>
      <c r="C63" s="98">
        <v>111070003</v>
      </c>
      <c r="D63" s="97" t="s">
        <v>109</v>
      </c>
      <c r="E63" s="97" t="s">
        <v>162</v>
      </c>
      <c r="F63" s="96"/>
      <c r="G63" s="97" t="s">
        <v>30</v>
      </c>
      <c r="H63" s="87" t="s">
        <v>133</v>
      </c>
      <c r="I63" s="97" t="s">
        <v>134</v>
      </c>
      <c r="J63" s="93"/>
      <c r="K63" s="93" t="s">
        <v>126</v>
      </c>
      <c r="L63" s="90" t="s">
        <v>140</v>
      </c>
      <c r="M63" s="90" t="s">
        <v>237</v>
      </c>
      <c r="N63" s="93"/>
      <c r="O63" s="93"/>
      <c r="P63" s="93" t="s">
        <v>29</v>
      </c>
      <c r="Q63" s="90"/>
      <c r="R63" s="90"/>
      <c r="S63" s="87">
        <v>11</v>
      </c>
      <c r="T63" s="99">
        <v>30</v>
      </c>
      <c r="U63" s="100">
        <v>14.21</v>
      </c>
      <c r="V63" s="100">
        <v>40.380000000000003</v>
      </c>
      <c r="W63" s="101">
        <v>45.71</v>
      </c>
    </row>
    <row r="64" spans="1:23" ht="14.25" x14ac:dyDescent="0.3">
      <c r="A64" s="87" t="s">
        <v>43</v>
      </c>
      <c r="B64" s="88">
        <v>62</v>
      </c>
      <c r="C64" s="102">
        <v>111070094</v>
      </c>
      <c r="D64" s="103" t="s">
        <v>186</v>
      </c>
      <c r="E64" s="103" t="s">
        <v>187</v>
      </c>
      <c r="F64" s="96"/>
      <c r="G64" s="103" t="s">
        <v>135</v>
      </c>
      <c r="H64" s="87" t="s">
        <v>133</v>
      </c>
      <c r="I64" s="103" t="s">
        <v>134</v>
      </c>
      <c r="J64" s="93"/>
      <c r="K64" s="93" t="s">
        <v>126</v>
      </c>
      <c r="L64" s="90" t="s">
        <v>140</v>
      </c>
      <c r="M64" s="90" t="s">
        <v>237</v>
      </c>
      <c r="N64" s="93"/>
      <c r="O64" s="93"/>
      <c r="P64" s="93"/>
      <c r="Q64" s="90"/>
      <c r="R64" s="90"/>
      <c r="S64" s="87">
        <v>12</v>
      </c>
      <c r="T64" s="104">
        <v>30</v>
      </c>
      <c r="U64" s="105">
        <v>60</v>
      </c>
      <c r="V64" s="105">
        <v>50.77</v>
      </c>
      <c r="W64" s="106">
        <v>62.86</v>
      </c>
    </row>
    <row r="65" spans="1:23" ht="14.25" x14ac:dyDescent="0.3">
      <c r="A65" s="87" t="s">
        <v>43</v>
      </c>
      <c r="B65" s="88">
        <v>63</v>
      </c>
      <c r="C65" s="107">
        <v>111070140</v>
      </c>
      <c r="D65" s="108" t="s">
        <v>188</v>
      </c>
      <c r="E65" s="90" t="s">
        <v>180</v>
      </c>
      <c r="F65" s="96"/>
      <c r="G65" s="108" t="s">
        <v>30</v>
      </c>
      <c r="H65" s="87" t="s">
        <v>133</v>
      </c>
      <c r="I65" s="108" t="s">
        <v>134</v>
      </c>
      <c r="J65" s="93"/>
      <c r="K65" s="93" t="s">
        <v>126</v>
      </c>
      <c r="L65" s="90" t="s">
        <v>140</v>
      </c>
      <c r="M65" s="90" t="s">
        <v>237</v>
      </c>
      <c r="N65" s="93"/>
      <c r="O65" s="93"/>
      <c r="P65" s="93" t="s">
        <v>31</v>
      </c>
      <c r="Q65" s="90"/>
      <c r="R65" s="90"/>
      <c r="S65" s="87">
        <v>13</v>
      </c>
      <c r="T65" s="104">
        <v>30</v>
      </c>
      <c r="U65" s="105">
        <v>60</v>
      </c>
      <c r="V65" s="105">
        <v>49.29</v>
      </c>
      <c r="W65" s="106">
        <v>97.14</v>
      </c>
    </row>
    <row r="66" spans="1:23" ht="14.25" x14ac:dyDescent="0.3">
      <c r="A66" s="87" t="s">
        <v>43</v>
      </c>
      <c r="B66" s="88">
        <v>64</v>
      </c>
      <c r="C66" s="102">
        <v>111070001</v>
      </c>
      <c r="D66" s="103" t="s">
        <v>114</v>
      </c>
      <c r="E66" s="103" t="s">
        <v>189</v>
      </c>
      <c r="F66" s="96"/>
      <c r="G66" s="103" t="s">
        <v>30</v>
      </c>
      <c r="H66" s="87" t="s">
        <v>133</v>
      </c>
      <c r="I66" s="103" t="s">
        <v>134</v>
      </c>
      <c r="J66" s="93"/>
      <c r="K66" s="93" t="s">
        <v>126</v>
      </c>
      <c r="L66" s="90" t="s">
        <v>140</v>
      </c>
      <c r="M66" s="90" t="s">
        <v>237</v>
      </c>
      <c r="N66" s="93"/>
      <c r="O66" s="93"/>
      <c r="P66" s="93" t="s">
        <v>31</v>
      </c>
      <c r="Q66" s="90"/>
      <c r="R66" s="90"/>
      <c r="S66" s="87">
        <v>11</v>
      </c>
      <c r="T66" s="104">
        <v>30</v>
      </c>
      <c r="U66" s="105">
        <v>60</v>
      </c>
      <c r="V66" s="105">
        <v>62.14</v>
      </c>
      <c r="W66" s="106">
        <v>105.71</v>
      </c>
    </row>
    <row r="67" spans="1:23" ht="14.25" x14ac:dyDescent="0.3">
      <c r="A67" s="87" t="s">
        <v>43</v>
      </c>
      <c r="B67" s="88">
        <v>65</v>
      </c>
      <c r="C67" s="102">
        <v>110960174</v>
      </c>
      <c r="D67" s="103" t="s">
        <v>190</v>
      </c>
      <c r="E67" s="103" t="s">
        <v>156</v>
      </c>
      <c r="F67" s="96"/>
      <c r="G67" s="103" t="s">
        <v>136</v>
      </c>
      <c r="H67" s="87" t="s">
        <v>133</v>
      </c>
      <c r="I67" s="103" t="s">
        <v>137</v>
      </c>
      <c r="J67" s="93"/>
      <c r="K67" s="93" t="s">
        <v>132</v>
      </c>
      <c r="L67" s="90" t="s">
        <v>141</v>
      </c>
      <c r="M67" s="90" t="s">
        <v>237</v>
      </c>
      <c r="N67" s="93"/>
      <c r="O67" s="93"/>
      <c r="P67" s="93"/>
      <c r="Q67" s="90"/>
      <c r="R67" s="90"/>
      <c r="S67" s="87">
        <v>12</v>
      </c>
      <c r="T67" s="104">
        <v>4.74</v>
      </c>
      <c r="U67" s="105">
        <v>15</v>
      </c>
      <c r="V67" s="105">
        <v>32.14</v>
      </c>
      <c r="W67" s="106">
        <v>17.14</v>
      </c>
    </row>
    <row r="68" spans="1:23" ht="14.25" x14ac:dyDescent="0.3">
      <c r="A68" s="87" t="s">
        <v>43</v>
      </c>
      <c r="B68" s="88">
        <v>66</v>
      </c>
      <c r="C68" s="109">
        <v>110960044</v>
      </c>
      <c r="D68" s="110" t="s">
        <v>110</v>
      </c>
      <c r="E68" s="110" t="s">
        <v>191</v>
      </c>
      <c r="F68" s="96"/>
      <c r="G68" s="110" t="s">
        <v>135</v>
      </c>
      <c r="H68" s="87" t="s">
        <v>133</v>
      </c>
      <c r="I68" s="110" t="s">
        <v>137</v>
      </c>
      <c r="J68" s="93"/>
      <c r="K68" s="93" t="s">
        <v>132</v>
      </c>
      <c r="L68" s="90" t="s">
        <v>141</v>
      </c>
      <c r="M68" s="90" t="s">
        <v>237</v>
      </c>
      <c r="N68" s="93"/>
      <c r="O68" s="93"/>
      <c r="P68" s="93"/>
      <c r="Q68" s="90"/>
      <c r="R68" s="90"/>
      <c r="S68" s="87">
        <v>13</v>
      </c>
      <c r="T68" s="104">
        <v>30</v>
      </c>
      <c r="U68" s="105">
        <v>9.4700000000000006</v>
      </c>
      <c r="V68" s="105">
        <v>47.31</v>
      </c>
      <c r="W68" s="106">
        <v>11.93</v>
      </c>
    </row>
    <row r="69" spans="1:23" ht="14.25" x14ac:dyDescent="0.3">
      <c r="A69" s="87" t="s">
        <v>43</v>
      </c>
      <c r="B69" s="97">
        <v>67</v>
      </c>
      <c r="C69" s="102">
        <v>110960028</v>
      </c>
      <c r="D69" s="103" t="s">
        <v>192</v>
      </c>
      <c r="E69" s="103" t="s">
        <v>193</v>
      </c>
      <c r="F69" s="96"/>
      <c r="G69" s="103" t="s">
        <v>30</v>
      </c>
      <c r="H69" s="87" t="s">
        <v>133</v>
      </c>
      <c r="I69" s="103" t="s">
        <v>137</v>
      </c>
      <c r="J69" s="93"/>
      <c r="K69" s="93" t="s">
        <v>132</v>
      </c>
      <c r="L69" s="90" t="s">
        <v>141</v>
      </c>
      <c r="M69" s="90" t="s">
        <v>237</v>
      </c>
      <c r="N69" s="93"/>
      <c r="O69" s="93"/>
      <c r="P69" s="93" t="s">
        <v>31</v>
      </c>
      <c r="Q69" s="90"/>
      <c r="R69" s="90"/>
      <c r="S69" s="87">
        <v>11</v>
      </c>
      <c r="T69" s="104">
        <v>30</v>
      </c>
      <c r="U69" s="105">
        <v>57.69</v>
      </c>
      <c r="V69" s="105">
        <v>53.57</v>
      </c>
      <c r="W69" s="106">
        <v>54.29</v>
      </c>
    </row>
    <row r="70" spans="1:23" ht="14.25" x14ac:dyDescent="0.3">
      <c r="A70" s="87" t="s">
        <v>43</v>
      </c>
      <c r="B70" s="88">
        <v>68</v>
      </c>
      <c r="C70" s="102">
        <v>110960026</v>
      </c>
      <c r="D70" s="103" t="s">
        <v>194</v>
      </c>
      <c r="E70" s="103" t="s">
        <v>195</v>
      </c>
      <c r="F70" s="96"/>
      <c r="G70" s="103" t="s">
        <v>138</v>
      </c>
      <c r="H70" s="87" t="s">
        <v>133</v>
      </c>
      <c r="I70" s="103" t="s">
        <v>137</v>
      </c>
      <c r="J70" s="93"/>
      <c r="K70" s="93" t="s">
        <v>132</v>
      </c>
      <c r="L70" s="90" t="s">
        <v>141</v>
      </c>
      <c r="M70" s="90" t="s">
        <v>237</v>
      </c>
      <c r="N70" s="93"/>
      <c r="O70" s="93"/>
      <c r="P70" s="93"/>
      <c r="Q70" s="90"/>
      <c r="R70" s="90"/>
      <c r="S70" s="87">
        <v>12</v>
      </c>
      <c r="T70" s="104">
        <v>30</v>
      </c>
      <c r="U70" s="105">
        <v>60</v>
      </c>
      <c r="V70" s="105">
        <v>60</v>
      </c>
      <c r="W70" s="106">
        <v>117.14</v>
      </c>
    </row>
    <row r="71" spans="1:23" ht="14.25" x14ac:dyDescent="0.3">
      <c r="A71" s="87" t="s">
        <v>43</v>
      </c>
      <c r="B71" s="88">
        <v>69</v>
      </c>
      <c r="C71" s="111">
        <v>110740005</v>
      </c>
      <c r="D71" s="103" t="s">
        <v>196</v>
      </c>
      <c r="E71" s="103" t="s">
        <v>197</v>
      </c>
      <c r="F71" s="96"/>
      <c r="G71" s="112" t="s">
        <v>30</v>
      </c>
      <c r="H71" s="87" t="s">
        <v>133</v>
      </c>
      <c r="I71" s="103" t="s">
        <v>236</v>
      </c>
      <c r="J71" s="93"/>
      <c r="K71" s="93" t="s">
        <v>139</v>
      </c>
      <c r="L71" s="90" t="s">
        <v>141</v>
      </c>
      <c r="M71" s="90" t="s">
        <v>237</v>
      </c>
      <c r="N71" s="93"/>
      <c r="O71" s="93"/>
      <c r="P71" s="93"/>
      <c r="Q71" s="90"/>
      <c r="R71" s="90"/>
      <c r="S71" s="87">
        <v>13</v>
      </c>
      <c r="T71" s="104">
        <v>7.89</v>
      </c>
      <c r="U71" s="105">
        <v>12.69</v>
      </c>
      <c r="V71" s="105">
        <v>23.57</v>
      </c>
      <c r="W71" s="106">
        <v>25.71</v>
      </c>
    </row>
    <row r="72" spans="1:23" ht="14.25" x14ac:dyDescent="0.3">
      <c r="A72" s="87" t="s">
        <v>43</v>
      </c>
      <c r="B72" s="88">
        <v>70</v>
      </c>
      <c r="C72" s="102">
        <v>110740020</v>
      </c>
      <c r="D72" s="103" t="s">
        <v>198</v>
      </c>
      <c r="E72" s="103" t="s">
        <v>199</v>
      </c>
      <c r="F72" s="96"/>
      <c r="G72" s="103" t="s">
        <v>39</v>
      </c>
      <c r="H72" s="87" t="s">
        <v>133</v>
      </c>
      <c r="I72" s="103" t="s">
        <v>236</v>
      </c>
      <c r="J72" s="93"/>
      <c r="K72" s="93" t="s">
        <v>139</v>
      </c>
      <c r="L72" s="90" t="s">
        <v>141</v>
      </c>
      <c r="M72" s="90" t="s">
        <v>237</v>
      </c>
      <c r="N72" s="93"/>
      <c r="O72" s="93"/>
      <c r="P72" s="93"/>
      <c r="Q72" s="90"/>
      <c r="R72" s="90"/>
      <c r="S72" s="87">
        <v>11</v>
      </c>
      <c r="T72" s="104">
        <v>30</v>
      </c>
      <c r="U72" s="105">
        <v>14.21</v>
      </c>
      <c r="V72" s="105">
        <v>15</v>
      </c>
      <c r="W72" s="106">
        <v>45.71</v>
      </c>
    </row>
    <row r="73" spans="1:23" ht="14.25" x14ac:dyDescent="0.3">
      <c r="A73" s="87" t="s">
        <v>43</v>
      </c>
      <c r="B73" s="88">
        <v>71</v>
      </c>
      <c r="C73" s="111">
        <v>110740004</v>
      </c>
      <c r="D73" s="103" t="s">
        <v>106</v>
      </c>
      <c r="E73" s="103" t="s">
        <v>167</v>
      </c>
      <c r="F73" s="96"/>
      <c r="G73" s="103" t="s">
        <v>39</v>
      </c>
      <c r="H73" s="87" t="s">
        <v>133</v>
      </c>
      <c r="I73" s="103" t="s">
        <v>236</v>
      </c>
      <c r="J73" s="93"/>
      <c r="K73" s="93" t="s">
        <v>139</v>
      </c>
      <c r="L73" s="90" t="s">
        <v>141</v>
      </c>
      <c r="M73" s="90" t="s">
        <v>237</v>
      </c>
      <c r="N73" s="93"/>
      <c r="O73" s="93"/>
      <c r="P73" s="93"/>
      <c r="Q73" s="90"/>
      <c r="R73" s="90"/>
      <c r="S73" s="87">
        <v>12</v>
      </c>
      <c r="T73" s="104">
        <v>30</v>
      </c>
      <c r="U73" s="105">
        <v>15.79</v>
      </c>
      <c r="V73" s="105">
        <v>42.69</v>
      </c>
      <c r="W73" s="106">
        <v>57.14</v>
      </c>
    </row>
    <row r="74" spans="1:23" ht="14.25" x14ac:dyDescent="0.3">
      <c r="A74" s="87" t="s">
        <v>43</v>
      </c>
      <c r="B74" s="88">
        <v>72</v>
      </c>
      <c r="C74" s="111">
        <v>110740024</v>
      </c>
      <c r="D74" s="103" t="s">
        <v>68</v>
      </c>
      <c r="E74" s="103" t="s">
        <v>200</v>
      </c>
      <c r="F74" s="96"/>
      <c r="G74" s="103" t="s">
        <v>30</v>
      </c>
      <c r="H74" s="87" t="s">
        <v>133</v>
      </c>
      <c r="I74" s="103" t="s">
        <v>236</v>
      </c>
      <c r="J74" s="93"/>
      <c r="K74" s="93" t="s">
        <v>139</v>
      </c>
      <c r="L74" s="90" t="s">
        <v>141</v>
      </c>
      <c r="M74" s="90" t="s">
        <v>237</v>
      </c>
      <c r="N74" s="93"/>
      <c r="O74" s="93"/>
      <c r="P74" s="93"/>
      <c r="Q74" s="90"/>
      <c r="R74" s="90"/>
      <c r="S74" s="87">
        <v>13</v>
      </c>
      <c r="T74" s="104">
        <v>30</v>
      </c>
      <c r="U74" s="105">
        <v>60</v>
      </c>
      <c r="V74" s="105">
        <v>57.86</v>
      </c>
      <c r="W74" s="106">
        <v>60</v>
      </c>
    </row>
    <row r="76" spans="1:23" x14ac:dyDescent="0.2">
      <c r="F76" s="9"/>
    </row>
    <row r="77" spans="1:23" x14ac:dyDescent="0.2">
      <c r="F77" s="9"/>
    </row>
    <row r="78" spans="1:23" x14ac:dyDescent="0.2">
      <c r="F78" s="9"/>
    </row>
    <row r="79" spans="1:23" x14ac:dyDescent="0.2">
      <c r="F79" s="9"/>
    </row>
    <row r="80" spans="1:23" x14ac:dyDescent="0.2">
      <c r="F80" s="9"/>
    </row>
    <row r="81" spans="6:6" x14ac:dyDescent="0.2">
      <c r="F81" s="9"/>
    </row>
    <row r="82" spans="6:6" x14ac:dyDescent="0.2">
      <c r="F82" s="9"/>
    </row>
    <row r="83" spans="6:6" x14ac:dyDescent="0.2">
      <c r="F83" s="9"/>
    </row>
    <row r="84" spans="6:6" x14ac:dyDescent="0.2">
      <c r="F84" s="9"/>
    </row>
    <row r="85" spans="6:6" x14ac:dyDescent="0.2">
      <c r="F85" s="9"/>
    </row>
    <row r="86" spans="6:6" x14ac:dyDescent="0.2">
      <c r="F86" s="9"/>
    </row>
    <row r="87" spans="6:6" x14ac:dyDescent="0.2">
      <c r="F87" s="9"/>
    </row>
    <row r="88" spans="6:6" x14ac:dyDescent="0.2">
      <c r="F88" s="9"/>
    </row>
    <row r="89" spans="6:6" x14ac:dyDescent="0.2">
      <c r="F89" s="9"/>
    </row>
    <row r="90" spans="6:6" x14ac:dyDescent="0.2">
      <c r="F90" s="9"/>
    </row>
    <row r="91" spans="6:6" x14ac:dyDescent="0.2">
      <c r="F91" s="9"/>
    </row>
    <row r="92" spans="6:6" x14ac:dyDescent="0.2">
      <c r="F92" s="9"/>
    </row>
    <row r="93" spans="6:6" x14ac:dyDescent="0.2">
      <c r="F93" s="9"/>
    </row>
    <row r="94" spans="6:6" x14ac:dyDescent="0.2">
      <c r="F94" s="9"/>
    </row>
    <row r="95" spans="6:6" x14ac:dyDescent="0.2">
      <c r="F95" s="9"/>
    </row>
    <row r="96" spans="6:6" x14ac:dyDescent="0.2">
      <c r="F96" s="9"/>
    </row>
    <row r="97" spans="6:6" x14ac:dyDescent="0.2">
      <c r="F97" s="9"/>
    </row>
    <row r="98" spans="6:6" x14ac:dyDescent="0.2">
      <c r="F98" s="9"/>
    </row>
    <row r="99" spans="6:6" x14ac:dyDescent="0.2">
      <c r="F99" s="9"/>
    </row>
    <row r="100" spans="6:6" x14ac:dyDescent="0.2">
      <c r="F100" s="9"/>
    </row>
    <row r="101" spans="6:6" x14ac:dyDescent="0.2">
      <c r="F101" s="9"/>
    </row>
    <row r="102" spans="6:6" x14ac:dyDescent="0.2">
      <c r="F102" s="9"/>
    </row>
    <row r="103" spans="6:6" x14ac:dyDescent="0.2">
      <c r="F103" s="9"/>
    </row>
    <row r="104" spans="6:6" x14ac:dyDescent="0.2">
      <c r="F104" s="9"/>
    </row>
    <row r="105" spans="6:6" x14ac:dyDescent="0.2">
      <c r="F105" s="9"/>
    </row>
    <row r="106" spans="6:6" x14ac:dyDescent="0.2">
      <c r="F106" s="9"/>
    </row>
    <row r="107" spans="6:6" x14ac:dyDescent="0.2">
      <c r="F107" s="9"/>
    </row>
    <row r="108" spans="6:6" x14ac:dyDescent="0.2">
      <c r="F108" s="9"/>
    </row>
    <row r="109" spans="6:6" x14ac:dyDescent="0.2">
      <c r="F109" s="9"/>
    </row>
    <row r="110" spans="6:6" x14ac:dyDescent="0.2">
      <c r="F110" s="9"/>
    </row>
    <row r="111" spans="6:6" x14ac:dyDescent="0.2">
      <c r="F111" s="9"/>
    </row>
    <row r="112" spans="6:6" x14ac:dyDescent="0.2">
      <c r="F112" s="9"/>
    </row>
    <row r="113" spans="6:6" x14ac:dyDescent="0.2">
      <c r="F113" s="9"/>
    </row>
    <row r="114" spans="6:6" x14ac:dyDescent="0.2">
      <c r="F114" s="9"/>
    </row>
    <row r="115" spans="6:6" x14ac:dyDescent="0.2">
      <c r="F115" s="9"/>
    </row>
    <row r="116" spans="6:6" x14ac:dyDescent="0.2">
      <c r="F116" s="9"/>
    </row>
    <row r="117" spans="6:6" x14ac:dyDescent="0.2">
      <c r="F117" s="9"/>
    </row>
    <row r="118" spans="6:6" x14ac:dyDescent="0.2">
      <c r="F118" s="9"/>
    </row>
    <row r="119" spans="6:6" x14ac:dyDescent="0.2">
      <c r="F119" s="9"/>
    </row>
    <row r="120" spans="6:6" x14ac:dyDescent="0.2">
      <c r="F120" s="9"/>
    </row>
    <row r="121" spans="6:6" x14ac:dyDescent="0.2">
      <c r="F121" s="9"/>
    </row>
    <row r="122" spans="6:6" x14ac:dyDescent="0.2">
      <c r="F122" s="9"/>
    </row>
    <row r="123" spans="6:6" x14ac:dyDescent="0.2">
      <c r="F123" s="9"/>
    </row>
    <row r="124" spans="6:6" x14ac:dyDescent="0.2">
      <c r="F124" s="9"/>
    </row>
    <row r="125" spans="6:6" x14ac:dyDescent="0.2">
      <c r="F125" s="9"/>
    </row>
    <row r="126" spans="6:6" x14ac:dyDescent="0.2">
      <c r="F126" s="9"/>
    </row>
    <row r="127" spans="6:6" x14ac:dyDescent="0.2">
      <c r="F127" s="9"/>
    </row>
    <row r="128" spans="6:6" x14ac:dyDescent="0.2">
      <c r="F128" s="9"/>
    </row>
    <row r="129" spans="6:6" x14ac:dyDescent="0.2">
      <c r="F129" s="9"/>
    </row>
    <row r="130" spans="6:6" x14ac:dyDescent="0.2">
      <c r="F130" s="9"/>
    </row>
    <row r="131" spans="6:6" x14ac:dyDescent="0.2">
      <c r="F131" s="9"/>
    </row>
    <row r="132" spans="6:6" x14ac:dyDescent="0.2">
      <c r="F132" s="9"/>
    </row>
    <row r="133" spans="6:6" x14ac:dyDescent="0.2">
      <c r="F133" s="9"/>
    </row>
    <row r="134" spans="6:6" x14ac:dyDescent="0.2">
      <c r="F134" s="9"/>
    </row>
    <row r="135" spans="6:6" x14ac:dyDescent="0.2">
      <c r="F135" s="9"/>
    </row>
    <row r="136" spans="6:6" x14ac:dyDescent="0.2">
      <c r="F136" s="9"/>
    </row>
    <row r="137" spans="6:6" x14ac:dyDescent="0.2">
      <c r="F137" s="9"/>
    </row>
    <row r="138" spans="6:6" x14ac:dyDescent="0.2">
      <c r="F138" s="9"/>
    </row>
    <row r="139" spans="6:6" x14ac:dyDescent="0.2">
      <c r="F139" s="9"/>
    </row>
    <row r="140" spans="6:6" x14ac:dyDescent="0.2">
      <c r="F140" s="9"/>
    </row>
    <row r="141" spans="6:6" x14ac:dyDescent="0.2">
      <c r="F141" s="9"/>
    </row>
    <row r="142" spans="6:6" x14ac:dyDescent="0.2">
      <c r="F142" s="9"/>
    </row>
    <row r="143" spans="6:6" x14ac:dyDescent="0.2">
      <c r="F143" s="9"/>
    </row>
    <row r="144" spans="6:6" x14ac:dyDescent="0.2">
      <c r="F144" s="9"/>
    </row>
    <row r="145" spans="6:6" x14ac:dyDescent="0.2">
      <c r="F145" s="9"/>
    </row>
    <row r="146" spans="6:6" x14ac:dyDescent="0.2">
      <c r="F146" s="9"/>
    </row>
    <row r="147" spans="6:6" x14ac:dyDescent="0.2">
      <c r="F147" s="9"/>
    </row>
  </sheetData>
  <autoFilter ref="A2:AG74"/>
  <sortState ref="B2:S75">
    <sortCondition ref="B1"/>
  </sortState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exporter.exporter">
                <anchor moveWithCells="1" sizeWithCells="1">
                  <from>
                    <xdr:col>2</xdr:col>
                    <xdr:colOff>190500</xdr:colOff>
                    <xdr:row>0</xdr:row>
                    <xdr:rowOff>9525</xdr:rowOff>
                  </from>
                  <to>
                    <xdr:col>7</xdr:col>
                    <xdr:colOff>47625</xdr:colOff>
                    <xdr:row>0</xdr:row>
                    <xdr:rowOff>428625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B71"/>
  <sheetViews>
    <sheetView topLeftCell="F28" workbookViewId="0">
      <selection activeCell="K13" sqref="K13"/>
    </sheetView>
  </sheetViews>
  <sheetFormatPr baseColWidth="10" defaultRowHeight="15" x14ac:dyDescent="0.25"/>
  <cols>
    <col min="1" max="1" width="8" bestFit="1" customWidth="1"/>
    <col min="2" max="2" width="10.140625" bestFit="1" customWidth="1"/>
    <col min="3" max="3" width="13" bestFit="1" customWidth="1"/>
    <col min="4" max="4" width="4" bestFit="1" customWidth="1"/>
    <col min="5" max="5" width="9.140625" bestFit="1" customWidth="1"/>
    <col min="6" max="6" width="6.85546875" bestFit="1" customWidth="1"/>
    <col min="7" max="7" width="10.42578125" bestFit="1" customWidth="1"/>
    <col min="8" max="8" width="14.28515625" bestFit="1" customWidth="1"/>
    <col min="9" max="9" width="9.42578125" bestFit="1" customWidth="1"/>
    <col min="10" max="10" width="15.7109375" bestFit="1" customWidth="1"/>
    <col min="11" max="11" width="29.28515625" bestFit="1" customWidth="1"/>
    <col min="12" max="12" width="14.42578125" bestFit="1" customWidth="1"/>
    <col min="13" max="13" width="7.5703125" bestFit="1" customWidth="1"/>
    <col min="14" max="14" width="7.140625" bestFit="1" customWidth="1"/>
    <col min="15" max="17" width="7.42578125" bestFit="1" customWidth="1"/>
    <col min="18" max="18" width="6.42578125" bestFit="1" customWidth="1"/>
    <col min="19" max="19" width="8.7109375" bestFit="1" customWidth="1"/>
    <col min="20" max="20" width="8.5703125" bestFit="1" customWidth="1"/>
    <col min="21" max="21" width="3.140625" bestFit="1" customWidth="1"/>
    <col min="22" max="22" width="9.5703125" style="8" bestFit="1" customWidth="1"/>
    <col min="23" max="23" width="3.140625" style="8" bestFit="1" customWidth="1"/>
    <col min="24" max="24" width="3.42578125" style="8" bestFit="1" customWidth="1"/>
    <col min="25" max="25" width="3.7109375" style="8" bestFit="1" customWidth="1"/>
    <col min="26" max="26" width="4" style="8" bestFit="1" customWidth="1"/>
    <col min="27" max="27" width="3.140625" style="8" bestFit="1" customWidth="1"/>
    <col min="28" max="28" width="3.42578125" style="8" bestFit="1" customWidth="1"/>
    <col min="29" max="16384" width="11.42578125" style="8"/>
  </cols>
  <sheetData>
    <row r="1" spans="1:28" ht="44.25" customHeight="1" x14ac:dyDescent="0.25">
      <c r="A1" s="18"/>
      <c r="B1" s="18"/>
      <c r="C1" s="18"/>
      <c r="D1" s="18"/>
      <c r="E1" s="19"/>
      <c r="F1" s="18"/>
      <c r="G1" s="18"/>
      <c r="H1" s="18"/>
      <c r="I1" s="18"/>
      <c r="J1" s="18"/>
      <c r="K1" s="18"/>
      <c r="L1" s="18"/>
      <c r="M1" s="18"/>
      <c r="N1" s="20"/>
      <c r="O1" s="20"/>
      <c r="P1" s="20"/>
      <c r="Q1" s="20"/>
      <c r="R1" s="20"/>
      <c r="S1" s="20"/>
      <c r="T1" s="21"/>
      <c r="U1" s="18"/>
      <c r="V1" s="21"/>
      <c r="W1" s="21"/>
      <c r="X1" s="21"/>
      <c r="Y1" s="21"/>
      <c r="Z1" s="21"/>
      <c r="AA1" s="21"/>
      <c r="AB1" s="21"/>
    </row>
    <row r="2" spans="1:28" ht="16.5" x14ac:dyDescent="0.3">
      <c r="A2" s="24" t="s">
        <v>128</v>
      </c>
      <c r="B2" s="24" t="s">
        <v>51</v>
      </c>
      <c r="C2" s="24" t="s">
        <v>0</v>
      </c>
      <c r="D2" s="24" t="s">
        <v>55</v>
      </c>
      <c r="E2" s="24" t="s">
        <v>2</v>
      </c>
      <c r="F2" s="26" t="s">
        <v>25</v>
      </c>
      <c r="G2" s="24" t="s">
        <v>61</v>
      </c>
      <c r="H2" s="24" t="s">
        <v>60</v>
      </c>
      <c r="I2" s="24" t="s">
        <v>124</v>
      </c>
      <c r="J2" s="24" t="s">
        <v>22</v>
      </c>
      <c r="K2" s="24" t="s">
        <v>281</v>
      </c>
      <c r="L2" s="24" t="s">
        <v>129</v>
      </c>
      <c r="M2" s="27" t="s">
        <v>24</v>
      </c>
      <c r="N2" s="22" t="s">
        <v>44</v>
      </c>
      <c r="O2" s="22" t="s">
        <v>45</v>
      </c>
      <c r="P2" s="22" t="s">
        <v>46</v>
      </c>
      <c r="Q2" s="22" t="s">
        <v>47</v>
      </c>
      <c r="R2" s="22" t="s">
        <v>49</v>
      </c>
      <c r="S2" s="22" t="s">
        <v>293</v>
      </c>
      <c r="T2" s="23" t="s">
        <v>48</v>
      </c>
      <c r="U2" s="27" t="s">
        <v>285</v>
      </c>
      <c r="V2" s="25" t="s">
        <v>32</v>
      </c>
      <c r="W2" s="25" t="s">
        <v>42</v>
      </c>
      <c r="X2" s="21" t="s">
        <v>41</v>
      </c>
      <c r="Y2" s="25" t="s">
        <v>39</v>
      </c>
      <c r="Z2" s="21" t="s">
        <v>40</v>
      </c>
      <c r="AA2" s="25" t="s">
        <v>135</v>
      </c>
      <c r="AB2" s="21" t="s">
        <v>30</v>
      </c>
    </row>
    <row r="3" spans="1:28" ht="16.5" x14ac:dyDescent="0.3">
      <c r="A3" s="18">
        <v>1</v>
      </c>
      <c r="B3" s="18">
        <v>680005</v>
      </c>
      <c r="C3" s="18" t="s">
        <v>239</v>
      </c>
      <c r="D3" s="18" t="s">
        <v>40</v>
      </c>
      <c r="E3" s="18" t="s">
        <v>122</v>
      </c>
      <c r="F3" s="18"/>
      <c r="G3" s="18" t="s">
        <v>237</v>
      </c>
      <c r="H3" s="18" t="s">
        <v>141</v>
      </c>
      <c r="I3" s="18" t="s">
        <v>50</v>
      </c>
      <c r="J3" s="18">
        <v>11068</v>
      </c>
      <c r="K3" s="18" t="s">
        <v>274</v>
      </c>
      <c r="L3" s="18"/>
      <c r="M3" s="18">
        <v>1</v>
      </c>
      <c r="N3" s="12">
        <v>30</v>
      </c>
      <c r="O3" s="12">
        <v>45.65</v>
      </c>
      <c r="P3" s="12">
        <v>70.2</v>
      </c>
      <c r="Q3" s="12">
        <v>54.29</v>
      </c>
      <c r="R3" s="18"/>
      <c r="S3" s="18"/>
      <c r="T3" s="18">
        <f>SUM(N3:R3)</f>
        <v>200.14000000000001</v>
      </c>
      <c r="U3" s="18"/>
      <c r="V3" s="25" t="str">
        <f>IF($E3="f",SUMPRODUCT(($E$3:$E$1001="f")*($T$3:$T$1001 &gt;$T3))+1,"")</f>
        <v/>
      </c>
      <c r="W3" s="25" t="str">
        <f>IF($D3=W$2,SUMPRODUCT(($D$3:$D$1001=W$2)*($T$3:$T$1001 &gt;$T3))+1,"")</f>
        <v/>
      </c>
      <c r="X3" s="21" t="str">
        <f>IF($D3=X$2,SUMPRODUCT(($D$3:$D$1001=X$2)*($T$3:$T$1001 &gt;$T3))+1,"")</f>
        <v/>
      </c>
      <c r="Y3" s="25" t="str">
        <f>IF($D3=Y$2,SUMPRODUCT(($D$3:$D$1001=Y$2)*($T$3:$T$1001 &gt;$T3))+1,"")</f>
        <v/>
      </c>
      <c r="Z3" s="21">
        <f>IF($D3=Z$2,SUMPRODUCT(($D$3:$D$1001=Z$2)*($T$3:$T$1001 &gt;$T3))+1,"")</f>
        <v>12</v>
      </c>
      <c r="AA3" s="25" t="str">
        <f>IF($D3=AA$2,SUMPRODUCT(($D$3:$D$1001=AA$2)*($T$3:$T$1001 &gt;$T3))+1,"")</f>
        <v/>
      </c>
      <c r="AB3" s="21" t="str">
        <f>IF($D3=AB$2,SUMPRODUCT(($D$3:$D$1001=AB$2)*($T$3:$T$1001 &gt;$T3))+1,"")</f>
        <v/>
      </c>
    </row>
    <row r="4" spans="1:28" ht="16.5" x14ac:dyDescent="0.3">
      <c r="A4" s="18">
        <v>2</v>
      </c>
      <c r="B4" s="18">
        <v>680117</v>
      </c>
      <c r="C4" s="18" t="s">
        <v>240</v>
      </c>
      <c r="D4" s="18" t="s">
        <v>41</v>
      </c>
      <c r="E4" s="18" t="s">
        <v>122</v>
      </c>
      <c r="F4" s="18"/>
      <c r="G4" s="18" t="s">
        <v>237</v>
      </c>
      <c r="H4" s="18" t="s">
        <v>141</v>
      </c>
      <c r="I4" s="18" t="s">
        <v>50</v>
      </c>
      <c r="J4" s="18">
        <v>11068</v>
      </c>
      <c r="K4" s="18" t="s">
        <v>274</v>
      </c>
      <c r="L4" s="18"/>
      <c r="M4" s="18">
        <v>2</v>
      </c>
      <c r="N4" s="12">
        <v>30</v>
      </c>
      <c r="O4" s="12">
        <v>60</v>
      </c>
      <c r="P4" s="12">
        <v>70.2</v>
      </c>
      <c r="Q4" s="12">
        <v>20.059999999999999</v>
      </c>
      <c r="R4" s="18"/>
      <c r="S4" s="18"/>
      <c r="T4" s="18">
        <f>SUM(N4:R4)</f>
        <v>180.26</v>
      </c>
      <c r="U4" s="18"/>
      <c r="V4" s="25" t="str">
        <f>IF($E4="f",SUMPRODUCT(($E$3:$E$1001="f")*($T$3:$T$1001 &gt;$T4))+1,"")</f>
        <v/>
      </c>
      <c r="W4" s="25" t="str">
        <f>IF($D4=W$2,SUMPRODUCT(($D$3:$D$1001=W$2)*($T$3:$T$1001 &gt;$T4))+1,"")</f>
        <v/>
      </c>
      <c r="X4" s="21">
        <f>IF($D4=X$2,SUMPRODUCT(($D$3:$D$1001=X$2)*($T$3:$T$1001 &gt;$T4))+1,"")</f>
        <v>4</v>
      </c>
      <c r="Y4" s="25" t="str">
        <f>IF($D4=Y$2,SUMPRODUCT(($D$3:$D$1001=Y$2)*($T$3:$T$1001 &gt;$T4))+1,"")</f>
        <v/>
      </c>
      <c r="Z4" s="21" t="str">
        <f>IF($D4=Z$2,SUMPRODUCT(($D$3:$D$1001=Z$2)*($T$3:$T$1001 &gt;$T4))+1,"")</f>
        <v/>
      </c>
      <c r="AA4" s="25" t="str">
        <f>IF($D4=AA$2,SUMPRODUCT(($D$3:$D$1001=AA$2)*($T$3:$T$1001 &gt;$T4))+1,"")</f>
        <v/>
      </c>
      <c r="AB4" s="21" t="str">
        <f>IF($D4=AB$2,SUMPRODUCT(($D$3:$D$1001=AB$2)*($T$3:$T$1001 &gt;$T4))+1,"")</f>
        <v/>
      </c>
    </row>
    <row r="5" spans="1:28" ht="16.5" customHeight="1" x14ac:dyDescent="0.3">
      <c r="A5" s="18">
        <v>3</v>
      </c>
      <c r="B5" s="18">
        <v>680119</v>
      </c>
      <c r="C5" s="18" t="s">
        <v>241</v>
      </c>
      <c r="D5" s="18" t="s">
        <v>39</v>
      </c>
      <c r="E5" s="18" t="s">
        <v>123</v>
      </c>
      <c r="F5" s="18"/>
      <c r="G5" s="18" t="s">
        <v>237</v>
      </c>
      <c r="H5" s="18" t="s">
        <v>141</v>
      </c>
      <c r="I5" s="18" t="s">
        <v>50</v>
      </c>
      <c r="J5" s="18">
        <v>11068</v>
      </c>
      <c r="K5" s="18" t="s">
        <v>274</v>
      </c>
      <c r="L5" s="18"/>
      <c r="M5" s="18">
        <v>3</v>
      </c>
      <c r="N5" s="12">
        <v>30</v>
      </c>
      <c r="O5" s="12">
        <v>30</v>
      </c>
      <c r="P5" s="12">
        <v>53.65</v>
      </c>
      <c r="Q5" s="12">
        <v>19.09</v>
      </c>
      <c r="R5" s="18"/>
      <c r="S5" s="18"/>
      <c r="T5" s="18">
        <f>SUM(N5:R5)</f>
        <v>132.74</v>
      </c>
      <c r="U5" s="18"/>
      <c r="V5" s="25">
        <f>IF($E5="f",SUMPRODUCT(($E$3:$E$1001="f")*($T$3:$T$1001 &gt;$T5))+1,"")</f>
        <v>25</v>
      </c>
      <c r="W5" s="25" t="str">
        <f>IF($D5=W$2,SUMPRODUCT(($D$3:$D$1001=W$2)*($T$3:$T$1001 &gt;$T5))+1,"")</f>
        <v/>
      </c>
      <c r="X5" s="21" t="str">
        <f>IF($D5=X$2,SUMPRODUCT(($D$3:$D$1001=X$2)*($T$3:$T$1001 &gt;$T5))+1,"")</f>
        <v/>
      </c>
      <c r="Y5" s="25">
        <f>IF($D5=Y$2,SUMPRODUCT(($D$3:$D$1001=Y$2)*($T$3:$T$1001 &gt;$T5))+1,"")</f>
        <v>8</v>
      </c>
      <c r="Z5" s="21" t="str">
        <f>IF($D5=Z$2,SUMPRODUCT(($D$3:$D$1001=Z$2)*($T$3:$T$1001 &gt;$T5))+1,"")</f>
        <v/>
      </c>
      <c r="AA5" s="25" t="str">
        <f>IF($D5=AA$2,SUMPRODUCT(($D$3:$D$1001=AA$2)*($T$3:$T$1001 &gt;$T5))+1,"")</f>
        <v/>
      </c>
      <c r="AB5" s="21" t="str">
        <f>IF($D5=AB$2,SUMPRODUCT(($D$3:$D$1001=AB$2)*($T$3:$T$1001 &gt;$T5))+1,"")</f>
        <v/>
      </c>
    </row>
    <row r="6" spans="1:28" ht="16.5" x14ac:dyDescent="0.3">
      <c r="A6" s="18">
        <v>4</v>
      </c>
      <c r="B6" s="18">
        <v>680154</v>
      </c>
      <c r="C6" s="18" t="s">
        <v>242</v>
      </c>
      <c r="D6" s="18" t="s">
        <v>42</v>
      </c>
      <c r="E6" s="18" t="s">
        <v>123</v>
      </c>
      <c r="F6" s="18"/>
      <c r="G6" s="18" t="s">
        <v>237</v>
      </c>
      <c r="H6" s="18" t="s">
        <v>141</v>
      </c>
      <c r="I6" s="18" t="s">
        <v>50</v>
      </c>
      <c r="J6" s="18">
        <v>11068</v>
      </c>
      <c r="K6" s="18" t="s">
        <v>274</v>
      </c>
      <c r="L6" s="18"/>
      <c r="M6" s="18">
        <v>4</v>
      </c>
      <c r="N6" s="12">
        <v>30</v>
      </c>
      <c r="O6" s="12">
        <v>42</v>
      </c>
      <c r="P6" s="12">
        <v>53.65</v>
      </c>
      <c r="Q6" s="12">
        <v>51.82</v>
      </c>
      <c r="R6" s="18"/>
      <c r="S6" s="18"/>
      <c r="T6" s="18">
        <f>SUM(N6:R6)</f>
        <v>177.47</v>
      </c>
      <c r="U6" s="18"/>
      <c r="V6" s="25">
        <f>IF($E6="f",SUMPRODUCT(($E$3:$E$1001="f")*($T$3:$T$1001 &gt;$T6))+1,"")</f>
        <v>20</v>
      </c>
      <c r="W6" s="25">
        <f>IF($D6=W$2,SUMPRODUCT(($D$3:$D$1001=W$2)*($T$3:$T$1001 &gt;$T6))+1,"")</f>
        <v>14</v>
      </c>
      <c r="X6" s="21" t="str">
        <f>IF($D6=X$2,SUMPRODUCT(($D$3:$D$1001=X$2)*($T$3:$T$1001 &gt;$T6))+1,"")</f>
        <v/>
      </c>
      <c r="Y6" s="25" t="str">
        <f>IF($D6=Y$2,SUMPRODUCT(($D$3:$D$1001=Y$2)*($T$3:$T$1001 &gt;$T6))+1,"")</f>
        <v/>
      </c>
      <c r="Z6" s="21" t="str">
        <f>IF($D6=Z$2,SUMPRODUCT(($D$3:$D$1001=Z$2)*($T$3:$T$1001 &gt;$T6))+1,"")</f>
        <v/>
      </c>
      <c r="AA6" s="25" t="str">
        <f>IF($D6=AA$2,SUMPRODUCT(($D$3:$D$1001=AA$2)*($T$3:$T$1001 &gt;$T6))+1,"")</f>
        <v/>
      </c>
      <c r="AB6" s="21" t="str">
        <f>IF($D6=AB$2,SUMPRODUCT(($D$3:$D$1001=AB$2)*($T$3:$T$1001 &gt;$T6))+1,"")</f>
        <v/>
      </c>
    </row>
    <row r="7" spans="1:28" ht="16.5" x14ac:dyDescent="0.3">
      <c r="A7" s="18">
        <v>5</v>
      </c>
      <c r="B7" s="18">
        <v>680160</v>
      </c>
      <c r="C7" s="18" t="s">
        <v>243</v>
      </c>
      <c r="D7" s="18" t="s">
        <v>40</v>
      </c>
      <c r="E7" s="18" t="s">
        <v>122</v>
      </c>
      <c r="F7" s="18"/>
      <c r="G7" s="18" t="s">
        <v>237</v>
      </c>
      <c r="H7" s="18" t="s">
        <v>141</v>
      </c>
      <c r="I7" s="18" t="s">
        <v>50</v>
      </c>
      <c r="J7" s="18">
        <v>11068</v>
      </c>
      <c r="K7" s="18" t="s">
        <v>274</v>
      </c>
      <c r="L7" s="18"/>
      <c r="M7" s="18">
        <v>5</v>
      </c>
      <c r="N7" s="12">
        <v>30</v>
      </c>
      <c r="O7" s="12">
        <v>45.65</v>
      </c>
      <c r="P7" s="12">
        <v>55.8</v>
      </c>
      <c r="Q7" s="12">
        <v>71.430000000000007</v>
      </c>
      <c r="R7" s="18"/>
      <c r="S7" s="18"/>
      <c r="T7" s="18">
        <f>SUM(N7:R7)</f>
        <v>202.88</v>
      </c>
      <c r="U7" s="18"/>
      <c r="V7" s="25" t="str">
        <f>IF($E7="f",SUMPRODUCT(($E$3:$E$1001="f")*($T$3:$T$1001 &gt;$T7))+1,"")</f>
        <v/>
      </c>
      <c r="W7" s="25" t="str">
        <f>IF($D7=W$2,SUMPRODUCT(($D$3:$D$1001=W$2)*($T$3:$T$1001 &gt;$T7))+1,"")</f>
        <v/>
      </c>
      <c r="X7" s="21" t="str">
        <f>IF($D7=X$2,SUMPRODUCT(($D$3:$D$1001=X$2)*($T$3:$T$1001 &gt;$T7))+1,"")</f>
        <v/>
      </c>
      <c r="Y7" s="25" t="str">
        <f>IF($D7=Y$2,SUMPRODUCT(($D$3:$D$1001=Y$2)*($T$3:$T$1001 &gt;$T7))+1,"")</f>
        <v/>
      </c>
      <c r="Z7" s="21">
        <f>IF($D7=Z$2,SUMPRODUCT(($D$3:$D$1001=Z$2)*($T$3:$T$1001 &gt;$T7))+1,"")</f>
        <v>11</v>
      </c>
      <c r="AA7" s="25" t="str">
        <f>IF($D7=AA$2,SUMPRODUCT(($D$3:$D$1001=AA$2)*($T$3:$T$1001 &gt;$T7))+1,"")</f>
        <v/>
      </c>
      <c r="AB7" s="21" t="str">
        <f>IF($D7=AB$2,SUMPRODUCT(($D$3:$D$1001=AB$2)*($T$3:$T$1001 &gt;$T7))+1,"")</f>
        <v/>
      </c>
    </row>
    <row r="8" spans="1:28" ht="16.5" customHeight="1" x14ac:dyDescent="0.3">
      <c r="A8" s="18">
        <v>6</v>
      </c>
      <c r="B8" s="18">
        <v>680161</v>
      </c>
      <c r="C8" s="18" t="s">
        <v>244</v>
      </c>
      <c r="D8" s="18" t="s">
        <v>40</v>
      </c>
      <c r="E8" s="18" t="s">
        <v>122</v>
      </c>
      <c r="F8" s="18"/>
      <c r="G8" s="18" t="s">
        <v>237</v>
      </c>
      <c r="H8" s="18" t="s">
        <v>141</v>
      </c>
      <c r="I8" s="18" t="s">
        <v>50</v>
      </c>
      <c r="J8" s="18">
        <v>11068</v>
      </c>
      <c r="K8" s="18" t="s">
        <v>274</v>
      </c>
      <c r="L8" s="18"/>
      <c r="M8" s="18">
        <v>6</v>
      </c>
      <c r="N8" s="12">
        <v>27.39</v>
      </c>
      <c r="O8" s="12">
        <v>48.26</v>
      </c>
      <c r="P8" s="12">
        <v>55.8</v>
      </c>
      <c r="Q8" s="12">
        <v>34.29</v>
      </c>
      <c r="R8" s="18"/>
      <c r="S8" s="18"/>
      <c r="T8" s="18">
        <f>SUM(N8:R8)</f>
        <v>165.73999999999998</v>
      </c>
      <c r="U8" s="18"/>
      <c r="V8" s="25" t="str">
        <f>IF($E8="f",SUMPRODUCT(($E$3:$E$1001="f")*($T$3:$T$1001 &gt;$T8))+1,"")</f>
        <v/>
      </c>
      <c r="W8" s="25" t="str">
        <f>IF($D8=W$2,SUMPRODUCT(($D$3:$D$1001=W$2)*($T$3:$T$1001 &gt;$T8))+1,"")</f>
        <v/>
      </c>
      <c r="X8" s="21" t="str">
        <f>IF($D8=X$2,SUMPRODUCT(($D$3:$D$1001=X$2)*($T$3:$T$1001 &gt;$T8))+1,"")</f>
        <v/>
      </c>
      <c r="Y8" s="25" t="str">
        <f>IF($D8=Y$2,SUMPRODUCT(($D$3:$D$1001=Y$2)*($T$3:$T$1001 &gt;$T8))+1,"")</f>
        <v/>
      </c>
      <c r="Z8" s="21">
        <f>IF($D8=Z$2,SUMPRODUCT(($D$3:$D$1001=Z$2)*($T$3:$T$1001 &gt;$T8))+1,"")</f>
        <v>17</v>
      </c>
      <c r="AA8" s="25" t="str">
        <f>IF($D8=AA$2,SUMPRODUCT(($D$3:$D$1001=AA$2)*($T$3:$T$1001 &gt;$T8))+1,"")</f>
        <v/>
      </c>
      <c r="AB8" s="21" t="str">
        <f>IF($D8=AB$2,SUMPRODUCT(($D$3:$D$1001=AB$2)*($T$3:$T$1001 &gt;$T8))+1,"")</f>
        <v/>
      </c>
    </row>
    <row r="9" spans="1:28" ht="16.5" x14ac:dyDescent="0.3">
      <c r="A9" s="18">
        <v>7</v>
      </c>
      <c r="B9" s="18">
        <v>730002</v>
      </c>
      <c r="C9" s="18" t="s">
        <v>245</v>
      </c>
      <c r="D9" s="18" t="s">
        <v>42</v>
      </c>
      <c r="E9" s="18" t="s">
        <v>123</v>
      </c>
      <c r="F9" s="18"/>
      <c r="G9" s="18" t="s">
        <v>125</v>
      </c>
      <c r="H9" s="18" t="s">
        <v>140</v>
      </c>
      <c r="I9" s="18" t="s">
        <v>50</v>
      </c>
      <c r="J9" s="18">
        <v>11073</v>
      </c>
      <c r="K9" s="18" t="s">
        <v>275</v>
      </c>
      <c r="L9" s="18"/>
      <c r="M9" s="18">
        <v>7</v>
      </c>
      <c r="N9" s="12">
        <v>30</v>
      </c>
      <c r="O9" s="12">
        <v>60</v>
      </c>
      <c r="P9" s="12">
        <v>90</v>
      </c>
      <c r="Q9" s="12">
        <v>90</v>
      </c>
      <c r="R9" s="18"/>
      <c r="S9" s="18"/>
      <c r="T9" s="18">
        <f>SUM(N9:R9)</f>
        <v>270</v>
      </c>
      <c r="U9" s="18"/>
      <c r="V9" s="25">
        <f>IF($E9="f",SUMPRODUCT(($E$3:$E$1001="f")*($T$3:$T$1001 &gt;$T9))+1,"")</f>
        <v>9</v>
      </c>
      <c r="W9" s="25">
        <f>IF($D9=W$2,SUMPRODUCT(($D$3:$D$1001=W$2)*($T$3:$T$1001 &gt;$T9))+1,"")</f>
        <v>5</v>
      </c>
      <c r="X9" s="21" t="str">
        <f>IF($D9=X$2,SUMPRODUCT(($D$3:$D$1001=X$2)*($T$3:$T$1001 &gt;$T9))+1,"")</f>
        <v/>
      </c>
      <c r="Y9" s="25" t="str">
        <f>IF($D9=Y$2,SUMPRODUCT(($D$3:$D$1001=Y$2)*($T$3:$T$1001 &gt;$T9))+1,"")</f>
        <v/>
      </c>
      <c r="Z9" s="21" t="str">
        <f>IF($D9=Z$2,SUMPRODUCT(($D$3:$D$1001=Z$2)*($T$3:$T$1001 &gt;$T9))+1,"")</f>
        <v/>
      </c>
      <c r="AA9" s="25" t="str">
        <f>IF($D9=AA$2,SUMPRODUCT(($D$3:$D$1001=AA$2)*($T$3:$T$1001 &gt;$T9))+1,"")</f>
        <v/>
      </c>
      <c r="AB9" s="21" t="str">
        <f>IF($D9=AB$2,SUMPRODUCT(($D$3:$D$1001=AB$2)*($T$3:$T$1001 &gt;$T9))+1,"")</f>
        <v/>
      </c>
    </row>
    <row r="10" spans="1:28" ht="16.5" x14ac:dyDescent="0.3">
      <c r="A10" s="18">
        <v>8</v>
      </c>
      <c r="B10" s="18">
        <v>730002</v>
      </c>
      <c r="C10" s="18" t="s">
        <v>246</v>
      </c>
      <c r="D10" s="18" t="s">
        <v>40</v>
      </c>
      <c r="E10" s="18" t="s">
        <v>122</v>
      </c>
      <c r="F10" s="18"/>
      <c r="G10" s="18" t="s">
        <v>125</v>
      </c>
      <c r="H10" s="18" t="s">
        <v>140</v>
      </c>
      <c r="I10" s="18" t="s">
        <v>50</v>
      </c>
      <c r="J10" s="18">
        <v>11073</v>
      </c>
      <c r="K10" s="18" t="s">
        <v>275</v>
      </c>
      <c r="L10" s="18"/>
      <c r="M10" s="18">
        <v>8</v>
      </c>
      <c r="N10" s="12">
        <v>30</v>
      </c>
      <c r="O10" s="12">
        <v>90</v>
      </c>
      <c r="P10" s="12">
        <v>60</v>
      </c>
      <c r="Q10" s="12">
        <v>102.86</v>
      </c>
      <c r="R10" s="18"/>
      <c r="S10" s="18"/>
      <c r="T10" s="18">
        <f>SUM(N10:R10)</f>
        <v>282.86</v>
      </c>
      <c r="U10" s="18"/>
      <c r="V10" s="25" t="str">
        <f>IF($E10="f",SUMPRODUCT(($E$3:$E$1001="f")*($T$3:$T$1001 &gt;$T10))+1,"")</f>
        <v/>
      </c>
      <c r="W10" s="25" t="str">
        <f>IF($D10=W$2,SUMPRODUCT(($D$3:$D$1001=W$2)*($T$3:$T$1001 &gt;$T10))+1,"")</f>
        <v/>
      </c>
      <c r="X10" s="21" t="str">
        <f>IF($D10=X$2,SUMPRODUCT(($D$3:$D$1001=X$2)*($T$3:$T$1001 &gt;$T10))+1,"")</f>
        <v/>
      </c>
      <c r="Y10" s="25" t="str">
        <f>IF($D10=Y$2,SUMPRODUCT(($D$3:$D$1001=Y$2)*($T$3:$T$1001 &gt;$T10))+1,"")</f>
        <v/>
      </c>
      <c r="Z10" s="21">
        <f>IF($D10=Z$2,SUMPRODUCT(($D$3:$D$1001=Z$2)*($T$3:$T$1001 &gt;$T10))+1,"")</f>
        <v>3</v>
      </c>
      <c r="AA10" s="25" t="str">
        <f>IF($D10=AA$2,SUMPRODUCT(($D$3:$D$1001=AA$2)*($T$3:$T$1001 &gt;$T10))+1,"")</f>
        <v/>
      </c>
      <c r="AB10" s="21" t="str">
        <f>IF($D10=AB$2,SUMPRODUCT(($D$3:$D$1001=AB$2)*($T$3:$T$1001 &gt;$T10))+1,"")</f>
        <v/>
      </c>
    </row>
    <row r="11" spans="1:28" ht="16.5" x14ac:dyDescent="0.3">
      <c r="A11" s="18">
        <v>10</v>
      </c>
      <c r="B11" s="18">
        <v>730018</v>
      </c>
      <c r="C11" s="18" t="s">
        <v>247</v>
      </c>
      <c r="D11" s="18" t="s">
        <v>41</v>
      </c>
      <c r="E11" s="18" t="s">
        <v>122</v>
      </c>
      <c r="F11" s="18"/>
      <c r="G11" s="18" t="s">
        <v>125</v>
      </c>
      <c r="H11" s="18" t="s">
        <v>140</v>
      </c>
      <c r="I11" s="18" t="s">
        <v>50</v>
      </c>
      <c r="J11" s="18">
        <v>11073</v>
      </c>
      <c r="K11" s="18" t="s">
        <v>275</v>
      </c>
      <c r="L11" s="18"/>
      <c r="M11" s="18">
        <v>10</v>
      </c>
      <c r="N11" s="12">
        <v>30</v>
      </c>
      <c r="O11" s="12">
        <v>60</v>
      </c>
      <c r="P11" s="12">
        <v>60.58</v>
      </c>
      <c r="Q11" s="12">
        <v>54.55</v>
      </c>
      <c r="R11" s="18"/>
      <c r="S11" s="18"/>
      <c r="T11" s="18">
        <f>SUM(N11:R11)</f>
        <v>205.13</v>
      </c>
      <c r="U11" s="18"/>
      <c r="V11" s="25" t="str">
        <f>IF($E11="f",SUMPRODUCT(($E$3:$E$1001="f")*($T$3:$T$1001 &gt;$T11))+1,"")</f>
        <v/>
      </c>
      <c r="W11" s="25" t="str">
        <f>IF($D11=W$2,SUMPRODUCT(($D$3:$D$1001=W$2)*($T$3:$T$1001 &gt;$T11))+1,"")</f>
        <v/>
      </c>
      <c r="X11" s="21">
        <f>IF($D11=X$2,SUMPRODUCT(($D$3:$D$1001=X$2)*($T$3:$T$1001 &gt;$T11))+1,"")</f>
        <v>3</v>
      </c>
      <c r="Y11" s="25" t="str">
        <f>IF($D11=Y$2,SUMPRODUCT(($D$3:$D$1001=Y$2)*($T$3:$T$1001 &gt;$T11))+1,"")</f>
        <v/>
      </c>
      <c r="Z11" s="21" t="str">
        <f>IF($D11=Z$2,SUMPRODUCT(($D$3:$D$1001=Z$2)*($T$3:$T$1001 &gt;$T11))+1,"")</f>
        <v/>
      </c>
      <c r="AA11" s="25" t="str">
        <f>IF($D11=AA$2,SUMPRODUCT(($D$3:$D$1001=AA$2)*($T$3:$T$1001 &gt;$T11))+1,"")</f>
        <v/>
      </c>
      <c r="AB11" s="21" t="str">
        <f>IF($D11=AB$2,SUMPRODUCT(($D$3:$D$1001=AB$2)*($T$3:$T$1001 &gt;$T11))+1,"")</f>
        <v/>
      </c>
    </row>
    <row r="12" spans="1:28" ht="16.5" x14ac:dyDescent="0.3">
      <c r="A12" s="18">
        <v>11</v>
      </c>
      <c r="B12" s="18">
        <v>730063</v>
      </c>
      <c r="C12" s="18" t="s">
        <v>248</v>
      </c>
      <c r="D12" s="18" t="s">
        <v>40</v>
      </c>
      <c r="E12" s="18" t="s">
        <v>122</v>
      </c>
      <c r="F12" s="18"/>
      <c r="G12" s="18" t="s">
        <v>125</v>
      </c>
      <c r="H12" s="18" t="s">
        <v>140</v>
      </c>
      <c r="I12" s="18" t="s">
        <v>50</v>
      </c>
      <c r="J12" s="18">
        <v>11073</v>
      </c>
      <c r="K12" s="18" t="s">
        <v>275</v>
      </c>
      <c r="L12" s="18"/>
      <c r="M12" s="18">
        <v>1</v>
      </c>
      <c r="N12" s="12">
        <v>30</v>
      </c>
      <c r="O12" s="12">
        <v>90</v>
      </c>
      <c r="P12" s="12">
        <v>60</v>
      </c>
      <c r="Q12" s="12">
        <v>60</v>
      </c>
      <c r="R12" s="18"/>
      <c r="S12" s="18"/>
      <c r="T12" s="18">
        <f>SUM(N12:R12)</f>
        <v>240</v>
      </c>
      <c r="U12" s="18"/>
      <c r="V12" s="25" t="str">
        <f>IF($E12="f",SUMPRODUCT(($E$3:$E$1001="f")*($T$3:$T$1001 &gt;$T12))+1,"")</f>
        <v/>
      </c>
      <c r="W12" s="25" t="str">
        <f>IF($D12=W$2,SUMPRODUCT(($D$3:$D$1001=W$2)*($T$3:$T$1001 &gt;$T12))+1,"")</f>
        <v/>
      </c>
      <c r="X12" s="21" t="str">
        <f>IF($D12=X$2,SUMPRODUCT(($D$3:$D$1001=X$2)*($T$3:$T$1001 &gt;$T12))+1,"")</f>
        <v/>
      </c>
      <c r="Y12" s="25" t="str">
        <f>IF($D12=Y$2,SUMPRODUCT(($D$3:$D$1001=Y$2)*($T$3:$T$1001 &gt;$T12))+1,"")</f>
        <v/>
      </c>
      <c r="Z12" s="21">
        <f>IF($D12=Z$2,SUMPRODUCT(($D$3:$D$1001=Z$2)*($T$3:$T$1001 &gt;$T12))+1,"")</f>
        <v>7</v>
      </c>
      <c r="AA12" s="25" t="str">
        <f>IF($D12=AA$2,SUMPRODUCT(($D$3:$D$1001=AA$2)*($T$3:$T$1001 &gt;$T12))+1,"")</f>
        <v/>
      </c>
      <c r="AB12" s="21" t="str">
        <f>IF($D12=AB$2,SUMPRODUCT(($D$3:$D$1001=AB$2)*($T$3:$T$1001 &gt;$T12))+1,"")</f>
        <v/>
      </c>
    </row>
    <row r="13" spans="1:28" ht="16.5" x14ac:dyDescent="0.3">
      <c r="A13" s="18">
        <v>12</v>
      </c>
      <c r="B13" s="18">
        <v>730066</v>
      </c>
      <c r="C13" s="18" t="s">
        <v>249</v>
      </c>
      <c r="D13" s="18" t="s">
        <v>40</v>
      </c>
      <c r="E13" s="18" t="s">
        <v>122</v>
      </c>
      <c r="F13" s="18"/>
      <c r="G13" s="18" t="s">
        <v>125</v>
      </c>
      <c r="H13" s="18" t="s">
        <v>140</v>
      </c>
      <c r="I13" s="18" t="s">
        <v>50</v>
      </c>
      <c r="J13" s="18">
        <v>11073</v>
      </c>
      <c r="K13" s="18" t="s">
        <v>275</v>
      </c>
      <c r="L13" s="18"/>
      <c r="M13" s="18">
        <v>2</v>
      </c>
      <c r="N13" s="12">
        <v>30</v>
      </c>
      <c r="O13" s="12">
        <v>45.65</v>
      </c>
      <c r="P13" s="12">
        <v>70.2</v>
      </c>
      <c r="Q13" s="12">
        <v>54.29</v>
      </c>
      <c r="R13" s="18"/>
      <c r="S13" s="18"/>
      <c r="T13" s="18">
        <f>SUM(N13:R13)</f>
        <v>200.14000000000001</v>
      </c>
      <c r="U13" s="18"/>
      <c r="V13" s="25" t="str">
        <f>IF($E13="f",SUMPRODUCT(($E$3:$E$1001="f")*($T$3:$T$1001 &gt;$T13))+1,"")</f>
        <v/>
      </c>
      <c r="W13" s="25" t="str">
        <f>IF($D13=W$2,SUMPRODUCT(($D$3:$D$1001=W$2)*($T$3:$T$1001 &gt;$T13))+1,"")</f>
        <v/>
      </c>
      <c r="X13" s="21" t="str">
        <f>IF($D13=X$2,SUMPRODUCT(($D$3:$D$1001=X$2)*($T$3:$T$1001 &gt;$T13))+1,"")</f>
        <v/>
      </c>
      <c r="Y13" s="25" t="str">
        <f>IF($D13=Y$2,SUMPRODUCT(($D$3:$D$1001=Y$2)*($T$3:$T$1001 &gt;$T13))+1,"")</f>
        <v/>
      </c>
      <c r="Z13" s="21">
        <f>IF($D13=Z$2,SUMPRODUCT(($D$3:$D$1001=Z$2)*($T$3:$T$1001 &gt;$T13))+1,"")</f>
        <v>12</v>
      </c>
      <c r="AA13" s="25" t="str">
        <f>IF($D13=AA$2,SUMPRODUCT(($D$3:$D$1001=AA$2)*($T$3:$T$1001 &gt;$T13))+1,"")</f>
        <v/>
      </c>
      <c r="AB13" s="21" t="str">
        <f>IF($D13=AB$2,SUMPRODUCT(($D$3:$D$1001=AB$2)*($T$3:$T$1001 &gt;$T13))+1,"")</f>
        <v/>
      </c>
    </row>
    <row r="14" spans="1:28" ht="16.5" customHeight="1" x14ac:dyDescent="0.3">
      <c r="A14" s="18">
        <v>13</v>
      </c>
      <c r="B14" s="18">
        <v>730081</v>
      </c>
      <c r="C14" s="18" t="s">
        <v>250</v>
      </c>
      <c r="D14" s="18" t="s">
        <v>42</v>
      </c>
      <c r="E14" s="18" t="s">
        <v>123</v>
      </c>
      <c r="F14" s="18"/>
      <c r="G14" s="18" t="s">
        <v>125</v>
      </c>
      <c r="H14" s="18" t="s">
        <v>140</v>
      </c>
      <c r="I14" s="18" t="s">
        <v>50</v>
      </c>
      <c r="J14" s="18">
        <v>11073</v>
      </c>
      <c r="K14" s="18" t="s">
        <v>275</v>
      </c>
      <c r="L14" s="18"/>
      <c r="M14" s="18">
        <v>3</v>
      </c>
      <c r="N14" s="12">
        <v>30</v>
      </c>
      <c r="O14" s="12">
        <v>60</v>
      </c>
      <c r="P14" s="12">
        <v>90</v>
      </c>
      <c r="Q14" s="12">
        <v>108.57</v>
      </c>
      <c r="R14" s="18"/>
      <c r="S14" s="18"/>
      <c r="T14" s="18">
        <f>SUM(N14:R14)</f>
        <v>288.57</v>
      </c>
      <c r="U14" s="18"/>
      <c r="V14" s="25">
        <f>IF($E14="f",SUMPRODUCT(($E$3:$E$1001="f")*($T$3:$T$1001 &gt;$T14))+1,"")</f>
        <v>4</v>
      </c>
      <c r="W14" s="25">
        <f>IF($D14=W$2,SUMPRODUCT(($D$3:$D$1001=W$2)*($T$3:$T$1001 &gt;$T14))+1,"")</f>
        <v>1</v>
      </c>
      <c r="X14" s="21" t="str">
        <f>IF($D14=X$2,SUMPRODUCT(($D$3:$D$1001=X$2)*($T$3:$T$1001 &gt;$T14))+1,"")</f>
        <v/>
      </c>
      <c r="Y14" s="25" t="str">
        <f>IF($D14=Y$2,SUMPRODUCT(($D$3:$D$1001=Y$2)*($T$3:$T$1001 &gt;$T14))+1,"")</f>
        <v/>
      </c>
      <c r="Z14" s="21" t="str">
        <f>IF($D14=Z$2,SUMPRODUCT(($D$3:$D$1001=Z$2)*($T$3:$T$1001 &gt;$T14))+1,"")</f>
        <v/>
      </c>
      <c r="AA14" s="25" t="str">
        <f>IF($D14=AA$2,SUMPRODUCT(($D$3:$D$1001=AA$2)*($T$3:$T$1001 &gt;$T14))+1,"")</f>
        <v/>
      </c>
      <c r="AB14" s="21" t="str">
        <f>IF($D14=AB$2,SUMPRODUCT(($D$3:$D$1001=AB$2)*($T$3:$T$1001 &gt;$T14))+1,"")</f>
        <v/>
      </c>
    </row>
    <row r="15" spans="1:28" ht="16.5" x14ac:dyDescent="0.3">
      <c r="A15" s="18">
        <v>14</v>
      </c>
      <c r="B15" s="18">
        <v>730092</v>
      </c>
      <c r="C15" s="18" t="s">
        <v>251</v>
      </c>
      <c r="D15" s="18" t="s">
        <v>41</v>
      </c>
      <c r="E15" s="18" t="s">
        <v>122</v>
      </c>
      <c r="F15" s="18"/>
      <c r="G15" s="18" t="s">
        <v>125</v>
      </c>
      <c r="H15" s="18" t="s">
        <v>140</v>
      </c>
      <c r="I15" s="18" t="s">
        <v>50</v>
      </c>
      <c r="J15" s="18">
        <v>11073</v>
      </c>
      <c r="K15" s="18" t="s">
        <v>275</v>
      </c>
      <c r="L15" s="18"/>
      <c r="M15" s="18">
        <v>4</v>
      </c>
      <c r="N15" s="12">
        <v>24.23</v>
      </c>
      <c r="O15" s="12">
        <v>25.5</v>
      </c>
      <c r="P15" s="12">
        <v>53.65</v>
      </c>
      <c r="Q15" s="12">
        <v>24.55</v>
      </c>
      <c r="R15" s="18"/>
      <c r="S15" s="18"/>
      <c r="T15" s="18">
        <f>SUM(N15:R15)</f>
        <v>127.92999999999999</v>
      </c>
      <c r="U15" s="18"/>
      <c r="V15" s="25" t="str">
        <f>IF($E15="f",SUMPRODUCT(($E$3:$E$1001="f")*($T$3:$T$1001 &gt;$T15))+1,"")</f>
        <v/>
      </c>
      <c r="W15" s="25" t="str">
        <f>IF($D15=W$2,SUMPRODUCT(($D$3:$D$1001=W$2)*($T$3:$T$1001 &gt;$T15))+1,"")</f>
        <v/>
      </c>
      <c r="X15" s="21">
        <f>IF($D15=X$2,SUMPRODUCT(($D$3:$D$1001=X$2)*($T$3:$T$1001 &gt;$T15))+1,"")</f>
        <v>6</v>
      </c>
      <c r="Y15" s="25" t="str">
        <f>IF($D15=Y$2,SUMPRODUCT(($D$3:$D$1001=Y$2)*($T$3:$T$1001 &gt;$T15))+1,"")</f>
        <v/>
      </c>
      <c r="Z15" s="21" t="str">
        <f>IF($D15=Z$2,SUMPRODUCT(($D$3:$D$1001=Z$2)*($T$3:$T$1001 &gt;$T15))+1,"")</f>
        <v/>
      </c>
      <c r="AA15" s="25" t="str">
        <f>IF($D15=AA$2,SUMPRODUCT(($D$3:$D$1001=AA$2)*($T$3:$T$1001 &gt;$T15))+1,"")</f>
        <v/>
      </c>
      <c r="AB15" s="21" t="str">
        <f>IF($D15=AB$2,SUMPRODUCT(($D$3:$D$1001=AB$2)*($T$3:$T$1001 &gt;$T15))+1,"")</f>
        <v/>
      </c>
    </row>
    <row r="16" spans="1:28" ht="16.5" customHeight="1" x14ac:dyDescent="0.3">
      <c r="A16" s="18">
        <v>15</v>
      </c>
      <c r="B16" s="18">
        <v>730101</v>
      </c>
      <c r="C16" s="18" t="s">
        <v>252</v>
      </c>
      <c r="D16" s="18" t="s">
        <v>42</v>
      </c>
      <c r="E16" s="18" t="s">
        <v>123</v>
      </c>
      <c r="F16" s="18"/>
      <c r="G16" s="18" t="s">
        <v>125</v>
      </c>
      <c r="H16" s="18" t="s">
        <v>140</v>
      </c>
      <c r="I16" s="18" t="s">
        <v>50</v>
      </c>
      <c r="J16" s="18">
        <v>11073</v>
      </c>
      <c r="K16" s="18" t="s">
        <v>275</v>
      </c>
      <c r="L16" s="18"/>
      <c r="M16" s="18">
        <v>5</v>
      </c>
      <c r="N16" s="12">
        <v>30</v>
      </c>
      <c r="O16" s="12">
        <v>60</v>
      </c>
      <c r="P16" s="12">
        <v>90</v>
      </c>
      <c r="Q16" s="12">
        <v>88.57</v>
      </c>
      <c r="R16" s="18"/>
      <c r="S16" s="18"/>
      <c r="T16" s="18">
        <f>SUM(N16:R16)</f>
        <v>268.57</v>
      </c>
      <c r="U16" s="18"/>
      <c r="V16" s="25">
        <f>IF($E16="f",SUMPRODUCT(($E$3:$E$1001="f")*($T$3:$T$1001 &gt;$T16))+1,"")</f>
        <v>11</v>
      </c>
      <c r="W16" s="25">
        <f>IF($D16=W$2,SUMPRODUCT(($D$3:$D$1001=W$2)*($T$3:$T$1001 &gt;$T16))+1,"")</f>
        <v>6</v>
      </c>
      <c r="X16" s="21" t="str">
        <f>IF($D16=X$2,SUMPRODUCT(($D$3:$D$1001=X$2)*($T$3:$T$1001 &gt;$T16))+1,"")</f>
        <v/>
      </c>
      <c r="Y16" s="25" t="str">
        <f>IF($D16=Y$2,SUMPRODUCT(($D$3:$D$1001=Y$2)*($T$3:$T$1001 &gt;$T16))+1,"")</f>
        <v/>
      </c>
      <c r="Z16" s="21" t="str">
        <f>IF($D16=Z$2,SUMPRODUCT(($D$3:$D$1001=Z$2)*($T$3:$T$1001 &gt;$T16))+1,"")</f>
        <v/>
      </c>
      <c r="AA16" s="25" t="str">
        <f>IF($D16=AA$2,SUMPRODUCT(($D$3:$D$1001=AA$2)*($T$3:$T$1001 &gt;$T16))+1,"")</f>
        <v/>
      </c>
      <c r="AB16" s="21" t="str">
        <f>IF($D16=AB$2,SUMPRODUCT(($D$3:$D$1001=AB$2)*($T$3:$T$1001 &gt;$T16))+1,"")</f>
        <v/>
      </c>
    </row>
    <row r="17" spans="1:28" ht="16.5" x14ac:dyDescent="0.3">
      <c r="A17" s="18">
        <v>16</v>
      </c>
      <c r="B17" s="18">
        <v>730111</v>
      </c>
      <c r="C17" s="18" t="s">
        <v>253</v>
      </c>
      <c r="D17" s="18" t="s">
        <v>40</v>
      </c>
      <c r="E17" s="18" t="s">
        <v>122</v>
      </c>
      <c r="F17" s="18"/>
      <c r="G17" s="18" t="s">
        <v>125</v>
      </c>
      <c r="H17" s="18" t="s">
        <v>140</v>
      </c>
      <c r="I17" s="18" t="s">
        <v>50</v>
      </c>
      <c r="J17" s="18">
        <v>11073</v>
      </c>
      <c r="K17" s="18" t="s">
        <v>275</v>
      </c>
      <c r="L17" s="18"/>
      <c r="M17" s="18">
        <v>6</v>
      </c>
      <c r="N17" s="12">
        <v>30</v>
      </c>
      <c r="O17" s="12">
        <v>60</v>
      </c>
      <c r="P17" s="12">
        <v>57.12</v>
      </c>
      <c r="Q17" s="12">
        <v>35.450000000000003</v>
      </c>
      <c r="R17" s="18"/>
      <c r="S17" s="18"/>
      <c r="T17" s="18">
        <f>SUM(N17:R17)</f>
        <v>182.57</v>
      </c>
      <c r="U17" s="18"/>
      <c r="V17" s="25" t="str">
        <f>IF($E17="f",SUMPRODUCT(($E$3:$E$1001="f")*($T$3:$T$1001 &gt;$T17))+1,"")</f>
        <v/>
      </c>
      <c r="W17" s="25" t="str">
        <f>IF($D17=W$2,SUMPRODUCT(($D$3:$D$1001=W$2)*($T$3:$T$1001 &gt;$T17))+1,"")</f>
        <v/>
      </c>
      <c r="X17" s="21" t="str">
        <f>IF($D17=X$2,SUMPRODUCT(($D$3:$D$1001=X$2)*($T$3:$T$1001 &gt;$T17))+1,"")</f>
        <v/>
      </c>
      <c r="Y17" s="25" t="str">
        <f>IF($D17=Y$2,SUMPRODUCT(($D$3:$D$1001=Y$2)*($T$3:$T$1001 &gt;$T17))+1,"")</f>
        <v/>
      </c>
      <c r="Z17" s="21">
        <f>IF($D17=Z$2,SUMPRODUCT(($D$3:$D$1001=Z$2)*($T$3:$T$1001 &gt;$T17))+1,"")</f>
        <v>14</v>
      </c>
      <c r="AA17" s="25" t="str">
        <f>IF($D17=AA$2,SUMPRODUCT(($D$3:$D$1001=AA$2)*($T$3:$T$1001 &gt;$T17))+1,"")</f>
        <v/>
      </c>
      <c r="AB17" s="21" t="str">
        <f>IF($D17=AB$2,SUMPRODUCT(($D$3:$D$1001=AB$2)*($T$3:$T$1001 &gt;$T17))+1,"")</f>
        <v/>
      </c>
    </row>
    <row r="18" spans="1:28" ht="16.5" x14ac:dyDescent="0.3">
      <c r="A18" s="18">
        <v>17</v>
      </c>
      <c r="B18" s="18">
        <v>730184</v>
      </c>
      <c r="C18" s="18" t="s">
        <v>254</v>
      </c>
      <c r="D18" s="18" t="s">
        <v>40</v>
      </c>
      <c r="E18" s="18" t="s">
        <v>122</v>
      </c>
      <c r="F18" s="18"/>
      <c r="G18" s="18" t="s">
        <v>125</v>
      </c>
      <c r="H18" s="18" t="s">
        <v>140</v>
      </c>
      <c r="I18" s="18" t="s">
        <v>50</v>
      </c>
      <c r="J18" s="18">
        <v>11073</v>
      </c>
      <c r="K18" s="18" t="s">
        <v>275</v>
      </c>
      <c r="L18" s="18"/>
      <c r="M18" s="18">
        <v>7</v>
      </c>
      <c r="N18" s="12">
        <v>30</v>
      </c>
      <c r="O18" s="12">
        <v>54.78</v>
      </c>
      <c r="P18" s="12">
        <v>90</v>
      </c>
      <c r="Q18" s="12">
        <v>62.86</v>
      </c>
      <c r="R18" s="18"/>
      <c r="S18" s="18"/>
      <c r="T18" s="18">
        <f>SUM(N18:R18)</f>
        <v>237.64</v>
      </c>
      <c r="U18" s="18"/>
      <c r="V18" s="25" t="str">
        <f>IF($E18="f",SUMPRODUCT(($E$3:$E$1001="f")*($T$3:$T$1001 &gt;$T18))+1,"")</f>
        <v/>
      </c>
      <c r="W18" s="25" t="str">
        <f>IF($D18=W$2,SUMPRODUCT(($D$3:$D$1001=W$2)*($T$3:$T$1001 &gt;$T18))+1,"")</f>
        <v/>
      </c>
      <c r="X18" s="21" t="str">
        <f>IF($D18=X$2,SUMPRODUCT(($D$3:$D$1001=X$2)*($T$3:$T$1001 &gt;$T18))+1,"")</f>
        <v/>
      </c>
      <c r="Y18" s="25" t="str">
        <f>IF($D18=Y$2,SUMPRODUCT(($D$3:$D$1001=Y$2)*($T$3:$T$1001 &gt;$T18))+1,"")</f>
        <v/>
      </c>
      <c r="Z18" s="21">
        <f>IF($D18=Z$2,SUMPRODUCT(($D$3:$D$1001=Z$2)*($T$3:$T$1001 &gt;$T18))+1,"")</f>
        <v>8</v>
      </c>
      <c r="AA18" s="25" t="str">
        <f>IF($D18=AA$2,SUMPRODUCT(($D$3:$D$1001=AA$2)*($T$3:$T$1001 &gt;$T18))+1,"")</f>
        <v/>
      </c>
      <c r="AB18" s="21" t="str">
        <f>IF($D18=AB$2,SUMPRODUCT(($D$3:$D$1001=AB$2)*($T$3:$T$1001 &gt;$T18))+1,"")</f>
        <v/>
      </c>
    </row>
    <row r="19" spans="1:28" ht="16.5" customHeight="1" x14ac:dyDescent="0.3">
      <c r="A19" s="18">
        <v>18</v>
      </c>
      <c r="B19" s="18">
        <v>820003</v>
      </c>
      <c r="C19" s="18" t="s">
        <v>255</v>
      </c>
      <c r="D19" s="18" t="s">
        <v>41</v>
      </c>
      <c r="E19" s="18" t="s">
        <v>122</v>
      </c>
      <c r="F19" s="18"/>
      <c r="G19" s="18" t="s">
        <v>237</v>
      </c>
      <c r="H19" s="18" t="s">
        <v>141</v>
      </c>
      <c r="I19" s="18" t="s">
        <v>50</v>
      </c>
      <c r="J19" s="18">
        <v>11082</v>
      </c>
      <c r="K19" s="18" t="s">
        <v>276</v>
      </c>
      <c r="L19" s="18"/>
      <c r="M19" s="18">
        <v>8</v>
      </c>
      <c r="N19" s="12">
        <v>28.7</v>
      </c>
      <c r="O19" s="12">
        <v>50.87</v>
      </c>
      <c r="P19" s="12">
        <v>55.8</v>
      </c>
      <c r="Q19" s="12">
        <v>17.14</v>
      </c>
      <c r="R19" s="18"/>
      <c r="S19" s="18"/>
      <c r="T19" s="18">
        <f>SUM(N19:R19)</f>
        <v>152.51</v>
      </c>
      <c r="U19" s="18"/>
      <c r="V19" s="25" t="str">
        <f>IF($E19="f",SUMPRODUCT(($E$3:$E$1001="f")*($T$3:$T$1001 &gt;$T19))+1,"")</f>
        <v/>
      </c>
      <c r="W19" s="25" t="str">
        <f>IF($D19=W$2,SUMPRODUCT(($D$3:$D$1001=W$2)*($T$3:$T$1001 &gt;$T19))+1,"")</f>
        <v/>
      </c>
      <c r="X19" s="21">
        <f>IF($D19=X$2,SUMPRODUCT(($D$3:$D$1001=X$2)*($T$3:$T$1001 &gt;$T19))+1,"")</f>
        <v>5</v>
      </c>
      <c r="Y19" s="25" t="str">
        <f>IF($D19=Y$2,SUMPRODUCT(($D$3:$D$1001=Y$2)*($T$3:$T$1001 &gt;$T19))+1,"")</f>
        <v/>
      </c>
      <c r="Z19" s="21" t="str">
        <f>IF($D19=Z$2,SUMPRODUCT(($D$3:$D$1001=Z$2)*($T$3:$T$1001 &gt;$T19))+1,"")</f>
        <v/>
      </c>
      <c r="AA19" s="25" t="str">
        <f>IF($D19=AA$2,SUMPRODUCT(($D$3:$D$1001=AA$2)*($T$3:$T$1001 &gt;$T19))+1,"")</f>
        <v/>
      </c>
      <c r="AB19" s="21" t="str">
        <f>IF($D19=AB$2,SUMPRODUCT(($D$3:$D$1001=AB$2)*($T$3:$T$1001 &gt;$T19))+1,"")</f>
        <v/>
      </c>
    </row>
    <row r="20" spans="1:28" ht="16.5" customHeight="1" x14ac:dyDescent="0.3">
      <c r="A20" s="18">
        <v>19</v>
      </c>
      <c r="B20" s="18">
        <v>820015</v>
      </c>
      <c r="C20" s="18" t="s">
        <v>256</v>
      </c>
      <c r="D20" s="18" t="s">
        <v>41</v>
      </c>
      <c r="E20" s="18" t="s">
        <v>122</v>
      </c>
      <c r="F20" s="18"/>
      <c r="G20" s="18" t="s">
        <v>237</v>
      </c>
      <c r="H20" s="18" t="s">
        <v>141</v>
      </c>
      <c r="I20" s="18" t="s">
        <v>50</v>
      </c>
      <c r="J20" s="18">
        <v>11082</v>
      </c>
      <c r="K20" s="18" t="s">
        <v>276</v>
      </c>
      <c r="L20" s="18"/>
      <c r="M20" s="18">
        <v>9</v>
      </c>
      <c r="N20" s="12">
        <v>30</v>
      </c>
      <c r="O20" s="12">
        <v>60</v>
      </c>
      <c r="P20" s="12">
        <v>82.8</v>
      </c>
      <c r="Q20" s="12">
        <v>62.86</v>
      </c>
      <c r="R20" s="18"/>
      <c r="S20" s="18"/>
      <c r="T20" s="18">
        <f>SUM(N20:R20)</f>
        <v>235.66000000000003</v>
      </c>
      <c r="U20" s="18"/>
      <c r="V20" s="25" t="str">
        <f>IF($E20="f",SUMPRODUCT(($E$3:$E$1001="f")*($T$3:$T$1001 &gt;$T20))+1,"")</f>
        <v/>
      </c>
      <c r="W20" s="25" t="str">
        <f>IF($D20=W$2,SUMPRODUCT(($D$3:$D$1001=W$2)*($T$3:$T$1001 &gt;$T20))+1,"")</f>
        <v/>
      </c>
      <c r="X20" s="21">
        <f>IF($D20=X$2,SUMPRODUCT(($D$3:$D$1001=X$2)*($T$3:$T$1001 &gt;$T20))+1,"")</f>
        <v>2</v>
      </c>
      <c r="Y20" s="25" t="str">
        <f>IF($D20=Y$2,SUMPRODUCT(($D$3:$D$1001=Y$2)*($T$3:$T$1001 &gt;$T20))+1,"")</f>
        <v/>
      </c>
      <c r="Z20" s="21" t="str">
        <f>IF($D20=Z$2,SUMPRODUCT(($D$3:$D$1001=Z$2)*($T$3:$T$1001 &gt;$T20))+1,"")</f>
        <v/>
      </c>
      <c r="AA20" s="25" t="str">
        <f>IF($D20=AA$2,SUMPRODUCT(($D$3:$D$1001=AA$2)*($T$3:$T$1001 &gt;$T20))+1,"")</f>
        <v/>
      </c>
      <c r="AB20" s="21" t="str">
        <f>IF($D20=AB$2,SUMPRODUCT(($D$3:$D$1001=AB$2)*($T$3:$T$1001 &gt;$T20))+1,"")</f>
        <v/>
      </c>
    </row>
    <row r="21" spans="1:28" ht="16.5" x14ac:dyDescent="0.3">
      <c r="A21" s="18">
        <v>20</v>
      </c>
      <c r="B21" s="18">
        <v>820032</v>
      </c>
      <c r="C21" s="18" t="s">
        <v>257</v>
      </c>
      <c r="D21" s="18" t="s">
        <v>42</v>
      </c>
      <c r="E21" s="18" t="s">
        <v>123</v>
      </c>
      <c r="F21" s="18"/>
      <c r="G21" s="18" t="s">
        <v>237</v>
      </c>
      <c r="H21" s="18" t="s">
        <v>141</v>
      </c>
      <c r="I21" s="18" t="s">
        <v>50</v>
      </c>
      <c r="J21" s="18">
        <v>11082</v>
      </c>
      <c r="K21" s="18" t="s">
        <v>276</v>
      </c>
      <c r="L21" s="18"/>
      <c r="M21" s="18">
        <v>10</v>
      </c>
      <c r="N21" s="12">
        <v>30</v>
      </c>
      <c r="O21" s="12">
        <v>60</v>
      </c>
      <c r="P21" s="12">
        <v>90</v>
      </c>
      <c r="Q21" s="12">
        <v>102.86</v>
      </c>
      <c r="R21" s="18"/>
      <c r="S21" s="18"/>
      <c r="T21" s="18">
        <f>SUM(N21:R21)</f>
        <v>282.86</v>
      </c>
      <c r="U21" s="18"/>
      <c r="V21" s="25">
        <f>IF($E21="f",SUMPRODUCT(($E$3:$E$1001="f")*($T$3:$T$1001 &gt;$T21))+1,"")</f>
        <v>5</v>
      </c>
      <c r="W21" s="25">
        <f>IF($D21=W$2,SUMPRODUCT(($D$3:$D$1001=W$2)*($T$3:$T$1001 &gt;$T21))+1,"")</f>
        <v>2</v>
      </c>
      <c r="X21" s="21" t="str">
        <f>IF($D21=X$2,SUMPRODUCT(($D$3:$D$1001=X$2)*($T$3:$T$1001 &gt;$T21))+1,"")</f>
        <v/>
      </c>
      <c r="Y21" s="25" t="str">
        <f>IF($D21=Y$2,SUMPRODUCT(($D$3:$D$1001=Y$2)*($T$3:$T$1001 &gt;$T21))+1,"")</f>
        <v/>
      </c>
      <c r="Z21" s="21" t="str">
        <f>IF($D21=Z$2,SUMPRODUCT(($D$3:$D$1001=Z$2)*($T$3:$T$1001 &gt;$T21))+1,"")</f>
        <v/>
      </c>
      <c r="AA21" s="25" t="str">
        <f>IF($D21=AA$2,SUMPRODUCT(($D$3:$D$1001=AA$2)*($T$3:$T$1001 &gt;$T21))+1,"")</f>
        <v/>
      </c>
      <c r="AB21" s="21" t="str">
        <f>IF($D21=AB$2,SUMPRODUCT(($D$3:$D$1001=AB$2)*($T$3:$T$1001 &gt;$T21))+1,"")</f>
        <v/>
      </c>
    </row>
    <row r="22" spans="1:28" ht="16.5" x14ac:dyDescent="0.3">
      <c r="A22" s="18">
        <v>21</v>
      </c>
      <c r="B22" s="18">
        <v>820033</v>
      </c>
      <c r="C22" s="18" t="s">
        <v>258</v>
      </c>
      <c r="D22" s="18" t="s">
        <v>42</v>
      </c>
      <c r="E22" s="18" t="s">
        <v>123</v>
      </c>
      <c r="F22" s="18"/>
      <c r="G22" s="18" t="s">
        <v>237</v>
      </c>
      <c r="H22" s="18" t="s">
        <v>141</v>
      </c>
      <c r="I22" s="18" t="s">
        <v>50</v>
      </c>
      <c r="J22" s="18">
        <v>11082</v>
      </c>
      <c r="K22" s="18" t="s">
        <v>277</v>
      </c>
      <c r="L22" s="18"/>
      <c r="M22" s="18">
        <v>1</v>
      </c>
      <c r="N22" s="12">
        <v>30</v>
      </c>
      <c r="O22" s="12">
        <v>60</v>
      </c>
      <c r="P22" s="12">
        <v>60.58</v>
      </c>
      <c r="Q22" s="12">
        <v>84.55</v>
      </c>
      <c r="R22" s="18"/>
      <c r="S22" s="18"/>
      <c r="T22" s="18">
        <f>SUM(N22:R22)</f>
        <v>235.13</v>
      </c>
      <c r="U22" s="18"/>
      <c r="V22" s="25">
        <f>IF($E22="f",SUMPRODUCT(($E$3:$E$1001="f")*($T$3:$T$1001 &gt;$T22))+1,"")</f>
        <v>15</v>
      </c>
      <c r="W22" s="25">
        <f>IF($D22=W$2,SUMPRODUCT(($D$3:$D$1001=W$2)*($T$3:$T$1001 &gt;$T22))+1,"")</f>
        <v>9</v>
      </c>
      <c r="X22" s="21" t="str">
        <f>IF($D22=X$2,SUMPRODUCT(($D$3:$D$1001=X$2)*($T$3:$T$1001 &gt;$T22))+1,"")</f>
        <v/>
      </c>
      <c r="Y22" s="25" t="str">
        <f>IF($D22=Y$2,SUMPRODUCT(($D$3:$D$1001=Y$2)*($T$3:$T$1001 &gt;$T22))+1,"")</f>
        <v/>
      </c>
      <c r="Z22" s="21" t="str">
        <f>IF($D22=Z$2,SUMPRODUCT(($D$3:$D$1001=Z$2)*($T$3:$T$1001 &gt;$T22))+1,"")</f>
        <v/>
      </c>
      <c r="AA22" s="25" t="str">
        <f>IF($D22=AA$2,SUMPRODUCT(($D$3:$D$1001=AA$2)*($T$3:$T$1001 &gt;$T22))+1,"")</f>
        <v/>
      </c>
      <c r="AB22" s="21" t="str">
        <f>IF($D22=AB$2,SUMPRODUCT(($D$3:$D$1001=AB$2)*($T$3:$T$1001 &gt;$T22))+1,"")</f>
        <v/>
      </c>
    </row>
    <row r="23" spans="1:28" ht="16.5" x14ac:dyDescent="0.3">
      <c r="A23" s="18">
        <v>22</v>
      </c>
      <c r="B23" s="18">
        <v>820036</v>
      </c>
      <c r="C23" s="18" t="s">
        <v>259</v>
      </c>
      <c r="D23" s="18" t="s">
        <v>40</v>
      </c>
      <c r="E23" s="18" t="s">
        <v>122</v>
      </c>
      <c r="F23" s="18"/>
      <c r="G23" s="18" t="s">
        <v>237</v>
      </c>
      <c r="H23" s="18" t="s">
        <v>141</v>
      </c>
      <c r="I23" s="18" t="s">
        <v>50</v>
      </c>
      <c r="J23" s="18">
        <v>11082</v>
      </c>
      <c r="K23" s="18" t="s">
        <v>276</v>
      </c>
      <c r="L23" s="18"/>
      <c r="M23" s="18">
        <v>2</v>
      </c>
      <c r="N23" s="12">
        <v>30</v>
      </c>
      <c r="O23" s="12">
        <v>60</v>
      </c>
      <c r="P23" s="12">
        <v>53.65</v>
      </c>
      <c r="Q23" s="12">
        <v>35.450000000000003</v>
      </c>
      <c r="R23" s="18"/>
      <c r="S23" s="18"/>
      <c r="T23" s="18">
        <f>SUM(N23:R23)</f>
        <v>179.10000000000002</v>
      </c>
      <c r="U23" s="18"/>
      <c r="V23" s="25" t="str">
        <f>IF($E23="f",SUMPRODUCT(($E$3:$E$1001="f")*($T$3:$T$1001 &gt;$T23))+1,"")</f>
        <v/>
      </c>
      <c r="W23" s="25" t="str">
        <f>IF($D23=W$2,SUMPRODUCT(($D$3:$D$1001=W$2)*($T$3:$T$1001 &gt;$T23))+1,"")</f>
        <v/>
      </c>
      <c r="X23" s="21" t="str">
        <f>IF($D23=X$2,SUMPRODUCT(($D$3:$D$1001=X$2)*($T$3:$T$1001 &gt;$T23))+1,"")</f>
        <v/>
      </c>
      <c r="Y23" s="25" t="str">
        <f>IF($D23=Y$2,SUMPRODUCT(($D$3:$D$1001=Y$2)*($T$3:$T$1001 &gt;$T23))+1,"")</f>
        <v/>
      </c>
      <c r="Z23" s="21">
        <f>IF($D23=Z$2,SUMPRODUCT(($D$3:$D$1001=Z$2)*($T$3:$T$1001 &gt;$T23))+1,"")</f>
        <v>16</v>
      </c>
      <c r="AA23" s="25" t="str">
        <f>IF($D23=AA$2,SUMPRODUCT(($D$3:$D$1001=AA$2)*($T$3:$T$1001 &gt;$T23))+1,"")</f>
        <v/>
      </c>
      <c r="AB23" s="21" t="str">
        <f>IF($D23=AB$2,SUMPRODUCT(($D$3:$D$1001=AB$2)*($T$3:$T$1001 &gt;$T23))+1,"")</f>
        <v/>
      </c>
    </row>
    <row r="24" spans="1:28" ht="16.5" x14ac:dyDescent="0.3">
      <c r="A24" s="18">
        <v>23</v>
      </c>
      <c r="B24" s="18">
        <v>820038</v>
      </c>
      <c r="C24" s="18" t="s">
        <v>260</v>
      </c>
      <c r="D24" s="18" t="s">
        <v>40</v>
      </c>
      <c r="E24" s="18" t="s">
        <v>122</v>
      </c>
      <c r="F24" s="18"/>
      <c r="G24" s="18" t="s">
        <v>237</v>
      </c>
      <c r="H24" s="18" t="s">
        <v>141</v>
      </c>
      <c r="I24" s="18" t="s">
        <v>50</v>
      </c>
      <c r="J24" s="18">
        <v>11082</v>
      </c>
      <c r="K24" s="18" t="s">
        <v>276</v>
      </c>
      <c r="L24" s="18"/>
      <c r="M24" s="18">
        <v>3</v>
      </c>
      <c r="N24" s="12">
        <v>30</v>
      </c>
      <c r="O24" s="12">
        <v>60</v>
      </c>
      <c r="P24" s="12">
        <v>90</v>
      </c>
      <c r="Q24" s="12">
        <v>120</v>
      </c>
      <c r="R24" s="18"/>
      <c r="S24" s="18"/>
      <c r="T24" s="18">
        <f>SUM(N24:R24)</f>
        <v>300</v>
      </c>
      <c r="U24" s="18"/>
      <c r="V24" s="25" t="str">
        <f>IF($E24="f",SUMPRODUCT(($E$3:$E$1001="f")*($T$3:$T$1001 &gt;$T24))+1,"")</f>
        <v/>
      </c>
      <c r="W24" s="25" t="str">
        <f>IF($D24=W$2,SUMPRODUCT(($D$3:$D$1001=W$2)*($T$3:$T$1001 &gt;$T24))+1,"")</f>
        <v/>
      </c>
      <c r="X24" s="21" t="str">
        <f>IF($D24=X$2,SUMPRODUCT(($D$3:$D$1001=X$2)*($T$3:$T$1001 &gt;$T24))+1,"")</f>
        <v/>
      </c>
      <c r="Y24" s="25" t="str">
        <f>IF($D24=Y$2,SUMPRODUCT(($D$3:$D$1001=Y$2)*($T$3:$T$1001 &gt;$T24))+1,"")</f>
        <v/>
      </c>
      <c r="Z24" s="21">
        <f>IF($D24=Z$2,SUMPRODUCT(($D$3:$D$1001=Z$2)*($T$3:$T$1001 &gt;$T24))+1,"")</f>
        <v>1</v>
      </c>
      <c r="AA24" s="25" t="str">
        <f>IF($D24=AA$2,SUMPRODUCT(($D$3:$D$1001=AA$2)*($T$3:$T$1001 &gt;$T24))+1,"")</f>
        <v/>
      </c>
      <c r="AB24" s="21" t="str">
        <f>IF($D24=AB$2,SUMPRODUCT(($D$3:$D$1001=AB$2)*($T$3:$T$1001 &gt;$T24))+1,"")</f>
        <v/>
      </c>
    </row>
    <row r="25" spans="1:28" ht="16.5" x14ac:dyDescent="0.3">
      <c r="A25" s="18">
        <v>24</v>
      </c>
      <c r="B25" s="18">
        <v>820078</v>
      </c>
      <c r="C25" s="18" t="s">
        <v>261</v>
      </c>
      <c r="D25" s="18" t="s">
        <v>40</v>
      </c>
      <c r="E25" s="18" t="s">
        <v>122</v>
      </c>
      <c r="F25" s="18"/>
      <c r="G25" s="18" t="s">
        <v>237</v>
      </c>
      <c r="H25" s="18" t="s">
        <v>141</v>
      </c>
      <c r="I25" s="18" t="s">
        <v>50</v>
      </c>
      <c r="J25" s="18">
        <v>11082</v>
      </c>
      <c r="K25" s="18" t="s">
        <v>276</v>
      </c>
      <c r="L25" s="18"/>
      <c r="M25" s="18">
        <v>4</v>
      </c>
      <c r="N25" s="12">
        <v>30</v>
      </c>
      <c r="O25" s="12">
        <v>60</v>
      </c>
      <c r="P25" s="12">
        <v>90</v>
      </c>
      <c r="Q25" s="12">
        <v>100</v>
      </c>
      <c r="R25" s="18"/>
      <c r="S25" s="18"/>
      <c r="T25" s="18">
        <f>SUM(N25:R25)</f>
        <v>280</v>
      </c>
      <c r="U25" s="18"/>
      <c r="V25" s="25" t="str">
        <f>IF($E25="f",SUMPRODUCT(($E$3:$E$1001="f")*($T$3:$T$1001 &gt;$T25))+1,"")</f>
        <v/>
      </c>
      <c r="W25" s="25" t="str">
        <f>IF($D25=W$2,SUMPRODUCT(($D$3:$D$1001=W$2)*($T$3:$T$1001 &gt;$T25))+1,"")</f>
        <v/>
      </c>
      <c r="X25" s="21" t="str">
        <f>IF($D25=X$2,SUMPRODUCT(($D$3:$D$1001=X$2)*($T$3:$T$1001 &gt;$T25))+1,"")</f>
        <v/>
      </c>
      <c r="Y25" s="25" t="str">
        <f>IF($D25=Y$2,SUMPRODUCT(($D$3:$D$1001=Y$2)*($T$3:$T$1001 &gt;$T25))+1,"")</f>
        <v/>
      </c>
      <c r="Z25" s="21">
        <f>IF($D25=Z$2,SUMPRODUCT(($D$3:$D$1001=Z$2)*($T$3:$T$1001 &gt;$T25))+1,"")</f>
        <v>4</v>
      </c>
      <c r="AA25" s="25" t="str">
        <f>IF($D25=AA$2,SUMPRODUCT(($D$3:$D$1001=AA$2)*($T$3:$T$1001 &gt;$T25))+1,"")</f>
        <v/>
      </c>
      <c r="AB25" s="21" t="str">
        <f>IF($D25=AB$2,SUMPRODUCT(($D$3:$D$1001=AB$2)*($T$3:$T$1001 &gt;$T25))+1,"")</f>
        <v/>
      </c>
    </row>
    <row r="26" spans="1:28" ht="16.5" customHeight="1" x14ac:dyDescent="0.3">
      <c r="A26" s="18">
        <v>25</v>
      </c>
      <c r="B26" s="18">
        <v>820080</v>
      </c>
      <c r="C26" s="18" t="s">
        <v>262</v>
      </c>
      <c r="D26" s="18" t="s">
        <v>40</v>
      </c>
      <c r="E26" s="18" t="s">
        <v>122</v>
      </c>
      <c r="F26" s="18"/>
      <c r="G26" s="18" t="s">
        <v>237</v>
      </c>
      <c r="H26" s="18" t="s">
        <v>141</v>
      </c>
      <c r="I26" s="18" t="s">
        <v>50</v>
      </c>
      <c r="J26" s="18">
        <v>11082</v>
      </c>
      <c r="K26" s="18" t="s">
        <v>276</v>
      </c>
      <c r="L26" s="18"/>
      <c r="M26" s="18">
        <v>5</v>
      </c>
      <c r="N26" s="12">
        <v>30</v>
      </c>
      <c r="O26" s="12">
        <v>60</v>
      </c>
      <c r="P26" s="12">
        <v>90</v>
      </c>
      <c r="Q26" s="12">
        <v>120</v>
      </c>
      <c r="R26" s="18"/>
      <c r="S26" s="18"/>
      <c r="T26" s="18">
        <f>SUM(N26:R26)</f>
        <v>300</v>
      </c>
      <c r="U26" s="18"/>
      <c r="V26" s="25" t="str">
        <f>IF($E26="f",SUMPRODUCT(($E$3:$E$1001="f")*($T$3:$T$1001 &gt;$T26))+1,"")</f>
        <v/>
      </c>
      <c r="W26" s="25" t="str">
        <f>IF($D26=W$2,SUMPRODUCT(($D$3:$D$1001=W$2)*($T$3:$T$1001 &gt;$T26))+1,"")</f>
        <v/>
      </c>
      <c r="X26" s="21" t="str">
        <f>IF($D26=X$2,SUMPRODUCT(($D$3:$D$1001=X$2)*($T$3:$T$1001 &gt;$T26))+1,"")</f>
        <v/>
      </c>
      <c r="Y26" s="25" t="str">
        <f>IF($D26=Y$2,SUMPRODUCT(($D$3:$D$1001=Y$2)*($T$3:$T$1001 &gt;$T26))+1,"")</f>
        <v/>
      </c>
      <c r="Z26" s="21">
        <f>IF($D26=Z$2,SUMPRODUCT(($D$3:$D$1001=Z$2)*($T$3:$T$1001 &gt;$T26))+1,"")</f>
        <v>1</v>
      </c>
      <c r="AA26" s="25" t="str">
        <f>IF($D26=AA$2,SUMPRODUCT(($D$3:$D$1001=AA$2)*($T$3:$T$1001 &gt;$T26))+1,"")</f>
        <v/>
      </c>
      <c r="AB26" s="21" t="str">
        <f>IF($D26=AB$2,SUMPRODUCT(($D$3:$D$1001=AB$2)*($T$3:$T$1001 &gt;$T26))+1,"")</f>
        <v/>
      </c>
    </row>
    <row r="27" spans="1:28" ht="17.25" customHeight="1" x14ac:dyDescent="0.3">
      <c r="A27" s="18">
        <v>26</v>
      </c>
      <c r="B27" s="18">
        <v>820083</v>
      </c>
      <c r="C27" s="18" t="s">
        <v>263</v>
      </c>
      <c r="D27" s="18" t="s">
        <v>42</v>
      </c>
      <c r="E27" s="18" t="s">
        <v>123</v>
      </c>
      <c r="F27" s="18"/>
      <c r="G27" s="18" t="s">
        <v>237</v>
      </c>
      <c r="H27" s="18" t="s">
        <v>141</v>
      </c>
      <c r="I27" s="18" t="s">
        <v>50</v>
      </c>
      <c r="J27" s="18">
        <v>11082</v>
      </c>
      <c r="K27" s="18" t="s">
        <v>276</v>
      </c>
      <c r="L27" s="18"/>
      <c r="M27" s="18">
        <v>6</v>
      </c>
      <c r="N27" s="12">
        <v>30</v>
      </c>
      <c r="O27" s="12">
        <v>90</v>
      </c>
      <c r="P27" s="12">
        <v>50.87</v>
      </c>
      <c r="Q27" s="12">
        <v>97.14</v>
      </c>
      <c r="R27" s="18"/>
      <c r="S27" s="18"/>
      <c r="T27" s="18">
        <f>SUM(N27:R27)</f>
        <v>268.01</v>
      </c>
      <c r="U27" s="18"/>
      <c r="V27" s="25">
        <f>IF($E27="f",SUMPRODUCT(($E$3:$E$1001="f")*($T$3:$T$1001 &gt;$T27))+1,"")</f>
        <v>12</v>
      </c>
      <c r="W27" s="25">
        <f>IF($D27=W$2,SUMPRODUCT(($D$3:$D$1001=W$2)*($T$3:$T$1001 &gt;$T27))+1,"")</f>
        <v>7</v>
      </c>
      <c r="X27" s="21" t="str">
        <f>IF($D27=X$2,SUMPRODUCT(($D$3:$D$1001=X$2)*($T$3:$T$1001 &gt;$T27))+1,"")</f>
        <v/>
      </c>
      <c r="Y27" s="25" t="str">
        <f>IF($D27=Y$2,SUMPRODUCT(($D$3:$D$1001=Y$2)*($T$3:$T$1001 &gt;$T27))+1,"")</f>
        <v/>
      </c>
      <c r="Z27" s="21" t="str">
        <f>IF($D27=Z$2,SUMPRODUCT(($D$3:$D$1001=Z$2)*($T$3:$T$1001 &gt;$T27))+1,"")</f>
        <v/>
      </c>
      <c r="AA27" s="25" t="str">
        <f>IF($D27=AA$2,SUMPRODUCT(($D$3:$D$1001=AA$2)*($T$3:$T$1001 &gt;$T27))+1,"")</f>
        <v/>
      </c>
      <c r="AB27" s="21" t="str">
        <f>IF($D27=AB$2,SUMPRODUCT(($D$3:$D$1001=AB$2)*($T$3:$T$1001 &gt;$T27))+1,"")</f>
        <v/>
      </c>
    </row>
    <row r="28" spans="1:28" ht="16.5" x14ac:dyDescent="0.3">
      <c r="A28" s="18">
        <v>27</v>
      </c>
      <c r="B28" s="18">
        <v>820086</v>
      </c>
      <c r="C28" s="18" t="s">
        <v>264</v>
      </c>
      <c r="D28" s="18" t="s">
        <v>39</v>
      </c>
      <c r="E28" s="18" t="s">
        <v>123</v>
      </c>
      <c r="F28" s="18"/>
      <c r="G28" s="18" t="s">
        <v>237</v>
      </c>
      <c r="H28" s="18" t="s">
        <v>141</v>
      </c>
      <c r="I28" s="18" t="s">
        <v>50</v>
      </c>
      <c r="J28" s="18">
        <v>11082</v>
      </c>
      <c r="K28" s="18" t="s">
        <v>276</v>
      </c>
      <c r="L28" s="18"/>
      <c r="M28" s="18">
        <v>7</v>
      </c>
      <c r="N28" s="12">
        <v>30</v>
      </c>
      <c r="O28" s="12">
        <v>60</v>
      </c>
      <c r="P28" s="12">
        <v>84.81</v>
      </c>
      <c r="Q28" s="12">
        <v>84.55</v>
      </c>
      <c r="R28" s="18"/>
      <c r="S28" s="18"/>
      <c r="T28" s="18">
        <f>SUM(N28:R28)</f>
        <v>259.36</v>
      </c>
      <c r="U28" s="18"/>
      <c r="V28" s="25">
        <f>IF($E28="f",SUMPRODUCT(($E$3:$E$1001="f")*($T$3:$T$1001 &gt;$T28))+1,"")</f>
        <v>14</v>
      </c>
      <c r="W28" s="25" t="str">
        <f>IF($D28=W$2,SUMPRODUCT(($D$3:$D$1001=W$2)*($T$3:$T$1001 &gt;$T28))+1,"")</f>
        <v/>
      </c>
      <c r="X28" s="21" t="str">
        <f>IF($D28=X$2,SUMPRODUCT(($D$3:$D$1001=X$2)*($T$3:$T$1001 &gt;$T28))+1,"")</f>
        <v/>
      </c>
      <c r="Y28" s="25">
        <f>IF($D28=Y$2,SUMPRODUCT(($D$3:$D$1001=Y$2)*($T$3:$T$1001 &gt;$T28))+1,"")</f>
        <v>6</v>
      </c>
      <c r="Z28" s="21" t="str">
        <f>IF($D28=Z$2,SUMPRODUCT(($D$3:$D$1001=Z$2)*($T$3:$T$1001 &gt;$T28))+1,"")</f>
        <v/>
      </c>
      <c r="AA28" s="25" t="str">
        <f>IF($D28=AA$2,SUMPRODUCT(($D$3:$D$1001=AA$2)*($T$3:$T$1001 &gt;$T28))+1,"")</f>
        <v/>
      </c>
      <c r="AB28" s="21" t="str">
        <f>IF($D28=AB$2,SUMPRODUCT(($D$3:$D$1001=AB$2)*($T$3:$T$1001 &gt;$T28))+1,"")</f>
        <v/>
      </c>
    </row>
    <row r="29" spans="1:28" ht="16.5" x14ac:dyDescent="0.3">
      <c r="A29" s="18">
        <v>28</v>
      </c>
      <c r="B29" s="18">
        <v>820089</v>
      </c>
      <c r="C29" s="18" t="s">
        <v>265</v>
      </c>
      <c r="D29" s="18" t="s">
        <v>42</v>
      </c>
      <c r="E29" s="18" t="s">
        <v>123</v>
      </c>
      <c r="F29" s="18"/>
      <c r="G29" s="18" t="s">
        <v>237</v>
      </c>
      <c r="H29" s="18" t="s">
        <v>141</v>
      </c>
      <c r="I29" s="18" t="s">
        <v>50</v>
      </c>
      <c r="J29" s="18">
        <v>11082</v>
      </c>
      <c r="K29" s="18" t="s">
        <v>276</v>
      </c>
      <c r="L29" s="18"/>
      <c r="M29" s="18">
        <v>8</v>
      </c>
      <c r="N29" s="12">
        <v>30</v>
      </c>
      <c r="O29" s="12">
        <v>60</v>
      </c>
      <c r="P29" s="12">
        <v>90</v>
      </c>
      <c r="Q29" s="12">
        <v>95.45</v>
      </c>
      <c r="R29" s="18"/>
      <c r="S29" s="18"/>
      <c r="T29" s="18">
        <f>SUM(N29:R29)</f>
        <v>275.45</v>
      </c>
      <c r="U29" s="18"/>
      <c r="V29" s="25">
        <f>IF($E29="f",SUMPRODUCT(($E$3:$E$1001="f")*($T$3:$T$1001 &gt;$T29))+1,"")</f>
        <v>7</v>
      </c>
      <c r="W29" s="25">
        <f>IF($D29=W$2,SUMPRODUCT(($D$3:$D$1001=W$2)*($T$3:$T$1001 &gt;$T29))+1,"")</f>
        <v>3</v>
      </c>
      <c r="X29" s="21" t="str">
        <f>IF($D29=X$2,SUMPRODUCT(($D$3:$D$1001=X$2)*($T$3:$T$1001 &gt;$T29))+1,"")</f>
        <v/>
      </c>
      <c r="Y29" s="25" t="str">
        <f>IF($D29=Y$2,SUMPRODUCT(($D$3:$D$1001=Y$2)*($T$3:$T$1001 &gt;$T29))+1,"")</f>
        <v/>
      </c>
      <c r="Z29" s="21" t="str">
        <f>IF($D29=Z$2,SUMPRODUCT(($D$3:$D$1001=Z$2)*($T$3:$T$1001 &gt;$T29))+1,"")</f>
        <v/>
      </c>
      <c r="AA29" s="25" t="str">
        <f>IF($D29=AA$2,SUMPRODUCT(($D$3:$D$1001=AA$2)*($T$3:$T$1001 &gt;$T29))+1,"")</f>
        <v/>
      </c>
      <c r="AB29" s="21" t="str">
        <f>IF($D29=AB$2,SUMPRODUCT(($D$3:$D$1001=AB$2)*($T$3:$T$1001 &gt;$T29))+1,"")</f>
        <v/>
      </c>
    </row>
    <row r="30" spans="1:28" ht="16.5" customHeight="1" x14ac:dyDescent="0.3">
      <c r="A30" s="18">
        <v>29</v>
      </c>
      <c r="B30" s="18">
        <v>820092</v>
      </c>
      <c r="C30" s="18" t="s">
        <v>266</v>
      </c>
      <c r="D30" s="18" t="s">
        <v>42</v>
      </c>
      <c r="E30" s="18" t="s">
        <v>123</v>
      </c>
      <c r="F30" s="18"/>
      <c r="G30" s="18" t="s">
        <v>237</v>
      </c>
      <c r="H30" s="18" t="s">
        <v>141</v>
      </c>
      <c r="I30" s="18" t="s">
        <v>50</v>
      </c>
      <c r="J30" s="18">
        <v>11082</v>
      </c>
      <c r="K30" s="18" t="s">
        <v>276</v>
      </c>
      <c r="L30" s="18"/>
      <c r="M30" s="18">
        <v>9</v>
      </c>
      <c r="N30" s="12">
        <v>30</v>
      </c>
      <c r="O30" s="12">
        <v>54</v>
      </c>
      <c r="P30" s="12">
        <v>70.959999999999994</v>
      </c>
      <c r="Q30" s="12">
        <v>40.909999999999997</v>
      </c>
      <c r="R30" s="18"/>
      <c r="S30" s="18"/>
      <c r="T30" s="18">
        <f>SUM(N30:R30)</f>
        <v>195.86999999999998</v>
      </c>
      <c r="U30" s="18"/>
      <c r="V30" s="25">
        <f>IF($E30="f",SUMPRODUCT(($E$3:$E$1001="f")*($T$3:$T$1001 &gt;$T30))+1,"")</f>
        <v>18</v>
      </c>
      <c r="W30" s="25">
        <f>IF($D30=W$2,SUMPRODUCT(($D$3:$D$1001=W$2)*($T$3:$T$1001 &gt;$T30))+1,"")</f>
        <v>12</v>
      </c>
      <c r="X30" s="21" t="str">
        <f>IF($D30=X$2,SUMPRODUCT(($D$3:$D$1001=X$2)*($T$3:$T$1001 &gt;$T30))+1,"")</f>
        <v/>
      </c>
      <c r="Y30" s="25" t="str">
        <f>IF($D30=Y$2,SUMPRODUCT(($D$3:$D$1001=Y$2)*($T$3:$T$1001 &gt;$T30))+1,"")</f>
        <v/>
      </c>
      <c r="Z30" s="21" t="str">
        <f>IF($D30=Z$2,SUMPRODUCT(($D$3:$D$1001=Z$2)*($T$3:$T$1001 &gt;$T30))+1,"")</f>
        <v/>
      </c>
      <c r="AA30" s="25" t="str">
        <f>IF($D30=AA$2,SUMPRODUCT(($D$3:$D$1001=AA$2)*($T$3:$T$1001 &gt;$T30))+1,"")</f>
        <v/>
      </c>
      <c r="AB30" s="21" t="str">
        <f>IF($D30=AB$2,SUMPRODUCT(($D$3:$D$1001=AB$2)*($T$3:$T$1001 &gt;$T30))+1,"")</f>
        <v/>
      </c>
    </row>
    <row r="31" spans="1:28" ht="16.5" x14ac:dyDescent="0.3">
      <c r="A31" s="18">
        <v>31</v>
      </c>
      <c r="B31" s="18">
        <v>820107</v>
      </c>
      <c r="C31" s="18" t="s">
        <v>267</v>
      </c>
      <c r="D31" s="18" t="s">
        <v>39</v>
      </c>
      <c r="E31" s="18" t="s">
        <v>123</v>
      </c>
      <c r="F31" s="18"/>
      <c r="G31" s="18" t="s">
        <v>237</v>
      </c>
      <c r="H31" s="18" t="s">
        <v>141</v>
      </c>
      <c r="I31" s="18" t="s">
        <v>50</v>
      </c>
      <c r="J31" s="18">
        <v>11082</v>
      </c>
      <c r="K31" s="18" t="s">
        <v>276</v>
      </c>
      <c r="L31" s="18"/>
      <c r="M31" s="18">
        <v>1</v>
      </c>
      <c r="N31" s="12">
        <v>30</v>
      </c>
      <c r="O31" s="12">
        <v>60</v>
      </c>
      <c r="P31" s="12">
        <v>90</v>
      </c>
      <c r="Q31" s="12">
        <v>90</v>
      </c>
      <c r="R31" s="18"/>
      <c r="S31" s="18"/>
      <c r="T31" s="18">
        <f>SUM(N31:R31)</f>
        <v>270</v>
      </c>
      <c r="U31" s="18"/>
      <c r="V31" s="25">
        <f>IF($E31="f",SUMPRODUCT(($E$3:$E$1001="f")*($T$3:$T$1001 &gt;$T31))+1,"")</f>
        <v>9</v>
      </c>
      <c r="W31" s="25" t="str">
        <f>IF($D31=W$2,SUMPRODUCT(($D$3:$D$1001=W$2)*($T$3:$T$1001 &gt;$T31))+1,"")</f>
        <v/>
      </c>
      <c r="X31" s="21" t="str">
        <f>IF($D31=X$2,SUMPRODUCT(($D$3:$D$1001=X$2)*($T$3:$T$1001 &gt;$T31))+1,"")</f>
        <v/>
      </c>
      <c r="Y31" s="25">
        <f>IF($D31=Y$2,SUMPRODUCT(($D$3:$D$1001=Y$2)*($T$3:$T$1001 &gt;$T31))+1,"")</f>
        <v>5</v>
      </c>
      <c r="Z31" s="21" t="str">
        <f>IF($D31=Z$2,SUMPRODUCT(($D$3:$D$1001=Z$2)*($T$3:$T$1001 &gt;$T31))+1,"")</f>
        <v/>
      </c>
      <c r="AA31" s="25" t="str">
        <f>IF($D31=AA$2,SUMPRODUCT(($D$3:$D$1001=AA$2)*($T$3:$T$1001 &gt;$T31))+1,"")</f>
        <v/>
      </c>
      <c r="AB31" s="21" t="str">
        <f>IF($D31=AB$2,SUMPRODUCT(($D$3:$D$1001=AB$2)*($T$3:$T$1001 &gt;$T31))+1,"")</f>
        <v/>
      </c>
    </row>
    <row r="32" spans="1:28" ht="16.5" customHeight="1" x14ac:dyDescent="0.3">
      <c r="A32" s="18">
        <v>32</v>
      </c>
      <c r="B32" s="18">
        <v>820168</v>
      </c>
      <c r="C32" s="18" t="s">
        <v>268</v>
      </c>
      <c r="D32" s="18" t="s">
        <v>42</v>
      </c>
      <c r="E32" s="18" t="s">
        <v>123</v>
      </c>
      <c r="F32" s="18"/>
      <c r="G32" s="18" t="s">
        <v>237</v>
      </c>
      <c r="H32" s="18" t="s">
        <v>141</v>
      </c>
      <c r="I32" s="18" t="s">
        <v>50</v>
      </c>
      <c r="J32" s="18">
        <v>11082</v>
      </c>
      <c r="K32" s="18" t="s">
        <v>276</v>
      </c>
      <c r="L32" s="18"/>
      <c r="M32" s="18">
        <v>2</v>
      </c>
      <c r="N32" s="12">
        <v>30</v>
      </c>
      <c r="O32" s="12">
        <v>60</v>
      </c>
      <c r="P32" s="12">
        <v>84.81</v>
      </c>
      <c r="Q32" s="12">
        <v>87.27</v>
      </c>
      <c r="R32" s="18"/>
      <c r="S32" s="18"/>
      <c r="T32" s="18">
        <f>SUM(N32:R32)</f>
        <v>262.08</v>
      </c>
      <c r="U32" s="18"/>
      <c r="V32" s="25">
        <f>IF($E32="f",SUMPRODUCT(($E$3:$E$1001="f")*($T$3:$T$1001 &gt;$T32))+1,"")</f>
        <v>13</v>
      </c>
      <c r="W32" s="25">
        <f>IF($D32=W$2,SUMPRODUCT(($D$3:$D$1001=W$2)*($T$3:$T$1001 &gt;$T32))+1,"")</f>
        <v>8</v>
      </c>
      <c r="X32" s="21" t="str">
        <f>IF($D32=X$2,SUMPRODUCT(($D$3:$D$1001=X$2)*($T$3:$T$1001 &gt;$T32))+1,"")</f>
        <v/>
      </c>
      <c r="Y32" s="25" t="str">
        <f>IF($D32=Y$2,SUMPRODUCT(($D$3:$D$1001=Y$2)*($T$3:$T$1001 &gt;$T32))+1,"")</f>
        <v/>
      </c>
      <c r="Z32" s="21" t="str">
        <f>IF($D32=Z$2,SUMPRODUCT(($D$3:$D$1001=Z$2)*($T$3:$T$1001 &gt;$T32))+1,"")</f>
        <v/>
      </c>
      <c r="AA32" s="25" t="str">
        <f>IF($D32=AA$2,SUMPRODUCT(($D$3:$D$1001=AA$2)*($T$3:$T$1001 &gt;$T32))+1,"")</f>
        <v/>
      </c>
      <c r="AB32" s="21" t="str">
        <f>IF($D32=AB$2,SUMPRODUCT(($D$3:$D$1001=AB$2)*($T$3:$T$1001 &gt;$T32))+1,"")</f>
        <v/>
      </c>
    </row>
    <row r="33" spans="1:28" ht="16.5" x14ac:dyDescent="0.3">
      <c r="A33" s="18">
        <v>33</v>
      </c>
      <c r="B33" s="18">
        <v>1010001</v>
      </c>
      <c r="C33" s="18" t="s">
        <v>201</v>
      </c>
      <c r="D33" s="18" t="s">
        <v>39</v>
      </c>
      <c r="E33" s="18" t="s">
        <v>123</v>
      </c>
      <c r="F33" s="18"/>
      <c r="G33" s="18" t="s">
        <v>237</v>
      </c>
      <c r="H33" s="18" t="s">
        <v>141</v>
      </c>
      <c r="I33" s="18" t="s">
        <v>50</v>
      </c>
      <c r="J33" s="18">
        <v>11101</v>
      </c>
      <c r="K33" s="18" t="s">
        <v>278</v>
      </c>
      <c r="L33" s="18"/>
      <c r="M33" s="18">
        <v>3</v>
      </c>
      <c r="N33" s="12">
        <v>30</v>
      </c>
      <c r="O33" s="12">
        <v>60</v>
      </c>
      <c r="P33" s="12">
        <v>90</v>
      </c>
      <c r="Q33" s="12">
        <v>120</v>
      </c>
      <c r="R33" s="18"/>
      <c r="S33" s="18"/>
      <c r="T33" s="18">
        <f>SUM(N33:R33)</f>
        <v>300</v>
      </c>
      <c r="U33" s="18"/>
      <c r="V33" s="25">
        <f>IF($E33="f",SUMPRODUCT(($E$3:$E$1001="f")*($T$3:$T$1001 &gt;$T33))+1,"")</f>
        <v>1</v>
      </c>
      <c r="W33" s="25" t="str">
        <f>IF($D33=W$2,SUMPRODUCT(($D$3:$D$1001=W$2)*($T$3:$T$1001 &gt;$T33))+1,"")</f>
        <v/>
      </c>
      <c r="X33" s="21" t="str">
        <f>IF($D33=X$2,SUMPRODUCT(($D$3:$D$1001=X$2)*($T$3:$T$1001 &gt;$T33))+1,"")</f>
        <v/>
      </c>
      <c r="Y33" s="25">
        <f>IF($D33=Y$2,SUMPRODUCT(($D$3:$D$1001=Y$2)*($T$3:$T$1001 &gt;$T33))+1,"")</f>
        <v>1</v>
      </c>
      <c r="Z33" s="21" t="str">
        <f>IF($D33=Z$2,SUMPRODUCT(($D$3:$D$1001=Z$2)*($T$3:$T$1001 &gt;$T33))+1,"")</f>
        <v/>
      </c>
      <c r="AA33" s="25" t="str">
        <f>IF($D33=AA$2,SUMPRODUCT(($D$3:$D$1001=AA$2)*($T$3:$T$1001 &gt;$T33))+1,"")</f>
        <v/>
      </c>
      <c r="AB33" s="21" t="str">
        <f>IF($D33=AB$2,SUMPRODUCT(($D$3:$D$1001=AB$2)*($T$3:$T$1001 &gt;$T33))+1,"")</f>
        <v/>
      </c>
    </row>
    <row r="34" spans="1:28" ht="16.5" x14ac:dyDescent="0.3">
      <c r="A34" s="18">
        <v>34</v>
      </c>
      <c r="B34" s="18">
        <v>1010002</v>
      </c>
      <c r="C34" s="18" t="s">
        <v>202</v>
      </c>
      <c r="D34" s="18" t="s">
        <v>30</v>
      </c>
      <c r="E34" s="18" t="s">
        <v>122</v>
      </c>
      <c r="F34" s="18"/>
      <c r="G34" s="18" t="s">
        <v>237</v>
      </c>
      <c r="H34" s="18" t="s">
        <v>141</v>
      </c>
      <c r="I34" s="18" t="s">
        <v>50</v>
      </c>
      <c r="J34" s="18">
        <v>11101</v>
      </c>
      <c r="K34" s="18" t="s">
        <v>278</v>
      </c>
      <c r="L34" s="18"/>
      <c r="M34" s="18">
        <v>4</v>
      </c>
      <c r="N34" s="12">
        <v>30</v>
      </c>
      <c r="O34" s="12">
        <v>42</v>
      </c>
      <c r="P34" s="12">
        <v>53.65</v>
      </c>
      <c r="Q34" s="12">
        <v>46.36</v>
      </c>
      <c r="R34" s="18"/>
      <c r="S34" s="18"/>
      <c r="T34" s="18">
        <f>SUM(N34:R34)</f>
        <v>172.01</v>
      </c>
      <c r="U34" s="18"/>
      <c r="V34" s="25" t="str">
        <f>IF($E34="f",SUMPRODUCT(($E$3:$E$1001="f")*($T$3:$T$1001 &gt;$T34))+1,"")</f>
        <v/>
      </c>
      <c r="W34" s="25" t="str">
        <f>IF($D34=W$2,SUMPRODUCT(($D$3:$D$1001=W$2)*($T$3:$T$1001 &gt;$T34))+1,"")</f>
        <v/>
      </c>
      <c r="X34" s="21" t="str">
        <f>IF($D34=X$2,SUMPRODUCT(($D$3:$D$1001=X$2)*($T$3:$T$1001 &gt;$T34))+1,"")</f>
        <v/>
      </c>
      <c r="Y34" s="25" t="str">
        <f>IF($D34=Y$2,SUMPRODUCT(($D$3:$D$1001=Y$2)*($T$3:$T$1001 &gt;$T34))+1,"")</f>
        <v/>
      </c>
      <c r="Z34" s="21" t="str">
        <f>IF($D34=Z$2,SUMPRODUCT(($D$3:$D$1001=Z$2)*($T$3:$T$1001 &gt;$T34))+1,"")</f>
        <v/>
      </c>
      <c r="AA34" s="25" t="str">
        <f>IF($D34=AA$2,SUMPRODUCT(($D$3:$D$1001=AA$2)*($T$3:$T$1001 &gt;$T34))+1,"")</f>
        <v/>
      </c>
      <c r="AB34" s="21">
        <f>IF($D34=AB$2,SUMPRODUCT(($D$3:$D$1001=AB$2)*($T$3:$T$1001 &gt;$T34))+1,"")</f>
        <v>1</v>
      </c>
    </row>
    <row r="35" spans="1:28" ht="16.5" x14ac:dyDescent="0.3">
      <c r="A35" s="18">
        <v>35</v>
      </c>
      <c r="B35" s="18">
        <v>1010005</v>
      </c>
      <c r="C35" s="18" t="s">
        <v>203</v>
      </c>
      <c r="D35" s="18" t="s">
        <v>39</v>
      </c>
      <c r="E35" s="18" t="s">
        <v>123</v>
      </c>
      <c r="F35" s="18"/>
      <c r="G35" s="18" t="s">
        <v>237</v>
      </c>
      <c r="H35" s="18" t="s">
        <v>141</v>
      </c>
      <c r="I35" s="18" t="s">
        <v>50</v>
      </c>
      <c r="J35" s="18">
        <v>11101</v>
      </c>
      <c r="K35" s="18" t="s">
        <v>278</v>
      </c>
      <c r="L35" s="18"/>
      <c r="M35" s="18">
        <v>5</v>
      </c>
      <c r="N35" s="12">
        <v>30</v>
      </c>
      <c r="O35" s="12">
        <v>60</v>
      </c>
      <c r="P35" s="12">
        <v>90</v>
      </c>
      <c r="Q35" s="12">
        <v>120</v>
      </c>
      <c r="R35" s="18"/>
      <c r="S35" s="18"/>
      <c r="T35" s="18">
        <f>SUM(N35:R35)</f>
        <v>300</v>
      </c>
      <c r="U35" s="18"/>
      <c r="V35" s="25">
        <f>IF($E35="f",SUMPRODUCT(($E$3:$E$1001="f")*($T$3:$T$1001 &gt;$T35))+1,"")</f>
        <v>1</v>
      </c>
      <c r="W35" s="25" t="str">
        <f>IF($D35=W$2,SUMPRODUCT(($D$3:$D$1001=W$2)*($T$3:$T$1001 &gt;$T35))+1,"")</f>
        <v/>
      </c>
      <c r="X35" s="21" t="str">
        <f>IF($D35=X$2,SUMPRODUCT(($D$3:$D$1001=X$2)*($T$3:$T$1001 &gt;$T35))+1,"")</f>
        <v/>
      </c>
      <c r="Y35" s="25">
        <f>IF($D35=Y$2,SUMPRODUCT(($D$3:$D$1001=Y$2)*($T$3:$T$1001 &gt;$T35))+1,"")</f>
        <v>1</v>
      </c>
      <c r="Z35" s="21" t="str">
        <f>IF($D35=Z$2,SUMPRODUCT(($D$3:$D$1001=Z$2)*($T$3:$T$1001 &gt;$T35))+1,"")</f>
        <v/>
      </c>
      <c r="AA35" s="25" t="str">
        <f>IF($D35=AA$2,SUMPRODUCT(($D$3:$D$1001=AA$2)*($T$3:$T$1001 &gt;$T35))+1,"")</f>
        <v/>
      </c>
      <c r="AB35" s="21" t="str">
        <f>IF($D35=AB$2,SUMPRODUCT(($D$3:$D$1001=AB$2)*($T$3:$T$1001 &gt;$T35))+1,"")</f>
        <v/>
      </c>
    </row>
    <row r="36" spans="1:28" ht="16.5" x14ac:dyDescent="0.3">
      <c r="A36" s="18">
        <v>36</v>
      </c>
      <c r="B36" s="18">
        <v>1010006</v>
      </c>
      <c r="C36" s="18" t="s">
        <v>204</v>
      </c>
      <c r="D36" s="18" t="s">
        <v>39</v>
      </c>
      <c r="E36" s="18" t="s">
        <v>123</v>
      </c>
      <c r="F36" s="18"/>
      <c r="G36" s="18" t="s">
        <v>237</v>
      </c>
      <c r="H36" s="18" t="s">
        <v>141</v>
      </c>
      <c r="I36" s="18" t="s">
        <v>50</v>
      </c>
      <c r="J36" s="18">
        <v>11101</v>
      </c>
      <c r="K36" s="18" t="s">
        <v>278</v>
      </c>
      <c r="L36" s="18"/>
      <c r="M36" s="18">
        <v>6</v>
      </c>
      <c r="N36" s="12">
        <v>30</v>
      </c>
      <c r="O36" s="12">
        <v>60</v>
      </c>
      <c r="P36" s="12">
        <v>90</v>
      </c>
      <c r="Q36" s="12">
        <v>97.14</v>
      </c>
      <c r="R36" s="18"/>
      <c r="S36" s="18"/>
      <c r="T36" s="18">
        <f>SUM(N36:R36)</f>
        <v>277.14</v>
      </c>
      <c r="U36" s="18"/>
      <c r="V36" s="25">
        <f>IF($E36="f",SUMPRODUCT(($E$3:$E$1001="f")*($T$3:$T$1001 &gt;$T36))+1,"")</f>
        <v>6</v>
      </c>
      <c r="W36" s="25" t="str">
        <f>IF($D36=W$2,SUMPRODUCT(($D$3:$D$1001=W$2)*($T$3:$T$1001 &gt;$T36))+1,"")</f>
        <v/>
      </c>
      <c r="X36" s="21" t="str">
        <f>IF($D36=X$2,SUMPRODUCT(($D$3:$D$1001=X$2)*($T$3:$T$1001 &gt;$T36))+1,"")</f>
        <v/>
      </c>
      <c r="Y36" s="25">
        <f>IF($D36=Y$2,SUMPRODUCT(($D$3:$D$1001=Y$2)*($T$3:$T$1001 &gt;$T36))+1,"")</f>
        <v>4</v>
      </c>
      <c r="Z36" s="21" t="str">
        <f>IF($D36=Z$2,SUMPRODUCT(($D$3:$D$1001=Z$2)*($T$3:$T$1001 &gt;$T36))+1,"")</f>
        <v/>
      </c>
      <c r="AA36" s="25" t="str">
        <f>IF($D36=AA$2,SUMPRODUCT(($D$3:$D$1001=AA$2)*($T$3:$T$1001 &gt;$T36))+1,"")</f>
        <v/>
      </c>
      <c r="AB36" s="21" t="str">
        <f>IF($D36=AB$2,SUMPRODUCT(($D$3:$D$1001=AB$2)*($T$3:$T$1001 &gt;$T36))+1,"")</f>
        <v/>
      </c>
    </row>
    <row r="37" spans="1:28" ht="16.5" x14ac:dyDescent="0.3">
      <c r="A37" s="18">
        <v>37</v>
      </c>
      <c r="B37" s="18">
        <v>1010007</v>
      </c>
      <c r="C37" s="18" t="s">
        <v>205</v>
      </c>
      <c r="D37" s="18" t="s">
        <v>39</v>
      </c>
      <c r="E37" s="18" t="s">
        <v>123</v>
      </c>
      <c r="F37" s="18"/>
      <c r="G37" s="18" t="s">
        <v>237</v>
      </c>
      <c r="H37" s="18" t="s">
        <v>141</v>
      </c>
      <c r="I37" s="18" t="s">
        <v>50</v>
      </c>
      <c r="J37" s="18">
        <v>11101</v>
      </c>
      <c r="K37" s="18" t="s">
        <v>278</v>
      </c>
      <c r="L37" s="18"/>
      <c r="M37" s="18">
        <v>7</v>
      </c>
      <c r="N37" s="12">
        <v>30</v>
      </c>
      <c r="O37" s="12">
        <v>60</v>
      </c>
      <c r="P37" s="12">
        <v>90</v>
      </c>
      <c r="Q37" s="12">
        <v>120</v>
      </c>
      <c r="R37" s="18"/>
      <c r="S37" s="18"/>
      <c r="T37" s="18">
        <f>SUM(N37:R37)</f>
        <v>300</v>
      </c>
      <c r="U37" s="18"/>
      <c r="V37" s="25">
        <f>IF($E37="f",SUMPRODUCT(($E$3:$E$1001="f")*($T$3:$T$1001 &gt;$T37))+1,"")</f>
        <v>1</v>
      </c>
      <c r="W37" s="25" t="str">
        <f>IF($D37=W$2,SUMPRODUCT(($D$3:$D$1001=W$2)*($T$3:$T$1001 &gt;$T37))+1,"")</f>
        <v/>
      </c>
      <c r="X37" s="21" t="str">
        <f>IF($D37=X$2,SUMPRODUCT(($D$3:$D$1001=X$2)*($T$3:$T$1001 &gt;$T37))+1,"")</f>
        <v/>
      </c>
      <c r="Y37" s="25">
        <f>IF($D37=Y$2,SUMPRODUCT(($D$3:$D$1001=Y$2)*($T$3:$T$1001 &gt;$T37))+1,"")</f>
        <v>1</v>
      </c>
      <c r="Z37" s="21" t="str">
        <f>IF($D37=Z$2,SUMPRODUCT(($D$3:$D$1001=Z$2)*($T$3:$T$1001 &gt;$T37))+1,"")</f>
        <v/>
      </c>
      <c r="AA37" s="25" t="str">
        <f>IF($D37=AA$2,SUMPRODUCT(($D$3:$D$1001=AA$2)*($T$3:$T$1001 &gt;$T37))+1,"")</f>
        <v/>
      </c>
      <c r="AB37" s="21" t="str">
        <f>IF($D37=AB$2,SUMPRODUCT(($D$3:$D$1001=AB$2)*($T$3:$T$1001 &gt;$T37))+1,"")</f>
        <v/>
      </c>
    </row>
    <row r="38" spans="1:28" ht="16.5" customHeight="1" x14ac:dyDescent="0.3">
      <c r="A38" s="18">
        <v>39</v>
      </c>
      <c r="B38" s="18">
        <v>1010009</v>
      </c>
      <c r="C38" s="18" t="s">
        <v>207</v>
      </c>
      <c r="D38" s="18" t="s">
        <v>42</v>
      </c>
      <c r="E38" s="18" t="s">
        <v>123</v>
      </c>
      <c r="F38" s="18"/>
      <c r="G38" s="18" t="s">
        <v>237</v>
      </c>
      <c r="H38" s="18" t="s">
        <v>141</v>
      </c>
      <c r="I38" s="18" t="s">
        <v>50</v>
      </c>
      <c r="J38" s="18">
        <v>11101</v>
      </c>
      <c r="K38" s="18" t="s">
        <v>278</v>
      </c>
      <c r="L38" s="18" t="s">
        <v>31</v>
      </c>
      <c r="M38" s="18">
        <v>9</v>
      </c>
      <c r="N38" s="12">
        <v>30</v>
      </c>
      <c r="O38" s="12">
        <v>36</v>
      </c>
      <c r="P38" s="12">
        <v>50.19</v>
      </c>
      <c r="Q38" s="12">
        <v>68.180000000000007</v>
      </c>
      <c r="R38" s="18"/>
      <c r="S38" s="18"/>
      <c r="T38" s="18">
        <f>SUM(N38:R38)</f>
        <v>184.37</v>
      </c>
      <c r="U38" s="18"/>
      <c r="V38" s="25">
        <f>IF($E38="f",SUMPRODUCT(($E$3:$E$1001="f")*($T$3:$T$1001 &gt;$T38))+1,"")</f>
        <v>19</v>
      </c>
      <c r="W38" s="25">
        <f>IF($D38=W$2,SUMPRODUCT(($D$3:$D$1001=W$2)*($T$3:$T$1001 &gt;$T38))+1,"")</f>
        <v>13</v>
      </c>
      <c r="X38" s="21" t="str">
        <f>IF($D38=X$2,SUMPRODUCT(($D$3:$D$1001=X$2)*($T$3:$T$1001 &gt;$T38))+1,"")</f>
        <v/>
      </c>
      <c r="Y38" s="25" t="str">
        <f>IF($D38=Y$2,SUMPRODUCT(($D$3:$D$1001=Y$2)*($T$3:$T$1001 &gt;$T38))+1,"")</f>
        <v/>
      </c>
      <c r="Z38" s="21" t="str">
        <f>IF($D38=Z$2,SUMPRODUCT(($D$3:$D$1001=Z$2)*($T$3:$T$1001 &gt;$T38))+1,"")</f>
        <v/>
      </c>
      <c r="AA38" s="25" t="str">
        <f>IF($D38=AA$2,SUMPRODUCT(($D$3:$D$1001=AA$2)*($T$3:$T$1001 &gt;$T38))+1,"")</f>
        <v/>
      </c>
      <c r="AB38" s="21" t="str">
        <f>IF($D38=AB$2,SUMPRODUCT(($D$3:$D$1001=AB$2)*($T$3:$T$1001 &gt;$T38))+1,"")</f>
        <v/>
      </c>
    </row>
    <row r="39" spans="1:28" ht="16.5" x14ac:dyDescent="0.3">
      <c r="A39" s="18">
        <v>40</v>
      </c>
      <c r="B39" s="18">
        <v>1010011</v>
      </c>
      <c r="C39" s="18" t="s">
        <v>208</v>
      </c>
      <c r="D39" s="18" t="s">
        <v>40</v>
      </c>
      <c r="E39" s="18" t="s">
        <v>122</v>
      </c>
      <c r="F39" s="18"/>
      <c r="G39" s="18" t="s">
        <v>237</v>
      </c>
      <c r="H39" s="18" t="s">
        <v>141</v>
      </c>
      <c r="I39" s="18" t="s">
        <v>50</v>
      </c>
      <c r="J39" s="18">
        <v>11101</v>
      </c>
      <c r="K39" s="18" t="s">
        <v>278</v>
      </c>
      <c r="L39" s="18" t="s">
        <v>31</v>
      </c>
      <c r="M39" s="18">
        <v>10</v>
      </c>
      <c r="N39" s="12">
        <v>30</v>
      </c>
      <c r="O39" s="12">
        <v>60</v>
      </c>
      <c r="P39" s="12">
        <v>84.81</v>
      </c>
      <c r="Q39" s="12">
        <v>79.09</v>
      </c>
      <c r="R39" s="18"/>
      <c r="S39" s="18"/>
      <c r="T39" s="18">
        <f>SUM(N39:R39)</f>
        <v>253.9</v>
      </c>
      <c r="U39" s="18"/>
      <c r="V39" s="25" t="str">
        <f>IF($E39="f",SUMPRODUCT(($E$3:$E$1001="f")*($T$3:$T$1001 &gt;$T39))+1,"")</f>
        <v/>
      </c>
      <c r="W39" s="25" t="str">
        <f>IF($D39=W$2,SUMPRODUCT(($D$3:$D$1001=W$2)*($T$3:$T$1001 &gt;$T39))+1,"")</f>
        <v/>
      </c>
      <c r="X39" s="21" t="str">
        <f>IF($D39=X$2,SUMPRODUCT(($D$3:$D$1001=X$2)*($T$3:$T$1001 &gt;$T39))+1,"")</f>
        <v/>
      </c>
      <c r="Y39" s="25" t="str">
        <f>IF($D39=Y$2,SUMPRODUCT(($D$3:$D$1001=Y$2)*($T$3:$T$1001 &gt;$T39))+1,"")</f>
        <v/>
      </c>
      <c r="Z39" s="21">
        <f>IF($D39=Z$2,SUMPRODUCT(($D$3:$D$1001=Z$2)*($T$3:$T$1001 &gt;$T39))+1,"")</f>
        <v>6</v>
      </c>
      <c r="AA39" s="25" t="str">
        <f>IF($D39=AA$2,SUMPRODUCT(($D$3:$D$1001=AA$2)*($T$3:$T$1001 &gt;$T39))+1,"")</f>
        <v/>
      </c>
      <c r="AB39" s="21" t="str">
        <f>IF($D39=AB$2,SUMPRODUCT(($D$3:$D$1001=AB$2)*($T$3:$T$1001 &gt;$T39))+1,"")</f>
        <v/>
      </c>
    </row>
    <row r="40" spans="1:28" ht="16.5" x14ac:dyDescent="0.3">
      <c r="A40" s="18">
        <v>42</v>
      </c>
      <c r="B40" s="18">
        <v>1010013</v>
      </c>
      <c r="C40" s="18" t="s">
        <v>269</v>
      </c>
      <c r="D40" s="18" t="s">
        <v>42</v>
      </c>
      <c r="E40" s="18" t="s">
        <v>123</v>
      </c>
      <c r="F40" s="18"/>
      <c r="G40" s="18" t="s">
        <v>237</v>
      </c>
      <c r="H40" s="18" t="s">
        <v>141</v>
      </c>
      <c r="I40" s="18" t="s">
        <v>50</v>
      </c>
      <c r="J40" s="18">
        <v>11101</v>
      </c>
      <c r="K40" s="18" t="s">
        <v>278</v>
      </c>
      <c r="L40" s="18" t="s">
        <v>31</v>
      </c>
      <c r="M40" s="18">
        <v>2</v>
      </c>
      <c r="N40" s="12">
        <v>30</v>
      </c>
      <c r="O40" s="12">
        <v>60</v>
      </c>
      <c r="P40" s="12">
        <v>90</v>
      </c>
      <c r="Q40" s="12">
        <v>95.45</v>
      </c>
      <c r="R40" s="18"/>
      <c r="S40" s="18"/>
      <c r="T40" s="18">
        <f>SUM(N40:R40)</f>
        <v>275.45</v>
      </c>
      <c r="U40" s="18"/>
      <c r="V40" s="25">
        <f>IF($E40="f",SUMPRODUCT(($E$3:$E$1001="f")*($T$3:$T$1001 &gt;$T40))+1,"")</f>
        <v>7</v>
      </c>
      <c r="W40" s="25">
        <f>IF($D40=W$2,SUMPRODUCT(($D$3:$D$1001=W$2)*($T$3:$T$1001 &gt;$T40))+1,"")</f>
        <v>3</v>
      </c>
      <c r="X40" s="21" t="str">
        <f>IF($D40=X$2,SUMPRODUCT(($D$3:$D$1001=X$2)*($T$3:$T$1001 &gt;$T40))+1,"")</f>
        <v/>
      </c>
      <c r="Y40" s="25" t="str">
        <f>IF($D40=Y$2,SUMPRODUCT(($D$3:$D$1001=Y$2)*($T$3:$T$1001 &gt;$T40))+1,"")</f>
        <v/>
      </c>
      <c r="Z40" s="21" t="str">
        <f>IF($D40=Z$2,SUMPRODUCT(($D$3:$D$1001=Z$2)*($T$3:$T$1001 &gt;$T40))+1,"")</f>
        <v/>
      </c>
      <c r="AA40" s="25" t="str">
        <f>IF($D40=AA$2,SUMPRODUCT(($D$3:$D$1001=AA$2)*($T$3:$T$1001 &gt;$T40))+1,"")</f>
        <v/>
      </c>
      <c r="AB40" s="21" t="str">
        <f>IF($D40=AB$2,SUMPRODUCT(($D$3:$D$1001=AB$2)*($T$3:$T$1001 &gt;$T40))+1,"")</f>
        <v/>
      </c>
    </row>
    <row r="41" spans="1:28" ht="16.5" customHeight="1" x14ac:dyDescent="0.3">
      <c r="A41" s="18">
        <v>44</v>
      </c>
      <c r="B41" s="18">
        <v>1019999</v>
      </c>
      <c r="C41" s="18" t="s">
        <v>270</v>
      </c>
      <c r="D41" s="18" t="s">
        <v>42</v>
      </c>
      <c r="E41" s="18" t="s">
        <v>123</v>
      </c>
      <c r="F41" s="18"/>
      <c r="G41" s="18" t="s">
        <v>237</v>
      </c>
      <c r="H41" s="18" t="s">
        <v>141</v>
      </c>
      <c r="I41" s="18" t="s">
        <v>50</v>
      </c>
      <c r="J41" s="18">
        <v>11101</v>
      </c>
      <c r="K41" s="18" t="s">
        <v>278</v>
      </c>
      <c r="L41" s="18" t="s">
        <v>31</v>
      </c>
      <c r="M41" s="18">
        <v>4</v>
      </c>
      <c r="N41" s="12">
        <v>28.27</v>
      </c>
      <c r="O41" s="12">
        <v>42</v>
      </c>
      <c r="P41" s="12">
        <v>50.19</v>
      </c>
      <c r="Q41" s="12">
        <v>24.55</v>
      </c>
      <c r="R41" s="18"/>
      <c r="S41" s="18"/>
      <c r="T41" s="18">
        <f>SUM(N41:R41)</f>
        <v>145.01</v>
      </c>
      <c r="U41" s="18"/>
      <c r="V41" s="25">
        <f>IF($E41="f",SUMPRODUCT(($E$3:$E$1001="f")*($T$3:$T$1001 &gt;$T41))+1,"")</f>
        <v>23</v>
      </c>
      <c r="W41" s="25">
        <f>IF($D41=W$2,SUMPRODUCT(($D$3:$D$1001=W$2)*($T$3:$T$1001 &gt;$T41))+1,"")</f>
        <v>16</v>
      </c>
      <c r="X41" s="21" t="str">
        <f>IF($D41=X$2,SUMPRODUCT(($D$3:$D$1001=X$2)*($T$3:$T$1001 &gt;$T41))+1,"")</f>
        <v/>
      </c>
      <c r="Y41" s="25" t="str">
        <f>IF($D41=Y$2,SUMPRODUCT(($D$3:$D$1001=Y$2)*($T$3:$T$1001 &gt;$T41))+1,"")</f>
        <v/>
      </c>
      <c r="Z41" s="21" t="str">
        <f>IF($D41=Z$2,SUMPRODUCT(($D$3:$D$1001=Z$2)*($T$3:$T$1001 &gt;$T41))+1,"")</f>
        <v/>
      </c>
      <c r="AA41" s="25" t="str">
        <f>IF($D41=AA$2,SUMPRODUCT(($D$3:$D$1001=AA$2)*($T$3:$T$1001 &gt;$T41))+1,"")</f>
        <v/>
      </c>
      <c r="AB41" s="21" t="str">
        <f>IF($D41=AB$2,SUMPRODUCT(($D$3:$D$1001=AB$2)*($T$3:$T$1001 &gt;$T41))+1,"")</f>
        <v/>
      </c>
    </row>
    <row r="42" spans="1:28" ht="16.5" x14ac:dyDescent="0.3">
      <c r="A42" s="18">
        <v>45</v>
      </c>
      <c r="B42" s="18">
        <v>1110025</v>
      </c>
      <c r="C42" s="18" t="s">
        <v>210</v>
      </c>
      <c r="D42" s="18" t="s">
        <v>42</v>
      </c>
      <c r="E42" s="18" t="s">
        <v>123</v>
      </c>
      <c r="F42" s="18"/>
      <c r="G42" s="18" t="s">
        <v>237</v>
      </c>
      <c r="H42" s="18" t="s">
        <v>141</v>
      </c>
      <c r="I42" s="18" t="s">
        <v>50</v>
      </c>
      <c r="J42" s="18">
        <v>11111</v>
      </c>
      <c r="K42" s="18" t="s">
        <v>219</v>
      </c>
      <c r="L42" s="18" t="s">
        <v>31</v>
      </c>
      <c r="M42" s="18">
        <v>5</v>
      </c>
      <c r="N42" s="12">
        <v>30</v>
      </c>
      <c r="O42" s="12">
        <v>52.2</v>
      </c>
      <c r="P42" s="12">
        <v>33.909999999999997</v>
      </c>
      <c r="Q42" s="12">
        <v>17.14</v>
      </c>
      <c r="R42" s="18"/>
      <c r="S42" s="18"/>
      <c r="T42" s="18">
        <f>SUM(N42:R42)</f>
        <v>133.25</v>
      </c>
      <c r="U42" s="18"/>
      <c r="V42" s="25">
        <f>IF($E42="f",SUMPRODUCT(($E$3:$E$1001="f")*($T$3:$T$1001 &gt;$T42))+1,"")</f>
        <v>24</v>
      </c>
      <c r="W42" s="25">
        <f>IF($D42=W$2,SUMPRODUCT(($D$3:$D$1001=W$2)*($T$3:$T$1001 &gt;$T42))+1,"")</f>
        <v>17</v>
      </c>
      <c r="X42" s="21" t="str">
        <f>IF($D42=X$2,SUMPRODUCT(($D$3:$D$1001=X$2)*($T$3:$T$1001 &gt;$T42))+1,"")</f>
        <v/>
      </c>
      <c r="Y42" s="25" t="str">
        <f>IF($D42=Y$2,SUMPRODUCT(($D$3:$D$1001=Y$2)*($T$3:$T$1001 &gt;$T42))+1,"")</f>
        <v/>
      </c>
      <c r="Z42" s="21" t="str">
        <f>IF($D42=Z$2,SUMPRODUCT(($D$3:$D$1001=Z$2)*($T$3:$T$1001 &gt;$T42))+1,"")</f>
        <v/>
      </c>
      <c r="AA42" s="25" t="str">
        <f>IF($D42=AA$2,SUMPRODUCT(($D$3:$D$1001=AA$2)*($T$3:$T$1001 &gt;$T42))+1,"")</f>
        <v/>
      </c>
      <c r="AB42" s="21" t="str">
        <f>IF($D42=AB$2,SUMPRODUCT(($D$3:$D$1001=AB$2)*($T$3:$T$1001 &gt;$T42))+1,"")</f>
        <v/>
      </c>
    </row>
    <row r="43" spans="1:28" ht="16.5" x14ac:dyDescent="0.3">
      <c r="A43" s="18">
        <v>48</v>
      </c>
      <c r="B43" s="18">
        <v>1110068</v>
      </c>
      <c r="C43" s="18" t="s">
        <v>271</v>
      </c>
      <c r="D43" s="18" t="s">
        <v>42</v>
      </c>
      <c r="E43" s="18" t="s">
        <v>123</v>
      </c>
      <c r="F43" s="18"/>
      <c r="G43" s="18" t="s">
        <v>237</v>
      </c>
      <c r="H43" s="18" t="s">
        <v>141</v>
      </c>
      <c r="I43" s="18" t="s">
        <v>50</v>
      </c>
      <c r="J43" s="18">
        <v>11111</v>
      </c>
      <c r="K43" s="18" t="s">
        <v>219</v>
      </c>
      <c r="L43" s="18" t="s">
        <v>31</v>
      </c>
      <c r="M43" s="18">
        <v>8</v>
      </c>
      <c r="N43" s="12">
        <v>30</v>
      </c>
      <c r="O43" s="12">
        <v>45</v>
      </c>
      <c r="P43" s="12">
        <v>60.58</v>
      </c>
      <c r="Q43" s="12">
        <v>35.450000000000003</v>
      </c>
      <c r="R43" s="18"/>
      <c r="S43" s="18"/>
      <c r="T43" s="18">
        <f>SUM(N43:R43)</f>
        <v>171.02999999999997</v>
      </c>
      <c r="U43" s="18"/>
      <c r="V43" s="25">
        <f>IF($E43="f",SUMPRODUCT(($E$3:$E$1001="f")*($T$3:$T$1001 &gt;$T43))+1,"")</f>
        <v>21</v>
      </c>
      <c r="W43" s="25">
        <f>IF($D43=W$2,SUMPRODUCT(($D$3:$D$1001=W$2)*($T$3:$T$1001 &gt;$T43))+1,"")</f>
        <v>15</v>
      </c>
      <c r="X43" s="21" t="str">
        <f>IF($D43=X$2,SUMPRODUCT(($D$3:$D$1001=X$2)*($T$3:$T$1001 &gt;$T43))+1,"")</f>
        <v/>
      </c>
      <c r="Y43" s="25" t="str">
        <f>IF($D43=Y$2,SUMPRODUCT(($D$3:$D$1001=Y$2)*($T$3:$T$1001 &gt;$T43))+1,"")</f>
        <v/>
      </c>
      <c r="Z43" s="21" t="str">
        <f>IF($D43=Z$2,SUMPRODUCT(($D$3:$D$1001=Z$2)*($T$3:$T$1001 &gt;$T43))+1,"")</f>
        <v/>
      </c>
      <c r="AA43" s="25" t="str">
        <f>IF($D43=AA$2,SUMPRODUCT(($D$3:$D$1001=AA$2)*($T$3:$T$1001 &gt;$T43))+1,"")</f>
        <v/>
      </c>
      <c r="AB43" s="21" t="str">
        <f>IF($D43=AB$2,SUMPRODUCT(($D$3:$D$1001=AB$2)*($T$3:$T$1001 &gt;$T43))+1,"")</f>
        <v/>
      </c>
    </row>
    <row r="44" spans="1:28" ht="16.5" customHeight="1" x14ac:dyDescent="0.3">
      <c r="A44" s="18">
        <v>49</v>
      </c>
      <c r="B44" s="18">
        <v>1110073</v>
      </c>
      <c r="C44" s="18" t="s">
        <v>212</v>
      </c>
      <c r="D44" s="18" t="s">
        <v>40</v>
      </c>
      <c r="E44" s="18" t="s">
        <v>122</v>
      </c>
      <c r="F44" s="18"/>
      <c r="G44" s="18" t="s">
        <v>237</v>
      </c>
      <c r="H44" s="18" t="s">
        <v>141</v>
      </c>
      <c r="I44" s="18" t="s">
        <v>50</v>
      </c>
      <c r="J44" s="18">
        <v>11111</v>
      </c>
      <c r="K44" s="18" t="s">
        <v>219</v>
      </c>
      <c r="L44" s="18" t="s">
        <v>31</v>
      </c>
      <c r="M44" s="18">
        <v>9</v>
      </c>
      <c r="N44" s="12">
        <v>30</v>
      </c>
      <c r="O44" s="12">
        <v>60</v>
      </c>
      <c r="P44" s="12">
        <v>64.040000000000006</v>
      </c>
      <c r="Q44" s="12">
        <v>79.09</v>
      </c>
      <c r="R44" s="18"/>
      <c r="S44" s="18"/>
      <c r="T44" s="18">
        <f>SUM(N44:R44)</f>
        <v>233.13000000000002</v>
      </c>
      <c r="U44" s="18"/>
      <c r="V44" s="25" t="str">
        <f>IF($E44="f",SUMPRODUCT(($E$3:$E$1001="f")*($T$3:$T$1001 &gt;$T44))+1,"")</f>
        <v/>
      </c>
      <c r="W44" s="25" t="str">
        <f>IF($D44=W$2,SUMPRODUCT(($D$3:$D$1001=W$2)*($T$3:$T$1001 &gt;$T44))+1,"")</f>
        <v/>
      </c>
      <c r="X44" s="21" t="str">
        <f>IF($D44=X$2,SUMPRODUCT(($D$3:$D$1001=X$2)*($T$3:$T$1001 &gt;$T44))+1,"")</f>
        <v/>
      </c>
      <c r="Y44" s="25" t="str">
        <f>IF($D44=Y$2,SUMPRODUCT(($D$3:$D$1001=Y$2)*($T$3:$T$1001 &gt;$T44))+1,"")</f>
        <v/>
      </c>
      <c r="Z44" s="21">
        <f>IF($D44=Z$2,SUMPRODUCT(($D$3:$D$1001=Z$2)*($T$3:$T$1001 &gt;$T44))+1,"")</f>
        <v>9</v>
      </c>
      <c r="AA44" s="25" t="str">
        <f>IF($D44=AA$2,SUMPRODUCT(($D$3:$D$1001=AA$2)*($T$3:$T$1001 &gt;$T44))+1,"")</f>
        <v/>
      </c>
      <c r="AB44" s="21" t="str">
        <f>IF($D44=AB$2,SUMPRODUCT(($D$3:$D$1001=AB$2)*($T$3:$T$1001 &gt;$T44))+1,"")</f>
        <v/>
      </c>
    </row>
    <row r="45" spans="1:28" ht="16.5" x14ac:dyDescent="0.3">
      <c r="A45" s="18">
        <v>50</v>
      </c>
      <c r="B45" s="18">
        <v>1110074</v>
      </c>
      <c r="C45" s="18" t="s">
        <v>213</v>
      </c>
      <c r="D45" s="18" t="s">
        <v>40</v>
      </c>
      <c r="E45" s="18" t="s">
        <v>122</v>
      </c>
      <c r="F45" s="18"/>
      <c r="G45" s="18" t="s">
        <v>237</v>
      </c>
      <c r="H45" s="18" t="s">
        <v>141</v>
      </c>
      <c r="I45" s="18" t="s">
        <v>50</v>
      </c>
      <c r="J45" s="18">
        <v>11111</v>
      </c>
      <c r="K45" s="18" t="s">
        <v>219</v>
      </c>
      <c r="L45" s="18" t="s">
        <v>31</v>
      </c>
      <c r="M45" s="18">
        <v>10</v>
      </c>
      <c r="N45" s="12">
        <v>30</v>
      </c>
      <c r="O45" s="12">
        <v>36</v>
      </c>
      <c r="P45" s="12">
        <v>84.81</v>
      </c>
      <c r="Q45" s="12">
        <v>79.09</v>
      </c>
      <c r="R45" s="18"/>
      <c r="S45" s="18"/>
      <c r="T45" s="18">
        <f>SUM(N45:R45)</f>
        <v>229.9</v>
      </c>
      <c r="U45" s="18"/>
      <c r="V45" s="25" t="str">
        <f>IF($E45="f",SUMPRODUCT(($E$3:$E$1001="f")*($T$3:$T$1001 &gt;$T45))+1,"")</f>
        <v/>
      </c>
      <c r="W45" s="25" t="str">
        <f>IF($D45=W$2,SUMPRODUCT(($D$3:$D$1001=W$2)*($T$3:$T$1001 &gt;$T45))+1,"")</f>
        <v/>
      </c>
      <c r="X45" s="21" t="str">
        <f>IF($D45=X$2,SUMPRODUCT(($D$3:$D$1001=X$2)*($T$3:$T$1001 &gt;$T45))+1,"")</f>
        <v/>
      </c>
      <c r="Y45" s="25" t="str">
        <f>IF($D45=Y$2,SUMPRODUCT(($D$3:$D$1001=Y$2)*($T$3:$T$1001 &gt;$T45))+1,"")</f>
        <v/>
      </c>
      <c r="Z45" s="21">
        <f>IF($D45=Z$2,SUMPRODUCT(($D$3:$D$1001=Z$2)*($T$3:$T$1001 &gt;$T45))+1,"")</f>
        <v>10</v>
      </c>
      <c r="AA45" s="25" t="str">
        <f>IF($D45=AA$2,SUMPRODUCT(($D$3:$D$1001=AA$2)*($T$3:$T$1001 &gt;$T45))+1,"")</f>
        <v/>
      </c>
      <c r="AB45" s="21" t="str">
        <f>IF($D45=AB$2,SUMPRODUCT(($D$3:$D$1001=AB$2)*($T$3:$T$1001 &gt;$T45))+1,"")</f>
        <v/>
      </c>
    </row>
    <row r="46" spans="1:28" ht="16.5" x14ac:dyDescent="0.3">
      <c r="A46" s="18">
        <v>51</v>
      </c>
      <c r="B46" s="18">
        <v>1110091</v>
      </c>
      <c r="C46" s="18" t="s">
        <v>272</v>
      </c>
      <c r="D46" s="18" t="s">
        <v>41</v>
      </c>
      <c r="E46" s="18" t="s">
        <v>122</v>
      </c>
      <c r="F46" s="18"/>
      <c r="G46" s="18" t="s">
        <v>237</v>
      </c>
      <c r="H46" s="18" t="s">
        <v>141</v>
      </c>
      <c r="I46" s="18" t="s">
        <v>50</v>
      </c>
      <c r="J46" s="18">
        <v>11111</v>
      </c>
      <c r="K46" s="18" t="s">
        <v>219</v>
      </c>
      <c r="L46" s="18" t="s">
        <v>31</v>
      </c>
      <c r="M46" s="18">
        <v>1</v>
      </c>
      <c r="N46" s="12">
        <v>30</v>
      </c>
      <c r="O46" s="12">
        <v>60</v>
      </c>
      <c r="P46" s="12">
        <v>90</v>
      </c>
      <c r="Q46" s="12">
        <v>100.91</v>
      </c>
      <c r="R46" s="18"/>
      <c r="S46" s="18"/>
      <c r="T46" s="18">
        <f>SUM(N46:R46)</f>
        <v>280.90999999999997</v>
      </c>
      <c r="U46" s="18"/>
      <c r="V46" s="25" t="str">
        <f>IF($E46="f",SUMPRODUCT(($E$3:$E$1001="f")*($T$3:$T$1001 &gt;$T46))+1,"")</f>
        <v/>
      </c>
      <c r="W46" s="25" t="str">
        <f>IF($D46=W$2,SUMPRODUCT(($D$3:$D$1001=W$2)*($T$3:$T$1001 &gt;$T46))+1,"")</f>
        <v/>
      </c>
      <c r="X46" s="21">
        <f>IF($D46=X$2,SUMPRODUCT(($D$3:$D$1001=X$2)*($T$3:$T$1001 &gt;$T46))+1,"")</f>
        <v>1</v>
      </c>
      <c r="Y46" s="25" t="str">
        <f>IF($D46=Y$2,SUMPRODUCT(($D$3:$D$1001=Y$2)*($T$3:$T$1001 &gt;$T46))+1,"")</f>
        <v/>
      </c>
      <c r="Z46" s="21" t="str">
        <f>IF($D46=Z$2,SUMPRODUCT(($D$3:$D$1001=Z$2)*($T$3:$T$1001 &gt;$T46))+1,"")</f>
        <v/>
      </c>
      <c r="AA46" s="25" t="str">
        <f>IF($D46=AA$2,SUMPRODUCT(($D$3:$D$1001=AA$2)*($T$3:$T$1001 &gt;$T46))+1,"")</f>
        <v/>
      </c>
      <c r="AB46" s="21" t="str">
        <f>IF($D46=AB$2,SUMPRODUCT(($D$3:$D$1001=AB$2)*($T$3:$T$1001 &gt;$T46))+1,"")</f>
        <v/>
      </c>
    </row>
    <row r="47" spans="1:28" ht="16.5" x14ac:dyDescent="0.3">
      <c r="A47" s="18">
        <v>53</v>
      </c>
      <c r="B47" s="18">
        <v>2430072</v>
      </c>
      <c r="C47" s="18" t="s">
        <v>214</v>
      </c>
      <c r="D47" s="18" t="s">
        <v>39</v>
      </c>
      <c r="E47" s="18" t="s">
        <v>123</v>
      </c>
      <c r="F47" s="18"/>
      <c r="G47" s="18" t="s">
        <v>237</v>
      </c>
      <c r="H47" s="18" t="s">
        <v>141</v>
      </c>
      <c r="I47" s="18" t="s">
        <v>50</v>
      </c>
      <c r="J47" s="18">
        <v>11243</v>
      </c>
      <c r="K47" s="18" t="s">
        <v>220</v>
      </c>
      <c r="L47" s="18" t="s">
        <v>31</v>
      </c>
      <c r="M47" s="18">
        <v>3</v>
      </c>
      <c r="N47" s="12">
        <v>15</v>
      </c>
      <c r="O47" s="12">
        <v>27</v>
      </c>
      <c r="P47" s="12">
        <v>43.27</v>
      </c>
      <c r="Q47" s="12">
        <v>19.09</v>
      </c>
      <c r="R47" s="18"/>
      <c r="S47" s="18"/>
      <c r="T47" s="18">
        <f>SUM(N47:R47)</f>
        <v>104.36000000000001</v>
      </c>
      <c r="U47" s="18"/>
      <c r="V47" s="25">
        <f>IF($E47="f",SUMPRODUCT(($E$3:$E$1001="f")*($T$3:$T$1001 &gt;$T47))+1,"")</f>
        <v>26</v>
      </c>
      <c r="W47" s="25" t="str">
        <f>IF($D47=W$2,SUMPRODUCT(($D$3:$D$1001=W$2)*($T$3:$T$1001 &gt;$T47))+1,"")</f>
        <v/>
      </c>
      <c r="X47" s="21" t="str">
        <f>IF($D47=X$2,SUMPRODUCT(($D$3:$D$1001=X$2)*($T$3:$T$1001 &gt;$T47))+1,"")</f>
        <v/>
      </c>
      <c r="Y47" s="25">
        <f>IF($D47=Y$2,SUMPRODUCT(($D$3:$D$1001=Y$2)*($T$3:$T$1001 &gt;$T47))+1,"")</f>
        <v>9</v>
      </c>
      <c r="Z47" s="21" t="str">
        <f>IF($D47=Z$2,SUMPRODUCT(($D$3:$D$1001=Z$2)*($T$3:$T$1001 &gt;$T47))+1,"")</f>
        <v/>
      </c>
      <c r="AA47" s="25" t="str">
        <f>IF($D47=AA$2,SUMPRODUCT(($D$3:$D$1001=AA$2)*($T$3:$T$1001 &gt;$T47))+1,"")</f>
        <v/>
      </c>
      <c r="AB47" s="21" t="str">
        <f>IF($D47=AB$2,SUMPRODUCT(($D$3:$D$1001=AB$2)*($T$3:$T$1001 &gt;$T47))+1,"")</f>
        <v/>
      </c>
    </row>
    <row r="48" spans="1:28" ht="16.5" x14ac:dyDescent="0.3">
      <c r="A48" s="18">
        <v>54</v>
      </c>
      <c r="B48" s="18">
        <v>2430073</v>
      </c>
      <c r="C48" s="18" t="s">
        <v>215</v>
      </c>
      <c r="D48" s="18" t="s">
        <v>39</v>
      </c>
      <c r="E48" s="18" t="s">
        <v>123</v>
      </c>
      <c r="F48" s="18"/>
      <c r="G48" s="18" t="s">
        <v>237</v>
      </c>
      <c r="H48" s="18" t="s">
        <v>141</v>
      </c>
      <c r="I48" s="18" t="s">
        <v>50</v>
      </c>
      <c r="J48" s="18">
        <v>11243</v>
      </c>
      <c r="K48" s="18" t="s">
        <v>220</v>
      </c>
      <c r="L48" s="18" t="s">
        <v>28</v>
      </c>
      <c r="M48" s="18">
        <v>4</v>
      </c>
      <c r="N48" s="12">
        <v>30</v>
      </c>
      <c r="O48" s="12">
        <v>44.35</v>
      </c>
      <c r="P48" s="12">
        <v>50.4</v>
      </c>
      <c r="Q48" s="12">
        <v>40</v>
      </c>
      <c r="R48" s="18"/>
      <c r="S48" s="18"/>
      <c r="T48" s="18">
        <f>SUM(N48:R48)</f>
        <v>164.75</v>
      </c>
      <c r="U48" s="18"/>
      <c r="V48" s="25">
        <f>IF($E48="f",SUMPRODUCT(($E$3:$E$1001="f")*($T$3:$T$1001 &gt;$T48))+1,"")</f>
        <v>22</v>
      </c>
      <c r="W48" s="25" t="str">
        <f>IF($D48=W$2,SUMPRODUCT(($D$3:$D$1001=W$2)*($T$3:$T$1001 &gt;$T48))+1,"")</f>
        <v/>
      </c>
      <c r="X48" s="21" t="str">
        <f>IF($D48=X$2,SUMPRODUCT(($D$3:$D$1001=X$2)*($T$3:$T$1001 &gt;$T48))+1,"")</f>
        <v/>
      </c>
      <c r="Y48" s="25">
        <f>IF($D48=Y$2,SUMPRODUCT(($D$3:$D$1001=Y$2)*($T$3:$T$1001 &gt;$T48))+1,"")</f>
        <v>7</v>
      </c>
      <c r="Z48" s="21" t="str">
        <f>IF($D48=Z$2,SUMPRODUCT(($D$3:$D$1001=Z$2)*($T$3:$T$1001 &gt;$T48))+1,"")</f>
        <v/>
      </c>
      <c r="AA48" s="25" t="str">
        <f>IF($D48=AA$2,SUMPRODUCT(($D$3:$D$1001=AA$2)*($T$3:$T$1001 &gt;$T48))+1,"")</f>
        <v/>
      </c>
      <c r="AB48" s="21" t="str">
        <f>IF($D48=AB$2,SUMPRODUCT(($D$3:$D$1001=AB$2)*($T$3:$T$1001 &gt;$T48))+1,"")</f>
        <v/>
      </c>
    </row>
    <row r="49" spans="1:28" ht="16.5" x14ac:dyDescent="0.3">
      <c r="A49" s="18">
        <v>56</v>
      </c>
      <c r="B49" s="18">
        <v>2430076</v>
      </c>
      <c r="C49" s="18" t="s">
        <v>216</v>
      </c>
      <c r="D49" s="18" t="s">
        <v>40</v>
      </c>
      <c r="E49" s="18" t="s">
        <v>122</v>
      </c>
      <c r="F49" s="18"/>
      <c r="G49" s="18" t="s">
        <v>237</v>
      </c>
      <c r="H49" s="18" t="s">
        <v>141</v>
      </c>
      <c r="I49" s="18" t="s">
        <v>50</v>
      </c>
      <c r="J49" s="18">
        <v>11243</v>
      </c>
      <c r="K49" s="18" t="s">
        <v>220</v>
      </c>
      <c r="L49" s="18" t="s">
        <v>28</v>
      </c>
      <c r="M49" s="18">
        <v>6</v>
      </c>
      <c r="N49" s="12">
        <v>30</v>
      </c>
      <c r="O49" s="12">
        <v>33.909999999999997</v>
      </c>
      <c r="P49" s="12">
        <v>63</v>
      </c>
      <c r="Q49" s="12">
        <v>54.29</v>
      </c>
      <c r="R49" s="18"/>
      <c r="S49" s="18"/>
      <c r="T49" s="18">
        <f>SUM(N49:R49)</f>
        <v>181.2</v>
      </c>
      <c r="U49" s="18"/>
      <c r="V49" s="25" t="str">
        <f>IF($E49="f",SUMPRODUCT(($E$3:$E$1001="f")*($T$3:$T$1001 &gt;$T49))+1,"")</f>
        <v/>
      </c>
      <c r="W49" s="25" t="str">
        <f>IF($D49=W$2,SUMPRODUCT(($D$3:$D$1001=W$2)*($T$3:$T$1001 &gt;$T49))+1,"")</f>
        <v/>
      </c>
      <c r="X49" s="21" t="str">
        <f>IF($D49=X$2,SUMPRODUCT(($D$3:$D$1001=X$2)*($T$3:$T$1001 &gt;$T49))+1,"")</f>
        <v/>
      </c>
      <c r="Y49" s="25" t="str">
        <f>IF($D49=Y$2,SUMPRODUCT(($D$3:$D$1001=Y$2)*($T$3:$T$1001 &gt;$T49))+1,"")</f>
        <v/>
      </c>
      <c r="Z49" s="21">
        <f>IF($D49=Z$2,SUMPRODUCT(($D$3:$D$1001=Z$2)*($T$3:$T$1001 &gt;$T49))+1,"")</f>
        <v>15</v>
      </c>
      <c r="AA49" s="25" t="str">
        <f>IF($D49=AA$2,SUMPRODUCT(($D$3:$D$1001=AA$2)*($T$3:$T$1001 &gt;$T49))+1,"")</f>
        <v/>
      </c>
      <c r="AB49" s="21" t="str">
        <f>IF($D49=AB$2,SUMPRODUCT(($D$3:$D$1001=AB$2)*($T$3:$T$1001 &gt;$T49))+1,"")</f>
        <v/>
      </c>
    </row>
    <row r="50" spans="1:28" ht="16.5" customHeight="1" x14ac:dyDescent="0.3">
      <c r="A50" s="18">
        <v>57</v>
      </c>
      <c r="B50" s="18">
        <v>2430083</v>
      </c>
      <c r="C50" s="18" t="s">
        <v>217</v>
      </c>
      <c r="D50" s="18" t="s">
        <v>42</v>
      </c>
      <c r="E50" s="18" t="s">
        <v>123</v>
      </c>
      <c r="F50" s="18"/>
      <c r="G50" s="18" t="s">
        <v>237</v>
      </c>
      <c r="H50" s="18" t="s">
        <v>141</v>
      </c>
      <c r="I50" s="18" t="s">
        <v>50</v>
      </c>
      <c r="J50" s="18">
        <v>11243</v>
      </c>
      <c r="K50" s="18" t="s">
        <v>220</v>
      </c>
      <c r="L50" s="18" t="s">
        <v>28</v>
      </c>
      <c r="M50" s="18">
        <v>7</v>
      </c>
      <c r="N50" s="12">
        <v>30</v>
      </c>
      <c r="O50" s="12">
        <v>60</v>
      </c>
      <c r="P50" s="12">
        <v>53.65</v>
      </c>
      <c r="Q50" s="12">
        <v>62.73</v>
      </c>
      <c r="R50" s="18"/>
      <c r="S50" s="18"/>
      <c r="T50" s="18">
        <f>SUM(N50:R50)</f>
        <v>206.38</v>
      </c>
      <c r="U50" s="18"/>
      <c r="V50" s="25">
        <f>IF($E50="f",SUMPRODUCT(($E$3:$E$1001="f")*($T$3:$T$1001 &gt;$T50))+1,"")</f>
        <v>17</v>
      </c>
      <c r="W50" s="25">
        <f>IF($D50=W$2,SUMPRODUCT(($D$3:$D$1001=W$2)*($T$3:$T$1001 &gt;$T50))+1,"")</f>
        <v>11</v>
      </c>
      <c r="X50" s="21" t="str">
        <f>IF($D50=X$2,SUMPRODUCT(($D$3:$D$1001=X$2)*($T$3:$T$1001 &gt;$T50))+1,"")</f>
        <v/>
      </c>
      <c r="Y50" s="25" t="str">
        <f>IF($D50=Y$2,SUMPRODUCT(($D$3:$D$1001=Y$2)*($T$3:$T$1001 &gt;$T50))+1,"")</f>
        <v/>
      </c>
      <c r="Z50" s="21" t="str">
        <f>IF($D50=Z$2,SUMPRODUCT(($D$3:$D$1001=Z$2)*($T$3:$T$1001 &gt;$T50))+1,"")</f>
        <v/>
      </c>
      <c r="AA50" s="25" t="str">
        <f>IF($D50=AA$2,SUMPRODUCT(($D$3:$D$1001=AA$2)*($T$3:$T$1001 &gt;$T50))+1,"")</f>
        <v/>
      </c>
      <c r="AB50" s="21" t="str">
        <f>IF($D50=AB$2,SUMPRODUCT(($D$3:$D$1001=AB$2)*($T$3:$T$1001 &gt;$T50))+1,"")</f>
        <v/>
      </c>
    </row>
    <row r="51" spans="1:28" ht="16.5" x14ac:dyDescent="0.3">
      <c r="A51" s="18">
        <v>59</v>
      </c>
      <c r="B51" s="18">
        <v>2430086</v>
      </c>
      <c r="C51" s="18" t="s">
        <v>218</v>
      </c>
      <c r="D51" s="18" t="s">
        <v>42</v>
      </c>
      <c r="E51" s="18" t="s">
        <v>123</v>
      </c>
      <c r="F51" s="18"/>
      <c r="G51" s="18" t="s">
        <v>237</v>
      </c>
      <c r="H51" s="18" t="s">
        <v>141</v>
      </c>
      <c r="I51" s="18" t="s">
        <v>50</v>
      </c>
      <c r="J51" s="18">
        <v>11243</v>
      </c>
      <c r="K51" s="18" t="s">
        <v>220</v>
      </c>
      <c r="L51" s="18" t="s">
        <v>31</v>
      </c>
      <c r="M51" s="18">
        <v>9</v>
      </c>
      <c r="N51" s="12">
        <v>30</v>
      </c>
      <c r="O51" s="12">
        <v>60</v>
      </c>
      <c r="P51" s="12">
        <v>77.400000000000006</v>
      </c>
      <c r="Q51" s="12">
        <v>57.14</v>
      </c>
      <c r="R51" s="18"/>
      <c r="S51" s="18"/>
      <c r="T51" s="18">
        <f>SUM(N51:R51)</f>
        <v>224.54000000000002</v>
      </c>
      <c r="U51" s="18"/>
      <c r="V51" s="25">
        <f>IF($E51="f",SUMPRODUCT(($E$3:$E$1001="f")*($T$3:$T$1001 &gt;$T51))+1,"")</f>
        <v>16</v>
      </c>
      <c r="W51" s="25">
        <f>IF($D51=W$2,SUMPRODUCT(($D$3:$D$1001=W$2)*($T$3:$T$1001 &gt;$T51))+1,"")</f>
        <v>10</v>
      </c>
      <c r="X51" s="21" t="str">
        <f>IF($D51=X$2,SUMPRODUCT(($D$3:$D$1001=X$2)*($T$3:$T$1001 &gt;$T51))+1,"")</f>
        <v/>
      </c>
      <c r="Y51" s="25" t="str">
        <f>IF($D51=Y$2,SUMPRODUCT(($D$3:$D$1001=Y$2)*($T$3:$T$1001 &gt;$T51))+1,"")</f>
        <v/>
      </c>
      <c r="Z51" s="21" t="str">
        <f>IF($D51=Z$2,SUMPRODUCT(($D$3:$D$1001=Z$2)*($T$3:$T$1001 &gt;$T51))+1,"")</f>
        <v/>
      </c>
      <c r="AA51" s="25" t="str">
        <f>IF($D51=AA$2,SUMPRODUCT(($D$3:$D$1001=AA$2)*($T$3:$T$1001 &gt;$T51))+1,"")</f>
        <v/>
      </c>
      <c r="AB51" s="21" t="str">
        <f>IF($D51=AB$2,SUMPRODUCT(($D$3:$D$1001=AB$2)*($T$3:$T$1001 &gt;$T51))+1,"")</f>
        <v/>
      </c>
    </row>
    <row r="52" spans="1:28" ht="16.5" customHeight="1" x14ac:dyDescent="0.3">
      <c r="A52" s="18">
        <v>60</v>
      </c>
      <c r="B52" s="18">
        <v>2430091</v>
      </c>
      <c r="C52" s="18" t="s">
        <v>273</v>
      </c>
      <c r="D52" s="18" t="s">
        <v>40</v>
      </c>
      <c r="E52" s="18" t="s">
        <v>122</v>
      </c>
      <c r="F52" s="18"/>
      <c r="G52" s="18" t="s">
        <v>237</v>
      </c>
      <c r="H52" s="18" t="s">
        <v>141</v>
      </c>
      <c r="I52" s="18" t="s">
        <v>50</v>
      </c>
      <c r="J52" s="18">
        <v>11243</v>
      </c>
      <c r="K52" s="18" t="s">
        <v>220</v>
      </c>
      <c r="L52" s="18" t="s">
        <v>31</v>
      </c>
      <c r="M52" s="18">
        <v>10</v>
      </c>
      <c r="N52" s="12">
        <v>30</v>
      </c>
      <c r="O52" s="12">
        <v>60</v>
      </c>
      <c r="P52" s="12">
        <v>90</v>
      </c>
      <c r="Q52" s="12">
        <v>91.43</v>
      </c>
      <c r="R52" s="18"/>
      <c r="S52" s="18"/>
      <c r="T52" s="18">
        <f>SUM(N52:R52)</f>
        <v>271.43</v>
      </c>
      <c r="U52" s="18"/>
      <c r="V52" s="25" t="str">
        <f>IF($E52="f",SUMPRODUCT(($E$3:$E$1001="f")*($T$3:$T$1001 &gt;$T52))+1,"")</f>
        <v/>
      </c>
      <c r="W52" s="25" t="str">
        <f>IF($D52=W$2,SUMPRODUCT(($D$3:$D$1001=W$2)*($T$3:$T$1001 &gt;$T52))+1,"")</f>
        <v/>
      </c>
      <c r="X52" s="21" t="str">
        <f>IF($D52=X$2,SUMPRODUCT(($D$3:$D$1001=X$2)*($T$3:$T$1001 &gt;$T52))+1,"")</f>
        <v/>
      </c>
      <c r="Y52" s="25" t="str">
        <f>IF($D52=Y$2,SUMPRODUCT(($D$3:$D$1001=Y$2)*($T$3:$T$1001 &gt;$T52))+1,"")</f>
        <v/>
      </c>
      <c r="Z52" s="21">
        <f>IF($D52=Z$2,SUMPRODUCT(($D$3:$D$1001=Z$2)*($T$3:$T$1001 &gt;$T52))+1,"")</f>
        <v>5</v>
      </c>
      <c r="AA52" s="25" t="str">
        <f>IF($D52=AA$2,SUMPRODUCT(($D$3:$D$1001=AA$2)*($T$3:$T$1001 &gt;$T52))+1,"")</f>
        <v/>
      </c>
      <c r="AB52" s="21" t="str">
        <f>IF($D52=AB$2,SUMPRODUCT(($D$3:$D$1001=AB$2)*($T$3:$T$1001 &gt;$T52))+1,"")</f>
        <v/>
      </c>
    </row>
    <row r="53" spans="1:28" x14ac:dyDescent="0.25">
      <c r="V53"/>
      <c r="W53"/>
      <c r="X53"/>
      <c r="Y53"/>
      <c r="Z53"/>
      <c r="AA53"/>
      <c r="AB53"/>
    </row>
    <row r="54" spans="1:28" x14ac:dyDescent="0.25">
      <c r="V54"/>
      <c r="W54"/>
      <c r="X54"/>
      <c r="Y54"/>
      <c r="Z54"/>
      <c r="AA54"/>
      <c r="AB54"/>
    </row>
    <row r="55" spans="1:28" x14ac:dyDescent="0.25">
      <c r="V55"/>
      <c r="W55"/>
      <c r="X55"/>
      <c r="Y55"/>
      <c r="Z55"/>
      <c r="AA55"/>
      <c r="AB55"/>
    </row>
    <row r="56" spans="1:28" x14ac:dyDescent="0.25">
      <c r="V56"/>
      <c r="W56"/>
      <c r="X56"/>
      <c r="Y56"/>
      <c r="Z56"/>
      <c r="AA56"/>
      <c r="AB56"/>
    </row>
    <row r="57" spans="1:28" x14ac:dyDescent="0.25">
      <c r="V57"/>
      <c r="W57"/>
      <c r="X57"/>
      <c r="Y57"/>
      <c r="Z57"/>
      <c r="AA57"/>
      <c r="AB57"/>
    </row>
    <row r="58" spans="1:28" x14ac:dyDescent="0.25">
      <c r="V58"/>
      <c r="W58"/>
      <c r="X58"/>
      <c r="Y58"/>
      <c r="Z58"/>
      <c r="AA58"/>
      <c r="AB58"/>
    </row>
    <row r="59" spans="1:28" x14ac:dyDescent="0.25">
      <c r="V59"/>
      <c r="W59"/>
      <c r="X59"/>
      <c r="Y59"/>
      <c r="Z59"/>
      <c r="AA59"/>
      <c r="AB59"/>
    </row>
    <row r="60" spans="1:28" x14ac:dyDescent="0.25">
      <c r="V60"/>
      <c r="W60"/>
      <c r="X60"/>
      <c r="Y60"/>
      <c r="Z60"/>
      <c r="AA60"/>
      <c r="AB60"/>
    </row>
    <row r="61" spans="1:28" x14ac:dyDescent="0.25">
      <c r="V61"/>
      <c r="W61"/>
      <c r="X61"/>
      <c r="Y61"/>
      <c r="Z61"/>
      <c r="AA61"/>
      <c r="AB61"/>
    </row>
    <row r="62" spans="1:28" x14ac:dyDescent="0.25">
      <c r="V62"/>
      <c r="W62"/>
      <c r="X62"/>
      <c r="Y62"/>
      <c r="Z62"/>
      <c r="AA62"/>
      <c r="AB62"/>
    </row>
    <row r="63" spans="1:28" x14ac:dyDescent="0.25">
      <c r="V63"/>
      <c r="W63"/>
      <c r="X63"/>
      <c r="Y63"/>
      <c r="Z63"/>
      <c r="AA63"/>
      <c r="AB63"/>
    </row>
    <row r="64" spans="1:28" x14ac:dyDescent="0.25">
      <c r="V64"/>
      <c r="W64"/>
      <c r="X64"/>
      <c r="Y64"/>
      <c r="Z64"/>
      <c r="AA64"/>
      <c r="AB64"/>
    </row>
    <row r="65" spans="22:28" x14ac:dyDescent="0.25">
      <c r="V65"/>
      <c r="W65"/>
      <c r="X65"/>
      <c r="Y65"/>
      <c r="Z65"/>
      <c r="AA65"/>
      <c r="AB65"/>
    </row>
    <row r="66" spans="22:28" x14ac:dyDescent="0.25">
      <c r="V66"/>
      <c r="W66"/>
      <c r="X66"/>
      <c r="Y66"/>
      <c r="Z66"/>
      <c r="AA66"/>
      <c r="AB66"/>
    </row>
    <row r="67" spans="22:28" x14ac:dyDescent="0.25">
      <c r="V67"/>
      <c r="W67"/>
      <c r="X67"/>
      <c r="Y67"/>
      <c r="Z67"/>
      <c r="AA67"/>
      <c r="AB67"/>
    </row>
    <row r="68" spans="22:28" x14ac:dyDescent="0.25">
      <c r="V68"/>
      <c r="W68"/>
      <c r="X68"/>
      <c r="Y68"/>
      <c r="Z68"/>
      <c r="AA68"/>
      <c r="AB68"/>
    </row>
    <row r="69" spans="22:28" x14ac:dyDescent="0.25">
      <c r="V69"/>
      <c r="W69"/>
      <c r="X69"/>
      <c r="Y69"/>
      <c r="Z69"/>
      <c r="AA69"/>
      <c r="AB69"/>
    </row>
    <row r="70" spans="22:28" x14ac:dyDescent="0.25">
      <c r="V70"/>
      <c r="W70"/>
      <c r="X70"/>
      <c r="Y70"/>
      <c r="Z70"/>
      <c r="AA70"/>
      <c r="AB70"/>
    </row>
    <row r="71" spans="22:28" x14ac:dyDescent="0.25">
      <c r="V71"/>
      <c r="W71"/>
      <c r="X71"/>
      <c r="Y71"/>
      <c r="Z71"/>
      <c r="AA71"/>
      <c r="AB71"/>
    </row>
  </sheetData>
  <sortState ref="A3:AA52">
    <sortCondition ref="A2"/>
  </sortState>
  <conditionalFormatting sqref="V1:AB52 V72:AB1048576">
    <cfRule type="cellIs" dxfId="3" priority="1" operator="between">
      <formula>1</formula>
      <formula>3</formula>
    </cfRule>
  </conditionalFormatting>
  <pageMargins left="0.2" right="0.2" top="0.33" bottom="0.43" header="0.17" footer="0.17"/>
  <pageSetup paperSize="9" scale="60" fitToHeight="0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AE22"/>
  <sheetViews>
    <sheetView zoomScale="85" zoomScaleNormal="85" workbookViewId="0">
      <selection activeCell="G1" sqref="G1"/>
    </sheetView>
  </sheetViews>
  <sheetFormatPr baseColWidth="10" defaultRowHeight="15" x14ac:dyDescent="0.25"/>
  <cols>
    <col min="1" max="1" width="8" bestFit="1" customWidth="1"/>
    <col min="2" max="2" width="10.140625" bestFit="1" customWidth="1"/>
    <col min="3" max="3" width="13" bestFit="1" customWidth="1"/>
    <col min="4" max="4" width="3.85546875" bestFit="1" customWidth="1"/>
    <col min="5" max="5" width="5.140625" bestFit="1" customWidth="1"/>
    <col min="6" max="6" width="6.85546875" bestFit="1" customWidth="1"/>
    <col min="7" max="7" width="10.42578125" bestFit="1" customWidth="1"/>
    <col min="8" max="8" width="14.28515625" bestFit="1" customWidth="1"/>
    <col min="9" max="9" width="9.42578125" bestFit="1" customWidth="1"/>
    <col min="10" max="10" width="8.7109375" bestFit="1" customWidth="1"/>
    <col min="11" max="11" width="26.140625" bestFit="1" customWidth="1"/>
    <col min="12" max="12" width="15.7109375" customWidth="1"/>
    <col min="13" max="13" width="7.5703125" bestFit="1" customWidth="1"/>
    <col min="14" max="14" width="7.140625" bestFit="1" customWidth="1"/>
    <col min="15" max="16" width="7.7109375" bestFit="1" customWidth="1"/>
    <col min="17" max="17" width="7.42578125" bestFit="1" customWidth="1"/>
    <col min="18" max="18" width="6.42578125" bestFit="1" customWidth="1"/>
    <col min="19" max="19" width="7.7109375" bestFit="1" customWidth="1"/>
    <col min="20" max="20" width="8.5703125" bestFit="1" customWidth="1"/>
    <col min="21" max="21" width="3.140625" bestFit="1" customWidth="1"/>
    <col min="22" max="22" width="2.5703125" style="8" bestFit="1" customWidth="1"/>
    <col min="23" max="23" width="2" style="8" bestFit="1" customWidth="1"/>
    <col min="24" max="24" width="3.7109375" style="8" bestFit="1" customWidth="1"/>
    <col min="25" max="25" width="4" style="8" bestFit="1" customWidth="1"/>
    <col min="26" max="26" width="3.140625" style="8" bestFit="1" customWidth="1"/>
    <col min="27" max="27" width="3.42578125" style="8" bestFit="1" customWidth="1"/>
    <col min="28" max="28" width="2.7109375" style="8" bestFit="1" customWidth="1"/>
    <col min="29" max="30" width="3" style="8" bestFit="1" customWidth="1"/>
    <col min="31" max="31" width="3.28515625" style="8" bestFit="1" customWidth="1"/>
    <col min="32" max="16384" width="11.42578125" style="8"/>
  </cols>
  <sheetData>
    <row r="1" spans="1:31" ht="48" customHeight="1" thickBot="1" x14ac:dyDescent="0.3">
      <c r="A1" s="21"/>
      <c r="B1" s="21"/>
      <c r="C1" s="21"/>
      <c r="D1" s="21"/>
      <c r="E1" s="28"/>
      <c r="F1" s="21"/>
      <c r="G1" s="21"/>
      <c r="H1" s="21"/>
      <c r="I1" s="21"/>
      <c r="J1" s="21"/>
      <c r="K1" s="21"/>
      <c r="L1" s="21"/>
      <c r="M1" s="21"/>
      <c r="N1" s="60"/>
      <c r="O1" s="60"/>
      <c r="P1" s="60"/>
      <c r="Q1" s="60"/>
      <c r="R1" s="60"/>
      <c r="S1" s="60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</row>
    <row r="2" spans="1:31" ht="17.25" thickBot="1" x14ac:dyDescent="0.35">
      <c r="A2" s="24" t="s">
        <v>128</v>
      </c>
      <c r="B2" s="24" t="s">
        <v>51</v>
      </c>
      <c r="C2" s="24" t="s">
        <v>0</v>
      </c>
      <c r="D2" s="24" t="s">
        <v>55</v>
      </c>
      <c r="E2" s="24" t="s">
        <v>2</v>
      </c>
      <c r="F2" s="26" t="s">
        <v>25</v>
      </c>
      <c r="G2" s="24" t="s">
        <v>61</v>
      </c>
      <c r="H2" s="24" t="s">
        <v>60</v>
      </c>
      <c r="I2" s="24" t="s">
        <v>124</v>
      </c>
      <c r="J2" s="24" t="s">
        <v>22</v>
      </c>
      <c r="K2" s="24" t="s">
        <v>281</v>
      </c>
      <c r="L2" s="24" t="s">
        <v>129</v>
      </c>
      <c r="M2" s="43" t="s">
        <v>24</v>
      </c>
      <c r="N2" s="64" t="s">
        <v>44</v>
      </c>
      <c r="O2" s="65" t="s">
        <v>45</v>
      </c>
      <c r="P2" s="65" t="s">
        <v>46</v>
      </c>
      <c r="Q2" s="65" t="s">
        <v>47</v>
      </c>
      <c r="R2" s="66" t="s">
        <v>49</v>
      </c>
      <c r="S2" s="73" t="s">
        <v>292</v>
      </c>
      <c r="T2" s="67" t="s">
        <v>48</v>
      </c>
      <c r="U2" s="69" t="s">
        <v>285</v>
      </c>
      <c r="V2" s="54" t="s">
        <v>122</v>
      </c>
      <c r="W2" s="55" t="s">
        <v>123</v>
      </c>
      <c r="X2" s="56" t="s">
        <v>39</v>
      </c>
      <c r="Y2" s="57" t="s">
        <v>40</v>
      </c>
      <c r="Z2" s="58" t="s">
        <v>135</v>
      </c>
      <c r="AA2" s="57" t="s">
        <v>30</v>
      </c>
      <c r="AB2" s="58" t="s">
        <v>138</v>
      </c>
      <c r="AC2" s="57" t="s">
        <v>136</v>
      </c>
      <c r="AD2" s="58" t="s">
        <v>279</v>
      </c>
      <c r="AE2" s="59" t="s">
        <v>280</v>
      </c>
    </row>
    <row r="3" spans="1:31" s="11" customFormat="1" ht="16.5" x14ac:dyDescent="0.3">
      <c r="A3" s="18">
        <v>61</v>
      </c>
      <c r="B3" s="18">
        <v>1070003</v>
      </c>
      <c r="C3" s="18" t="s">
        <v>221</v>
      </c>
      <c r="D3" s="18" t="s">
        <v>30</v>
      </c>
      <c r="E3" s="18" t="s">
        <v>122</v>
      </c>
      <c r="F3" s="18"/>
      <c r="G3" s="18" t="s">
        <v>237</v>
      </c>
      <c r="H3" s="18" t="s">
        <v>140</v>
      </c>
      <c r="I3" s="18" t="s">
        <v>133</v>
      </c>
      <c r="J3" s="18">
        <v>11107</v>
      </c>
      <c r="K3" s="18" t="s">
        <v>223</v>
      </c>
      <c r="L3" s="18"/>
      <c r="M3" s="18">
        <v>11</v>
      </c>
      <c r="N3" s="61">
        <v>30</v>
      </c>
      <c r="O3" s="62">
        <v>14.21</v>
      </c>
      <c r="P3" s="62">
        <v>40.380000000000003</v>
      </c>
      <c r="Q3" s="63">
        <v>45.71</v>
      </c>
      <c r="R3" s="6"/>
      <c r="S3" s="68"/>
      <c r="T3" s="68">
        <f>SUM(N2:Q3)</f>
        <v>130.30000000000001</v>
      </c>
      <c r="U3" s="70"/>
      <c r="V3" s="49">
        <f>IF($E3="G",SUMPRODUCT(($E$3:$E$963="g")*($T$3:$T$963 &gt;$T3))+1,"")</f>
        <v>7</v>
      </c>
      <c r="W3" s="50" t="str">
        <f>IF($E3="f",SUMPRODUCT(($E$3:$E$963="f")*($T$3:$T$963 &gt;$T3))+1,"")</f>
        <v/>
      </c>
      <c r="X3" s="51" t="str">
        <f>IF($D3=X$2,SUMPRODUCT(($D$3:$D$963=X$2)*($T$3:$T$963 &gt;$T3))+1,"")</f>
        <v/>
      </c>
      <c r="Y3" s="30" t="str">
        <f>IF($D3=Y$2,SUMPRODUCT(($D$3:$D$963=Y$2)*($T$3:$T$963 &gt;$T3))+1,"")</f>
        <v/>
      </c>
      <c r="Z3" s="30" t="str">
        <f>IF($D3=Z$2,SUMPRODUCT(($D$3:$D$963=Z$2)*($T$3:$T$963 &gt;$T3))+1,"")</f>
        <v/>
      </c>
      <c r="AA3" s="30">
        <f>IF($D3=AA$2,SUMPRODUCT(($D$3:$D$963=AA$2)*($T$3:$T$963 &gt;$T3))+1,"")</f>
        <v>6</v>
      </c>
      <c r="AB3" s="52" t="str">
        <f>IF($D3=AB$2,SUMPRODUCT(($D$3:$D$963=AB$2)*($T$3:$T$963 &gt;$T3))+1,"")</f>
        <v/>
      </c>
      <c r="AC3" s="30" t="str">
        <f>IF($D3=AC$2,SUMPRODUCT(($D$3:$D$963=AC$2)*($T$3:$T$963 &gt;$T3))+1,"")</f>
        <v/>
      </c>
      <c r="AD3" s="52" t="str">
        <f>IF($D3=AD$2,SUMPRODUCT(($D$3:$D$963=AD$2)*($T$3:$T$963 &gt;$T3))+1,"")</f>
        <v/>
      </c>
      <c r="AE3" s="53" t="str">
        <f>IF($D3=AE$2,SUMPRODUCT(($D$3:$D$963=AE$2)*($T$3:$T$963 &gt;$T3))+1,"")</f>
        <v/>
      </c>
    </row>
    <row r="4" spans="1:31" s="11" customFormat="1" ht="16.5" x14ac:dyDescent="0.3">
      <c r="A4" s="18">
        <v>62</v>
      </c>
      <c r="B4" s="18">
        <v>1070094</v>
      </c>
      <c r="C4" s="18" t="s">
        <v>222</v>
      </c>
      <c r="D4" s="18" t="s">
        <v>135</v>
      </c>
      <c r="E4" s="18" t="s">
        <v>123</v>
      </c>
      <c r="F4" s="18"/>
      <c r="G4" s="18" t="s">
        <v>237</v>
      </c>
      <c r="H4" s="18" t="s">
        <v>140</v>
      </c>
      <c r="I4" s="18" t="s">
        <v>133</v>
      </c>
      <c r="J4" s="18">
        <v>11107</v>
      </c>
      <c r="K4" s="18" t="s">
        <v>223</v>
      </c>
      <c r="L4" s="18"/>
      <c r="M4" s="18">
        <v>12</v>
      </c>
      <c r="N4" s="13">
        <v>30</v>
      </c>
      <c r="O4" s="14">
        <v>60</v>
      </c>
      <c r="P4" s="14">
        <v>50.77</v>
      </c>
      <c r="Q4" s="15">
        <v>62.86</v>
      </c>
      <c r="R4" s="18"/>
      <c r="S4" s="44"/>
      <c r="T4" s="44">
        <f t="shared" ref="T4:T14" si="0">SUM(N3:Q4)</f>
        <v>333.93</v>
      </c>
      <c r="U4" s="71"/>
      <c r="V4" s="45" t="str">
        <f>IF($E4="G",SUMPRODUCT(($E$3:$E$963="g")*($T$3:$T$963 &gt;$T4))+1,"")</f>
        <v/>
      </c>
      <c r="W4" s="46">
        <f>IF($E4="f",SUMPRODUCT(($E$3:$E$963="f")*($T$3:$T$963 &gt;$T4))+1,"")</f>
        <v>2</v>
      </c>
      <c r="X4" s="37" t="str">
        <f>IF($D4=X$2,SUMPRODUCT(($D$3:$D$963=X$2)*($T$3:$T$963 &gt;$T4))+1,"")</f>
        <v/>
      </c>
      <c r="Y4" s="21" t="str">
        <f>IF($D4=Y$2,SUMPRODUCT(($D$3:$D$963=Y$2)*($T$3:$T$963 &gt;$T4))+1,"")</f>
        <v/>
      </c>
      <c r="Z4" s="21">
        <f>IF($D4=Z$2,SUMPRODUCT(($D$3:$D$963=Z$2)*($T$3:$T$963 &gt;$T4))+1,"")</f>
        <v>1</v>
      </c>
      <c r="AA4" s="21" t="str">
        <f>IF($D4=AA$2,SUMPRODUCT(($D$3:$D$963=AA$2)*($T$3:$T$963 &gt;$T4))+1,"")</f>
        <v/>
      </c>
      <c r="AB4" s="25" t="str">
        <f>IF($D4=AB$2,SUMPRODUCT(($D$3:$D$963=AB$2)*($T$3:$T$963 &gt;$T4))+1,"")</f>
        <v/>
      </c>
      <c r="AC4" s="21" t="str">
        <f>IF($D4=AC$2,SUMPRODUCT(($D$3:$D$963=AC$2)*($T$3:$T$963 &gt;$T4))+1,"")</f>
        <v/>
      </c>
      <c r="AD4" s="25" t="str">
        <f>IF($D4=AD$2,SUMPRODUCT(($D$3:$D$963=AD$2)*($T$3:$T$963 &gt;$T4))+1,"")</f>
        <v/>
      </c>
      <c r="AE4" s="38" t="str">
        <f>IF($D4=AE$2,SUMPRODUCT(($D$3:$D$963=AE$2)*($T$3:$T$963 &gt;$T4))+1,"")</f>
        <v/>
      </c>
    </row>
    <row r="5" spans="1:31" s="11" customFormat="1" ht="16.5" customHeight="1" x14ac:dyDescent="0.3">
      <c r="A5" s="18">
        <v>63</v>
      </c>
      <c r="B5" s="18">
        <v>1070140</v>
      </c>
      <c r="C5" s="18" t="s">
        <v>224</v>
      </c>
      <c r="D5" s="18" t="s">
        <v>30</v>
      </c>
      <c r="E5" s="18" t="s">
        <v>122</v>
      </c>
      <c r="F5" s="18"/>
      <c r="G5" s="18" t="s">
        <v>237</v>
      </c>
      <c r="H5" s="18" t="s">
        <v>140</v>
      </c>
      <c r="I5" s="18" t="s">
        <v>133</v>
      </c>
      <c r="J5" s="18">
        <v>11107</v>
      </c>
      <c r="K5" s="18" t="s">
        <v>223</v>
      </c>
      <c r="L5" s="18"/>
      <c r="M5" s="18">
        <v>13</v>
      </c>
      <c r="N5" s="13">
        <v>30</v>
      </c>
      <c r="O5" s="14">
        <v>60</v>
      </c>
      <c r="P5" s="14">
        <v>49.29</v>
      </c>
      <c r="Q5" s="15">
        <v>97.14</v>
      </c>
      <c r="R5" s="18"/>
      <c r="S5" s="44"/>
      <c r="T5" s="44">
        <f t="shared" si="0"/>
        <v>440.06</v>
      </c>
      <c r="U5" s="71"/>
      <c r="V5" s="45">
        <f>IF($E5="G",SUMPRODUCT(($E$3:$E$963="g")*($T$3:$T$963 &gt;$T5))+1,"")</f>
        <v>2</v>
      </c>
      <c r="W5" s="46" t="str">
        <f>IF($E5="f",SUMPRODUCT(($E$3:$E$963="f")*($T$3:$T$963 &gt;$T5))+1,"")</f>
        <v/>
      </c>
      <c r="X5" s="37" t="str">
        <f>IF($D5=X$2,SUMPRODUCT(($D$3:$D$963=X$2)*($T$3:$T$963 &gt;$T5))+1,"")</f>
        <v/>
      </c>
      <c r="Y5" s="21" t="str">
        <f>IF($D5=Y$2,SUMPRODUCT(($D$3:$D$963=Y$2)*($T$3:$T$963 &gt;$T5))+1,"")</f>
        <v/>
      </c>
      <c r="Z5" s="21" t="str">
        <f>IF($D5=Z$2,SUMPRODUCT(($D$3:$D$963=Z$2)*($T$3:$T$963 &gt;$T5))+1,"")</f>
        <v/>
      </c>
      <c r="AA5" s="21">
        <f>IF($D5=AA$2,SUMPRODUCT(($D$3:$D$963=AA$2)*($T$3:$T$963 &gt;$T5))+1,"")</f>
        <v>2</v>
      </c>
      <c r="AB5" s="25" t="str">
        <f>IF($D5=AB$2,SUMPRODUCT(($D$3:$D$963=AB$2)*($T$3:$T$963 &gt;$T5))+1,"")</f>
        <v/>
      </c>
      <c r="AC5" s="21" t="str">
        <f>IF($D5=AC$2,SUMPRODUCT(($D$3:$D$963=AC$2)*($T$3:$T$963 &gt;$T5))+1,"")</f>
        <v/>
      </c>
      <c r="AD5" s="25" t="str">
        <f>IF($D5=AD$2,SUMPRODUCT(($D$3:$D$963=AD$2)*($T$3:$T$963 &gt;$T5))+1,"")</f>
        <v/>
      </c>
      <c r="AE5" s="38" t="str">
        <f>IF($D5=AE$2,SUMPRODUCT(($D$3:$D$963=AE$2)*($T$3:$T$963 &gt;$T5))+1,"")</f>
        <v/>
      </c>
    </row>
    <row r="6" spans="1:31" s="11" customFormat="1" ht="16.5" x14ac:dyDescent="0.3">
      <c r="A6" s="18">
        <v>64</v>
      </c>
      <c r="B6" s="18">
        <v>1070001</v>
      </c>
      <c r="C6" s="18" t="s">
        <v>225</v>
      </c>
      <c r="D6" s="18" t="s">
        <v>30</v>
      </c>
      <c r="E6" s="18" t="s">
        <v>122</v>
      </c>
      <c r="F6" s="18"/>
      <c r="G6" s="18" t="s">
        <v>237</v>
      </c>
      <c r="H6" s="18" t="s">
        <v>140</v>
      </c>
      <c r="I6" s="18" t="s">
        <v>133</v>
      </c>
      <c r="J6" s="18">
        <v>11107</v>
      </c>
      <c r="K6" s="18" t="s">
        <v>223</v>
      </c>
      <c r="L6" s="18"/>
      <c r="M6" s="18">
        <v>11</v>
      </c>
      <c r="N6" s="13">
        <v>30</v>
      </c>
      <c r="O6" s="14">
        <v>60</v>
      </c>
      <c r="P6" s="14">
        <v>62.14</v>
      </c>
      <c r="Q6" s="15">
        <v>105.71</v>
      </c>
      <c r="R6" s="18"/>
      <c r="S6" s="44"/>
      <c r="T6" s="44">
        <f t="shared" si="0"/>
        <v>494.28</v>
      </c>
      <c r="U6" s="71"/>
      <c r="V6" s="45">
        <f>IF($E6="G",SUMPRODUCT(($E$3:$E$963="g")*($T$3:$T$963 &gt;$T6))+1,"")</f>
        <v>1</v>
      </c>
      <c r="W6" s="46" t="str">
        <f>IF($E6="f",SUMPRODUCT(($E$3:$E$963="f")*($T$3:$T$963 &gt;$T6))+1,"")</f>
        <v/>
      </c>
      <c r="X6" s="37" t="str">
        <f>IF($D6=X$2,SUMPRODUCT(($D$3:$D$963=X$2)*($T$3:$T$963 &gt;$T6))+1,"")</f>
        <v/>
      </c>
      <c r="Y6" s="21" t="str">
        <f>IF($D6=Y$2,SUMPRODUCT(($D$3:$D$963=Y$2)*($T$3:$T$963 &gt;$T6))+1,"")</f>
        <v/>
      </c>
      <c r="Z6" s="21" t="str">
        <f>IF($D6=Z$2,SUMPRODUCT(($D$3:$D$963=Z$2)*($T$3:$T$963 &gt;$T6))+1,"")</f>
        <v/>
      </c>
      <c r="AA6" s="21">
        <f>IF($D6=AA$2,SUMPRODUCT(($D$3:$D$963=AA$2)*($T$3:$T$963 &gt;$T6))+1,"")</f>
        <v>1</v>
      </c>
      <c r="AB6" s="25" t="str">
        <f>IF($D6=AB$2,SUMPRODUCT(($D$3:$D$963=AB$2)*($T$3:$T$963 &gt;$T6))+1,"")</f>
        <v/>
      </c>
      <c r="AC6" s="21" t="str">
        <f>IF($D6=AC$2,SUMPRODUCT(($D$3:$D$963=AC$2)*($T$3:$T$963 &gt;$T6))+1,"")</f>
        <v/>
      </c>
      <c r="AD6" s="25" t="str">
        <f>IF($D6=AD$2,SUMPRODUCT(($D$3:$D$963=AD$2)*($T$3:$T$963 &gt;$T6))+1,"")</f>
        <v/>
      </c>
      <c r="AE6" s="38" t="str">
        <f>IF($D6=AE$2,SUMPRODUCT(($D$3:$D$963=AE$2)*($T$3:$T$963 &gt;$T6))+1,"")</f>
        <v/>
      </c>
    </row>
    <row r="7" spans="1:31" s="11" customFormat="1" ht="16.5" x14ac:dyDescent="0.3">
      <c r="A7" s="18">
        <v>65</v>
      </c>
      <c r="B7" s="18">
        <v>960174</v>
      </c>
      <c r="C7" s="18" t="s">
        <v>226</v>
      </c>
      <c r="D7" s="18" t="s">
        <v>136</v>
      </c>
      <c r="E7" s="18" t="s">
        <v>122</v>
      </c>
      <c r="F7" s="18"/>
      <c r="G7" s="18" t="s">
        <v>237</v>
      </c>
      <c r="H7" s="18" t="s">
        <v>141</v>
      </c>
      <c r="I7" s="18" t="s">
        <v>133</v>
      </c>
      <c r="J7" s="18">
        <v>11096</v>
      </c>
      <c r="K7" s="18" t="s">
        <v>227</v>
      </c>
      <c r="L7" s="18"/>
      <c r="M7" s="18">
        <v>12</v>
      </c>
      <c r="N7" s="13">
        <v>4.74</v>
      </c>
      <c r="O7" s="14">
        <v>15</v>
      </c>
      <c r="P7" s="14">
        <v>32.14</v>
      </c>
      <c r="Q7" s="15">
        <v>17.14</v>
      </c>
      <c r="R7" s="18"/>
      <c r="S7" s="44"/>
      <c r="T7" s="44">
        <f t="shared" si="0"/>
        <v>326.86999999999995</v>
      </c>
      <c r="U7" s="71"/>
      <c r="V7" s="45">
        <f>IF($E7="G",SUMPRODUCT(($E$3:$E$963="g")*($T$3:$T$963 &gt;$T7))+1,"")</f>
        <v>5</v>
      </c>
      <c r="W7" s="46" t="str">
        <f>IF($E7="f",SUMPRODUCT(($E$3:$E$963="f")*($T$3:$T$963 &gt;$T7))+1,"")</f>
        <v/>
      </c>
      <c r="X7" s="37" t="str">
        <f>IF($D7=X$2,SUMPRODUCT(($D$3:$D$963=X$2)*($T$3:$T$963 &gt;$T7))+1,"")</f>
        <v/>
      </c>
      <c r="Y7" s="21" t="str">
        <f>IF($D7=Y$2,SUMPRODUCT(($D$3:$D$963=Y$2)*($T$3:$T$963 &gt;$T7))+1,"")</f>
        <v/>
      </c>
      <c r="Z7" s="21" t="str">
        <f>IF($D7=Z$2,SUMPRODUCT(($D$3:$D$963=Z$2)*($T$3:$T$963 &gt;$T7))+1,"")</f>
        <v/>
      </c>
      <c r="AA7" s="21" t="str">
        <f>IF($D7=AA$2,SUMPRODUCT(($D$3:$D$963=AA$2)*($T$3:$T$963 &gt;$T7))+1,"")</f>
        <v/>
      </c>
      <c r="AB7" s="25" t="str">
        <f>IF($D7=AB$2,SUMPRODUCT(($D$3:$D$963=AB$2)*($T$3:$T$963 &gt;$T7))+1,"")</f>
        <v/>
      </c>
      <c r="AC7" s="21">
        <f>IF($D7=AC$2,SUMPRODUCT(($D$3:$D$963=AC$2)*($T$3:$T$963 &gt;$T7))+1,"")</f>
        <v>1</v>
      </c>
      <c r="AD7" s="25" t="str">
        <f>IF($D7=AD$2,SUMPRODUCT(($D$3:$D$963=AD$2)*($T$3:$T$963 &gt;$T7))+1,"")</f>
        <v/>
      </c>
      <c r="AE7" s="38" t="str">
        <f>IF($D7=AE$2,SUMPRODUCT(($D$3:$D$963=AE$2)*($T$3:$T$963 &gt;$T7))+1,"")</f>
        <v/>
      </c>
    </row>
    <row r="8" spans="1:31" s="11" customFormat="1" ht="16.5" customHeight="1" x14ac:dyDescent="0.3">
      <c r="A8" s="18">
        <v>66</v>
      </c>
      <c r="B8" s="18">
        <v>960044</v>
      </c>
      <c r="C8" s="18" t="s">
        <v>228</v>
      </c>
      <c r="D8" s="18" t="s">
        <v>135</v>
      </c>
      <c r="E8" s="18" t="s">
        <v>123</v>
      </c>
      <c r="F8" s="18"/>
      <c r="G8" s="18" t="s">
        <v>237</v>
      </c>
      <c r="H8" s="18" t="s">
        <v>141</v>
      </c>
      <c r="I8" s="18" t="s">
        <v>133</v>
      </c>
      <c r="J8" s="18">
        <v>11096</v>
      </c>
      <c r="K8" s="18" t="s">
        <v>227</v>
      </c>
      <c r="L8" s="18"/>
      <c r="M8" s="18">
        <v>13</v>
      </c>
      <c r="N8" s="13">
        <v>30</v>
      </c>
      <c r="O8" s="14">
        <v>9.4700000000000006</v>
      </c>
      <c r="P8" s="14">
        <v>47.31</v>
      </c>
      <c r="Q8" s="15">
        <v>11.93</v>
      </c>
      <c r="R8" s="18"/>
      <c r="S8" s="44"/>
      <c r="T8" s="44">
        <f t="shared" si="0"/>
        <v>167.73000000000002</v>
      </c>
      <c r="U8" s="71"/>
      <c r="V8" s="45" t="str">
        <f>IF($E8="G",SUMPRODUCT(($E$3:$E$963="g")*($T$3:$T$963 &gt;$T8))+1,"")</f>
        <v/>
      </c>
      <c r="W8" s="46">
        <f>IF($E8="f",SUMPRODUCT(($E$3:$E$963="f")*($T$3:$T$963 &gt;$T8))+1,"")</f>
        <v>5</v>
      </c>
      <c r="X8" s="37" t="str">
        <f>IF($D8=X$2,SUMPRODUCT(($D$3:$D$963=X$2)*($T$3:$T$963 &gt;$T8))+1,"")</f>
        <v/>
      </c>
      <c r="Y8" s="21" t="str">
        <f>IF($D8=Y$2,SUMPRODUCT(($D$3:$D$963=Y$2)*($T$3:$T$963 &gt;$T8))+1,"")</f>
        <v/>
      </c>
      <c r="Z8" s="21">
        <f>IF($D8=Z$2,SUMPRODUCT(($D$3:$D$963=Z$2)*($T$3:$T$963 &gt;$T8))+1,"")</f>
        <v>2</v>
      </c>
      <c r="AA8" s="21" t="str">
        <f>IF($D8=AA$2,SUMPRODUCT(($D$3:$D$963=AA$2)*($T$3:$T$963 &gt;$T8))+1,"")</f>
        <v/>
      </c>
      <c r="AB8" s="25" t="str">
        <f>IF($D8=AB$2,SUMPRODUCT(($D$3:$D$963=AB$2)*($T$3:$T$963 &gt;$T8))+1,"")</f>
        <v/>
      </c>
      <c r="AC8" s="21" t="str">
        <f>IF($D8=AC$2,SUMPRODUCT(($D$3:$D$963=AC$2)*($T$3:$T$963 &gt;$T8))+1,"")</f>
        <v/>
      </c>
      <c r="AD8" s="25" t="str">
        <f>IF($D8=AD$2,SUMPRODUCT(($D$3:$D$963=AD$2)*($T$3:$T$963 &gt;$T8))+1,"")</f>
        <v/>
      </c>
      <c r="AE8" s="38" t="str">
        <f>IF($D8=AE$2,SUMPRODUCT(($D$3:$D$963=AE$2)*($T$3:$T$963 &gt;$T8))+1,"")</f>
        <v/>
      </c>
    </row>
    <row r="9" spans="1:31" s="11" customFormat="1" ht="16.5" x14ac:dyDescent="0.3">
      <c r="A9" s="18">
        <v>67</v>
      </c>
      <c r="B9" s="18">
        <v>960028</v>
      </c>
      <c r="C9" s="18" t="s">
        <v>229</v>
      </c>
      <c r="D9" s="18" t="s">
        <v>30</v>
      </c>
      <c r="E9" s="18" t="s">
        <v>122</v>
      </c>
      <c r="F9" s="18"/>
      <c r="G9" s="18" t="s">
        <v>237</v>
      </c>
      <c r="H9" s="18" t="s">
        <v>141</v>
      </c>
      <c r="I9" s="18" t="s">
        <v>133</v>
      </c>
      <c r="J9" s="18">
        <v>11096</v>
      </c>
      <c r="K9" s="18" t="s">
        <v>227</v>
      </c>
      <c r="L9" s="18"/>
      <c r="M9" s="18">
        <v>11</v>
      </c>
      <c r="N9" s="13">
        <v>30</v>
      </c>
      <c r="O9" s="14">
        <v>57.69</v>
      </c>
      <c r="P9" s="14">
        <v>53.57</v>
      </c>
      <c r="Q9" s="15">
        <v>54.29</v>
      </c>
      <c r="R9" s="18"/>
      <c r="S9" s="44"/>
      <c r="T9" s="44">
        <f t="shared" si="0"/>
        <v>294.26</v>
      </c>
      <c r="U9" s="71"/>
      <c r="V9" s="45">
        <f>IF($E9="G",SUMPRODUCT(($E$3:$E$963="g")*($T$3:$T$963 &gt;$T9))+1,"")</f>
        <v>6</v>
      </c>
      <c r="W9" s="46" t="str">
        <f>IF($E9="f",SUMPRODUCT(($E$3:$E$963="f")*($T$3:$T$963 &gt;$T9))+1,"")</f>
        <v/>
      </c>
      <c r="X9" s="37" t="str">
        <f>IF($D9=X$2,SUMPRODUCT(($D$3:$D$963=X$2)*($T$3:$T$963 &gt;$T9))+1,"")</f>
        <v/>
      </c>
      <c r="Y9" s="21" t="str">
        <f>IF($D9=Y$2,SUMPRODUCT(($D$3:$D$963=Y$2)*($T$3:$T$963 &gt;$T9))+1,"")</f>
        <v/>
      </c>
      <c r="Z9" s="21" t="str">
        <f>IF($D9=Z$2,SUMPRODUCT(($D$3:$D$963=Z$2)*($T$3:$T$963 &gt;$T9))+1,"")</f>
        <v/>
      </c>
      <c r="AA9" s="21">
        <f>IF($D9=AA$2,SUMPRODUCT(($D$3:$D$963=AA$2)*($T$3:$T$963 &gt;$T9))+1,"")</f>
        <v>5</v>
      </c>
      <c r="AB9" s="25" t="str">
        <f>IF($D9=AB$2,SUMPRODUCT(($D$3:$D$963=AB$2)*($T$3:$T$963 &gt;$T9))+1,"")</f>
        <v/>
      </c>
      <c r="AC9" s="21" t="str">
        <f>IF($D9=AC$2,SUMPRODUCT(($D$3:$D$963=AC$2)*($T$3:$T$963 &gt;$T9))+1,"")</f>
        <v/>
      </c>
      <c r="AD9" s="25" t="str">
        <f>IF($D9=AD$2,SUMPRODUCT(($D$3:$D$963=AD$2)*($T$3:$T$963 &gt;$T9))+1,"")</f>
        <v/>
      </c>
      <c r="AE9" s="38" t="str">
        <f>IF($D9=AE$2,SUMPRODUCT(($D$3:$D$963=AE$2)*($T$3:$T$963 &gt;$T9))+1,"")</f>
        <v/>
      </c>
    </row>
    <row r="10" spans="1:31" s="11" customFormat="1" ht="16.5" x14ac:dyDescent="0.3">
      <c r="A10" s="18">
        <v>68</v>
      </c>
      <c r="B10" s="18">
        <v>960026</v>
      </c>
      <c r="C10" s="18" t="s">
        <v>230</v>
      </c>
      <c r="D10" s="18" t="s">
        <v>138</v>
      </c>
      <c r="E10" s="18" t="s">
        <v>123</v>
      </c>
      <c r="F10" s="18"/>
      <c r="G10" s="18" t="s">
        <v>237</v>
      </c>
      <c r="H10" s="18" t="s">
        <v>141</v>
      </c>
      <c r="I10" s="18" t="s">
        <v>133</v>
      </c>
      <c r="J10" s="18">
        <v>11096</v>
      </c>
      <c r="K10" s="18" t="s">
        <v>227</v>
      </c>
      <c r="L10" s="18"/>
      <c r="M10" s="18">
        <v>12</v>
      </c>
      <c r="N10" s="13">
        <v>30</v>
      </c>
      <c r="O10" s="14">
        <v>60</v>
      </c>
      <c r="P10" s="14">
        <v>60</v>
      </c>
      <c r="Q10" s="15">
        <v>117.14</v>
      </c>
      <c r="R10" s="18"/>
      <c r="S10" s="44"/>
      <c r="T10" s="44">
        <f t="shared" si="0"/>
        <v>462.68999999999994</v>
      </c>
      <c r="U10" s="71"/>
      <c r="V10" s="45" t="str">
        <f>IF($E10="G",SUMPRODUCT(($E$3:$E$963="g")*($T$3:$T$963 &gt;$T10))+1,"")</f>
        <v/>
      </c>
      <c r="W10" s="46">
        <f>IF($E10="f",SUMPRODUCT(($E$3:$E$963="f")*($T$3:$T$963 &gt;$T10))+1,"")</f>
        <v>1</v>
      </c>
      <c r="X10" s="37" t="str">
        <f>IF($D10=X$2,SUMPRODUCT(($D$3:$D$963=X$2)*($T$3:$T$963 &gt;$T10))+1,"")</f>
        <v/>
      </c>
      <c r="Y10" s="21" t="str">
        <f>IF($D10=Y$2,SUMPRODUCT(($D$3:$D$963=Y$2)*($T$3:$T$963 &gt;$T10))+1,"")</f>
        <v/>
      </c>
      <c r="Z10" s="21" t="str">
        <f>IF($D10=Z$2,SUMPRODUCT(($D$3:$D$963=Z$2)*($T$3:$T$963 &gt;$T10))+1,"")</f>
        <v/>
      </c>
      <c r="AA10" s="21" t="str">
        <f>IF($D10=AA$2,SUMPRODUCT(($D$3:$D$963=AA$2)*($T$3:$T$963 &gt;$T10))+1,"")</f>
        <v/>
      </c>
      <c r="AB10" s="25">
        <f>IF($D10=AB$2,SUMPRODUCT(($D$3:$D$963=AB$2)*($T$3:$T$963 &gt;$T10))+1,"")</f>
        <v>1</v>
      </c>
      <c r="AC10" s="21" t="str">
        <f>IF($D10=AC$2,SUMPRODUCT(($D$3:$D$963=AC$2)*($T$3:$T$963 &gt;$T10))+1,"")</f>
        <v/>
      </c>
      <c r="AD10" s="25" t="str">
        <f>IF($D10=AD$2,SUMPRODUCT(($D$3:$D$963=AD$2)*($T$3:$T$963 &gt;$T10))+1,"")</f>
        <v/>
      </c>
      <c r="AE10" s="38" t="str">
        <f>IF($D10=AE$2,SUMPRODUCT(($D$3:$D$963=AE$2)*($T$3:$T$963 &gt;$T10))+1,"")</f>
        <v/>
      </c>
    </row>
    <row r="11" spans="1:31" s="11" customFormat="1" ht="16.5" x14ac:dyDescent="0.3">
      <c r="A11" s="18">
        <v>69</v>
      </c>
      <c r="B11" s="18">
        <v>740005</v>
      </c>
      <c r="C11" s="18" t="s">
        <v>231</v>
      </c>
      <c r="D11" s="18" t="s">
        <v>30</v>
      </c>
      <c r="E11" s="18" t="s">
        <v>122</v>
      </c>
      <c r="F11" s="18"/>
      <c r="G11" s="18" t="s">
        <v>237</v>
      </c>
      <c r="H11" s="18" t="s">
        <v>141</v>
      </c>
      <c r="I11" s="18" t="s">
        <v>133</v>
      </c>
      <c r="J11" s="18">
        <v>11074</v>
      </c>
      <c r="K11" s="18" t="s">
        <v>284</v>
      </c>
      <c r="L11" s="18" t="s">
        <v>29</v>
      </c>
      <c r="M11" s="18">
        <v>13</v>
      </c>
      <c r="N11" s="13">
        <v>7.89</v>
      </c>
      <c r="O11" s="14">
        <v>12.69</v>
      </c>
      <c r="P11" s="14">
        <v>23.57</v>
      </c>
      <c r="Q11" s="15">
        <v>25.71</v>
      </c>
      <c r="R11" s="18"/>
      <c r="S11" s="44"/>
      <c r="T11" s="44">
        <f t="shared" si="0"/>
        <v>336.99999999999994</v>
      </c>
      <c r="U11" s="71"/>
      <c r="V11" s="45">
        <f>IF($E11="G",SUMPRODUCT(($E$3:$E$963="g")*($T$3:$T$963 &gt;$T11))+1,"")</f>
        <v>4</v>
      </c>
      <c r="W11" s="46" t="str">
        <f>IF($E11="f",SUMPRODUCT(($E$3:$E$963="f")*($T$3:$T$963 &gt;$T11))+1,"")</f>
        <v/>
      </c>
      <c r="X11" s="37" t="str">
        <f>IF($D11=X$2,SUMPRODUCT(($D$3:$D$963=X$2)*($T$3:$T$963 &gt;$T11))+1,"")</f>
        <v/>
      </c>
      <c r="Y11" s="21" t="str">
        <f>IF($D11=Y$2,SUMPRODUCT(($D$3:$D$963=Y$2)*($T$3:$T$963 &gt;$T11))+1,"")</f>
        <v/>
      </c>
      <c r="Z11" s="21" t="str">
        <f>IF($D11=Z$2,SUMPRODUCT(($D$3:$D$963=Z$2)*($T$3:$T$963 &gt;$T11))+1,"")</f>
        <v/>
      </c>
      <c r="AA11" s="21">
        <f>IF($D11=AA$2,SUMPRODUCT(($D$3:$D$963=AA$2)*($T$3:$T$963 &gt;$T11))+1,"")</f>
        <v>4</v>
      </c>
      <c r="AB11" s="25" t="str">
        <f>IF($D11=AB$2,SUMPRODUCT(($D$3:$D$963=AB$2)*($T$3:$T$963 &gt;$T11))+1,"")</f>
        <v/>
      </c>
      <c r="AC11" s="21" t="str">
        <f>IF($D11=AC$2,SUMPRODUCT(($D$3:$D$963=AC$2)*($T$3:$T$963 &gt;$T11))+1,"")</f>
        <v/>
      </c>
      <c r="AD11" s="25" t="str">
        <f>IF($D11=AD$2,SUMPRODUCT(($D$3:$D$963=AD$2)*($T$3:$T$963 &gt;$T11))+1,"")</f>
        <v/>
      </c>
      <c r="AE11" s="38" t="str">
        <f>IF($D11=AE$2,SUMPRODUCT(($D$3:$D$963=AE$2)*($T$3:$T$963 &gt;$T11))+1,"")</f>
        <v/>
      </c>
    </row>
    <row r="12" spans="1:31" s="11" customFormat="1" ht="16.5" x14ac:dyDescent="0.3">
      <c r="A12" s="18">
        <v>70</v>
      </c>
      <c r="B12" s="18">
        <v>740020</v>
      </c>
      <c r="C12" s="18" t="s">
        <v>232</v>
      </c>
      <c r="D12" s="18" t="s">
        <v>39</v>
      </c>
      <c r="E12" s="18" t="s">
        <v>123</v>
      </c>
      <c r="F12" s="18"/>
      <c r="G12" s="18" t="s">
        <v>237</v>
      </c>
      <c r="H12" s="18" t="s">
        <v>141</v>
      </c>
      <c r="I12" s="18" t="s">
        <v>133</v>
      </c>
      <c r="J12" s="18">
        <v>11074</v>
      </c>
      <c r="K12" s="18" t="s">
        <v>284</v>
      </c>
      <c r="L12" s="18" t="s">
        <v>31</v>
      </c>
      <c r="M12" s="18">
        <v>11</v>
      </c>
      <c r="N12" s="13">
        <v>30</v>
      </c>
      <c r="O12" s="14">
        <v>14.21</v>
      </c>
      <c r="P12" s="14">
        <v>15</v>
      </c>
      <c r="Q12" s="15">
        <v>45.71</v>
      </c>
      <c r="R12" s="18"/>
      <c r="S12" s="44"/>
      <c r="T12" s="44">
        <f t="shared" si="0"/>
        <v>174.78</v>
      </c>
      <c r="U12" s="71"/>
      <c r="V12" s="45" t="str">
        <f>IF($E12="G",SUMPRODUCT(($E$3:$E$963="g")*($T$3:$T$963 &gt;$T12))+1,"")</f>
        <v/>
      </c>
      <c r="W12" s="46">
        <f>IF($E12="f",SUMPRODUCT(($E$3:$E$963="f")*($T$3:$T$963 &gt;$T12))+1,"")</f>
        <v>4</v>
      </c>
      <c r="X12" s="37">
        <f>IF($D12=X$2,SUMPRODUCT(($D$3:$D$963=X$2)*($T$3:$T$963 &gt;$T12))+1,"")</f>
        <v>2</v>
      </c>
      <c r="Y12" s="21" t="str">
        <f>IF($D12=Y$2,SUMPRODUCT(($D$3:$D$963=Y$2)*($T$3:$T$963 &gt;$T12))+1,"")</f>
        <v/>
      </c>
      <c r="Z12" s="21" t="str">
        <f>IF($D12=Z$2,SUMPRODUCT(($D$3:$D$963=Z$2)*($T$3:$T$963 &gt;$T12))+1,"")</f>
        <v/>
      </c>
      <c r="AA12" s="21" t="str">
        <f>IF($D12=AA$2,SUMPRODUCT(($D$3:$D$963=AA$2)*($T$3:$T$963 &gt;$T12))+1,"")</f>
        <v/>
      </c>
      <c r="AB12" s="25" t="str">
        <f>IF($D12=AB$2,SUMPRODUCT(($D$3:$D$963=AB$2)*($T$3:$T$963 &gt;$T12))+1,"")</f>
        <v/>
      </c>
      <c r="AC12" s="21" t="str">
        <f>IF($D12=AC$2,SUMPRODUCT(($D$3:$D$963=AC$2)*($T$3:$T$963 &gt;$T12))+1,"")</f>
        <v/>
      </c>
      <c r="AD12" s="25" t="str">
        <f>IF($D12=AD$2,SUMPRODUCT(($D$3:$D$963=AD$2)*($T$3:$T$963 &gt;$T12))+1,"")</f>
        <v/>
      </c>
      <c r="AE12" s="38" t="str">
        <f>IF($D12=AE$2,SUMPRODUCT(($D$3:$D$963=AE$2)*($T$3:$T$963 &gt;$T12))+1,"")</f>
        <v/>
      </c>
    </row>
    <row r="13" spans="1:31" s="11" customFormat="1" ht="16.5" x14ac:dyDescent="0.3">
      <c r="A13" s="18">
        <v>71</v>
      </c>
      <c r="B13" s="18">
        <v>740004</v>
      </c>
      <c r="C13" s="18" t="s">
        <v>233</v>
      </c>
      <c r="D13" s="18" t="s">
        <v>39</v>
      </c>
      <c r="E13" s="18" t="s">
        <v>123</v>
      </c>
      <c r="F13" s="18"/>
      <c r="G13" s="18" t="s">
        <v>237</v>
      </c>
      <c r="H13" s="18" t="s">
        <v>141</v>
      </c>
      <c r="I13" s="18" t="s">
        <v>133</v>
      </c>
      <c r="J13" s="18">
        <v>11074</v>
      </c>
      <c r="K13" s="18" t="s">
        <v>284</v>
      </c>
      <c r="L13" s="18" t="s">
        <v>31</v>
      </c>
      <c r="M13" s="18">
        <v>12</v>
      </c>
      <c r="N13" s="13">
        <v>30</v>
      </c>
      <c r="O13" s="14">
        <v>15.79</v>
      </c>
      <c r="P13" s="14">
        <v>42.69</v>
      </c>
      <c r="Q13" s="15">
        <v>57.14</v>
      </c>
      <c r="R13" s="18"/>
      <c r="S13" s="44"/>
      <c r="T13" s="44">
        <f t="shared" si="0"/>
        <v>250.54000000000002</v>
      </c>
      <c r="U13" s="71"/>
      <c r="V13" s="45" t="str">
        <f>IF($E13="G",SUMPRODUCT(($E$3:$E$963="g")*($T$3:$T$963 &gt;$T13))+1,"")</f>
        <v/>
      </c>
      <c r="W13" s="46">
        <f>IF($E13="f",SUMPRODUCT(($E$3:$E$963="f")*($T$3:$T$963 &gt;$T13))+1,"")</f>
        <v>3</v>
      </c>
      <c r="X13" s="37">
        <f>IF($D13=X$2,SUMPRODUCT(($D$3:$D$963=X$2)*($T$3:$T$963 &gt;$T13))+1,"")</f>
        <v>1</v>
      </c>
      <c r="Y13" s="21" t="str">
        <f>IF($D13=Y$2,SUMPRODUCT(($D$3:$D$963=Y$2)*($T$3:$T$963 &gt;$T13))+1,"")</f>
        <v/>
      </c>
      <c r="Z13" s="21" t="str">
        <f>IF($D13=Z$2,SUMPRODUCT(($D$3:$D$963=Z$2)*($T$3:$T$963 &gt;$T13))+1,"")</f>
        <v/>
      </c>
      <c r="AA13" s="21" t="str">
        <f>IF($D13=AA$2,SUMPRODUCT(($D$3:$D$963=AA$2)*($T$3:$T$963 &gt;$T13))+1,"")</f>
        <v/>
      </c>
      <c r="AB13" s="25" t="str">
        <f>IF($D13=AB$2,SUMPRODUCT(($D$3:$D$963=AB$2)*($T$3:$T$963 &gt;$T13))+1,"")</f>
        <v/>
      </c>
      <c r="AC13" s="21" t="str">
        <f>IF($D13=AC$2,SUMPRODUCT(($D$3:$D$963=AC$2)*($T$3:$T$963 &gt;$T13))+1,"")</f>
        <v/>
      </c>
      <c r="AD13" s="25" t="str">
        <f>IF($D13=AD$2,SUMPRODUCT(($D$3:$D$963=AD$2)*($T$3:$T$963 &gt;$T13))+1,"")</f>
        <v/>
      </c>
      <c r="AE13" s="38" t="str">
        <f>IF($D13=AE$2,SUMPRODUCT(($D$3:$D$963=AE$2)*($T$3:$T$963 &gt;$T13))+1,"")</f>
        <v/>
      </c>
    </row>
    <row r="14" spans="1:31" s="11" customFormat="1" ht="16.5" customHeight="1" thickBot="1" x14ac:dyDescent="0.35">
      <c r="A14" s="18">
        <v>72</v>
      </c>
      <c r="B14" s="18">
        <v>740024</v>
      </c>
      <c r="C14" s="18" t="s">
        <v>234</v>
      </c>
      <c r="D14" s="18" t="s">
        <v>30</v>
      </c>
      <c r="E14" s="18" t="s">
        <v>122</v>
      </c>
      <c r="F14" s="18"/>
      <c r="G14" s="18" t="s">
        <v>237</v>
      </c>
      <c r="H14" s="18" t="s">
        <v>141</v>
      </c>
      <c r="I14" s="18" t="s">
        <v>133</v>
      </c>
      <c r="J14" s="18">
        <v>11074</v>
      </c>
      <c r="K14" s="18" t="s">
        <v>284</v>
      </c>
      <c r="L14" s="18" t="s">
        <v>31</v>
      </c>
      <c r="M14" s="18">
        <v>13</v>
      </c>
      <c r="N14" s="13">
        <v>30</v>
      </c>
      <c r="O14" s="14">
        <v>60</v>
      </c>
      <c r="P14" s="14">
        <v>57.86</v>
      </c>
      <c r="Q14" s="15">
        <v>60</v>
      </c>
      <c r="R14" s="18"/>
      <c r="S14" s="44"/>
      <c r="T14" s="44">
        <f t="shared" si="0"/>
        <v>353.48</v>
      </c>
      <c r="U14" s="72"/>
      <c r="V14" s="47">
        <f>IF($E14="G",SUMPRODUCT(($E$3:$E$963="g")*($T$3:$T$963 &gt;$T14))+1,"")</f>
        <v>3</v>
      </c>
      <c r="W14" s="48" t="str">
        <f>IF($E14="f",SUMPRODUCT(($E$3:$E$963="f")*($T$3:$T$963 &gt;$T14))+1,"")</f>
        <v/>
      </c>
      <c r="X14" s="39" t="str">
        <f>IF($D14=X$2,SUMPRODUCT(($D$3:$D$963=X$2)*($T$3:$T$963 &gt;$T14))+1,"")</f>
        <v/>
      </c>
      <c r="Y14" s="40" t="str">
        <f>IF($D14=Y$2,SUMPRODUCT(($D$3:$D$963=Y$2)*($T$3:$T$963 &gt;$T14))+1,"")</f>
        <v/>
      </c>
      <c r="Z14" s="40" t="str">
        <f>IF($D14=Z$2,SUMPRODUCT(($D$3:$D$963=Z$2)*($T$3:$T$963 &gt;$T14))+1,"")</f>
        <v/>
      </c>
      <c r="AA14" s="40">
        <f>IF($D14=AA$2,SUMPRODUCT(($D$3:$D$963=AA$2)*($T$3:$T$963 &gt;$T14))+1,"")</f>
        <v>3</v>
      </c>
      <c r="AB14" s="41" t="str">
        <f>IF($D14=AB$2,SUMPRODUCT(($D$3:$D$963=AB$2)*($T$3:$T$963 &gt;$T14))+1,"")</f>
        <v/>
      </c>
      <c r="AC14" s="40" t="str">
        <f>IF($D14=AC$2,SUMPRODUCT(($D$3:$D$963=AC$2)*($T$3:$T$963 &gt;$T14))+1,"")</f>
        <v/>
      </c>
      <c r="AD14" s="41" t="str">
        <f>IF($D14=AD$2,SUMPRODUCT(($D$3:$D$963=AD$2)*($T$3:$T$963 &gt;$T14))+1,"")</f>
        <v/>
      </c>
      <c r="AE14" s="42" t="str">
        <f>IF($D14=AE$2,SUMPRODUCT(($D$3:$D$963=AE$2)*($T$3:$T$963 &gt;$T14))+1,"")</f>
        <v/>
      </c>
    </row>
    <row r="22" ht="86.25" customHeight="1" x14ac:dyDescent="0.25"/>
  </sheetData>
  <sortState ref="A3:AD14">
    <sortCondition ref="A3"/>
  </sortState>
  <conditionalFormatting sqref="V1:AC21 V23:AC1048576">
    <cfRule type="cellIs" dxfId="2" priority="4" operator="between">
      <formula>1</formula>
      <formula>3</formula>
    </cfRule>
  </conditionalFormatting>
  <conditionalFormatting sqref="AD1:AE21 AD23:AE1048576">
    <cfRule type="cellIs" dxfId="1" priority="3" operator="between">
      <formula>1</formula>
      <formula>3</formula>
    </cfRule>
  </conditionalFormatting>
  <conditionalFormatting sqref="V22:AC22">
    <cfRule type="cellIs" dxfId="0" priority="1" operator="between">
      <formula>1</formula>
      <formula>3</formula>
    </cfRule>
  </conditionalFormatting>
  <pageMargins left="0.2" right="0.2" top="0.75" bottom="0.75" header="0.3" footer="0.3"/>
  <pageSetup paperSize="9" scale="63" fitToHeight="0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AC25"/>
  <sheetViews>
    <sheetView workbookViewId="0">
      <selection activeCell="O22" sqref="O22"/>
    </sheetView>
  </sheetViews>
  <sheetFormatPr baseColWidth="10" defaultColWidth="19.85546875" defaultRowHeight="15" x14ac:dyDescent="0.25"/>
  <cols>
    <col min="1" max="1" width="8" bestFit="1" customWidth="1"/>
    <col min="2" max="2" width="10.140625" bestFit="1" customWidth="1"/>
    <col min="3" max="3" width="13" bestFit="1" customWidth="1"/>
    <col min="4" max="4" width="9.28515625" bestFit="1" customWidth="1"/>
    <col min="5" max="5" width="6.42578125" bestFit="1" customWidth="1"/>
    <col min="6" max="6" width="6.85546875" bestFit="1" customWidth="1"/>
    <col min="7" max="7" width="4.7109375" bestFit="1" customWidth="1"/>
    <col min="8" max="8" width="9.28515625" bestFit="1" customWidth="1"/>
    <col min="9" max="9" width="9.85546875" bestFit="1" customWidth="1"/>
    <col min="10" max="10" width="8.7109375" bestFit="1" customWidth="1"/>
    <col min="11" max="11" width="26.5703125" bestFit="1" customWidth="1"/>
    <col min="12" max="12" width="14.42578125" bestFit="1" customWidth="1"/>
    <col min="13" max="13" width="7.5703125" bestFit="1" customWidth="1"/>
    <col min="14" max="14" width="3.140625" bestFit="1" customWidth="1"/>
    <col min="15" max="15" width="7.5703125" bestFit="1" customWidth="1"/>
    <col min="16" max="16" width="6" customWidth="1"/>
    <col min="18" max="18" width="3" bestFit="1" customWidth="1"/>
    <col min="19" max="19" width="6" bestFit="1" customWidth="1"/>
    <col min="20" max="25" width="19.85546875" style="8"/>
    <col min="26" max="26" width="5.42578125" style="8" bestFit="1" customWidth="1"/>
    <col min="27" max="29" width="5.7109375" style="8" bestFit="1" customWidth="1"/>
    <col min="30" max="16384" width="19.85546875" style="8"/>
  </cols>
  <sheetData>
    <row r="1" spans="1:29" s="16" customFormat="1" ht="49.5" customHeight="1" thickBot="1" x14ac:dyDescent="0.3">
      <c r="Z1" s="17"/>
      <c r="AA1" s="17"/>
      <c r="AB1" s="17"/>
      <c r="AC1" s="17"/>
    </row>
    <row r="2" spans="1:29" s="10" customFormat="1" x14ac:dyDescent="0.25">
      <c r="A2" s="24" t="s">
        <v>128</v>
      </c>
      <c r="B2" s="24" t="s">
        <v>51</v>
      </c>
      <c r="C2" s="24" t="s">
        <v>0</v>
      </c>
      <c r="D2" s="24" t="s">
        <v>23</v>
      </c>
      <c r="E2" s="24" t="s">
        <v>2</v>
      </c>
      <c r="F2" s="24" t="s">
        <v>25</v>
      </c>
      <c r="G2" s="24" t="s">
        <v>3</v>
      </c>
      <c r="H2" s="24" t="s">
        <v>5</v>
      </c>
      <c r="I2" s="24" t="s">
        <v>282</v>
      </c>
      <c r="J2" s="24" t="s">
        <v>22</v>
      </c>
      <c r="K2" s="24" t="s">
        <v>283</v>
      </c>
      <c r="L2" s="24" t="s">
        <v>26</v>
      </c>
      <c r="M2" s="24" t="s">
        <v>24</v>
      </c>
      <c r="N2" s="24" t="s">
        <v>285</v>
      </c>
      <c r="O2" s="24" t="s">
        <v>293</v>
      </c>
    </row>
    <row r="3" spans="1:29" x14ac:dyDescent="0.25">
      <c r="A3" s="18">
        <v>67</v>
      </c>
      <c r="B3" s="18">
        <v>960028</v>
      </c>
      <c r="C3" s="18" t="s">
        <v>229</v>
      </c>
      <c r="D3" s="18" t="s">
        <v>30</v>
      </c>
      <c r="E3" s="18" t="s">
        <v>122</v>
      </c>
      <c r="F3" s="18"/>
      <c r="G3" s="18" t="s">
        <v>237</v>
      </c>
      <c r="H3" s="18" t="s">
        <v>141</v>
      </c>
      <c r="I3" s="18" t="s">
        <v>133</v>
      </c>
      <c r="J3" s="18">
        <v>11096</v>
      </c>
      <c r="K3" s="18" t="s">
        <v>227</v>
      </c>
      <c r="L3" s="18" t="s">
        <v>31</v>
      </c>
      <c r="M3" s="18">
        <v>11</v>
      </c>
      <c r="N3" s="18">
        <v>1</v>
      </c>
      <c r="O3" s="18">
        <f>VLOOKUP(L3,nivojof,2)</f>
        <v>20</v>
      </c>
    </row>
    <row r="4" spans="1:29" x14ac:dyDescent="0.25">
      <c r="A4" s="18">
        <v>33</v>
      </c>
      <c r="B4" s="18">
        <v>1010001</v>
      </c>
      <c r="C4" s="18" t="s">
        <v>201</v>
      </c>
      <c r="D4" s="18" t="s">
        <v>39</v>
      </c>
      <c r="E4" s="18" t="s">
        <v>123</v>
      </c>
      <c r="F4" s="18"/>
      <c r="G4" s="18" t="s">
        <v>237</v>
      </c>
      <c r="H4" s="18" t="s">
        <v>141</v>
      </c>
      <c r="I4" s="18" t="s">
        <v>50</v>
      </c>
      <c r="J4" s="18">
        <v>11101</v>
      </c>
      <c r="K4" s="18" t="s">
        <v>278</v>
      </c>
      <c r="L4" s="18" t="s">
        <v>31</v>
      </c>
      <c r="M4" s="18">
        <v>3</v>
      </c>
      <c r="N4" s="18">
        <v>1</v>
      </c>
      <c r="O4" s="18">
        <f>VLOOKUP(L4,nivojof,2)</f>
        <v>20</v>
      </c>
    </row>
    <row r="5" spans="1:29" x14ac:dyDescent="0.25">
      <c r="A5" s="18">
        <v>34</v>
      </c>
      <c r="B5" s="18">
        <v>1010002</v>
      </c>
      <c r="C5" s="18" t="s">
        <v>202</v>
      </c>
      <c r="D5" s="18" t="s">
        <v>30</v>
      </c>
      <c r="E5" s="18" t="s">
        <v>122</v>
      </c>
      <c r="F5" s="18"/>
      <c r="G5" s="18" t="s">
        <v>237</v>
      </c>
      <c r="H5" s="18" t="s">
        <v>141</v>
      </c>
      <c r="I5" s="18" t="s">
        <v>50</v>
      </c>
      <c r="J5" s="18">
        <v>11101</v>
      </c>
      <c r="K5" s="18" t="s">
        <v>278</v>
      </c>
      <c r="L5" s="18" t="s">
        <v>31</v>
      </c>
      <c r="M5" s="18">
        <v>4</v>
      </c>
      <c r="N5" s="18">
        <v>2</v>
      </c>
      <c r="O5" s="18">
        <f>VLOOKUP(L5,nivojof,2)</f>
        <v>20</v>
      </c>
    </row>
    <row r="6" spans="1:29" x14ac:dyDescent="0.25">
      <c r="A6" s="18">
        <v>35</v>
      </c>
      <c r="B6" s="18">
        <v>1010005</v>
      </c>
      <c r="C6" s="18" t="s">
        <v>203</v>
      </c>
      <c r="D6" s="18" t="s">
        <v>39</v>
      </c>
      <c r="E6" s="18" t="s">
        <v>123</v>
      </c>
      <c r="F6" s="18"/>
      <c r="G6" s="18" t="s">
        <v>237</v>
      </c>
      <c r="H6" s="18" t="s">
        <v>141</v>
      </c>
      <c r="I6" s="18" t="s">
        <v>50</v>
      </c>
      <c r="J6" s="18">
        <v>11101</v>
      </c>
      <c r="K6" s="18" t="s">
        <v>278</v>
      </c>
      <c r="L6" s="18" t="s">
        <v>31</v>
      </c>
      <c r="M6" s="18">
        <v>5</v>
      </c>
      <c r="N6" s="18">
        <v>3</v>
      </c>
      <c r="O6" s="18">
        <f>VLOOKUP(L6,nivojof,2)</f>
        <v>20</v>
      </c>
    </row>
    <row r="7" spans="1:29" x14ac:dyDescent="0.25">
      <c r="A7" s="18">
        <v>36</v>
      </c>
      <c r="B7" s="18">
        <v>1010006</v>
      </c>
      <c r="C7" s="18" t="s">
        <v>204</v>
      </c>
      <c r="D7" s="18" t="s">
        <v>39</v>
      </c>
      <c r="E7" s="18" t="s">
        <v>123</v>
      </c>
      <c r="F7" s="18"/>
      <c r="G7" s="18" t="s">
        <v>237</v>
      </c>
      <c r="H7" s="18" t="s">
        <v>141</v>
      </c>
      <c r="I7" s="18" t="s">
        <v>50</v>
      </c>
      <c r="J7" s="18">
        <v>11101</v>
      </c>
      <c r="K7" s="18" t="s">
        <v>278</v>
      </c>
      <c r="L7" s="18" t="s">
        <v>31</v>
      </c>
      <c r="M7" s="18">
        <v>6</v>
      </c>
      <c r="N7" s="18">
        <v>4</v>
      </c>
      <c r="O7" s="18">
        <f>VLOOKUP(L7,nivojof,2)</f>
        <v>20</v>
      </c>
    </row>
    <row r="8" spans="1:29" x14ac:dyDescent="0.25">
      <c r="A8" s="18">
        <v>37</v>
      </c>
      <c r="B8" s="18">
        <v>1010007</v>
      </c>
      <c r="C8" s="18" t="s">
        <v>205</v>
      </c>
      <c r="D8" s="18" t="s">
        <v>39</v>
      </c>
      <c r="E8" s="18" t="s">
        <v>123</v>
      </c>
      <c r="F8" s="18"/>
      <c r="G8" s="18" t="s">
        <v>237</v>
      </c>
      <c r="H8" s="18" t="s">
        <v>141</v>
      </c>
      <c r="I8" s="18" t="s">
        <v>50</v>
      </c>
      <c r="J8" s="18">
        <v>11101</v>
      </c>
      <c r="K8" s="18" t="s">
        <v>278</v>
      </c>
      <c r="L8" s="18" t="s">
        <v>31</v>
      </c>
      <c r="M8" s="18">
        <v>7</v>
      </c>
      <c r="N8" s="18">
        <v>5</v>
      </c>
      <c r="O8" s="18">
        <f>VLOOKUP(L8,nivojof,2)</f>
        <v>20</v>
      </c>
    </row>
    <row r="9" spans="1:29" x14ac:dyDescent="0.25">
      <c r="A9" s="18">
        <v>38</v>
      </c>
      <c r="B9" s="18">
        <v>1010008</v>
      </c>
      <c r="C9" s="18" t="s">
        <v>206</v>
      </c>
      <c r="D9" s="18" t="s">
        <v>39</v>
      </c>
      <c r="E9" s="18" t="s">
        <v>123</v>
      </c>
      <c r="F9" s="18"/>
      <c r="G9" s="18" t="s">
        <v>237</v>
      </c>
      <c r="H9" s="18" t="s">
        <v>238</v>
      </c>
      <c r="I9" s="18" t="s">
        <v>50</v>
      </c>
      <c r="J9" s="18">
        <v>11101</v>
      </c>
      <c r="K9" s="18" t="s">
        <v>278</v>
      </c>
      <c r="L9" s="18" t="s">
        <v>31</v>
      </c>
      <c r="M9" s="18" t="s">
        <v>238</v>
      </c>
      <c r="N9" s="18">
        <v>6</v>
      </c>
      <c r="O9" s="18">
        <f>VLOOKUP(L9,nivojof,2)</f>
        <v>20</v>
      </c>
    </row>
    <row r="10" spans="1:29" x14ac:dyDescent="0.25">
      <c r="A10" s="18">
        <v>39</v>
      </c>
      <c r="B10" s="18">
        <v>1010009</v>
      </c>
      <c r="C10" s="18" t="s">
        <v>207</v>
      </c>
      <c r="D10" s="18" t="s">
        <v>42</v>
      </c>
      <c r="E10" s="18" t="s">
        <v>123</v>
      </c>
      <c r="F10" s="18"/>
      <c r="G10" s="18" t="s">
        <v>237</v>
      </c>
      <c r="H10" s="18" t="s">
        <v>141</v>
      </c>
      <c r="I10" s="18" t="s">
        <v>50</v>
      </c>
      <c r="J10" s="18">
        <v>11101</v>
      </c>
      <c r="K10" s="18" t="s">
        <v>278</v>
      </c>
      <c r="L10" s="18" t="s">
        <v>31</v>
      </c>
      <c r="M10" s="18">
        <v>9</v>
      </c>
      <c r="N10" s="18">
        <v>7</v>
      </c>
      <c r="O10" s="18">
        <f>VLOOKUP(L10,nivojof,2)</f>
        <v>20</v>
      </c>
    </row>
    <row r="11" spans="1:29" x14ac:dyDescent="0.25">
      <c r="A11" s="18">
        <v>40</v>
      </c>
      <c r="B11" s="18">
        <v>1010011</v>
      </c>
      <c r="C11" s="18" t="s">
        <v>208</v>
      </c>
      <c r="D11" s="18" t="s">
        <v>40</v>
      </c>
      <c r="E11" s="18" t="s">
        <v>122</v>
      </c>
      <c r="F11" s="18"/>
      <c r="G11" s="18" t="s">
        <v>237</v>
      </c>
      <c r="H11" s="18" t="s">
        <v>141</v>
      </c>
      <c r="I11" s="18" t="s">
        <v>50</v>
      </c>
      <c r="J11" s="18">
        <v>11101</v>
      </c>
      <c r="K11" s="18" t="s">
        <v>278</v>
      </c>
      <c r="L11" s="18" t="s">
        <v>31</v>
      </c>
      <c r="M11" s="18">
        <v>10</v>
      </c>
      <c r="N11" s="18">
        <v>8</v>
      </c>
      <c r="O11" s="18">
        <f>VLOOKUP(L11,nivojof,2)</f>
        <v>20</v>
      </c>
    </row>
    <row r="12" spans="1:29" x14ac:dyDescent="0.25">
      <c r="A12" s="18">
        <v>43</v>
      </c>
      <c r="B12" s="18">
        <v>1010014</v>
      </c>
      <c r="C12" s="18" t="s">
        <v>209</v>
      </c>
      <c r="D12" s="18" t="s">
        <v>42</v>
      </c>
      <c r="E12" s="18" t="s">
        <v>123</v>
      </c>
      <c r="F12" s="18"/>
      <c r="G12" s="18" t="s">
        <v>237</v>
      </c>
      <c r="H12" s="18" t="s">
        <v>238</v>
      </c>
      <c r="I12" s="18" t="s">
        <v>50</v>
      </c>
      <c r="J12" s="18">
        <v>11101</v>
      </c>
      <c r="K12" s="18" t="s">
        <v>278</v>
      </c>
      <c r="L12" s="18" t="s">
        <v>31</v>
      </c>
      <c r="M12" s="18" t="s">
        <v>238</v>
      </c>
      <c r="N12" s="18">
        <v>9</v>
      </c>
      <c r="O12" s="18">
        <f>VLOOKUP(L12,nivojof,2)</f>
        <v>20</v>
      </c>
    </row>
    <row r="13" spans="1:29" x14ac:dyDescent="0.25">
      <c r="A13" s="18">
        <v>61</v>
      </c>
      <c r="B13" s="18">
        <v>1070003</v>
      </c>
      <c r="C13" s="18" t="s">
        <v>221</v>
      </c>
      <c r="D13" s="18" t="s">
        <v>30</v>
      </c>
      <c r="E13" s="18" t="s">
        <v>122</v>
      </c>
      <c r="F13" s="18"/>
      <c r="G13" s="18" t="s">
        <v>237</v>
      </c>
      <c r="H13" s="18" t="s">
        <v>140</v>
      </c>
      <c r="I13" s="18" t="s">
        <v>133</v>
      </c>
      <c r="J13" s="18">
        <v>11107</v>
      </c>
      <c r="K13" s="18" t="s">
        <v>223</v>
      </c>
      <c r="L13" s="18" t="s">
        <v>29</v>
      </c>
      <c r="M13" s="18">
        <v>11</v>
      </c>
      <c r="N13" s="18">
        <v>1</v>
      </c>
      <c r="O13" s="18">
        <f>VLOOKUP(L13,nivojof,2)</f>
        <v>25</v>
      </c>
    </row>
    <row r="14" spans="1:29" x14ac:dyDescent="0.25">
      <c r="A14" s="18">
        <v>63</v>
      </c>
      <c r="B14" s="18">
        <v>1070140</v>
      </c>
      <c r="C14" s="18" t="s">
        <v>224</v>
      </c>
      <c r="D14" s="18" t="s">
        <v>30</v>
      </c>
      <c r="E14" s="18" t="s">
        <v>122</v>
      </c>
      <c r="F14" s="18"/>
      <c r="G14" s="18" t="s">
        <v>237</v>
      </c>
      <c r="H14" s="18" t="s">
        <v>140</v>
      </c>
      <c r="I14" s="18" t="s">
        <v>133</v>
      </c>
      <c r="J14" s="18">
        <v>11107</v>
      </c>
      <c r="K14" s="18" t="s">
        <v>223</v>
      </c>
      <c r="L14" s="18" t="s">
        <v>31</v>
      </c>
      <c r="M14" s="18">
        <v>13</v>
      </c>
      <c r="N14" s="18">
        <v>2</v>
      </c>
      <c r="O14" s="18">
        <f>VLOOKUP(L14,nivojof,2)</f>
        <v>20</v>
      </c>
    </row>
    <row r="15" spans="1:29" x14ac:dyDescent="0.25">
      <c r="A15" s="18">
        <v>64</v>
      </c>
      <c r="B15" s="18">
        <v>1070001</v>
      </c>
      <c r="C15" s="18" t="s">
        <v>225</v>
      </c>
      <c r="D15" s="18" t="s">
        <v>30</v>
      </c>
      <c r="E15" s="18" t="s">
        <v>122</v>
      </c>
      <c r="F15" s="18"/>
      <c r="G15" s="18" t="s">
        <v>237</v>
      </c>
      <c r="H15" s="18" t="s">
        <v>140</v>
      </c>
      <c r="I15" s="18" t="s">
        <v>133</v>
      </c>
      <c r="J15" s="18">
        <v>11107</v>
      </c>
      <c r="K15" s="18" t="s">
        <v>223</v>
      </c>
      <c r="L15" s="18" t="s">
        <v>31</v>
      </c>
      <c r="M15" s="18">
        <v>11</v>
      </c>
      <c r="N15" s="18">
        <v>3</v>
      </c>
      <c r="O15" s="18">
        <f>VLOOKUP(L15,nivojof,2)</f>
        <v>20</v>
      </c>
    </row>
    <row r="16" spans="1:29" x14ac:dyDescent="0.25">
      <c r="A16" s="18">
        <v>45</v>
      </c>
      <c r="B16" s="18">
        <v>1110025</v>
      </c>
      <c r="C16" s="18" t="s">
        <v>210</v>
      </c>
      <c r="D16" s="18" t="s">
        <v>42</v>
      </c>
      <c r="E16" s="18" t="s">
        <v>123</v>
      </c>
      <c r="F16" s="18"/>
      <c r="G16" s="18" t="s">
        <v>237</v>
      </c>
      <c r="H16" s="18" t="s">
        <v>141</v>
      </c>
      <c r="I16" s="18" t="s">
        <v>50</v>
      </c>
      <c r="J16" s="18">
        <v>11111</v>
      </c>
      <c r="K16" s="18" t="s">
        <v>219</v>
      </c>
      <c r="L16" s="18" t="s">
        <v>31</v>
      </c>
      <c r="M16" s="18">
        <v>5</v>
      </c>
      <c r="N16" s="18">
        <v>1</v>
      </c>
      <c r="O16" s="18">
        <f>VLOOKUP(L16,nivojof,2)</f>
        <v>20</v>
      </c>
    </row>
    <row r="17" spans="1:15" x14ac:dyDescent="0.25">
      <c r="A17" s="18">
        <v>47</v>
      </c>
      <c r="B17" s="18">
        <v>1110034</v>
      </c>
      <c r="C17" s="18" t="s">
        <v>211</v>
      </c>
      <c r="D17" s="18" t="s">
        <v>41</v>
      </c>
      <c r="E17" s="18" t="s">
        <v>122</v>
      </c>
      <c r="F17" s="18"/>
      <c r="G17" s="18" t="s">
        <v>237</v>
      </c>
      <c r="H17" s="18" t="s">
        <v>238</v>
      </c>
      <c r="I17" s="18" t="s">
        <v>50</v>
      </c>
      <c r="J17" s="18">
        <v>11111</v>
      </c>
      <c r="K17" s="18" t="s">
        <v>219</v>
      </c>
      <c r="L17" s="18" t="s">
        <v>31</v>
      </c>
      <c r="M17" s="18" t="s">
        <v>238</v>
      </c>
      <c r="N17" s="18">
        <v>2</v>
      </c>
      <c r="O17" s="18">
        <f>VLOOKUP(L17,nivojof,2)</f>
        <v>20</v>
      </c>
    </row>
    <row r="18" spans="1:15" x14ac:dyDescent="0.25">
      <c r="A18" s="18">
        <v>49</v>
      </c>
      <c r="B18" s="18">
        <v>1110073</v>
      </c>
      <c r="C18" s="18" t="s">
        <v>212</v>
      </c>
      <c r="D18" s="18" t="s">
        <v>40</v>
      </c>
      <c r="E18" s="18" t="s">
        <v>122</v>
      </c>
      <c r="F18" s="18"/>
      <c r="G18" s="18" t="s">
        <v>237</v>
      </c>
      <c r="H18" s="18" t="s">
        <v>141</v>
      </c>
      <c r="I18" s="18" t="s">
        <v>50</v>
      </c>
      <c r="J18" s="18">
        <v>11111</v>
      </c>
      <c r="K18" s="18" t="s">
        <v>219</v>
      </c>
      <c r="L18" s="18" t="s">
        <v>31</v>
      </c>
      <c r="M18" s="18">
        <v>9</v>
      </c>
      <c r="N18" s="18">
        <v>3</v>
      </c>
      <c r="O18" s="18">
        <f>VLOOKUP(L18,nivojof,2)</f>
        <v>20</v>
      </c>
    </row>
    <row r="19" spans="1:15" x14ac:dyDescent="0.25">
      <c r="A19" s="18">
        <v>50</v>
      </c>
      <c r="B19" s="18">
        <v>1110074</v>
      </c>
      <c r="C19" s="18" t="s">
        <v>213</v>
      </c>
      <c r="D19" s="18" t="s">
        <v>40</v>
      </c>
      <c r="E19" s="18" t="s">
        <v>122</v>
      </c>
      <c r="F19" s="18"/>
      <c r="G19" s="18" t="s">
        <v>237</v>
      </c>
      <c r="H19" s="18" t="s">
        <v>141</v>
      </c>
      <c r="I19" s="18" t="s">
        <v>50</v>
      </c>
      <c r="J19" s="18">
        <v>11111</v>
      </c>
      <c r="K19" s="18" t="s">
        <v>219</v>
      </c>
      <c r="L19" s="18" t="s">
        <v>31</v>
      </c>
      <c r="M19" s="18">
        <v>10</v>
      </c>
      <c r="N19" s="18">
        <v>4</v>
      </c>
      <c r="O19" s="18">
        <f>VLOOKUP(L19,nivojof,2)</f>
        <v>20</v>
      </c>
    </row>
    <row r="20" spans="1:15" x14ac:dyDescent="0.25">
      <c r="A20" s="18">
        <v>53</v>
      </c>
      <c r="B20" s="18">
        <v>2430072</v>
      </c>
      <c r="C20" s="18" t="s">
        <v>214</v>
      </c>
      <c r="D20" s="18" t="s">
        <v>39</v>
      </c>
      <c r="E20" s="18" t="s">
        <v>123</v>
      </c>
      <c r="F20" s="18"/>
      <c r="G20" s="18" t="s">
        <v>237</v>
      </c>
      <c r="H20" s="18" t="s">
        <v>141</v>
      </c>
      <c r="I20" s="18" t="s">
        <v>50</v>
      </c>
      <c r="J20" s="18">
        <v>11243</v>
      </c>
      <c r="K20" s="18" t="s">
        <v>220</v>
      </c>
      <c r="L20" s="18" t="s">
        <v>28</v>
      </c>
      <c r="M20" s="18">
        <v>3</v>
      </c>
      <c r="N20" s="18">
        <v>1</v>
      </c>
      <c r="O20" s="18">
        <f>VLOOKUP(L20,nivojof,2)</f>
        <v>15</v>
      </c>
    </row>
    <row r="21" spans="1:15" x14ac:dyDescent="0.25">
      <c r="A21" s="18">
        <v>54</v>
      </c>
      <c r="B21" s="18">
        <v>2430073</v>
      </c>
      <c r="C21" s="18" t="s">
        <v>215</v>
      </c>
      <c r="D21" s="18" t="s">
        <v>39</v>
      </c>
      <c r="E21" s="18" t="s">
        <v>123</v>
      </c>
      <c r="F21" s="18"/>
      <c r="G21" s="18" t="s">
        <v>237</v>
      </c>
      <c r="H21" s="18" t="s">
        <v>141</v>
      </c>
      <c r="I21" s="18" t="s">
        <v>50</v>
      </c>
      <c r="J21" s="18">
        <v>11243</v>
      </c>
      <c r="K21" s="18" t="s">
        <v>220</v>
      </c>
      <c r="L21" s="18" t="s">
        <v>28</v>
      </c>
      <c r="M21" s="18">
        <v>4</v>
      </c>
      <c r="N21" s="18">
        <v>2</v>
      </c>
      <c r="O21" s="18">
        <f>VLOOKUP(L21,nivojof,2)</f>
        <v>15</v>
      </c>
    </row>
    <row r="22" spans="1:15" x14ac:dyDescent="0.25">
      <c r="A22" s="18">
        <v>56</v>
      </c>
      <c r="B22" s="18">
        <v>2430076</v>
      </c>
      <c r="C22" s="18" t="s">
        <v>216</v>
      </c>
      <c r="D22" s="18" t="s">
        <v>40</v>
      </c>
      <c r="E22" s="18" t="s">
        <v>122</v>
      </c>
      <c r="F22" s="18"/>
      <c r="G22" s="18" t="s">
        <v>237</v>
      </c>
      <c r="H22" s="18" t="s">
        <v>141</v>
      </c>
      <c r="I22" s="18" t="s">
        <v>50</v>
      </c>
      <c r="J22" s="18">
        <v>11243</v>
      </c>
      <c r="K22" s="18" t="s">
        <v>220</v>
      </c>
      <c r="L22" s="18" t="s">
        <v>28</v>
      </c>
      <c r="M22" s="18">
        <v>6</v>
      </c>
      <c r="N22" s="18">
        <v>3</v>
      </c>
      <c r="O22" s="18">
        <f>VLOOKUP(L22,nivojof,2)</f>
        <v>15</v>
      </c>
    </row>
    <row r="23" spans="1:15" x14ac:dyDescent="0.25">
      <c r="A23" s="18">
        <v>57</v>
      </c>
      <c r="B23" s="18">
        <v>2430083</v>
      </c>
      <c r="C23" s="18" t="s">
        <v>217</v>
      </c>
      <c r="D23" s="18" t="s">
        <v>42</v>
      </c>
      <c r="E23" s="18" t="s">
        <v>123</v>
      </c>
      <c r="F23" s="18"/>
      <c r="G23" s="18" t="s">
        <v>237</v>
      </c>
      <c r="H23" s="18" t="s">
        <v>141</v>
      </c>
      <c r="I23" s="18" t="s">
        <v>50</v>
      </c>
      <c r="J23" s="18">
        <v>11243</v>
      </c>
      <c r="K23" s="18" t="s">
        <v>220</v>
      </c>
      <c r="L23" s="18" t="s">
        <v>31</v>
      </c>
      <c r="M23" s="18">
        <v>7</v>
      </c>
      <c r="N23" s="18">
        <v>4</v>
      </c>
      <c r="O23" s="18">
        <f>VLOOKUP(L23,nivojof,2)</f>
        <v>20</v>
      </c>
    </row>
    <row r="24" spans="1:15" x14ac:dyDescent="0.25">
      <c r="A24" s="18">
        <v>59</v>
      </c>
      <c r="B24" s="18">
        <v>2430086</v>
      </c>
      <c r="C24" s="18" t="s">
        <v>218</v>
      </c>
      <c r="D24" s="18" t="s">
        <v>42</v>
      </c>
      <c r="E24" s="18" t="s">
        <v>123</v>
      </c>
      <c r="F24" s="18"/>
      <c r="G24" s="18" t="s">
        <v>237</v>
      </c>
      <c r="H24" s="18" t="s">
        <v>141</v>
      </c>
      <c r="I24" s="18" t="s">
        <v>50</v>
      </c>
      <c r="J24" s="18">
        <v>11243</v>
      </c>
      <c r="K24" s="18" t="s">
        <v>220</v>
      </c>
      <c r="L24" s="18" t="s">
        <v>31</v>
      </c>
      <c r="M24" s="18">
        <v>9</v>
      </c>
      <c r="N24" s="18">
        <v>5</v>
      </c>
      <c r="O24" s="18">
        <f>VLOOKUP(L24,nivojof,2)</f>
        <v>20</v>
      </c>
    </row>
    <row r="25" spans="1:15" ht="14.25" customHeight="1" x14ac:dyDescent="0.25"/>
  </sheetData>
  <sortState ref="A3:O1000">
    <sortCondition ref="J3"/>
  </sortState>
  <pageMargins left="0.70866141732283472" right="0.70866141732283472" top="0.74803149606299213" bottom="0.74803149606299213" header="0.31496062992125984" footer="0.31496062992125984"/>
  <pageSetup paperSize="9" scale="41" fitToHeight="0" orientation="landscape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Equipe_Jof">
                <anchor moveWithCells="1" sizeWithCells="1">
                  <from>
                    <xdr:col>8</xdr:col>
                    <xdr:colOff>28575</xdr:colOff>
                    <xdr:row>0</xdr:row>
                    <xdr:rowOff>38100</xdr:rowOff>
                  </from>
                  <to>
                    <xdr:col>10</xdr:col>
                    <xdr:colOff>876300</xdr:colOff>
                    <xdr:row>0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Button 2">
              <controlPr defaultSize="0" print="0" autoFill="0" autoPict="0" macro="[0]!supp_ptsjof">
                <anchor moveWithCells="1" sizeWithCells="1">
                  <from>
                    <xdr:col>10</xdr:col>
                    <xdr:colOff>1200150</xdr:colOff>
                    <xdr:row>0</xdr:row>
                    <xdr:rowOff>38100</xdr:rowOff>
                  </from>
                  <to>
                    <xdr:col>11</xdr:col>
                    <xdr:colOff>666750</xdr:colOff>
                    <xdr:row>0</xdr:row>
                    <xdr:rowOff>400050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U16"/>
  <sheetViews>
    <sheetView workbookViewId="0">
      <selection activeCell="G31" sqref="G31"/>
    </sheetView>
  </sheetViews>
  <sheetFormatPr baseColWidth="10" defaultRowHeight="15" x14ac:dyDescent="0.25"/>
  <cols>
    <col min="1" max="1" width="3.5703125" customWidth="1"/>
    <col min="2" max="2" width="5.140625" bestFit="1" customWidth="1"/>
    <col min="3" max="3" width="9.7109375" bestFit="1" customWidth="1"/>
    <col min="4" max="4" width="13" bestFit="1" customWidth="1"/>
    <col min="5" max="5" width="3" customWidth="1"/>
    <col min="6" max="6" width="4" bestFit="1" customWidth="1"/>
    <col min="7" max="7" width="4.140625" bestFit="1" customWidth="1"/>
    <col min="8" max="8" width="3.7109375" bestFit="1" customWidth="1"/>
    <col min="9" max="9" width="4.7109375" bestFit="1" customWidth="1"/>
    <col min="10" max="10" width="3.28515625" bestFit="1" customWidth="1"/>
    <col min="11" max="11" width="5.140625" bestFit="1" customWidth="1"/>
    <col min="12" max="14" width="3" bestFit="1" customWidth="1"/>
    <col min="15" max="16" width="3.140625" bestFit="1" customWidth="1"/>
    <col min="17" max="17" width="5.7109375" bestFit="1" customWidth="1"/>
    <col min="18" max="18" width="5.42578125" bestFit="1" customWidth="1"/>
    <col min="19" max="19" width="4.5703125" bestFit="1" customWidth="1"/>
    <col min="20" max="20" width="9" customWidth="1"/>
    <col min="21" max="21" width="11.42578125" bestFit="1" customWidth="1"/>
  </cols>
  <sheetData>
    <row r="1" spans="1:21" x14ac:dyDescent="0.25">
      <c r="A1" s="2" t="s">
        <v>14</v>
      </c>
      <c r="B1" s="2" t="s">
        <v>2</v>
      </c>
      <c r="C1" s="2" t="s">
        <v>18</v>
      </c>
      <c r="D1" s="2" t="s">
        <v>0</v>
      </c>
      <c r="E1" s="2" t="s">
        <v>1</v>
      </c>
      <c r="F1" s="2" t="s">
        <v>3</v>
      </c>
      <c r="G1" s="2" t="s">
        <v>4</v>
      </c>
      <c r="H1" s="2" t="s">
        <v>5</v>
      </c>
      <c r="I1" s="2" t="s">
        <v>11</v>
      </c>
      <c r="J1" s="2" t="s">
        <v>13</v>
      </c>
      <c r="K1" s="2" t="s">
        <v>12</v>
      </c>
      <c r="L1" s="2" t="s">
        <v>6</v>
      </c>
      <c r="M1" s="2" t="s">
        <v>7</v>
      </c>
      <c r="N1" s="2" t="s">
        <v>8</v>
      </c>
      <c r="O1" s="2" t="s">
        <v>9</v>
      </c>
      <c r="P1" s="2" t="s">
        <v>10</v>
      </c>
      <c r="Q1" s="2" t="s">
        <v>21</v>
      </c>
      <c r="R1" s="2" t="s">
        <v>20</v>
      </c>
      <c r="S1" s="2" t="s">
        <v>19</v>
      </c>
      <c r="T1" s="2" t="s">
        <v>12</v>
      </c>
      <c r="U1" s="2" t="s">
        <v>17</v>
      </c>
    </row>
    <row r="2" spans="1:21" x14ac:dyDescent="0.25">
      <c r="A2" s="3" t="s">
        <v>15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4"/>
      <c r="R2" s="7"/>
      <c r="S2" s="4"/>
      <c r="T2" s="4"/>
      <c r="U2" s="36">
        <v>1</v>
      </c>
    </row>
    <row r="3" spans="1:21" x14ac:dyDescent="0.25">
      <c r="A3" s="1" t="s">
        <v>16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32"/>
      <c r="R3" s="34"/>
      <c r="S3" s="34"/>
      <c r="T3" s="34"/>
      <c r="U3" s="32"/>
    </row>
    <row r="4" spans="1:21" x14ac:dyDescent="0.25">
      <c r="A4" s="1" t="s">
        <v>16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32"/>
      <c r="R4" s="34"/>
      <c r="S4" s="34"/>
      <c r="T4" s="34"/>
      <c r="U4" s="32"/>
    </row>
    <row r="5" spans="1:21" x14ac:dyDescent="0.25">
      <c r="A5" s="1" t="s">
        <v>16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32"/>
      <c r="R5" s="34"/>
      <c r="S5" s="34"/>
      <c r="T5" s="34"/>
      <c r="U5" s="32"/>
    </row>
    <row r="6" spans="1:21" x14ac:dyDescent="0.25">
      <c r="A6" s="1" t="s">
        <v>16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33"/>
      <c r="R6" s="35"/>
      <c r="S6" s="35"/>
      <c r="T6" s="35"/>
      <c r="U6" s="33"/>
    </row>
    <row r="7" spans="1:21" x14ac:dyDescent="0.25">
      <c r="A7" s="3" t="s">
        <v>15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4"/>
      <c r="R7" s="4"/>
      <c r="S7" s="4"/>
      <c r="T7" s="4"/>
      <c r="U7" s="36">
        <v>2</v>
      </c>
    </row>
    <row r="8" spans="1:21" x14ac:dyDescent="0.25">
      <c r="A8" s="1" t="s">
        <v>16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5"/>
      <c r="R8" s="34"/>
      <c r="S8" s="34"/>
      <c r="T8" s="34"/>
      <c r="U8" s="32"/>
    </row>
    <row r="9" spans="1:21" x14ac:dyDescent="0.25">
      <c r="A9" s="1" t="s">
        <v>16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5"/>
      <c r="R9" s="34"/>
      <c r="S9" s="34"/>
      <c r="T9" s="34"/>
      <c r="U9" s="32"/>
    </row>
    <row r="10" spans="1:21" x14ac:dyDescent="0.25">
      <c r="A10" s="1" t="s">
        <v>16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5"/>
      <c r="R10" s="34"/>
      <c r="S10" s="34"/>
      <c r="T10" s="34"/>
      <c r="U10" s="32"/>
    </row>
    <row r="11" spans="1:21" x14ac:dyDescent="0.25">
      <c r="A11" s="1" t="s">
        <v>16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6"/>
      <c r="R11" s="35"/>
      <c r="S11" s="35"/>
      <c r="T11" s="35"/>
      <c r="U11" s="33"/>
    </row>
    <row r="12" spans="1:21" x14ac:dyDescent="0.25">
      <c r="A12" s="3" t="s">
        <v>15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4"/>
      <c r="R12" s="4"/>
      <c r="S12" s="4"/>
      <c r="T12" s="4"/>
      <c r="U12" s="36">
        <v>3</v>
      </c>
    </row>
    <row r="13" spans="1:21" x14ac:dyDescent="0.25">
      <c r="A13" s="1" t="s">
        <v>16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5"/>
      <c r="R13" s="34"/>
      <c r="S13" s="34"/>
      <c r="T13" s="34"/>
      <c r="U13" s="32"/>
    </row>
    <row r="14" spans="1:21" x14ac:dyDescent="0.25">
      <c r="A14" s="1" t="s">
        <v>16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5"/>
      <c r="R14" s="34"/>
      <c r="S14" s="34"/>
      <c r="T14" s="34"/>
      <c r="U14" s="32"/>
    </row>
    <row r="15" spans="1:21" x14ac:dyDescent="0.25">
      <c r="A15" s="1" t="s">
        <v>16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5"/>
      <c r="R15" s="34"/>
      <c r="S15" s="34"/>
      <c r="T15" s="34"/>
      <c r="U15" s="32"/>
    </row>
    <row r="16" spans="1:21" x14ac:dyDescent="0.25">
      <c r="A16" s="1" t="s">
        <v>16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6"/>
      <c r="R16" s="35"/>
      <c r="S16" s="35"/>
      <c r="T16" s="35"/>
      <c r="U16" s="33"/>
    </row>
  </sheetData>
  <mergeCells count="13">
    <mergeCell ref="Q3:Q6"/>
    <mergeCell ref="T3:T6"/>
    <mergeCell ref="T8:T11"/>
    <mergeCell ref="T13:T16"/>
    <mergeCell ref="U12:U16"/>
    <mergeCell ref="R3:R6"/>
    <mergeCell ref="S3:S6"/>
    <mergeCell ref="R8:R11"/>
    <mergeCell ref="S8:S11"/>
    <mergeCell ref="R13:R16"/>
    <mergeCell ref="S13:S16"/>
    <mergeCell ref="U2:U6"/>
    <mergeCell ref="U7:U11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U16"/>
  <sheetViews>
    <sheetView workbookViewId="0">
      <selection activeCell="I30" sqref="I30"/>
    </sheetView>
  </sheetViews>
  <sheetFormatPr baseColWidth="10" defaultRowHeight="15" x14ac:dyDescent="0.25"/>
  <cols>
    <col min="1" max="1" width="3.5703125" customWidth="1"/>
    <col min="2" max="2" width="5.140625" bestFit="1" customWidth="1"/>
    <col min="3" max="3" width="9.7109375" bestFit="1" customWidth="1"/>
    <col min="4" max="4" width="13" bestFit="1" customWidth="1"/>
    <col min="5" max="5" width="3" customWidth="1"/>
    <col min="6" max="6" width="4" bestFit="1" customWidth="1"/>
    <col min="7" max="7" width="4.140625" bestFit="1" customWidth="1"/>
    <col min="8" max="8" width="3.7109375" bestFit="1" customWidth="1"/>
    <col min="9" max="9" width="4.7109375" bestFit="1" customWidth="1"/>
    <col min="10" max="10" width="3.28515625" bestFit="1" customWidth="1"/>
    <col min="11" max="11" width="5.140625" bestFit="1" customWidth="1"/>
    <col min="12" max="14" width="3" bestFit="1" customWidth="1"/>
    <col min="15" max="16" width="3.140625" bestFit="1" customWidth="1"/>
    <col min="17" max="17" width="5.7109375" bestFit="1" customWidth="1"/>
    <col min="18" max="18" width="5.42578125" bestFit="1" customWidth="1"/>
    <col min="19" max="19" width="4.5703125" bestFit="1" customWidth="1"/>
    <col min="20" max="20" width="9" customWidth="1"/>
    <col min="21" max="21" width="11.42578125" bestFit="1" customWidth="1"/>
  </cols>
  <sheetData>
    <row r="1" spans="1:21" x14ac:dyDescent="0.25">
      <c r="A1" s="2" t="s">
        <v>14</v>
      </c>
      <c r="B1" s="2" t="s">
        <v>2</v>
      </c>
      <c r="C1" s="2" t="s">
        <v>18</v>
      </c>
      <c r="D1" s="2" t="s">
        <v>0</v>
      </c>
      <c r="E1" s="2" t="s">
        <v>1</v>
      </c>
      <c r="F1" s="2" t="s">
        <v>3</v>
      </c>
      <c r="G1" s="2" t="s">
        <v>4</v>
      </c>
      <c r="H1" s="2" t="s">
        <v>5</v>
      </c>
      <c r="I1" s="2" t="s">
        <v>11</v>
      </c>
      <c r="J1" s="2" t="s">
        <v>13</v>
      </c>
      <c r="K1" s="2" t="s">
        <v>12</v>
      </c>
      <c r="L1" s="2" t="s">
        <v>6</v>
      </c>
      <c r="M1" s="2" t="s">
        <v>7</v>
      </c>
      <c r="N1" s="2" t="s">
        <v>8</v>
      </c>
      <c r="O1" s="2" t="s">
        <v>9</v>
      </c>
      <c r="P1" s="2" t="s">
        <v>10</v>
      </c>
      <c r="Q1" s="2" t="s">
        <v>21</v>
      </c>
      <c r="R1" s="2" t="s">
        <v>20</v>
      </c>
      <c r="S1" s="2" t="s">
        <v>19</v>
      </c>
      <c r="T1" s="2" t="s">
        <v>12</v>
      </c>
      <c r="U1" s="2" t="s">
        <v>17</v>
      </c>
    </row>
    <row r="2" spans="1:21" x14ac:dyDescent="0.25">
      <c r="A2" s="3" t="s">
        <v>15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4"/>
      <c r="R2" s="7"/>
      <c r="S2" s="4"/>
      <c r="T2" s="4"/>
      <c r="U2" s="36">
        <v>1</v>
      </c>
    </row>
    <row r="3" spans="1:21" x14ac:dyDescent="0.25">
      <c r="A3" s="1" t="s">
        <v>16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32"/>
      <c r="R3" s="34"/>
      <c r="S3" s="34"/>
      <c r="T3" s="34"/>
      <c r="U3" s="32"/>
    </row>
    <row r="4" spans="1:21" x14ac:dyDescent="0.25">
      <c r="A4" s="1" t="s">
        <v>16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32"/>
      <c r="R4" s="34"/>
      <c r="S4" s="34"/>
      <c r="T4" s="34"/>
      <c r="U4" s="32"/>
    </row>
    <row r="5" spans="1:21" x14ac:dyDescent="0.25">
      <c r="A5" s="1" t="s">
        <v>16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32"/>
      <c r="R5" s="34"/>
      <c r="S5" s="34"/>
      <c r="T5" s="34"/>
      <c r="U5" s="32"/>
    </row>
    <row r="6" spans="1:21" x14ac:dyDescent="0.25">
      <c r="A6" s="1" t="s">
        <v>16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33"/>
      <c r="R6" s="35"/>
      <c r="S6" s="35"/>
      <c r="T6" s="35"/>
      <c r="U6" s="33"/>
    </row>
    <row r="7" spans="1:21" x14ac:dyDescent="0.25">
      <c r="A7" s="3" t="s">
        <v>15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4"/>
      <c r="R7" s="4"/>
      <c r="S7" s="4"/>
      <c r="T7" s="4"/>
      <c r="U7" s="36">
        <v>2</v>
      </c>
    </row>
    <row r="8" spans="1:21" x14ac:dyDescent="0.25">
      <c r="A8" s="1" t="s">
        <v>16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5"/>
      <c r="R8" s="34"/>
      <c r="S8" s="34"/>
      <c r="T8" s="34"/>
      <c r="U8" s="32"/>
    </row>
    <row r="9" spans="1:21" x14ac:dyDescent="0.25">
      <c r="A9" s="1" t="s">
        <v>16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5"/>
      <c r="R9" s="34"/>
      <c r="S9" s="34"/>
      <c r="T9" s="34"/>
      <c r="U9" s="32"/>
    </row>
    <row r="10" spans="1:21" x14ac:dyDescent="0.25">
      <c r="A10" s="1" t="s">
        <v>16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5"/>
      <c r="R10" s="34"/>
      <c r="S10" s="34"/>
      <c r="T10" s="34"/>
      <c r="U10" s="32"/>
    </row>
    <row r="11" spans="1:21" x14ac:dyDescent="0.25">
      <c r="A11" s="1" t="s">
        <v>16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6"/>
      <c r="R11" s="35"/>
      <c r="S11" s="35"/>
      <c r="T11" s="35"/>
      <c r="U11" s="33"/>
    </row>
    <row r="12" spans="1:21" x14ac:dyDescent="0.25">
      <c r="A12" s="3" t="s">
        <v>15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4"/>
      <c r="R12" s="4"/>
      <c r="S12" s="4"/>
      <c r="T12" s="4"/>
      <c r="U12" s="36">
        <v>3</v>
      </c>
    </row>
    <row r="13" spans="1:21" x14ac:dyDescent="0.25">
      <c r="A13" s="1" t="s">
        <v>16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5"/>
      <c r="R13" s="34"/>
      <c r="S13" s="34"/>
      <c r="T13" s="34"/>
      <c r="U13" s="32"/>
    </row>
    <row r="14" spans="1:21" x14ac:dyDescent="0.25">
      <c r="A14" s="1" t="s">
        <v>16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5"/>
      <c r="R14" s="34"/>
      <c r="S14" s="34"/>
      <c r="T14" s="34"/>
      <c r="U14" s="32"/>
    </row>
    <row r="15" spans="1:21" x14ac:dyDescent="0.25">
      <c r="A15" s="1" t="s">
        <v>16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5"/>
      <c r="R15" s="34"/>
      <c r="S15" s="34"/>
      <c r="T15" s="34"/>
      <c r="U15" s="32"/>
    </row>
    <row r="16" spans="1:21" x14ac:dyDescent="0.25">
      <c r="A16" s="1" t="s">
        <v>16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6"/>
      <c r="R16" s="35"/>
      <c r="S16" s="35"/>
      <c r="T16" s="35"/>
      <c r="U16" s="33"/>
    </row>
  </sheetData>
  <mergeCells count="13">
    <mergeCell ref="U12:U16"/>
    <mergeCell ref="R13:R16"/>
    <mergeCell ref="S13:S16"/>
    <mergeCell ref="T13:T16"/>
    <mergeCell ref="U2:U6"/>
    <mergeCell ref="Q3:Q6"/>
    <mergeCell ref="R3:R6"/>
    <mergeCell ref="S3:S6"/>
    <mergeCell ref="T3:T6"/>
    <mergeCell ref="U7:U11"/>
    <mergeCell ref="R8:R11"/>
    <mergeCell ref="S8:S11"/>
    <mergeCell ref="T8:T11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F5"/>
  <sheetViews>
    <sheetView tabSelected="1" workbookViewId="0">
      <selection activeCell="H6" sqref="H6"/>
    </sheetView>
  </sheetViews>
  <sheetFormatPr baseColWidth="10" defaultRowHeight="15" x14ac:dyDescent="0.25"/>
  <cols>
    <col min="1" max="1" width="2" bestFit="1" customWidth="1"/>
    <col min="2" max="2" width="5.140625" bestFit="1" customWidth="1"/>
    <col min="3" max="3" width="9.42578125" bestFit="1" customWidth="1"/>
    <col min="4" max="4" width="7.140625" customWidth="1"/>
    <col min="5" max="5" width="7.85546875" bestFit="1" customWidth="1"/>
    <col min="6" max="6" width="6.5703125" bestFit="1" customWidth="1"/>
  </cols>
  <sheetData>
    <row r="1" spans="1:6" x14ac:dyDescent="0.25">
      <c r="A1" s="18"/>
      <c r="B1" s="18" t="s">
        <v>287</v>
      </c>
      <c r="C1" s="18" t="s">
        <v>288</v>
      </c>
      <c r="D1" s="18" t="s">
        <v>290</v>
      </c>
      <c r="E1" s="18" t="s">
        <v>291</v>
      </c>
      <c r="F1" s="18" t="s">
        <v>289</v>
      </c>
    </row>
    <row r="2" spans="1:6" x14ac:dyDescent="0.25">
      <c r="A2" s="18">
        <v>1</v>
      </c>
      <c r="B2" s="18" t="s">
        <v>122</v>
      </c>
      <c r="C2" s="18"/>
      <c r="D2" s="18"/>
      <c r="E2" s="18"/>
      <c r="F2" s="18"/>
    </row>
    <row r="3" spans="1:6" x14ac:dyDescent="0.25">
      <c r="A3" s="18">
        <v>2</v>
      </c>
      <c r="B3" s="18" t="s">
        <v>123</v>
      </c>
      <c r="C3" s="18"/>
      <c r="D3" s="18"/>
      <c r="E3" s="18"/>
      <c r="F3" s="18"/>
    </row>
    <row r="4" spans="1:6" x14ac:dyDescent="0.25">
      <c r="A4" s="18">
        <v>3</v>
      </c>
      <c r="B4" s="18"/>
      <c r="C4" s="18"/>
      <c r="D4" s="18"/>
      <c r="E4" s="18"/>
      <c r="F4" s="18"/>
    </row>
    <row r="5" spans="1:6" x14ac:dyDescent="0.25">
      <c r="A5" s="18">
        <v>4</v>
      </c>
      <c r="B5" s="18"/>
      <c r="C5" s="18"/>
      <c r="D5" s="18"/>
      <c r="E5" s="18"/>
      <c r="F5" s="18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B5"/>
  <sheetViews>
    <sheetView workbookViewId="0">
      <selection activeCell="A7" sqref="A7"/>
    </sheetView>
  </sheetViews>
  <sheetFormatPr baseColWidth="10" defaultRowHeight="15" x14ac:dyDescent="0.25"/>
  <cols>
    <col min="1" max="1" width="14.42578125" bestFit="1" customWidth="1"/>
    <col min="2" max="2" width="3.7109375" bestFit="1" customWidth="1"/>
  </cols>
  <sheetData>
    <row r="1" spans="1:2" x14ac:dyDescent="0.25">
      <c r="A1" s="74" t="s">
        <v>294</v>
      </c>
      <c r="B1" s="74" t="s">
        <v>295</v>
      </c>
    </row>
    <row r="2" spans="1:2" x14ac:dyDescent="0.25">
      <c r="A2" s="18" t="s">
        <v>29</v>
      </c>
      <c r="B2" s="18">
        <v>25</v>
      </c>
    </row>
    <row r="3" spans="1:2" x14ac:dyDescent="0.25">
      <c r="A3" s="18" t="s">
        <v>31</v>
      </c>
      <c r="B3" s="18">
        <v>20</v>
      </c>
    </row>
    <row r="4" spans="1:2" x14ac:dyDescent="0.25">
      <c r="A4" s="18" t="s">
        <v>28</v>
      </c>
      <c r="B4" s="18">
        <v>15</v>
      </c>
    </row>
    <row r="5" spans="1:2" x14ac:dyDescent="0.25">
      <c r="A5" s="18" t="s">
        <v>286</v>
      </c>
      <c r="B5" s="18">
        <v>30</v>
      </c>
    </row>
  </sheetData>
  <sortState ref="A2:B5">
    <sortCondition ref="A2:A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BASE</vt:lpstr>
      <vt:lpstr>COL</vt:lpstr>
      <vt:lpstr>LYC</vt:lpstr>
      <vt:lpstr>JOF</vt:lpstr>
      <vt:lpstr>Equip-Col</vt:lpstr>
      <vt:lpstr>Equip-Lyc</vt:lpstr>
      <vt:lpstr>masque</vt:lpstr>
      <vt:lpstr>parametre</vt:lpstr>
      <vt:lpstr>nivojof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sans nom</dc:creator>
  <cp:lastModifiedBy>sans nom</cp:lastModifiedBy>
  <cp:lastPrinted>2015-02-25T06:13:59Z</cp:lastPrinted>
  <dcterms:created xsi:type="dcterms:W3CDTF">2015-02-19T20:07:43Z</dcterms:created>
  <dcterms:modified xsi:type="dcterms:W3CDTF">2015-02-25T06:23:17Z</dcterms:modified>
</cp:coreProperties>
</file>