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__RESTAURATION SCOLAIRE__\AGENTS\"/>
    </mc:Choice>
  </mc:AlternateContent>
  <bookViews>
    <workbookView xWindow="0" yWindow="0" windowWidth="28800" windowHeight="12210" activeTab="1"/>
  </bookViews>
  <sheets>
    <sheet name="Données" sheetId="2" r:id="rId1"/>
    <sheet name="Congés" sheetId="1" r:id="rId2"/>
  </sheets>
  <definedNames>
    <definedName name="Année">Données!$A$2</definedName>
    <definedName name="Congés">Données!$E$5:$E$9</definedName>
    <definedName name="Encadrant">Données!$D$5:$D$9</definedName>
    <definedName name="Fériés">Données!$C$5:$C$17</definedName>
    <definedName name="_xlnm.Print_Area" localSheetId="1">Congés!$A$1:$I$38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H18" i="1"/>
  <c r="C17" i="2"/>
  <c r="C16" i="2"/>
  <c r="C15" i="2"/>
  <c r="C14" i="2"/>
  <c r="C13" i="2"/>
  <c r="C9" i="2"/>
  <c r="C8" i="2"/>
  <c r="C5" i="2"/>
  <c r="C6" i="2"/>
  <c r="C7" i="2" s="1"/>
  <c r="H17" i="1" l="1"/>
  <c r="H15" i="1"/>
  <c r="C10" i="2"/>
  <c r="H14" i="1" s="1"/>
  <c r="C11" i="2"/>
  <c r="C12" i="2"/>
  <c r="H13" i="1" l="1"/>
  <c r="I13" i="1" s="1"/>
  <c r="I14" i="1" s="1"/>
  <c r="H16" i="1"/>
</calcChain>
</file>

<file path=xl/sharedStrings.xml><?xml version="1.0" encoding="utf-8"?>
<sst xmlns="http://schemas.openxmlformats.org/spreadsheetml/2006/main" count="76" uniqueCount="42">
  <si>
    <t>Initial. Encadr.</t>
  </si>
  <si>
    <t>Date de saisie</t>
  </si>
  <si>
    <t>Nature de la demande</t>
  </si>
  <si>
    <t>Période</t>
  </si>
  <si>
    <t>Durée</t>
  </si>
  <si>
    <t>Reste</t>
  </si>
  <si>
    <t>Du</t>
  </si>
  <si>
    <t>M / A</t>
  </si>
  <si>
    <t>Au</t>
  </si>
  <si>
    <t>M / A</t>
  </si>
  <si>
    <t>CA</t>
  </si>
  <si>
    <t>M</t>
  </si>
  <si>
    <t>A</t>
  </si>
  <si>
    <t>Matricule :</t>
  </si>
  <si>
    <t>Nom Prénom :</t>
  </si>
  <si>
    <t>Service :</t>
  </si>
  <si>
    <t>Droits à congés pour l'année en cours :</t>
  </si>
  <si>
    <t>RTT</t>
  </si>
  <si>
    <t>PONT</t>
  </si>
  <si>
    <t>Jour de l’an</t>
  </si>
  <si>
    <t>Pâques</t>
  </si>
  <si>
    <t>Lundi de Pâques</t>
  </si>
  <si>
    <t xml:space="preserve"> 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</si>
  <si>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</si>
  <si>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</si>
  <si>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</si>
  <si>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</si>
  <si>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</si>
  <si>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</si>
  <si>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</si>
  <si>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</si>
  <si>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</si>
  <si>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</si>
  <si>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Fériés</t>
  </si>
  <si>
    <t>Congés</t>
  </si>
  <si>
    <t>Année</t>
  </si>
  <si>
    <t>BC</t>
  </si>
  <si>
    <t>CJ</t>
  </si>
  <si>
    <t>BM</t>
  </si>
  <si>
    <t>1/2 journée</t>
  </si>
  <si>
    <t>AF</t>
  </si>
  <si>
    <t>CA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</si>
</sst>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dd/mm/yy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 indent="1"/>
    </xf>
    <xf numFmtId="0" fontId="3" fillId="0" borderId="0" xfId="0" quotePrefix="1" applyFont="1"/>
    <xf numFmtId="167" fontId="8" fillId="0" borderId="1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8" fillId="0" borderId="1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11" xfId="0" applyFont="1" applyBorder="1" applyAlignment="1" applyProtection="1">
      <alignment vertical="center"/>
    </xf>
    <xf numFmtId="0" fontId="8" fillId="0" borderId="12" xfId="0" applyFont="1" applyBorder="1" applyAlignment="1" applyProtection="1">
      <alignment vertical="center"/>
    </xf>
    <xf numFmtId="167" fontId="8" fillId="0" borderId="12" xfId="0" applyNumberFormat="1" applyFont="1" applyBorder="1" applyAlignment="1" applyProtection="1">
      <alignment horizontal="center" vertical="center"/>
    </xf>
    <xf numFmtId="0" fontId="8" fillId="0" borderId="0" xfId="0" applyFont="1"/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/>
    <xf numFmtId="0" fontId="8" fillId="0" borderId="17" xfId="0" applyFont="1" applyBorder="1"/>
    <xf numFmtId="0" fontId="8" fillId="0" borderId="18" xfId="0" applyFont="1" applyBorder="1"/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Continuous" vertical="center"/>
    </xf>
    <xf numFmtId="0" fontId="8" fillId="2" borderId="14" xfId="0" applyFont="1" applyFill="1" applyBorder="1" applyAlignment="1">
      <alignment horizontal="centerContinuous" vertical="center"/>
    </xf>
    <xf numFmtId="0" fontId="8" fillId="2" borderId="15" xfId="0" applyFont="1" applyFill="1" applyBorder="1" applyAlignment="1">
      <alignment horizontal="centerContinuous" vertical="center"/>
    </xf>
    <xf numFmtId="0" fontId="8" fillId="2" borderId="1" xfId="0" applyFont="1" applyFill="1" applyBorder="1" applyAlignment="1">
      <alignment horizontal="center" vertical="center" wrapText="1"/>
    </xf>
    <xf numFmtId="167" fontId="8" fillId="0" borderId="19" xfId="0" applyNumberFormat="1" applyFont="1" applyBorder="1" applyAlignment="1" applyProtection="1">
      <alignment horizontal="center" vertical="center"/>
    </xf>
    <xf numFmtId="167" fontId="8" fillId="0" borderId="0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4" tint="-0.24994659260841701"/>
      </font>
    </dxf>
    <dxf>
      <font>
        <color theme="9"/>
      </font>
    </dxf>
    <dxf>
      <font>
        <color rgb="FFFF0000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E7" sqref="E7"/>
    </sheetView>
  </sheetViews>
  <sheetFormatPr baseColWidth="10" defaultRowHeight="14.25" x14ac:dyDescent="0.2"/>
  <cols>
    <col min="1" max="16384" width="11.42578125" style="34"/>
  </cols>
  <sheetData>
    <row r="1" spans="1:6" x14ac:dyDescent="0.2">
      <c r="A1" s="44" t="s">
        <v>35</v>
      </c>
    </row>
    <row r="2" spans="1:6" x14ac:dyDescent="0.2">
      <c r="A2" s="40">
        <v>2018</v>
      </c>
    </row>
    <row r="4" spans="1:6" ht="30" customHeight="1" x14ac:dyDescent="0.2">
      <c r="A4" s="45" t="s">
        <v>33</v>
      </c>
      <c r="B4" s="46"/>
      <c r="C4" s="47"/>
      <c r="D4" s="48" t="s">
        <v>0</v>
      </c>
      <c r="E4" s="44" t="s">
        <v>34</v>
      </c>
      <c r="F4" s="44" t="s">
        <v>39</v>
      </c>
    </row>
    <row r="5" spans="1:6" x14ac:dyDescent="0.2">
      <c r="A5" s="30" t="s">
        <v>19</v>
      </c>
      <c r="B5" s="29"/>
      <c r="C5" s="49">
        <f>DATE(Année,1,1)</f>
        <v>43101</v>
      </c>
      <c r="D5" s="41" t="s">
        <v>36</v>
      </c>
      <c r="E5" s="41" t="s">
        <v>10</v>
      </c>
      <c r="F5" s="41" t="s">
        <v>11</v>
      </c>
    </row>
    <row r="6" spans="1:6" x14ac:dyDescent="0.2">
      <c r="A6" s="28" t="s">
        <v>20</v>
      </c>
      <c r="B6" s="29"/>
      <c r="C6" s="50">
        <f>IF(MOD(19*MOD(Année,19)+24,30)+MOD(2*MOD(Année,4)+4*MOD(Année,7)+6*
MOD(19*MOD(Année,19)+24,30)+5,7)-9&lt;=0,DATE(Année,3,22+MOD(19*MOD(Année,
19)+24,30)+MOD(2*MOD(Année,4)+4*MOD(Année,7)+6*MOD(19*MOD(Année,19)+24,
30)+5,7)),DATE(Année,4,MOD(19*MOD(Année,19)+24,30)+MOD(2*MOD(Année,4)+4*
MOD(Année,7)+6*MOD(19*MOD(Année,19)+24,30)+5,7)-9))</f>
        <v>43191</v>
      </c>
      <c r="D6" s="42" t="s">
        <v>40</v>
      </c>
      <c r="E6" s="42" t="s">
        <v>41</v>
      </c>
      <c r="F6" s="43" t="s">
        <v>12</v>
      </c>
    </row>
    <row r="7" spans="1:6" x14ac:dyDescent="0.2">
      <c r="A7" s="30" t="s">
        <v>21</v>
      </c>
      <c r="B7" s="29" t="s">
        <v>22</v>
      </c>
      <c r="C7" s="50">
        <f>C6+1</f>
        <v>43192</v>
      </c>
      <c r="D7" s="42" t="s">
        <v>37</v>
      </c>
      <c r="E7" s="42" t="s">
        <v>17</v>
      </c>
    </row>
    <row r="8" spans="1:6" x14ac:dyDescent="0.2">
      <c r="A8" s="28" t="s">
        <v>23</v>
      </c>
      <c r="B8" s="29"/>
      <c r="C8" s="50">
        <f>DATE(Année,5,1)</f>
        <v>43221</v>
      </c>
      <c r="D8" s="42" t="s">
        <v>38</v>
      </c>
      <c r="E8" s="42" t="s">
        <v>18</v>
      </c>
    </row>
    <row r="9" spans="1:6" x14ac:dyDescent="0.2">
      <c r="A9" s="28" t="s">
        <v>24</v>
      </c>
      <c r="B9" s="29"/>
      <c r="C9" s="50">
        <f>DATE(Année,5,8)</f>
        <v>43228</v>
      </c>
      <c r="D9" s="43"/>
      <c r="E9" s="43"/>
    </row>
    <row r="10" spans="1:6" x14ac:dyDescent="0.2">
      <c r="A10" s="28" t="s">
        <v>25</v>
      </c>
      <c r="B10" s="29" t="s">
        <v>22</v>
      </c>
      <c r="C10" s="27">
        <f>C6+39</f>
        <v>43230</v>
      </c>
    </row>
    <row r="11" spans="1:6" x14ac:dyDescent="0.2">
      <c r="A11" s="28" t="s">
        <v>26</v>
      </c>
      <c r="B11" s="29"/>
      <c r="C11" s="27">
        <f>C6+49</f>
        <v>43240</v>
      </c>
    </row>
    <row r="12" spans="1:6" x14ac:dyDescent="0.2">
      <c r="A12" s="28" t="s">
        <v>27</v>
      </c>
      <c r="B12" s="29"/>
      <c r="C12" s="27">
        <f>C6+50</f>
        <v>43241</v>
      </c>
    </row>
    <row r="13" spans="1:6" x14ac:dyDescent="0.2">
      <c r="A13" s="28" t="s">
        <v>28</v>
      </c>
      <c r="B13" s="29"/>
      <c r="C13" s="27">
        <f>DATE(Année,7,14)</f>
        <v>43295</v>
      </c>
    </row>
    <row r="14" spans="1:6" x14ac:dyDescent="0.2">
      <c r="A14" s="28" t="s">
        <v>29</v>
      </c>
      <c r="B14" s="29"/>
      <c r="C14" s="27">
        <f>DATE(Année,8,15)</f>
        <v>43327</v>
      </c>
    </row>
    <row r="15" spans="1:6" x14ac:dyDescent="0.2">
      <c r="A15" s="28" t="s">
        <v>30</v>
      </c>
      <c r="B15" s="29"/>
      <c r="C15" s="27">
        <f>DATE(Année,11,1)</f>
        <v>43405</v>
      </c>
    </row>
    <row r="16" spans="1:6" x14ac:dyDescent="0.2">
      <c r="A16" s="28" t="s">
        <v>31</v>
      </c>
      <c r="B16" s="29"/>
      <c r="C16" s="27">
        <f>DATE(Année,11,11)</f>
        <v>43415</v>
      </c>
    </row>
    <row r="17" spans="1:3" x14ac:dyDescent="0.2">
      <c r="A17" s="31" t="s">
        <v>32</v>
      </c>
      <c r="B17" s="32"/>
      <c r="C17" s="33">
        <f>DATE(Année,12,25)</f>
        <v>43459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showGridLines="0" tabSelected="1" workbookViewId="0">
      <selection activeCell="J17" sqref="J17"/>
    </sheetView>
  </sheetViews>
  <sheetFormatPr baseColWidth="10" defaultRowHeight="12.75" x14ac:dyDescent="0.2"/>
  <cols>
    <col min="1" max="2" width="11.42578125" style="1"/>
    <col min="3" max="3" width="25.7109375" style="1" customWidth="1"/>
    <col min="4" max="16384" width="11.42578125" style="1"/>
  </cols>
  <sheetData>
    <row r="1" spans="1:11" ht="20.100000000000001" customHeight="1" x14ac:dyDescent="0.2">
      <c r="A1" s="8"/>
      <c r="B1" s="9"/>
      <c r="C1" s="9"/>
      <c r="D1" s="9"/>
      <c r="E1" s="9"/>
      <c r="F1" s="9"/>
      <c r="G1" s="9"/>
      <c r="H1" s="9"/>
      <c r="I1" s="10"/>
    </row>
    <row r="2" spans="1:11" ht="20.100000000000001" customHeight="1" x14ac:dyDescent="0.2">
      <c r="A2" s="11" t="s">
        <v>13</v>
      </c>
      <c r="B2" s="2"/>
      <c r="C2" s="2"/>
      <c r="D2" s="12"/>
      <c r="E2" s="12"/>
      <c r="F2" s="13"/>
      <c r="G2" s="3"/>
      <c r="H2" s="3"/>
      <c r="I2" s="14"/>
    </row>
    <row r="3" spans="1:11" ht="20.100000000000001" customHeight="1" x14ac:dyDescent="0.2">
      <c r="A3" s="11" t="s">
        <v>14</v>
      </c>
      <c r="B3" s="2"/>
      <c r="C3" s="2"/>
      <c r="D3" s="2"/>
      <c r="E3" s="2"/>
      <c r="F3" s="2"/>
      <c r="G3" s="3"/>
      <c r="H3" s="3"/>
      <c r="I3" s="14"/>
    </row>
    <row r="4" spans="1:11" ht="20.100000000000001" customHeight="1" x14ac:dyDescent="0.2">
      <c r="A4" s="11" t="s">
        <v>15</v>
      </c>
      <c r="B4" s="2"/>
      <c r="C4" s="2"/>
      <c r="D4" s="2"/>
      <c r="E4" s="2"/>
      <c r="F4" s="2"/>
      <c r="G4" s="3"/>
      <c r="H4" s="3"/>
      <c r="I4" s="14"/>
    </row>
    <row r="5" spans="1:11" ht="20.100000000000001" customHeight="1" x14ac:dyDescent="0.2">
      <c r="A5" s="15"/>
      <c r="B5" s="3"/>
      <c r="C5" s="3"/>
      <c r="D5" s="3"/>
      <c r="E5" s="3"/>
      <c r="F5" s="3"/>
      <c r="G5" s="3"/>
      <c r="H5" s="3"/>
      <c r="I5" s="14"/>
    </row>
    <row r="6" spans="1:11" ht="20.100000000000001" customHeight="1" x14ac:dyDescent="0.2">
      <c r="A6" s="16" t="s">
        <v>16</v>
      </c>
      <c r="B6" s="3"/>
      <c r="C6" s="3"/>
      <c r="D6" s="25">
        <v>25</v>
      </c>
      <c r="E6" s="3" t="s">
        <v>10</v>
      </c>
      <c r="F6" s="3"/>
      <c r="G6" s="3"/>
      <c r="H6" s="3"/>
      <c r="I6" s="14"/>
    </row>
    <row r="7" spans="1:11" ht="20.100000000000001" customHeight="1" x14ac:dyDescent="0.2">
      <c r="A7" s="16"/>
      <c r="B7" s="3"/>
      <c r="C7" s="3"/>
      <c r="D7" s="25">
        <v>2</v>
      </c>
      <c r="E7" s="3" t="s">
        <v>41</v>
      </c>
      <c r="F7" s="3"/>
      <c r="G7" s="3"/>
      <c r="H7" s="3"/>
      <c r="I7" s="14"/>
    </row>
    <row r="8" spans="1:11" ht="20.100000000000001" customHeight="1" x14ac:dyDescent="0.2">
      <c r="A8" s="16"/>
      <c r="B8" s="3"/>
      <c r="C8" s="3"/>
      <c r="D8" s="25">
        <v>4</v>
      </c>
      <c r="E8" s="3" t="s">
        <v>17</v>
      </c>
      <c r="F8" s="3"/>
      <c r="G8" s="3"/>
      <c r="H8" s="3"/>
      <c r="I8" s="14"/>
    </row>
    <row r="9" spans="1:11" ht="20.100000000000001" customHeight="1" x14ac:dyDescent="0.2">
      <c r="A9" s="16"/>
      <c r="B9" s="3"/>
      <c r="C9" s="3"/>
      <c r="D9" s="25">
        <v>1</v>
      </c>
      <c r="E9" s="3" t="s">
        <v>18</v>
      </c>
      <c r="F9" s="3"/>
      <c r="G9" s="3"/>
      <c r="H9" s="3"/>
      <c r="I9" s="14"/>
    </row>
    <row r="10" spans="1:11" ht="20.100000000000001" customHeight="1" x14ac:dyDescent="0.2">
      <c r="A10" s="17"/>
      <c r="B10" s="18"/>
      <c r="C10" s="18"/>
      <c r="D10" s="19"/>
      <c r="E10" s="18"/>
      <c r="F10" s="18"/>
      <c r="G10" s="18"/>
      <c r="H10" s="18"/>
      <c r="I10" s="20"/>
      <c r="K10" s="26"/>
    </row>
    <row r="11" spans="1:11" ht="20.100000000000001" customHeight="1" x14ac:dyDescent="0.2">
      <c r="A11" s="4" t="s">
        <v>0</v>
      </c>
      <c r="B11" s="4" t="s">
        <v>1</v>
      </c>
      <c r="C11" s="4" t="s">
        <v>2</v>
      </c>
      <c r="D11" s="4" t="s">
        <v>3</v>
      </c>
      <c r="E11" s="4"/>
      <c r="F11" s="4"/>
      <c r="G11" s="4"/>
      <c r="H11" s="4" t="s">
        <v>4</v>
      </c>
      <c r="I11" s="4" t="s">
        <v>5</v>
      </c>
    </row>
    <row r="12" spans="1:11" ht="20.100000000000001" customHeight="1" x14ac:dyDescent="0.2">
      <c r="A12" s="4"/>
      <c r="B12" s="4"/>
      <c r="C12" s="4"/>
      <c r="D12" s="5" t="s">
        <v>6</v>
      </c>
      <c r="E12" s="5" t="s">
        <v>7</v>
      </c>
      <c r="F12" s="5" t="s">
        <v>8</v>
      </c>
      <c r="G12" s="5" t="s">
        <v>9</v>
      </c>
      <c r="H12" s="4"/>
      <c r="I12" s="4"/>
    </row>
    <row r="13" spans="1:11" ht="20.100000000000001" customHeight="1" x14ac:dyDescent="0.2">
      <c r="A13" s="21" t="s">
        <v>36</v>
      </c>
      <c r="B13" s="22"/>
      <c r="C13" s="23" t="s">
        <v>10</v>
      </c>
      <c r="D13" s="22">
        <v>43153</v>
      </c>
      <c r="E13" s="21" t="s">
        <v>11</v>
      </c>
      <c r="F13" s="22">
        <v>43157</v>
      </c>
      <c r="G13" s="21" t="s">
        <v>12</v>
      </c>
      <c r="H13" s="35">
        <f>NETWORKDAYS(D13,F13,Fériés)</f>
        <v>3</v>
      </c>
      <c r="I13" s="24">
        <f>IF(C13="CA",D6-H13)</f>
        <v>22</v>
      </c>
    </row>
    <row r="14" spans="1:11" ht="20.100000000000001" customHeight="1" x14ac:dyDescent="0.2">
      <c r="A14" s="21" t="s">
        <v>38</v>
      </c>
      <c r="B14" s="22"/>
      <c r="C14" s="23" t="s">
        <v>10</v>
      </c>
      <c r="D14" s="22">
        <v>43203</v>
      </c>
      <c r="E14" s="21" t="s">
        <v>11</v>
      </c>
      <c r="F14" s="22">
        <v>43208</v>
      </c>
      <c r="G14" s="21" t="s">
        <v>12</v>
      </c>
      <c r="H14" s="35">
        <f>NETWORKDAYS(D14,F14,Fériés)</f>
        <v>4</v>
      </c>
      <c r="I14" s="24">
        <f>IF(C14="CA",I13-H14)</f>
        <v>18</v>
      </c>
    </row>
    <row r="15" spans="1:11" ht="20.100000000000001" customHeight="1" x14ac:dyDescent="0.2">
      <c r="A15" s="21" t="s">
        <v>37</v>
      </c>
      <c r="B15" s="22"/>
      <c r="C15" s="23" t="s">
        <v>18</v>
      </c>
      <c r="D15" s="22">
        <v>43229</v>
      </c>
      <c r="E15" s="21" t="s">
        <v>11</v>
      </c>
      <c r="F15" s="22">
        <v>43229</v>
      </c>
      <c r="G15" s="21" t="s">
        <v>12</v>
      </c>
      <c r="H15" s="35">
        <f>NETWORKDAYS(D15,F15,Fériés)</f>
        <v>1</v>
      </c>
      <c r="I15" s="24"/>
    </row>
    <row r="16" spans="1:11" ht="20.100000000000001" customHeight="1" x14ac:dyDescent="0.2">
      <c r="A16" s="21" t="s">
        <v>40</v>
      </c>
      <c r="B16" s="22"/>
      <c r="C16" s="23" t="s">
        <v>10</v>
      </c>
      <c r="D16" s="22">
        <v>43292</v>
      </c>
      <c r="E16" s="21" t="s">
        <v>11</v>
      </c>
      <c r="F16" s="22">
        <v>43306</v>
      </c>
      <c r="G16" s="21" t="s">
        <v>12</v>
      </c>
      <c r="H16" s="35">
        <f>NETWORKDAYS(D16,F16,Fériés)</f>
        <v>11</v>
      </c>
      <c r="I16" s="24">
        <v>7</v>
      </c>
    </row>
    <row r="17" spans="1:9" ht="20.100000000000001" customHeight="1" x14ac:dyDescent="0.2">
      <c r="A17" s="21" t="s">
        <v>36</v>
      </c>
      <c r="B17" s="22"/>
      <c r="C17" s="23" t="s">
        <v>17</v>
      </c>
      <c r="D17" s="22">
        <v>43033</v>
      </c>
      <c r="E17" s="21" t="s">
        <v>11</v>
      </c>
      <c r="F17" s="22">
        <v>43034</v>
      </c>
      <c r="G17" s="21" t="s">
        <v>11</v>
      </c>
      <c r="H17" s="35">
        <f>NETWORKDAYS(D17,F17,Fériés)</f>
        <v>2</v>
      </c>
      <c r="I17" s="24">
        <v>2</v>
      </c>
    </row>
    <row r="18" spans="1:9" ht="20.100000000000001" customHeight="1" x14ac:dyDescent="0.2">
      <c r="A18" s="21" t="s">
        <v>40</v>
      </c>
      <c r="B18" s="22"/>
      <c r="C18" s="23" t="s">
        <v>10</v>
      </c>
      <c r="D18" s="22">
        <v>43418</v>
      </c>
      <c r="E18" s="21" t="s">
        <v>11</v>
      </c>
      <c r="F18" s="22">
        <v>43418</v>
      </c>
      <c r="G18" s="21" t="s">
        <v>11</v>
      </c>
      <c r="H18" s="35">
        <f>NETWORKDAYS(D18,F18,Fériés)</f>
        <v>1</v>
      </c>
      <c r="I18" s="24">
        <v>6.5</v>
      </c>
    </row>
    <row r="19" spans="1:9" ht="20.100000000000001" customHeight="1" x14ac:dyDescent="0.2">
      <c r="A19" s="21" t="s">
        <v>37</v>
      </c>
      <c r="B19" s="22"/>
      <c r="C19" s="23" t="s">
        <v>41</v>
      </c>
      <c r="D19" s="22">
        <v>43439</v>
      </c>
      <c r="E19" s="21" t="s">
        <v>11</v>
      </c>
      <c r="F19" s="22">
        <v>43440</v>
      </c>
      <c r="G19" s="21" t="s">
        <v>12</v>
      </c>
      <c r="H19" s="35">
        <f>NETWORKDAYS(D19,F19,Fériés)</f>
        <v>2</v>
      </c>
      <c r="I19" s="24">
        <v>0</v>
      </c>
    </row>
    <row r="20" spans="1:9" ht="20.100000000000001" customHeight="1" x14ac:dyDescent="0.2">
      <c r="A20" s="21"/>
      <c r="B20" s="22"/>
      <c r="C20" s="23"/>
      <c r="D20" s="22"/>
      <c r="E20" s="21"/>
      <c r="F20" s="22"/>
      <c r="G20" s="21"/>
      <c r="H20" s="21"/>
      <c r="I20" s="24"/>
    </row>
    <row r="21" spans="1:9" ht="20.100000000000001" customHeight="1" x14ac:dyDescent="0.2">
      <c r="A21" s="21"/>
      <c r="B21" s="22"/>
      <c r="C21" s="23"/>
      <c r="D21" s="22"/>
      <c r="E21" s="21"/>
      <c r="F21" s="22"/>
      <c r="G21" s="21"/>
      <c r="H21" s="21"/>
      <c r="I21" s="24"/>
    </row>
    <row r="22" spans="1:9" ht="20.100000000000001" customHeight="1" x14ac:dyDescent="0.2">
      <c r="A22" s="21"/>
      <c r="B22" s="22"/>
      <c r="C22" s="23"/>
      <c r="D22" s="22"/>
      <c r="E22" s="21"/>
      <c r="F22" s="22"/>
      <c r="G22" s="21"/>
      <c r="H22" s="21"/>
      <c r="I22" s="24"/>
    </row>
    <row r="23" spans="1:9" ht="20.100000000000001" customHeight="1" x14ac:dyDescent="0.2">
      <c r="A23" s="36"/>
      <c r="B23" s="37"/>
      <c r="C23" s="38"/>
      <c r="D23" s="37"/>
      <c r="E23" s="36"/>
      <c r="F23" s="37"/>
      <c r="G23" s="36"/>
      <c r="H23" s="36"/>
      <c r="I23" s="39"/>
    </row>
    <row r="24" spans="1:9" ht="20.100000000000001" customHeight="1" x14ac:dyDescent="0.2">
      <c r="A24" s="21"/>
      <c r="B24" s="22"/>
      <c r="C24" s="23"/>
      <c r="D24" s="22"/>
      <c r="E24" s="21"/>
      <c r="F24" s="22"/>
      <c r="G24" s="21"/>
      <c r="H24" s="21"/>
      <c r="I24" s="24"/>
    </row>
    <row r="25" spans="1:9" ht="20.100000000000001" customHeight="1" x14ac:dyDescent="0.2">
      <c r="A25" s="21"/>
      <c r="B25" s="22"/>
      <c r="C25" s="23"/>
      <c r="D25" s="22"/>
      <c r="E25" s="21"/>
      <c r="F25" s="22"/>
      <c r="G25" s="21"/>
      <c r="H25" s="21"/>
      <c r="I25" s="24"/>
    </row>
    <row r="26" spans="1:9" ht="20.100000000000001" customHeight="1" x14ac:dyDescent="0.2">
      <c r="A26" s="6"/>
      <c r="B26" s="6"/>
      <c r="C26" s="6"/>
      <c r="D26" s="7"/>
      <c r="E26" s="7"/>
      <c r="F26" s="7"/>
      <c r="G26" s="7"/>
      <c r="H26" s="7"/>
      <c r="I26" s="51"/>
    </row>
    <row r="27" spans="1:9" ht="20.100000000000001" customHeight="1" x14ac:dyDescent="0.2">
      <c r="A27" s="6"/>
      <c r="B27" s="6"/>
      <c r="C27" s="6"/>
      <c r="D27" s="7"/>
      <c r="E27" s="7"/>
      <c r="F27" s="7"/>
      <c r="G27" s="7"/>
      <c r="H27" s="7"/>
      <c r="I27" s="51"/>
    </row>
    <row r="28" spans="1:9" ht="20.100000000000001" customHeight="1" x14ac:dyDescent="0.2">
      <c r="A28" s="6"/>
      <c r="B28" s="6"/>
      <c r="C28" s="6"/>
      <c r="D28" s="7"/>
      <c r="E28" s="7"/>
      <c r="F28" s="7"/>
      <c r="G28" s="7"/>
      <c r="H28" s="7"/>
      <c r="I28" s="51"/>
    </row>
    <row r="29" spans="1:9" ht="20.100000000000001" customHeight="1" x14ac:dyDescent="0.2">
      <c r="A29" s="6"/>
      <c r="B29" s="6"/>
      <c r="C29" s="6"/>
      <c r="D29" s="7"/>
      <c r="E29" s="7"/>
      <c r="F29" s="7"/>
      <c r="G29" s="7"/>
      <c r="H29" s="7"/>
      <c r="I29" s="51"/>
    </row>
    <row r="30" spans="1:9" ht="20.100000000000001" customHeight="1" x14ac:dyDescent="0.2">
      <c r="A30" s="6"/>
      <c r="B30" s="6"/>
      <c r="C30" s="6"/>
      <c r="D30" s="7"/>
      <c r="E30" s="7"/>
      <c r="F30" s="7"/>
      <c r="G30" s="7"/>
      <c r="H30" s="7"/>
      <c r="I30" s="51"/>
    </row>
    <row r="31" spans="1:9" ht="20.100000000000001" customHeight="1" x14ac:dyDescent="0.2">
      <c r="A31" s="6"/>
      <c r="B31" s="6"/>
      <c r="C31" s="6"/>
      <c r="D31" s="7"/>
      <c r="E31" s="7"/>
      <c r="F31" s="7"/>
      <c r="G31" s="7"/>
      <c r="H31" s="7"/>
      <c r="I31" s="51"/>
    </row>
    <row r="32" spans="1:9" ht="20.100000000000001" customHeight="1" x14ac:dyDescent="0.2">
      <c r="A32" s="6"/>
      <c r="B32" s="6"/>
      <c r="C32" s="6"/>
      <c r="D32" s="7"/>
      <c r="E32" s="7"/>
      <c r="F32" s="7"/>
      <c r="G32" s="7"/>
      <c r="H32" s="7"/>
      <c r="I32" s="51"/>
    </row>
    <row r="33" spans="1:9" ht="20.100000000000001" customHeight="1" x14ac:dyDescent="0.2">
      <c r="A33" s="6"/>
      <c r="B33" s="6"/>
      <c r="C33" s="6"/>
      <c r="D33" s="7"/>
      <c r="E33" s="7"/>
      <c r="F33" s="7"/>
      <c r="G33" s="7"/>
      <c r="H33" s="7"/>
      <c r="I33" s="51"/>
    </row>
    <row r="34" spans="1:9" ht="20.100000000000001" customHeight="1" x14ac:dyDescent="0.2">
      <c r="A34" s="6"/>
      <c r="B34" s="6"/>
      <c r="C34" s="6"/>
      <c r="D34" s="7"/>
      <c r="E34" s="7"/>
      <c r="F34" s="7"/>
      <c r="G34" s="7"/>
      <c r="H34" s="7"/>
      <c r="I34" s="51"/>
    </row>
    <row r="35" spans="1:9" ht="20.100000000000001" customHeight="1" x14ac:dyDescent="0.2">
      <c r="A35" s="6"/>
      <c r="B35" s="6"/>
      <c r="C35" s="6"/>
      <c r="D35" s="7"/>
      <c r="E35" s="7"/>
      <c r="F35" s="7"/>
      <c r="G35" s="7"/>
      <c r="H35" s="7"/>
      <c r="I35" s="51"/>
    </row>
    <row r="36" spans="1:9" ht="20.100000000000001" customHeight="1" x14ac:dyDescent="0.2">
      <c r="A36" s="6"/>
      <c r="B36" s="6"/>
      <c r="C36" s="6"/>
      <c r="D36" s="7"/>
      <c r="E36" s="7"/>
      <c r="F36" s="7"/>
      <c r="G36" s="7"/>
      <c r="H36" s="7"/>
      <c r="I36" s="51"/>
    </row>
    <row r="37" spans="1:9" ht="20.100000000000001" customHeight="1" x14ac:dyDescent="0.2">
      <c r="A37" s="6"/>
      <c r="B37" s="6"/>
      <c r="C37" s="6"/>
      <c r="D37" s="7"/>
      <c r="E37" s="7"/>
      <c r="F37" s="7"/>
      <c r="G37" s="7"/>
      <c r="H37" s="7"/>
      <c r="I37" s="51"/>
    </row>
    <row r="38" spans="1:9" ht="20.100000000000001" customHeight="1" x14ac:dyDescent="0.2"/>
  </sheetData>
  <mergeCells count="9">
    <mergeCell ref="I11:I12"/>
    <mergeCell ref="A4:F4"/>
    <mergeCell ref="A11:A12"/>
    <mergeCell ref="B11:B12"/>
    <mergeCell ref="C11:C12"/>
    <mergeCell ref="D11:G11"/>
    <mergeCell ref="H11:H12"/>
    <mergeCell ref="A2:C2"/>
    <mergeCell ref="A3:F3"/>
  </mergeCells>
  <conditionalFormatting sqref="A13:I37">
    <cfRule type="expression" dxfId="2" priority="1">
      <formula>$C13="PONT"</formula>
    </cfRule>
    <cfRule type="expression" dxfId="1" priority="2">
      <formula>$C13="RTT"</formula>
    </cfRule>
    <cfRule type="expression" dxfId="0" priority="3">
      <formula>$C13="CA"</formula>
    </cfRule>
  </conditionalFormatting>
  <dataValidations count="2">
    <dataValidation type="list" allowBlank="1" showInputMessage="1" showErrorMessage="1" sqref="C13:C37">
      <formula1>Congés</formula1>
    </dataValidation>
    <dataValidation type="list" allowBlank="1" showInputMessage="1" showErrorMessage="1" sqref="A13:A37">
      <formula1>Encadrant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Congés</vt:lpstr>
      <vt:lpstr>Année</vt:lpstr>
      <vt:lpstr>Congés</vt:lpstr>
      <vt:lpstr>Encadrant</vt:lpstr>
      <vt:lpstr>Fériés</vt:lpstr>
      <vt:lpstr>Congés!Zone_d_impression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2018-02-02T20:28:40Z</cp:lastPrinted>
  <dcterms:created xsi:type="dcterms:W3CDTF">2018-02-02T19:29:54Z</dcterms:created>
  <dcterms:modified xsi:type="dcterms:W3CDTF">2018-02-02T20:59:08Z</dcterms:modified>
</cp:coreProperties>
</file>