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activeX/activeX4.xml" ContentType="application/vnd.ms-office.activeX+xml"/>
  <Override PartName="/xl/activeX/activeX4.bin" ContentType="application/vnd.ms-office.activeX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228" codeName="{EFFCB103-AD96-A003-248E-DF2DB03C9060}"/>
  <workbookPr filterPrivacy="1" codeName="ThisWorkbook" defaultThemeVersion="124226"/>
  <xr:revisionPtr revIDLastSave="0" documentId="8_{63CC934E-0B24-45A8-A57B-98D8433EB649}" xr6:coauthVersionLast="34" xr6:coauthVersionMax="34" xr10:uidLastSave="{00000000-0000-0000-0000-000000000000}"/>
  <bookViews>
    <workbookView xWindow="0" yWindow="0" windowWidth="28800" windowHeight="12225" activeTab="3" xr2:uid="{00000000-000D-0000-FFFF-FFFF00000000}"/>
  </bookViews>
  <sheets>
    <sheet name="Login" sheetId="5" r:id="rId1"/>
    <sheet name="Gestion De Bibliotheque " sheetId="6" r:id="rId2"/>
    <sheet name="Gestion des Sorties-Retour" sheetId="3" r:id="rId3"/>
    <sheet name="Basse des livres" sheetId="1" r:id="rId4"/>
    <sheet name="Basse emprunteurs" sheetId="2" r:id="rId5"/>
    <sheet name="Paramètres" sheetId="4" r:id="rId6"/>
  </sheets>
  <definedNames>
    <definedName name="_xlnm._FilterDatabase" localSheetId="3" hidden="1">'Basse des livres'!$B$4:$K$10</definedName>
    <definedName name="_xlnm.Criteria" localSheetId="3">'Basse des livres'!$O$4:$O$5</definedName>
    <definedName name="_xlnm.Extract" localSheetId="3">'Basse des livres'!$R$4:$AA$4</definedName>
    <definedName name="Fili">Tableau4[Filiére]</definedName>
    <definedName name="Filiére">Tableau4[[#All],[Filiére]]</definedName>
    <definedName name="recherche_livres">OFFSET('Basse des livres'!$R$5,0,0,COUNTA('Basse des livres'!$R$5:$R$1048576),10)</definedName>
  </definedNames>
  <calcPr calcId="162913"/>
</workbook>
</file>

<file path=xl/calcChain.xml><?xml version="1.0" encoding="utf-8"?>
<calcChain xmlns="http://schemas.openxmlformats.org/spreadsheetml/2006/main">
  <c r="I12" i="2" l="1"/>
  <c r="J6" i="1" l="1"/>
  <c r="J7" i="1"/>
  <c r="J8" i="1"/>
  <c r="I6" i="3" l="1"/>
  <c r="J9" i="1" s="1"/>
  <c r="I5" i="3"/>
  <c r="J5" i="1" s="1"/>
  <c r="I7" i="3"/>
  <c r="J10" i="1" s="1"/>
  <c r="F7" i="3"/>
  <c r="J7" i="3"/>
  <c r="K10" i="1"/>
  <c r="F6" i="3" l="1"/>
  <c r="J6" i="3"/>
  <c r="J5" i="3"/>
  <c r="F5" i="3"/>
  <c r="I6" i="2"/>
  <c r="I7" i="2"/>
  <c r="I8" i="2"/>
  <c r="I9" i="2"/>
  <c r="I10" i="2"/>
  <c r="I11" i="2"/>
  <c r="I5" i="2"/>
  <c r="K6" i="1"/>
  <c r="K7" i="1"/>
  <c r="K8" i="1"/>
  <c r="K9" i="1"/>
  <c r="K5" i="1"/>
</calcChain>
</file>

<file path=xl/sharedStrings.xml><?xml version="1.0" encoding="utf-8"?>
<sst xmlns="http://schemas.openxmlformats.org/spreadsheetml/2006/main" count="159" uniqueCount="83">
  <si>
    <t>ID</t>
  </si>
  <si>
    <t>Titre</t>
  </si>
  <si>
    <t>Auteur</t>
  </si>
  <si>
    <t>Année</t>
  </si>
  <si>
    <t>Genre</t>
  </si>
  <si>
    <t>Frank Netter</t>
  </si>
  <si>
    <t>6 émé edition</t>
  </si>
  <si>
    <t>Remarque</t>
  </si>
  <si>
    <t>Adresse</t>
  </si>
  <si>
    <t>Nr de chambre</t>
  </si>
  <si>
    <t>Tél.portable</t>
  </si>
  <si>
    <t xml:space="preserve">Ville </t>
  </si>
  <si>
    <t>Nom &amp; Prénom</t>
  </si>
  <si>
    <t>Rue gauche</t>
  </si>
  <si>
    <t xml:space="preserve">Sidi bel abbes </t>
  </si>
  <si>
    <t>E 120</t>
  </si>
  <si>
    <t>Statuts</t>
  </si>
  <si>
    <t>Place</t>
  </si>
  <si>
    <t>Ligne</t>
  </si>
  <si>
    <t>E 121</t>
  </si>
  <si>
    <t>E 122</t>
  </si>
  <si>
    <t>E 123</t>
  </si>
  <si>
    <t>E 124</t>
  </si>
  <si>
    <t>E 125</t>
  </si>
  <si>
    <t>Emprunteur 1</t>
  </si>
  <si>
    <t>Emprunteur 2</t>
  </si>
  <si>
    <t>Emprunteur 3</t>
  </si>
  <si>
    <t>Emprunteur 4</t>
  </si>
  <si>
    <t>Emprunteur 5</t>
  </si>
  <si>
    <t>Emprunteur 6</t>
  </si>
  <si>
    <t>Emprunteur 7</t>
  </si>
  <si>
    <t>E 126</t>
  </si>
  <si>
    <t>ID Location</t>
  </si>
  <si>
    <t>ID Livre</t>
  </si>
  <si>
    <t>ID emprunteur</t>
  </si>
  <si>
    <t>Du</t>
  </si>
  <si>
    <t>Au</t>
  </si>
  <si>
    <t>Rendu</t>
  </si>
  <si>
    <t>Retard</t>
  </si>
  <si>
    <t>Status</t>
  </si>
  <si>
    <t>Collection</t>
  </si>
  <si>
    <t>Rien</t>
  </si>
  <si>
    <t>Anatomie et physiologie</t>
  </si>
  <si>
    <t xml:space="preserve">Atlas d'anatomie humaine </t>
  </si>
  <si>
    <t>Tortora, derrickson</t>
  </si>
  <si>
    <t>Editeur</t>
  </si>
  <si>
    <t>De boeck</t>
  </si>
  <si>
    <t>5 émé edition</t>
  </si>
  <si>
    <t>Hématologie</t>
  </si>
  <si>
    <t>Norbert Ifrah</t>
  </si>
  <si>
    <t>Marc Maynadié</t>
  </si>
  <si>
    <t>3 émé edition</t>
  </si>
  <si>
    <t>Neurologie</t>
  </si>
  <si>
    <t>CEN, Alain Créange</t>
  </si>
  <si>
    <t>Mathieu Zuber</t>
  </si>
  <si>
    <t>4 émé edition</t>
  </si>
  <si>
    <t>Cardiologie</t>
  </si>
  <si>
    <t xml:space="preserve"> Societe française cardiologie</t>
  </si>
  <si>
    <t>Richard Isnard</t>
  </si>
  <si>
    <t>2 émé edition</t>
  </si>
  <si>
    <t>Pneumologie</t>
  </si>
  <si>
    <t>CEP</t>
  </si>
  <si>
    <t>14/06/2017</t>
  </si>
  <si>
    <t>Charles-hugo</t>
  </si>
  <si>
    <t>Médecine</t>
  </si>
  <si>
    <t>Pharmacie</t>
  </si>
  <si>
    <t>Chirurgie dentaire</t>
  </si>
  <si>
    <t>Filière</t>
  </si>
  <si>
    <t>Filiére</t>
  </si>
  <si>
    <t>Emprunteur8</t>
  </si>
  <si>
    <t>Sidi bel abbes</t>
  </si>
  <si>
    <t>E127</t>
  </si>
  <si>
    <t>0772870950</t>
  </si>
  <si>
    <t>Disponible</t>
  </si>
  <si>
    <t>Emprunter</t>
  </si>
  <si>
    <t>*a</t>
  </si>
  <si>
    <t>User</t>
  </si>
  <si>
    <t>Password</t>
  </si>
  <si>
    <t>Role</t>
  </si>
  <si>
    <t>admin</t>
  </si>
  <si>
    <t>Admin</t>
  </si>
  <si>
    <t>bibo</t>
  </si>
  <si>
    <t>Membre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</si>
</sst>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0"/>
      <color rgb="FF333333"/>
      <name val="Arial"/>
      <family val="2"/>
    </font>
    <font>
      <sz val="10"/>
      <color theme="1"/>
      <name val="Arial"/>
      <family val="2"/>
    </font>
    <font>
      <sz val="10"/>
      <color rgb="FF232323"/>
      <name val="Arial"/>
      <family val="2"/>
    </font>
    <font>
      <sz val="11"/>
      <color theme="1"/>
      <name val="Arial"/>
      <family val="2"/>
    </font>
    <font>
      <b/>
      <sz val="11"/>
      <color theme="0"/>
      <name val="Calibri"/>
      <family val="2"/>
      <scheme val="minor"/>
    </font>
    <font>
      <b/>
      <sz val="16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1"/>
        <bgColor theme="1"/>
      </patternFill>
    </fill>
    <fill>
      <patternFill patternType="solid">
        <fgColor theme="0" tint="-0.34998626667073579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16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4" fontId="2" fillId="0" borderId="6" xfId="0" applyNumberFormat="1" applyFont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0" fillId="0" borderId="10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0" fillId="3" borderId="0" xfId="0" applyFill="1"/>
    <xf numFmtId="0" fontId="6" fillId="3" borderId="0" xfId="0" applyFont="1" applyFill="1"/>
    <xf numFmtId="0" fontId="0" fillId="0" borderId="0" xfId="0" applyAlignment="1">
      <alignment horizontal="left" vertical="center"/>
    </xf>
  </cellXfs>
  <cellStyles count="1">
    <cellStyle name="Normal" xfId="0" builtinId="0"/>
  </cellStyles>
  <dxfs count="47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border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19" formatCode="dd/mm/yyyy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Arial"/>
        <scheme val="none"/>
      </font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Arial"/>
        <scheme val="none"/>
      </font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rgb="FF232323"/>
        <name val="Arial"/>
        <scheme val="none"/>
      </font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name val="Arial"/>
        <scheme val="none"/>
      </font>
      <alignment horizontal="center" vertical="center" textRotation="0" wrapText="0" indent="0" justifyLastLine="0" shrinkToFit="0" readingOrder="0"/>
    </dxf>
    <dxf>
      <border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1.emf"/><Relationship Id="rId2" Type="http://schemas.openxmlformats.org/officeDocument/2006/relationships/image" Target="../media/image2.emf"/><Relationship Id="rId1" Type="http://schemas.openxmlformats.org/officeDocument/2006/relationships/image" Target="../media/image3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5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600075</xdr:colOff>
      <xdr:row>14</xdr:row>
      <xdr:rowOff>177799</xdr:rowOff>
    </xdr:from>
    <xdr:to>
      <xdr:col>16</xdr:col>
      <xdr:colOff>542925</xdr:colOff>
      <xdr:row>28</xdr:row>
      <xdr:rowOff>114301</xdr:rowOff>
    </xdr:to>
    <xdr:grpSp>
      <xdr:nvGrpSpPr>
        <xdr:cNvPr id="7" name="Groupe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GrpSpPr/>
      </xdr:nvGrpSpPr>
      <xdr:grpSpPr>
        <a:xfrm>
          <a:off x="6696075" y="2844799"/>
          <a:ext cx="6038850" cy="2755902"/>
          <a:chOff x="6696075" y="2844799"/>
          <a:chExt cx="6038850" cy="2755902"/>
        </a:xfrm>
      </xdr:grpSpPr>
      <xdr:grpSp>
        <xdr:nvGrpSpPr>
          <xdr:cNvPr id="6" name="Groupe 5">
            <a:extLst>
              <a:ext uri="{FF2B5EF4-FFF2-40B4-BE49-F238E27FC236}">
                <a16:creationId xmlns:a16="http://schemas.microsoft.com/office/drawing/2014/main" id="{00000000-0008-0000-0000-000006000000}"/>
              </a:ext>
            </a:extLst>
          </xdr:cNvPr>
          <xdr:cNvGrpSpPr/>
        </xdr:nvGrpSpPr>
        <xdr:grpSpPr>
          <a:xfrm>
            <a:off x="6696075" y="2844799"/>
            <a:ext cx="6038850" cy="2755902"/>
            <a:chOff x="6696075" y="2844922"/>
            <a:chExt cx="6038850" cy="2736729"/>
          </a:xfrm>
          <a:scene3d>
            <a:camera prst="orthographicFront">
              <a:rot lat="0" lon="0" rev="0"/>
            </a:camera>
            <a:lightRig rig="contrasting" dir="t">
              <a:rot lat="0" lon="0" rev="7800000"/>
            </a:lightRig>
          </a:scene3d>
        </xdr:grpSpPr>
        <xdr:sp macro="" textlink="">
          <xdr:nvSpPr>
            <xdr:cNvPr id="4" name="Rectangle à coins arrondis 3">
              <a:extLst>
                <a:ext uri="{FF2B5EF4-FFF2-40B4-BE49-F238E27FC236}">
                  <a16:creationId xmlns:a16="http://schemas.microsoft.com/office/drawing/2014/main" id="{00000000-0008-0000-0000-000004000000}"/>
                </a:ext>
              </a:extLst>
            </xdr:cNvPr>
            <xdr:cNvSpPr/>
          </xdr:nvSpPr>
          <xdr:spPr>
            <a:xfrm>
              <a:off x="6696075" y="3048001"/>
              <a:ext cx="6038850" cy="2533650"/>
            </a:xfrm>
            <a:prstGeom prst="roundRect">
              <a:avLst/>
            </a:prstGeom>
            <a:solidFill>
              <a:schemeClr val="bg1">
                <a:lumMod val="75000"/>
              </a:schemeClr>
            </a:solidFill>
            <a:ln>
              <a:noFill/>
            </a:ln>
            <a:effectLst/>
            <a:sp3d>
              <a:bevelT w="139700" h="139700"/>
            </a:sp3d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/>
            </a:p>
          </xdr:txBody>
        </xdr:sp>
        <xdr:sp macro="" textlink="">
          <xdr:nvSpPr>
            <xdr:cNvPr id="5" name="ZoneTexte 4">
              <a:extLst>
                <a:ext uri="{FF2B5EF4-FFF2-40B4-BE49-F238E27FC236}">
                  <a16:creationId xmlns:a16="http://schemas.microsoft.com/office/drawing/2014/main" id="{00000000-0008-0000-0000-000005000000}"/>
                </a:ext>
              </a:extLst>
            </xdr:cNvPr>
            <xdr:cNvSpPr txBox="1"/>
          </xdr:nvSpPr>
          <xdr:spPr>
            <a:xfrm>
              <a:off x="7667625" y="3133725"/>
              <a:ext cx="1238865" cy="328295"/>
            </a:xfrm>
            <a:prstGeom prst="rect">
              <a:avLst/>
            </a:prstGeom>
            <a:noFill/>
            <a:ln>
              <a:noFill/>
            </a:ln>
            <a:effectLst/>
            <a:sp3d>
              <a:bevelT w="139700" h="139700"/>
            </a:sp3d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rtlCol="0" anchor="t">
              <a:spAutoFit/>
            </a:bodyPr>
            <a:lstStyle/>
            <a:p>
              <a:r>
                <a:rPr lang="fr-FR" sz="1600" b="1">
                  <a:latin typeface="Times New Roman" panose="02020603050405020304" pitchFamily="18" charset="0"/>
                  <a:cs typeface="Times New Roman" panose="02020603050405020304" pitchFamily="18" charset="0"/>
                </a:rPr>
                <a:t>Utilisateur :</a:t>
              </a:r>
            </a:p>
          </xdr:txBody>
        </xdr:sp>
        <xdr:sp macro="" textlink="">
          <xdr:nvSpPr>
            <xdr:cNvPr id="11" name="ZoneTexte 10">
              <a:extLst>
                <a:ext uri="{FF2B5EF4-FFF2-40B4-BE49-F238E27FC236}">
                  <a16:creationId xmlns:a16="http://schemas.microsoft.com/office/drawing/2014/main" id="{00000000-0008-0000-0000-00000B000000}"/>
                </a:ext>
              </a:extLst>
            </xdr:cNvPr>
            <xdr:cNvSpPr txBox="1"/>
          </xdr:nvSpPr>
          <xdr:spPr>
            <a:xfrm>
              <a:off x="7686675" y="4010025"/>
              <a:ext cx="1444113" cy="328295"/>
            </a:xfrm>
            <a:prstGeom prst="rect">
              <a:avLst/>
            </a:prstGeom>
            <a:noFill/>
            <a:ln>
              <a:noFill/>
            </a:ln>
            <a:effectLst/>
            <a:sp3d>
              <a:bevelT w="139700" h="139700"/>
            </a:sp3d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rtlCol="0" anchor="t">
              <a:spAutoFit/>
            </a:bodyPr>
            <a:lstStyle/>
            <a:p>
              <a:r>
                <a:rPr lang="fr-FR" sz="1600" b="1">
                  <a:latin typeface="Times New Roman" panose="02020603050405020304" pitchFamily="18" charset="0"/>
                  <a:cs typeface="Times New Roman" panose="02020603050405020304" pitchFamily="18" charset="0"/>
                </a:rPr>
                <a:t>Mot de passe :</a:t>
              </a:r>
            </a:p>
          </xdr:txBody>
        </xdr:sp>
        <xdr:sp macro="" textlink="">
          <xdr:nvSpPr>
            <xdr:cNvPr id="12" name="ZoneTexte 11">
              <a:extLst>
                <a:ext uri="{FF2B5EF4-FFF2-40B4-BE49-F238E27FC236}">
                  <a16:creationId xmlns:a16="http://schemas.microsoft.com/office/drawing/2014/main" id="{00000000-0008-0000-0000-00000C000000}"/>
                </a:ext>
              </a:extLst>
            </xdr:cNvPr>
            <xdr:cNvSpPr txBox="1"/>
          </xdr:nvSpPr>
          <xdr:spPr>
            <a:xfrm>
              <a:off x="7067550" y="2844922"/>
              <a:ext cx="466725" cy="174502"/>
            </a:xfrm>
            <a:prstGeom prst="rect">
              <a:avLst/>
            </a:prstGeom>
            <a:noFill/>
            <a:ln>
              <a:noFill/>
            </a:ln>
            <a:effectLst/>
            <a:sp3d>
              <a:bevelT w="139700" h="139700"/>
            </a:sp3d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ctr">
              <a:noAutofit/>
            </a:bodyPr>
            <a:lstStyle/>
            <a:p>
              <a:pPr algn="ctr"/>
              <a:r>
                <a:rPr lang="fr-FR" sz="900" b="0">
                  <a:latin typeface="Times New Roman" panose="02020603050405020304" pitchFamily="18" charset="0"/>
                  <a:cs typeface="Times New Roman" panose="02020603050405020304" pitchFamily="18" charset="0"/>
                </a:rPr>
                <a:t>Login</a:t>
              </a:r>
            </a:p>
          </xdr:txBody>
        </xdr:sp>
      </xdr:grpSp>
      <xdr:pic>
        <xdr:nvPicPr>
          <xdr:cNvPr id="3" name="Image 2">
            <a:extLst>
              <a:ext uri="{FF2B5EF4-FFF2-40B4-BE49-F238E27FC236}">
                <a16:creationId xmlns:a16="http://schemas.microsoft.com/office/drawing/2014/main" id="{00000000-0008-0000-0000-000003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0125075" y="3505200"/>
            <a:ext cx="1809750" cy="1266825"/>
          </a:xfrm>
          <a:prstGeom prst="rect">
            <a:avLst/>
          </a:prstGeom>
          <a:noFill/>
          <a:ln>
            <a:noFill/>
          </a:ln>
        </xdr:spPr>
      </xdr:pic>
    </xdr:grp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57150</xdr:colOff>
          <xdr:row>18</xdr:row>
          <xdr:rowOff>38100</xdr:rowOff>
        </xdr:from>
        <xdr:to>
          <xdr:col>13</xdr:col>
          <xdr:colOff>66675</xdr:colOff>
          <xdr:row>20</xdr:row>
          <xdr:rowOff>0</xdr:rowOff>
        </xdr:to>
        <xdr:sp macro="" textlink="">
          <xdr:nvSpPr>
            <xdr:cNvPr id="1027" name="Txt_nam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38100</xdr:colOff>
          <xdr:row>22</xdr:row>
          <xdr:rowOff>47625</xdr:rowOff>
        </xdr:from>
        <xdr:to>
          <xdr:col>13</xdr:col>
          <xdr:colOff>85725</xdr:colOff>
          <xdr:row>24</xdr:row>
          <xdr:rowOff>9525</xdr:rowOff>
        </xdr:to>
        <xdr:sp macro="" textlink="">
          <xdr:nvSpPr>
            <xdr:cNvPr id="1028" name="Txt_pass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571500</xdr:colOff>
          <xdr:row>25</xdr:row>
          <xdr:rowOff>76200</xdr:rowOff>
        </xdr:from>
        <xdr:to>
          <xdr:col>12</xdr:col>
          <xdr:colOff>323850</xdr:colOff>
          <xdr:row>27</xdr:row>
          <xdr:rowOff>161925</xdr:rowOff>
        </xdr:to>
        <xdr:sp macro="" textlink="">
          <xdr:nvSpPr>
            <xdr:cNvPr id="1029" name="CommandButton1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152400</xdr:colOff>
          <xdr:row>14</xdr:row>
          <xdr:rowOff>57150</xdr:rowOff>
        </xdr:from>
        <xdr:to>
          <xdr:col>2</xdr:col>
          <xdr:colOff>1971675</xdr:colOff>
          <xdr:row>17</xdr:row>
          <xdr:rowOff>9525</xdr:rowOff>
        </xdr:to>
        <xdr:sp macro="" textlink="">
          <xdr:nvSpPr>
            <xdr:cNvPr id="2049" name="CommandButton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FE01964F-3065-4E12-8AE8-B43A6EF5887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0000000}" name="Tableau3" displayName="Tableau3" ref="B4:J7" totalsRowShown="0" headerRowDxfId="46" dataDxfId="45">
  <autoFilter ref="B4:J7" xr:uid="{00000000-0009-0000-0100-000003000000}"/>
  <tableColumns count="9">
    <tableColumn id="1" xr3:uid="{00000000-0010-0000-0000-000001000000}" name="ID Location" dataDxfId="44"/>
    <tableColumn id="2" xr3:uid="{00000000-0010-0000-0000-000002000000}" name="ID Livre" dataDxfId="43"/>
    <tableColumn id="3" xr3:uid="{00000000-0010-0000-0000-000003000000}" name="ID emprunteur" dataDxfId="42"/>
    <tableColumn id="4" xr3:uid="{00000000-0010-0000-0000-000004000000}" name="Du" dataDxfId="41"/>
    <tableColumn id="5" xr3:uid="{00000000-0010-0000-0000-000005000000}" name="Au" dataDxfId="40">
      <calculatedColumnFormula>IF(Tableau3[Du]&lt;&gt;"",Tableau3[Du]+2,"")</calculatedColumnFormula>
    </tableColumn>
    <tableColumn id="6" xr3:uid="{00000000-0010-0000-0000-000006000000}" name="Rendu" dataDxfId="39"/>
    <tableColumn id="7" xr3:uid="{00000000-0010-0000-0000-000007000000}" name="Retard" dataDxfId="38"/>
    <tableColumn id="8" xr3:uid="{00000000-0010-0000-0000-000008000000}" name="Status" dataDxfId="37">
      <calculatedColumnFormula>IF(AND(Tableau3[Du]&lt;&gt;"",Tableau3[Rendu]=""),"Emprunter","Disponible")</calculatedColumnFormula>
    </tableColumn>
    <tableColumn id="9" xr3:uid="{00000000-0010-0000-0000-000009000000}" name="Ligne" dataDxfId="36">
      <calculatedColumnFormula>ROW()</calculatedColumnFormula>
    </tableColumn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1000000}" name="Tableau1" displayName="Tableau1" ref="B4:K10" totalsRowShown="0" headerRowDxfId="35" dataDxfId="33" headerRowBorderDxfId="34" tableBorderDxfId="32" totalsRowBorderDxfId="31">
  <tableColumns count="10">
    <tableColumn id="1" xr3:uid="{00000000-0010-0000-0100-000001000000}" name="ID" dataDxfId="30"/>
    <tableColumn id="2" xr3:uid="{00000000-0010-0000-0100-000002000000}" name="Titre" dataDxfId="29"/>
    <tableColumn id="3" xr3:uid="{00000000-0010-0000-0100-000003000000}" name="Auteur" dataDxfId="28"/>
    <tableColumn id="10" xr3:uid="{00000000-0010-0000-0100-00000A000000}" name="Editeur" dataDxfId="27"/>
    <tableColumn id="4" xr3:uid="{00000000-0010-0000-0100-000004000000}" name="Collection" dataDxfId="26"/>
    <tableColumn id="5" xr3:uid="{00000000-0010-0000-0100-000005000000}" name="Année" dataDxfId="25"/>
    <tableColumn id="6" xr3:uid="{00000000-0010-0000-0100-000006000000}" name="Genre" dataDxfId="24"/>
    <tableColumn id="7" xr3:uid="{00000000-0010-0000-0100-000007000000}" name="Remarque" dataDxfId="23"/>
    <tableColumn id="8" xr3:uid="{00000000-0010-0000-0100-000008000000}" name="Statuts" dataDxfId="22">
      <calculatedColumnFormula>IF(COUNTIFS(Tableau3[ID Livre],Tableau1[[#This Row],[ID]],Tableau3[Status],"Emprunter")&gt;0,"Emprunter","Disponible")</calculatedColumnFormula>
    </tableColumn>
    <tableColumn id="9" xr3:uid="{00000000-0010-0000-0100-000009000000}" name="Place" dataDxfId="21">
      <calculatedColumnFormula>ROW()</calculatedColumnFormula>
    </tableColumn>
  </tableColumns>
  <tableStyleInfo name="TableStyleLight8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2000000}" name="Tableau2" displayName="Tableau2" ref="B4:I12" totalsRowShown="0" headerRowDxfId="20" dataDxfId="18" headerRowBorderDxfId="19" tableBorderDxfId="17" totalsRowBorderDxfId="16">
  <autoFilter ref="B4:I12" xr:uid="{00000000-0009-0000-0100-000002000000}"/>
  <tableColumns count="8">
    <tableColumn id="1" xr3:uid="{00000000-0010-0000-0200-000001000000}" name="ID" dataDxfId="15"/>
    <tableColumn id="2" xr3:uid="{00000000-0010-0000-0200-000002000000}" name="Nom &amp; Prénom" dataDxfId="14"/>
    <tableColumn id="3" xr3:uid="{00000000-0010-0000-0200-000003000000}" name="Adresse" dataDxfId="13"/>
    <tableColumn id="4" xr3:uid="{00000000-0010-0000-0200-000004000000}" name="Ville " dataDxfId="12"/>
    <tableColumn id="8" xr3:uid="{00000000-0010-0000-0200-000008000000}" name="Filière" dataDxfId="11"/>
    <tableColumn id="5" xr3:uid="{00000000-0010-0000-0200-000005000000}" name="Nr de chambre" dataDxfId="10"/>
    <tableColumn id="6" xr3:uid="{00000000-0010-0000-0200-000006000000}" name="Tél.portable" dataDxfId="9"/>
    <tableColumn id="7" xr3:uid="{00000000-0010-0000-0200-000007000000}" name="Ligne" dataDxfId="8">
      <calculatedColumnFormula>ROW()</calculatedColumnFormula>
    </tableColumn>
  </tableColumns>
  <tableStyleInfo name="TableStyleLight8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3000000}" name="Tableau4" displayName="Tableau4" ref="B4:B7" totalsRowShown="0" headerRowDxfId="7" dataDxfId="6">
  <autoFilter ref="B4:B7" xr:uid="{00000000-0009-0000-0100-000004000000}"/>
  <tableColumns count="1">
    <tableColumn id="1" xr3:uid="{00000000-0010-0000-0300-000001000000}" name="Filiére" dataDxfId="5"/>
  </tableColumns>
  <tableStyleInfo name="TableStyleLight1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4000000}" name="Tableau5" displayName="Tableau5" ref="E4:G7" totalsRowShown="0" headerRowDxfId="4" dataDxfId="3">
  <autoFilter ref="E4:G7" xr:uid="{00000000-0009-0000-0100-000005000000}"/>
  <tableColumns count="3">
    <tableColumn id="1" xr3:uid="{00000000-0010-0000-0400-000001000000}" name="User" dataDxfId="2"/>
    <tableColumn id="2" xr3:uid="{00000000-0010-0000-0400-000002000000}" name="Password" dataDxfId="1"/>
    <tableColumn id="3" xr3:uid="{00000000-0010-0000-0400-000003000000}" name="Role" dataDxfId="0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2.xml"/><Relationship Id="rId5" Type="http://schemas.openxmlformats.org/officeDocument/2006/relationships/image" Target="../media/image5.emf"/><Relationship Id="rId4" Type="http://schemas.openxmlformats.org/officeDocument/2006/relationships/control" Target="../activeX/activeX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5"/>
  <dimension ref="K18:K22"/>
  <sheetViews>
    <sheetView showGridLines="0" topLeftCell="A2" zoomScale="50" zoomScaleNormal="50" workbookViewId="0">
      <selection activeCell="I36" sqref="I36"/>
    </sheetView>
  </sheetViews>
  <sheetFormatPr baseColWidth="10" defaultRowHeight="15" x14ac:dyDescent="0.25"/>
  <cols>
    <col min="1" max="16384" width="11.42578125" style="29"/>
  </cols>
  <sheetData>
    <row r="18" spans="11:11" ht="20.25" x14ac:dyDescent="0.3">
      <c r="K18" s="30"/>
    </row>
    <row r="22" spans="11:11" ht="20.25" x14ac:dyDescent="0.3">
      <c r="K22" s="30"/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9" r:id="rId4" name="CommandButton1">
          <controlPr defaultSize="0" autoLine="0" autoPict="0" r:id="rId5">
            <anchor moveWithCells="1">
              <from>
                <xdr:col>10</xdr:col>
                <xdr:colOff>571500</xdr:colOff>
                <xdr:row>25</xdr:row>
                <xdr:rowOff>76200</xdr:rowOff>
              </from>
              <to>
                <xdr:col>12</xdr:col>
                <xdr:colOff>323850</xdr:colOff>
                <xdr:row>27</xdr:row>
                <xdr:rowOff>161925</xdr:rowOff>
              </to>
            </anchor>
          </controlPr>
        </control>
      </mc:Choice>
      <mc:Fallback>
        <control shapeId="1029" r:id="rId4" name="CommandButton1"/>
      </mc:Fallback>
    </mc:AlternateContent>
    <mc:AlternateContent xmlns:mc="http://schemas.openxmlformats.org/markup-compatibility/2006">
      <mc:Choice Requires="x14">
        <control shapeId="1028" r:id="rId6" name="Txt_pass">
          <controlPr defaultSize="0" autoLine="0" r:id="rId7">
            <anchor moveWithCells="1">
              <from>
                <xdr:col>10</xdr:col>
                <xdr:colOff>38100</xdr:colOff>
                <xdr:row>22</xdr:row>
                <xdr:rowOff>47625</xdr:rowOff>
              </from>
              <to>
                <xdr:col>13</xdr:col>
                <xdr:colOff>85725</xdr:colOff>
                <xdr:row>24</xdr:row>
                <xdr:rowOff>9525</xdr:rowOff>
              </to>
            </anchor>
          </controlPr>
        </control>
      </mc:Choice>
      <mc:Fallback>
        <control shapeId="1028" r:id="rId6" name="Txt_pass"/>
      </mc:Fallback>
    </mc:AlternateContent>
    <mc:AlternateContent xmlns:mc="http://schemas.openxmlformats.org/markup-compatibility/2006">
      <mc:Choice Requires="x14">
        <control shapeId="1027" r:id="rId8" name="Txt_nam">
          <controlPr defaultSize="0" autoLine="0" r:id="rId9">
            <anchor moveWithCells="1">
              <from>
                <xdr:col>10</xdr:col>
                <xdr:colOff>57150</xdr:colOff>
                <xdr:row>18</xdr:row>
                <xdr:rowOff>38100</xdr:rowOff>
              </from>
              <to>
                <xdr:col>13</xdr:col>
                <xdr:colOff>66675</xdr:colOff>
                <xdr:row>20</xdr:row>
                <xdr:rowOff>0</xdr:rowOff>
              </to>
            </anchor>
          </controlPr>
        </control>
      </mc:Choice>
      <mc:Fallback>
        <control shapeId="1027" r:id="rId8" name="Txt_nam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6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1"/>
  <dimension ref="B4:J7"/>
  <sheetViews>
    <sheetView zoomScaleNormal="100" workbookViewId="0">
      <selection activeCell="F12" sqref="F12"/>
    </sheetView>
  </sheetViews>
  <sheetFormatPr baseColWidth="10" defaultRowHeight="15" x14ac:dyDescent="0.25"/>
  <cols>
    <col min="1" max="1" width="7.42578125" style="1" customWidth="1"/>
    <col min="2" max="2" width="18.42578125" style="1" customWidth="1"/>
    <col min="3" max="3" width="22.28515625" style="1" customWidth="1"/>
    <col min="4" max="4" width="22.7109375" style="1" customWidth="1"/>
    <col min="5" max="5" width="20.42578125" style="1" customWidth="1"/>
    <col min="6" max="6" width="17.42578125" style="1" customWidth="1"/>
    <col min="7" max="7" width="20.85546875" style="1" customWidth="1"/>
    <col min="8" max="8" width="17.140625" style="1" customWidth="1"/>
    <col min="9" max="9" width="16.85546875" style="1" customWidth="1"/>
    <col min="10" max="10" width="13.5703125" style="1" customWidth="1"/>
    <col min="11" max="16384" width="11.42578125" style="1"/>
  </cols>
  <sheetData>
    <row r="4" spans="2:10" x14ac:dyDescent="0.25">
      <c r="B4" s="1" t="s">
        <v>32</v>
      </c>
      <c r="C4" s="1" t="s">
        <v>33</v>
      </c>
      <c r="D4" s="1" t="s">
        <v>34</v>
      </c>
      <c r="E4" s="1" t="s">
        <v>35</v>
      </c>
      <c r="F4" s="1" t="s">
        <v>36</v>
      </c>
      <c r="G4" s="1" t="s">
        <v>37</v>
      </c>
      <c r="H4" s="1" t="s">
        <v>38</v>
      </c>
      <c r="I4" s="1" t="s">
        <v>39</v>
      </c>
      <c r="J4" s="1" t="s">
        <v>18</v>
      </c>
    </row>
    <row r="5" spans="2:10" x14ac:dyDescent="0.25">
      <c r="B5" s="1">
        <v>1</v>
      </c>
      <c r="C5" s="1">
        <v>1</v>
      </c>
      <c r="D5" s="1">
        <v>1</v>
      </c>
      <c r="E5" s="11">
        <v>43295</v>
      </c>
      <c r="F5" s="11">
        <f>IF(Tableau3[Du]&lt;&gt;"",Tableau3[Du]+2,"")</f>
        <v>43297</v>
      </c>
      <c r="G5" s="10">
        <v>43298</v>
      </c>
      <c r="I5" s="1" t="str">
        <f>IF(AND(Tableau3[Du]&lt;&gt;"",Tableau3[Rendu]=""),"Emprunter","Disponible")</f>
        <v>Disponible</v>
      </c>
      <c r="J5" s="1">
        <f>ROW()</f>
        <v>5</v>
      </c>
    </row>
    <row r="6" spans="2:10" x14ac:dyDescent="0.25">
      <c r="B6" s="1">
        <v>2</v>
      </c>
      <c r="C6" s="1">
        <v>5</v>
      </c>
      <c r="D6" s="1">
        <v>2</v>
      </c>
      <c r="E6" s="11">
        <v>43295</v>
      </c>
      <c r="F6" s="11">
        <f>IF(Tableau3[Du]&lt;&gt;"",Tableau3[Du]+2,"")</f>
        <v>43297</v>
      </c>
      <c r="I6" s="1" t="str">
        <f>IF(AND(Tableau3[Du]&lt;&gt;"",Tableau3[Rendu]=""),"Emprunter","Disponible")</f>
        <v>Emprunter</v>
      </c>
      <c r="J6" s="1">
        <f>ROW()</f>
        <v>6</v>
      </c>
    </row>
    <row r="7" spans="2:10" x14ac:dyDescent="0.25">
      <c r="B7" s="1">
        <v>3</v>
      </c>
      <c r="C7" s="1">
        <v>6</v>
      </c>
      <c r="D7" s="1">
        <v>6</v>
      </c>
      <c r="E7" s="11">
        <v>43297</v>
      </c>
      <c r="F7" s="11">
        <f>IF(Tableau3[Du]&lt;&gt;"",Tableau3[Du]+2,"")</f>
        <v>43299</v>
      </c>
      <c r="I7" s="1" t="str">
        <f>IF(AND(Tableau3[Du]&lt;&gt;"",Tableau3[Rendu]=""),"Emprunter","Disponible")</f>
        <v>Emprunter</v>
      </c>
      <c r="J7" s="1">
        <f>ROW()</f>
        <v>7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2"/>
  <dimension ref="A1:AA10"/>
  <sheetViews>
    <sheetView tabSelected="1" zoomScaleNormal="100" workbookViewId="0">
      <selection activeCell="D15" sqref="D15"/>
    </sheetView>
  </sheetViews>
  <sheetFormatPr baseColWidth="10" defaultColWidth="9.140625" defaultRowHeight="15" x14ac:dyDescent="0.25"/>
  <cols>
    <col min="1" max="1" width="9.85546875" style="1" customWidth="1"/>
    <col min="2" max="2" width="10.85546875" style="1" customWidth="1"/>
    <col min="3" max="3" width="48.42578125" style="1" customWidth="1"/>
    <col min="4" max="4" width="34.7109375" style="1" customWidth="1"/>
    <col min="5" max="5" width="29.28515625" style="1" customWidth="1"/>
    <col min="6" max="6" width="23.7109375" style="1" customWidth="1"/>
    <col min="7" max="7" width="20.28515625" style="1" customWidth="1"/>
    <col min="8" max="8" width="20" style="1" bestFit="1" customWidth="1"/>
    <col min="9" max="9" width="18.140625" style="1" customWidth="1"/>
    <col min="10" max="10" width="17" style="1" customWidth="1"/>
    <col min="11" max="11" width="13.7109375" style="1" customWidth="1"/>
    <col min="12" max="14" width="9.140625" style="1"/>
    <col min="15" max="15" width="22" style="1" customWidth="1"/>
    <col min="16" max="18" width="9.140625" style="1"/>
    <col min="19" max="19" width="38.85546875" style="1" customWidth="1"/>
    <col min="20" max="20" width="34.28515625" style="1" customWidth="1"/>
    <col min="21" max="22" width="22.5703125" style="1" customWidth="1"/>
    <col min="23" max="23" width="19.140625" style="1" customWidth="1"/>
    <col min="24" max="24" width="10.42578125" style="1" bestFit="1" customWidth="1"/>
    <col min="25" max="25" width="9.140625" style="1"/>
    <col min="26" max="26" width="11.5703125" style="1" bestFit="1" customWidth="1"/>
    <col min="27" max="16384" width="9.140625" style="1"/>
  </cols>
  <sheetData>
    <row r="1" spans="1:27" x14ac:dyDescent="0.25">
      <c r="A1" s="1">
        <v>7</v>
      </c>
    </row>
    <row r="4" spans="1:27" x14ac:dyDescent="0.25">
      <c r="B4" s="2" t="s">
        <v>0</v>
      </c>
      <c r="C4" s="3" t="s">
        <v>1</v>
      </c>
      <c r="D4" s="3" t="s">
        <v>2</v>
      </c>
      <c r="E4" s="3" t="s">
        <v>45</v>
      </c>
      <c r="F4" s="3" t="s">
        <v>40</v>
      </c>
      <c r="G4" s="3" t="s">
        <v>3</v>
      </c>
      <c r="H4" s="3" t="s">
        <v>4</v>
      </c>
      <c r="I4" s="4" t="s">
        <v>7</v>
      </c>
      <c r="J4" s="3" t="s">
        <v>16</v>
      </c>
      <c r="K4" s="3" t="s">
        <v>17</v>
      </c>
      <c r="O4" s="27" t="s">
        <v>1</v>
      </c>
      <c r="R4" s="27" t="s">
        <v>0</v>
      </c>
      <c r="S4" s="27" t="s">
        <v>1</v>
      </c>
      <c r="T4" s="27" t="s">
        <v>2</v>
      </c>
      <c r="U4" s="27" t="s">
        <v>45</v>
      </c>
      <c r="V4" s="27" t="s">
        <v>40</v>
      </c>
      <c r="W4" s="27" t="s">
        <v>3</v>
      </c>
      <c r="X4" s="27" t="s">
        <v>4</v>
      </c>
      <c r="Y4" s="28" t="s">
        <v>7</v>
      </c>
      <c r="Z4" s="27" t="s">
        <v>16</v>
      </c>
      <c r="AA4" s="27" t="s">
        <v>17</v>
      </c>
    </row>
    <row r="5" spans="1:27" ht="14.25" customHeight="1" x14ac:dyDescent="0.25">
      <c r="B5" s="12">
        <v>1</v>
      </c>
      <c r="C5" s="13" t="s">
        <v>43</v>
      </c>
      <c r="D5" s="6" t="s">
        <v>5</v>
      </c>
      <c r="E5" s="6" t="s">
        <v>5</v>
      </c>
      <c r="F5" s="6" t="s">
        <v>6</v>
      </c>
      <c r="G5" s="20">
        <v>36718</v>
      </c>
      <c r="H5" s="14" t="s">
        <v>64</v>
      </c>
      <c r="I5" s="15" t="s">
        <v>41</v>
      </c>
      <c r="J5" s="16" t="str">
        <f>IF(COUNTIFS(Tableau3[ID Livre],Tableau1[[#This Row],[ID]],Tableau3[Status],"Emprunter")&gt;0,"Emprunter","Disponible")</f>
        <v>Disponible</v>
      </c>
      <c r="K5" s="17">
        <f>ROW()</f>
        <v>5</v>
      </c>
      <c r="O5" s="1" t="s">
        <v>75</v>
      </c>
      <c r="R5" s="12">
        <v>1</v>
      </c>
      <c r="S5" s="13" t="s">
        <v>43</v>
      </c>
      <c r="T5" s="6" t="s">
        <v>5</v>
      </c>
      <c r="U5" s="6" t="s">
        <v>5</v>
      </c>
      <c r="V5" s="6" t="s">
        <v>6</v>
      </c>
      <c r="W5" s="20">
        <v>36718</v>
      </c>
      <c r="X5" s="14" t="s">
        <v>64</v>
      </c>
      <c r="Y5" s="15" t="s">
        <v>41</v>
      </c>
      <c r="Z5" s="16" t="s">
        <v>73</v>
      </c>
      <c r="AA5" s="17">
        <v>5</v>
      </c>
    </row>
    <row r="6" spans="1:27" ht="15" customHeight="1" x14ac:dyDescent="0.25">
      <c r="B6" s="12">
        <v>2</v>
      </c>
      <c r="C6" s="13" t="s">
        <v>42</v>
      </c>
      <c r="D6" s="16" t="s">
        <v>44</v>
      </c>
      <c r="E6" s="16" t="s">
        <v>46</v>
      </c>
      <c r="F6" s="16" t="s">
        <v>47</v>
      </c>
      <c r="G6" s="21">
        <v>43057</v>
      </c>
      <c r="H6" s="16" t="s">
        <v>64</v>
      </c>
      <c r="I6" s="18" t="s">
        <v>41</v>
      </c>
      <c r="J6" s="16" t="str">
        <f>IF(COUNTIFS(Tableau3[ID Livre],Tableau1[[#This Row],[ID]],Tableau3[Status],"Emprunter")&gt;0,"Emprunter","Disponible")</f>
        <v>Disponible</v>
      </c>
      <c r="K6" s="19">
        <f>ROW()</f>
        <v>6</v>
      </c>
      <c r="R6" s="12">
        <v>2</v>
      </c>
      <c r="S6" s="13" t="s">
        <v>42</v>
      </c>
      <c r="T6" s="16" t="s">
        <v>44</v>
      </c>
      <c r="U6" s="16" t="s">
        <v>46</v>
      </c>
      <c r="V6" s="16" t="s">
        <v>47</v>
      </c>
      <c r="W6" s="21">
        <v>43057</v>
      </c>
      <c r="X6" s="16" t="s">
        <v>64</v>
      </c>
      <c r="Y6" s="18" t="s">
        <v>41</v>
      </c>
      <c r="Z6" s="16" t="s">
        <v>73</v>
      </c>
      <c r="AA6" s="19">
        <v>6</v>
      </c>
    </row>
    <row r="7" spans="1:27" x14ac:dyDescent="0.25">
      <c r="B7" s="12">
        <v>3</v>
      </c>
      <c r="C7" s="13" t="s">
        <v>48</v>
      </c>
      <c r="D7" s="16" t="s">
        <v>49</v>
      </c>
      <c r="E7" s="16" t="s">
        <v>50</v>
      </c>
      <c r="F7" s="16" t="s">
        <v>51</v>
      </c>
      <c r="G7" s="21">
        <v>40888</v>
      </c>
      <c r="H7" s="16" t="s">
        <v>64</v>
      </c>
      <c r="I7" s="18" t="s">
        <v>41</v>
      </c>
      <c r="J7" s="16" t="str">
        <f>IF(COUNTIFS(Tableau3[ID Livre],Tableau1[[#This Row],[ID]],Tableau3[Status],"Emprunter")&gt;0,"Emprunter","Disponible")</f>
        <v>Disponible</v>
      </c>
      <c r="K7" s="19">
        <f>ROW()</f>
        <v>7</v>
      </c>
      <c r="R7" s="12">
        <v>3</v>
      </c>
      <c r="S7" s="13" t="s">
        <v>48</v>
      </c>
      <c r="T7" s="16" t="s">
        <v>49</v>
      </c>
      <c r="U7" s="16" t="s">
        <v>50</v>
      </c>
      <c r="V7" s="16" t="s">
        <v>51</v>
      </c>
      <c r="W7" s="21">
        <v>40888</v>
      </c>
      <c r="X7" s="16" t="s">
        <v>64</v>
      </c>
      <c r="Y7" s="18" t="s">
        <v>41</v>
      </c>
      <c r="Z7" s="16" t="s">
        <v>73</v>
      </c>
      <c r="AA7" s="19">
        <v>7</v>
      </c>
    </row>
    <row r="8" spans="1:27" x14ac:dyDescent="0.25">
      <c r="B8" s="12">
        <v>4</v>
      </c>
      <c r="C8" s="13" t="s">
        <v>52</v>
      </c>
      <c r="D8" s="16" t="s">
        <v>53</v>
      </c>
      <c r="E8" s="16" t="s">
        <v>54</v>
      </c>
      <c r="F8" s="16" t="s">
        <v>55</v>
      </c>
      <c r="G8" s="21">
        <v>41685</v>
      </c>
      <c r="H8" s="16" t="s">
        <v>64</v>
      </c>
      <c r="I8" s="18" t="s">
        <v>41</v>
      </c>
      <c r="J8" s="16" t="str">
        <f>IF(COUNTIFS(Tableau3[ID Livre],Tableau1[[#This Row],[ID]],Tableau3[Status],"Emprunter")&gt;0,"Emprunter","Disponible")</f>
        <v>Disponible</v>
      </c>
      <c r="K8" s="19">
        <f>ROW()</f>
        <v>8</v>
      </c>
      <c r="R8" s="12">
        <v>5</v>
      </c>
      <c r="S8" s="13" t="s">
        <v>56</v>
      </c>
      <c r="T8" s="16" t="s">
        <v>57</v>
      </c>
      <c r="U8" s="16" t="s">
        <v>58</v>
      </c>
      <c r="V8" s="16" t="s">
        <v>59</v>
      </c>
      <c r="W8" s="21">
        <v>42126</v>
      </c>
      <c r="X8" s="16" t="s">
        <v>64</v>
      </c>
      <c r="Y8" s="18" t="s">
        <v>41</v>
      </c>
      <c r="Z8" s="16" t="s">
        <v>74</v>
      </c>
      <c r="AA8" s="19">
        <v>9</v>
      </c>
    </row>
    <row r="9" spans="1:27" x14ac:dyDescent="0.25">
      <c r="B9" s="12">
        <v>5</v>
      </c>
      <c r="C9" s="13" t="s">
        <v>56</v>
      </c>
      <c r="D9" s="16" t="s">
        <v>57</v>
      </c>
      <c r="E9" s="16" t="s">
        <v>58</v>
      </c>
      <c r="F9" s="16" t="s">
        <v>59</v>
      </c>
      <c r="G9" s="21">
        <v>42126</v>
      </c>
      <c r="H9" s="16" t="s">
        <v>64</v>
      </c>
      <c r="I9" s="18" t="s">
        <v>41</v>
      </c>
      <c r="J9" s="16" t="str">
        <f>IF(COUNTIFS(Tableau3[ID Livre],Tableau1[[#This Row],[ID]],Tableau3[Status],"Emprunter")&gt;0,"Emprunter","Disponible")</f>
        <v>Emprunter</v>
      </c>
      <c r="K9" s="19">
        <f>ROW()</f>
        <v>9</v>
      </c>
      <c r="R9" s="12"/>
      <c r="S9" s="13"/>
      <c r="T9" s="16"/>
      <c r="U9" s="16"/>
      <c r="V9" s="16"/>
      <c r="W9" s="21"/>
      <c r="X9" s="16"/>
      <c r="Y9" s="18"/>
      <c r="Z9" s="16"/>
      <c r="AA9" s="19"/>
    </row>
    <row r="10" spans="1:27" x14ac:dyDescent="0.25">
      <c r="B10" s="22">
        <v>6</v>
      </c>
      <c r="C10" s="23" t="s">
        <v>60</v>
      </c>
      <c r="D10" s="16" t="s">
        <v>63</v>
      </c>
      <c r="E10" s="16" t="s">
        <v>61</v>
      </c>
      <c r="F10" s="16" t="s">
        <v>47</v>
      </c>
      <c r="G10" s="21" t="s">
        <v>62</v>
      </c>
      <c r="H10" s="16" t="s">
        <v>64</v>
      </c>
      <c r="I10" s="18" t="s">
        <v>41</v>
      </c>
      <c r="J10" s="16" t="str">
        <f>IF(COUNTIFS(Tableau3[ID Livre],Tableau1[[#This Row],[ID]],Tableau3[Status],"Emprunter")&gt;0,"Emprunter","Disponible")</f>
        <v>Emprunter</v>
      </c>
      <c r="K10" s="19">
        <f>ROW()</f>
        <v>10</v>
      </c>
      <c r="R10" s="22"/>
      <c r="S10" s="23"/>
      <c r="T10" s="16"/>
      <c r="U10" s="16"/>
      <c r="V10" s="16"/>
      <c r="W10" s="21"/>
      <c r="X10" s="16"/>
      <c r="Y10" s="18"/>
      <c r="Z10" s="16"/>
      <c r="AA10" s="19"/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049" r:id="rId4" name="CommandButton1">
          <controlPr defaultSize="0" autoLine="0" r:id="rId5">
            <anchor moveWithCells="1">
              <from>
                <xdr:col>2</xdr:col>
                <xdr:colOff>152400</xdr:colOff>
                <xdr:row>14</xdr:row>
                <xdr:rowOff>57150</xdr:rowOff>
              </from>
              <to>
                <xdr:col>2</xdr:col>
                <xdr:colOff>1971675</xdr:colOff>
                <xdr:row>17</xdr:row>
                <xdr:rowOff>9525</xdr:rowOff>
              </to>
            </anchor>
          </controlPr>
        </control>
      </mc:Choice>
      <mc:Fallback>
        <control shapeId="2049" r:id="rId4" name="CommandButton1"/>
      </mc:Fallback>
    </mc:AlternateContent>
  </controls>
  <tableParts count="1">
    <tablePart r:id="rId6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3"/>
  <dimension ref="A1:I12"/>
  <sheetViews>
    <sheetView topLeftCell="B1" zoomScaleNormal="100" workbookViewId="0">
      <selection activeCell="B5" sqref="B5"/>
    </sheetView>
  </sheetViews>
  <sheetFormatPr baseColWidth="10" defaultRowHeight="15" x14ac:dyDescent="0.25"/>
  <cols>
    <col min="1" max="1" width="8.7109375" style="1" customWidth="1"/>
    <col min="2" max="2" width="10.7109375" style="1" customWidth="1"/>
    <col min="3" max="3" width="22.140625" style="1" customWidth="1"/>
    <col min="4" max="4" width="20.7109375" style="1" customWidth="1"/>
    <col min="5" max="5" width="18.28515625" style="1" customWidth="1"/>
    <col min="6" max="6" width="20.140625" style="1" customWidth="1"/>
    <col min="7" max="8" width="21" style="1" customWidth="1"/>
    <col min="9" max="16384" width="11.42578125" style="1"/>
  </cols>
  <sheetData>
    <row r="1" spans="1:9" x14ac:dyDescent="0.25">
      <c r="A1" s="1">
        <v>9</v>
      </c>
    </row>
    <row r="4" spans="1:9" x14ac:dyDescent="0.25">
      <c r="B4" s="2" t="s">
        <v>0</v>
      </c>
      <c r="C4" s="3" t="s">
        <v>12</v>
      </c>
      <c r="D4" s="3" t="s">
        <v>8</v>
      </c>
      <c r="E4" s="3" t="s">
        <v>11</v>
      </c>
      <c r="F4" s="3" t="s">
        <v>67</v>
      </c>
      <c r="G4" s="3" t="s">
        <v>9</v>
      </c>
      <c r="H4" s="4" t="s">
        <v>10</v>
      </c>
      <c r="I4" s="3" t="s">
        <v>18</v>
      </c>
    </row>
    <row r="5" spans="1:9" x14ac:dyDescent="0.25">
      <c r="B5" s="5">
        <v>1</v>
      </c>
      <c r="C5" s="7" t="s">
        <v>24</v>
      </c>
      <c r="D5" s="7" t="s">
        <v>13</v>
      </c>
      <c r="E5" s="7" t="s">
        <v>14</v>
      </c>
      <c r="F5" s="7" t="s">
        <v>64</v>
      </c>
      <c r="G5" s="7" t="s">
        <v>15</v>
      </c>
      <c r="H5" s="8">
        <v>772870943</v>
      </c>
      <c r="I5" s="9">
        <f>ROW()</f>
        <v>5</v>
      </c>
    </row>
    <row r="6" spans="1:9" x14ac:dyDescent="0.25">
      <c r="B6" s="5">
        <v>2</v>
      </c>
      <c r="C6" s="7" t="s">
        <v>25</v>
      </c>
      <c r="D6" s="7" t="s">
        <v>13</v>
      </c>
      <c r="E6" s="7" t="s">
        <v>14</v>
      </c>
      <c r="F6" s="7" t="s">
        <v>65</v>
      </c>
      <c r="G6" s="7" t="s">
        <v>19</v>
      </c>
      <c r="H6" s="8">
        <v>772870944</v>
      </c>
      <c r="I6" s="9">
        <f>ROW()</f>
        <v>6</v>
      </c>
    </row>
    <row r="7" spans="1:9" x14ac:dyDescent="0.25">
      <c r="B7" s="5">
        <v>3</v>
      </c>
      <c r="C7" s="7" t="s">
        <v>26</v>
      </c>
      <c r="D7" s="7" t="s">
        <v>13</v>
      </c>
      <c r="E7" s="7" t="s">
        <v>14</v>
      </c>
      <c r="F7" s="7" t="s">
        <v>65</v>
      </c>
      <c r="G7" s="7" t="s">
        <v>20</v>
      </c>
      <c r="H7" s="8">
        <v>772870945</v>
      </c>
      <c r="I7" s="9">
        <f>ROW()</f>
        <v>7</v>
      </c>
    </row>
    <row r="8" spans="1:9" x14ac:dyDescent="0.25">
      <c r="B8" s="5">
        <v>4</v>
      </c>
      <c r="C8" s="7" t="s">
        <v>27</v>
      </c>
      <c r="D8" s="7" t="s">
        <v>13</v>
      </c>
      <c r="E8" s="7" t="s">
        <v>14</v>
      </c>
      <c r="F8" s="7" t="s">
        <v>64</v>
      </c>
      <c r="G8" s="7" t="s">
        <v>21</v>
      </c>
      <c r="H8" s="8">
        <v>772870946</v>
      </c>
      <c r="I8" s="9">
        <f>ROW()</f>
        <v>8</v>
      </c>
    </row>
    <row r="9" spans="1:9" x14ac:dyDescent="0.25">
      <c r="B9" s="5">
        <v>5</v>
      </c>
      <c r="C9" s="7" t="s">
        <v>28</v>
      </c>
      <c r="D9" s="7" t="s">
        <v>13</v>
      </c>
      <c r="E9" s="7" t="s">
        <v>14</v>
      </c>
      <c r="F9" s="7" t="s">
        <v>66</v>
      </c>
      <c r="G9" s="7" t="s">
        <v>22</v>
      </c>
      <c r="H9" s="8">
        <v>772870947</v>
      </c>
      <c r="I9" s="9">
        <f>ROW()</f>
        <v>9</v>
      </c>
    </row>
    <row r="10" spans="1:9" x14ac:dyDescent="0.25">
      <c r="B10" s="5">
        <v>6</v>
      </c>
      <c r="C10" s="7" t="s">
        <v>29</v>
      </c>
      <c r="D10" s="7" t="s">
        <v>13</v>
      </c>
      <c r="E10" s="7" t="s">
        <v>14</v>
      </c>
      <c r="F10" s="7" t="s">
        <v>66</v>
      </c>
      <c r="G10" s="7" t="s">
        <v>23</v>
      </c>
      <c r="H10" s="8">
        <v>772870948</v>
      </c>
      <c r="I10" s="9">
        <f>ROW()</f>
        <v>10</v>
      </c>
    </row>
    <row r="11" spans="1:9" x14ac:dyDescent="0.25">
      <c r="B11" s="5">
        <v>7</v>
      </c>
      <c r="C11" s="7" t="s">
        <v>30</v>
      </c>
      <c r="D11" s="7" t="s">
        <v>13</v>
      </c>
      <c r="E11" s="7" t="s">
        <v>14</v>
      </c>
      <c r="F11" s="7" t="s">
        <v>65</v>
      </c>
      <c r="G11" s="7" t="s">
        <v>31</v>
      </c>
      <c r="H11" s="8">
        <v>772870949</v>
      </c>
      <c r="I11" s="9">
        <f>ROW()</f>
        <v>11</v>
      </c>
    </row>
    <row r="12" spans="1:9" x14ac:dyDescent="0.25">
      <c r="B12" s="24">
        <v>8</v>
      </c>
      <c r="C12" s="25" t="s">
        <v>69</v>
      </c>
      <c r="D12" s="25" t="s">
        <v>13</v>
      </c>
      <c r="E12" s="25" t="s">
        <v>70</v>
      </c>
      <c r="F12" s="7" t="s">
        <v>64</v>
      </c>
      <c r="G12" s="25" t="s">
        <v>71</v>
      </c>
      <c r="H12" s="26" t="s">
        <v>72</v>
      </c>
      <c r="I12" s="25">
        <f>ROW()</f>
        <v>12</v>
      </c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4"/>
  <dimension ref="B2:G7"/>
  <sheetViews>
    <sheetView workbookViewId="0">
      <selection activeCell="C8" sqref="C8"/>
    </sheetView>
  </sheetViews>
  <sheetFormatPr baseColWidth="10" defaultRowHeight="15" x14ac:dyDescent="0.25"/>
  <cols>
    <col min="1" max="1" width="11.42578125" style="1"/>
    <col min="2" max="2" width="20.42578125" style="1" customWidth="1"/>
    <col min="3" max="5" width="11.42578125" style="1"/>
    <col min="6" max="6" width="14" style="1" bestFit="1" customWidth="1"/>
    <col min="7" max="16384" width="11.42578125" style="1"/>
  </cols>
  <sheetData>
    <row r="2" spans="2:7" x14ac:dyDescent="0.25">
      <c r="B2" s="31" t="s">
        <v>68</v>
      </c>
      <c r="E2" s="31" t="s">
        <v>82</v>
      </c>
    </row>
    <row r="4" spans="2:7" x14ac:dyDescent="0.25">
      <c r="B4" s="1" t="s">
        <v>68</v>
      </c>
      <c r="E4" s="1" t="s">
        <v>76</v>
      </c>
      <c r="F4" s="1" t="s">
        <v>77</v>
      </c>
      <c r="G4" s="1" t="s">
        <v>78</v>
      </c>
    </row>
    <row r="5" spans="2:7" x14ac:dyDescent="0.25">
      <c r="B5" s="1" t="s">
        <v>64</v>
      </c>
      <c r="E5" s="1" t="s">
        <v>79</v>
      </c>
      <c r="F5" s="1" t="s">
        <v>79</v>
      </c>
      <c r="G5" s="1" t="s">
        <v>80</v>
      </c>
    </row>
    <row r="6" spans="2:7" x14ac:dyDescent="0.25">
      <c r="B6" s="1" t="s">
        <v>65</v>
      </c>
      <c r="E6" s="1" t="s">
        <v>81</v>
      </c>
      <c r="F6" s="1">
        <v>123</v>
      </c>
      <c r="G6" s="1" t="s">
        <v>76</v>
      </c>
    </row>
    <row r="7" spans="2:7" x14ac:dyDescent="0.25">
      <c r="B7" s="1" t="s">
        <v>66</v>
      </c>
    </row>
  </sheetData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4</vt:i4>
      </vt:variant>
    </vt:vector>
  </HeadingPairs>
  <TitlesOfParts>
    <vt:vector size="10" baseType="lpstr">
      <vt:lpstr>Login</vt:lpstr>
      <vt:lpstr>Gestion De Bibliotheque </vt:lpstr>
      <vt:lpstr>Gestion des Sorties-Retour</vt:lpstr>
      <vt:lpstr>Basse des livres</vt:lpstr>
      <vt:lpstr>Basse emprunteurs</vt:lpstr>
      <vt:lpstr>Paramètres</vt:lpstr>
      <vt:lpstr>'Basse des livres'!Criteres</vt:lpstr>
      <vt:lpstr>'Basse des livres'!Extraire</vt:lpstr>
      <vt:lpstr>Fili</vt:lpstr>
      <vt:lpstr>Filiére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2018-07-19T22:16:36Z</dcterms:modified>
</cp:coreProperties>
</file>