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acture" sheetId="1" r:id="rId1"/>
    <sheet name="Données" sheetId="6" r:id="rId2"/>
  </sheets>
  <definedNames>
    <definedName name="Désignation" localSheetId="1">Données!$G:$G</definedName>
    <definedName name="Désignation">#REF!</definedName>
    <definedName name="Prix_H.T" localSheetId="1">Données!$O:$O</definedName>
    <definedName name="Prix_H.T">#REF!</definedName>
  </definedNames>
  <calcPr calcId="145621"/>
</workbook>
</file>

<file path=xl/calcChain.xml><?xml version="1.0" encoding="utf-8"?>
<calcChain xmlns="http://schemas.openxmlformats.org/spreadsheetml/2006/main">
  <c r="B30" i="1" l="1"/>
  <c r="C30" i="1" l="1"/>
  <c r="D30" i="1"/>
  <c r="D27" i="1"/>
  <c r="C27" i="1"/>
  <c r="B27" i="1"/>
  <c r="D24" i="1"/>
  <c r="G24" i="1" s="1"/>
  <c r="B24" i="1"/>
  <c r="G30" i="1" l="1"/>
  <c r="G27" i="1"/>
  <c r="G37" i="1" l="1"/>
  <c r="G38" i="1" l="1"/>
  <c r="G40" i="1" s="1"/>
</calcChain>
</file>

<file path=xl/sharedStrings.xml><?xml version="1.0" encoding="utf-8"?>
<sst xmlns="http://schemas.openxmlformats.org/spreadsheetml/2006/main" count="100" uniqueCount="53">
  <si>
    <t>Quantité</t>
  </si>
  <si>
    <t>Désignation</t>
  </si>
  <si>
    <t>Prix Unitaire H.T</t>
  </si>
  <si>
    <t>Total H.T</t>
  </si>
  <si>
    <t>TVA 10%</t>
  </si>
  <si>
    <t>TVA 20%</t>
  </si>
  <si>
    <t>TOTAL TTC</t>
  </si>
  <si>
    <t>Date de Facturation</t>
  </si>
  <si>
    <t>:</t>
  </si>
  <si>
    <t>Date de Commande</t>
  </si>
  <si>
    <t>Date de Livraison</t>
  </si>
  <si>
    <t>Le</t>
  </si>
  <si>
    <t>10/12/2014</t>
  </si>
  <si>
    <t>1/12/2014</t>
  </si>
  <si>
    <t>CA CHARBON ACTIF</t>
  </si>
  <si>
    <t>Entretien installation avec rinçage des résines</t>
  </si>
  <si>
    <t>10% =Prix TTC x 0,909</t>
  </si>
  <si>
    <t>20% =Prix TTC x 0,833</t>
  </si>
  <si>
    <t>Ard</t>
  </si>
  <si>
    <t>Part</t>
  </si>
  <si>
    <t>CA</t>
  </si>
  <si>
    <t>Ent</t>
  </si>
  <si>
    <t>Ext</t>
  </si>
  <si>
    <t>Adressée à :</t>
  </si>
  <si>
    <t>Facture N° :</t>
  </si>
  <si>
    <t>NOM Prénom</t>
  </si>
  <si>
    <t>Adresse</t>
  </si>
  <si>
    <t>CODE POSTAL</t>
  </si>
  <si>
    <t>Contrôle de l'installation dep et M.O</t>
  </si>
  <si>
    <t>Code</t>
  </si>
  <si>
    <t>1 CA</t>
  </si>
  <si>
    <t>2 CA</t>
  </si>
  <si>
    <t>3 CA</t>
  </si>
  <si>
    <t>1 Ent</t>
  </si>
  <si>
    <t>Catégorie</t>
  </si>
  <si>
    <t>Localisation</t>
  </si>
  <si>
    <t>001</t>
  </si>
  <si>
    <t>002</t>
  </si>
  <si>
    <t>003</t>
  </si>
  <si>
    <t>004</t>
  </si>
  <si>
    <t>005</t>
  </si>
  <si>
    <t>006</t>
  </si>
  <si>
    <t>007</t>
  </si>
  <si>
    <t xml:space="preserve"> </t>
  </si>
  <si>
    <t>Désignation 1</t>
  </si>
  <si>
    <t>Désignation 2</t>
  </si>
  <si>
    <t>Désignation 3</t>
  </si>
  <si>
    <t>Prix T.T.C</t>
  </si>
  <si>
    <t>Conditions générales de vente :</t>
  </si>
  <si>
    <t>Aucun escompte pour règlement anticipé ne sera accordé.</t>
  </si>
  <si>
    <t>Conformément à la loi num 92-1442 du 31 décembre 1992, il est précisé qu’au-delà d’un délai d’un mois après la</t>
  </si>
  <si>
    <t xml:space="preserve"> date prévue pour le règlement, un intérêt de retard égal à une fois et demie le taux de l’intérêt légal  pourrait être </t>
  </si>
  <si>
    <t>appliqué  au montant de la facture, après mise en demeure.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</si>
</sst>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&quot;€&quot;;\(#\.##0.00\ &quot;€&quot;\)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" fillId="0" borderId="0" xfId="0" applyFont="1"/>
    <xf numFmtId="0" fontId="0" fillId="0" borderId="0" xfId="0" applyAlignment="1"/>
    <xf numFmtId="0" fontId="0" fillId="0" borderId="13" xfId="0" applyBorder="1" applyAlignment="1">
      <alignment horizontal="left" vertical="center"/>
    </xf>
    <xf numFmtId="0" fontId="0" fillId="0" borderId="12" xfId="0" applyBorder="1"/>
    <xf numFmtId="0" fontId="2" fillId="2" borderId="15" xfId="0" applyFon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/>
    <xf numFmtId="0" fontId="4" fillId="0" borderId="0" xfId="0" applyFont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64" fontId="0" fillId="0" borderId="0" xfId="0" applyNumberFormat="1" applyAlignment="1">
      <alignment horizontal="right" vertical="top"/>
    </xf>
    <xf numFmtId="0" fontId="2" fillId="0" borderId="5" xfId="0" applyFont="1" applyFill="1" applyBorder="1" applyAlignment="1">
      <alignment horizontal="center" vertical="center"/>
    </xf>
    <xf numFmtId="2" fontId="0" fillId="0" borderId="0" xfId="0" applyNumberFormat="1"/>
    <xf numFmtId="0" fontId="2" fillId="0" borderId="0" xfId="0" applyFont="1" applyFill="1" applyBorder="1" applyAlignment="1">
      <alignment horizontal="right" vertical="top"/>
    </xf>
    <xf numFmtId="165" fontId="0" fillId="0" borderId="0" xfId="0" applyNumberFormat="1" applyBorder="1" applyAlignment="1">
      <alignment horizontal="right" vertical="top"/>
    </xf>
    <xf numFmtId="165" fontId="3" fillId="0" borderId="0" xfId="0" applyNumberFormat="1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" fillId="3" borderId="1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 vertical="top" wrapText="1"/>
    </xf>
    <xf numFmtId="164" fontId="1" fillId="3" borderId="30" xfId="0" applyNumberFormat="1" applyFont="1" applyFill="1" applyBorder="1" applyAlignment="1">
      <alignment horizontal="center" vertical="top"/>
    </xf>
    <xf numFmtId="49" fontId="0" fillId="0" borderId="31" xfId="0" applyNumberFormat="1" applyBorder="1" applyAlignment="1">
      <alignment horizontal="center"/>
    </xf>
    <xf numFmtId="164" fontId="0" fillId="0" borderId="32" xfId="0" applyNumberFormat="1" applyBorder="1" applyAlignment="1">
      <alignment horizontal="right" vertical="top"/>
    </xf>
    <xf numFmtId="49" fontId="0" fillId="0" borderId="33" xfId="0" applyNumberFormat="1" applyBorder="1" applyAlignment="1">
      <alignment horizontal="center"/>
    </xf>
    <xf numFmtId="0" fontId="0" fillId="0" borderId="34" xfId="0" applyBorder="1" applyAlignment="1">
      <alignment horizontal="left" vertical="top" wrapText="1"/>
    </xf>
    <xf numFmtId="0" fontId="0" fillId="0" borderId="34" xfId="0" applyBorder="1" applyAlignment="1">
      <alignment horizontal="center" vertical="top" wrapText="1"/>
    </xf>
    <xf numFmtId="164" fontId="0" fillId="0" borderId="35" xfId="0" applyNumberFormat="1" applyBorder="1" applyAlignment="1">
      <alignment horizontal="right" vertical="top"/>
    </xf>
    <xf numFmtId="164" fontId="0" fillId="0" borderId="1" xfId="0" applyNumberFormat="1" applyBorder="1" applyAlignment="1">
      <alignment horizontal="center" vertical="top" wrapText="1"/>
    </xf>
    <xf numFmtId="164" fontId="0" fillId="0" borderId="34" xfId="0" applyNumberFormat="1" applyBorder="1" applyAlignment="1">
      <alignment horizontal="center" vertical="top" wrapText="1"/>
    </xf>
    <xf numFmtId="164" fontId="0" fillId="0" borderId="17" xfId="0" applyNumberFormat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5" xfId="0" applyBorder="1" applyAlignment="1">
      <alignment horizontal="center"/>
    </xf>
    <xf numFmtId="164" fontId="0" fillId="0" borderId="5" xfId="0" applyNumberFormat="1" applyFont="1" applyBorder="1" applyAlignment="1">
      <alignment horizontal="right" vertical="top"/>
    </xf>
    <xf numFmtId="164" fontId="0" fillId="0" borderId="6" xfId="0" applyNumberFormat="1" applyFont="1" applyBorder="1" applyAlignment="1">
      <alignment horizontal="right" vertical="top"/>
    </xf>
    <xf numFmtId="164" fontId="0" fillId="0" borderId="5" xfId="0" applyNumberFormat="1" applyFont="1" applyFill="1" applyBorder="1" applyAlignment="1">
      <alignment horizontal="right" vertical="top"/>
    </xf>
    <xf numFmtId="164" fontId="0" fillId="0" borderId="6" xfId="0" applyNumberFormat="1" applyFont="1" applyFill="1" applyBorder="1" applyAlignment="1">
      <alignment horizontal="right" vertical="top"/>
    </xf>
    <xf numFmtId="164" fontId="0" fillId="0" borderId="20" xfId="0" applyNumberFormat="1" applyFont="1" applyFill="1" applyBorder="1" applyAlignment="1">
      <alignment horizontal="right" vertical="top"/>
    </xf>
    <xf numFmtId="164" fontId="0" fillId="0" borderId="21" xfId="0" applyNumberFormat="1" applyFont="1" applyFill="1" applyBorder="1" applyAlignment="1">
      <alignment horizontal="right" vertical="top"/>
    </xf>
    <xf numFmtId="0" fontId="0" fillId="0" borderId="5" xfId="0" applyFont="1" applyFill="1" applyBorder="1" applyAlignment="1">
      <alignment horizontal="right" vertical="top"/>
    </xf>
    <xf numFmtId="0" fontId="0" fillId="0" borderId="0" xfId="0" applyFont="1" applyFill="1" applyBorder="1" applyAlignment="1">
      <alignment horizontal="right" vertical="top"/>
    </xf>
    <xf numFmtId="0" fontId="0" fillId="0" borderId="6" xfId="0" applyFont="1" applyFill="1" applyBorder="1" applyAlignment="1">
      <alignment horizontal="right" vertical="top"/>
    </xf>
    <xf numFmtId="0" fontId="0" fillId="0" borderId="20" xfId="0" applyFont="1" applyFill="1" applyBorder="1" applyAlignment="1">
      <alignment horizontal="right" vertical="top"/>
    </xf>
    <xf numFmtId="0" fontId="0" fillId="0" borderId="19" xfId="0" applyFont="1" applyFill="1" applyBorder="1" applyAlignment="1">
      <alignment horizontal="right" vertical="top"/>
    </xf>
    <xf numFmtId="0" fontId="0" fillId="0" borderId="21" xfId="0" applyFont="1" applyFill="1" applyBorder="1" applyAlignment="1">
      <alignment horizontal="right" vertical="top"/>
    </xf>
    <xf numFmtId="164" fontId="0" fillId="0" borderId="0" xfId="0" applyNumberFormat="1" applyFont="1" applyBorder="1" applyAlignment="1">
      <alignment horizontal="right" vertical="top"/>
    </xf>
    <xf numFmtId="0" fontId="1" fillId="2" borderId="1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64" fontId="3" fillId="0" borderId="24" xfId="0" applyNumberFormat="1" applyFont="1" applyBorder="1" applyAlignment="1">
      <alignment horizontal="right" vertical="center"/>
    </xf>
    <xf numFmtId="164" fontId="3" fillId="0" borderId="22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64" fontId="0" fillId="0" borderId="13" xfId="0" applyNumberFormat="1" applyFont="1" applyBorder="1" applyAlignment="1">
      <alignment horizontal="right" vertical="top"/>
    </xf>
    <xf numFmtId="164" fontId="0" fillId="0" borderId="27" xfId="0" applyNumberFormat="1" applyFont="1" applyBorder="1" applyAlignment="1">
      <alignment horizontal="right" vertical="top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right" vertical="top"/>
    </xf>
    <xf numFmtId="164" fontId="0" fillId="0" borderId="8" xfId="0" applyNumberFormat="1" applyFont="1" applyBorder="1" applyAlignment="1">
      <alignment horizontal="right" vertical="top"/>
    </xf>
    <xf numFmtId="164" fontId="0" fillId="0" borderId="9" xfId="0" applyNumberFormat="1" applyFont="1" applyBorder="1" applyAlignment="1">
      <alignment horizontal="right" vertical="top"/>
    </xf>
    <xf numFmtId="0" fontId="2" fillId="0" borderId="0" xfId="0" applyFont="1"/>
    <xf numFmtId="0" fontId="7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5"/>
  <sheetViews>
    <sheetView tabSelected="1" zoomScale="90" zoomScaleNormal="90" workbookViewId="0">
      <selection activeCell="B9" sqref="B9"/>
    </sheetView>
  </sheetViews>
  <sheetFormatPr baseColWidth="10" defaultRowHeight="15" x14ac:dyDescent="0.25"/>
  <cols>
    <col min="1" max="1" width="5.7109375" customWidth="1"/>
    <col min="2" max="2" width="42.7109375" customWidth="1"/>
    <col min="3" max="3" width="9.7109375" customWidth="1"/>
    <col min="4" max="4" width="17.7109375" customWidth="1"/>
    <col min="5" max="6" width="2.7109375" customWidth="1"/>
    <col min="7" max="7" width="16.7109375" customWidth="1"/>
    <col min="8" max="8" width="4.7109375" customWidth="1"/>
    <col min="9" max="9" width="1.7109375" customWidth="1"/>
  </cols>
  <sheetData>
    <row r="3" spans="2:11" x14ac:dyDescent="0.25">
      <c r="B3" s="16"/>
      <c r="C3" s="16"/>
    </row>
    <row r="7" spans="2:11" x14ac:dyDescent="0.25">
      <c r="B7" s="17"/>
      <c r="C7" s="17"/>
    </row>
    <row r="9" spans="2:11" x14ac:dyDescent="0.25">
      <c r="D9" s="82" t="s">
        <v>24</v>
      </c>
      <c r="E9" s="82"/>
      <c r="F9" s="82"/>
    </row>
    <row r="14" spans="2:11" ht="15.75" x14ac:dyDescent="0.25">
      <c r="C14" s="27" t="s">
        <v>23</v>
      </c>
      <c r="D14" s="94" t="s">
        <v>25</v>
      </c>
      <c r="K14" t="s">
        <v>43</v>
      </c>
    </row>
    <row r="15" spans="2:11" ht="15.75" x14ac:dyDescent="0.25">
      <c r="D15" s="94" t="s">
        <v>26</v>
      </c>
    </row>
    <row r="16" spans="2:11" ht="15.75" x14ac:dyDescent="0.25">
      <c r="D16" s="94" t="s">
        <v>27</v>
      </c>
    </row>
    <row r="17" spans="1:12" x14ac:dyDescent="0.25">
      <c r="L17" t="s">
        <v>43</v>
      </c>
    </row>
    <row r="18" spans="1:12" x14ac:dyDescent="0.25">
      <c r="A18" s="5"/>
      <c r="B18" s="3"/>
      <c r="C18" s="3"/>
      <c r="D18" s="1" t="s">
        <v>7</v>
      </c>
      <c r="E18" s="12" t="s">
        <v>8</v>
      </c>
      <c r="F18" s="14" t="s">
        <v>11</v>
      </c>
      <c r="G18" s="85" t="s">
        <v>12</v>
      </c>
      <c r="H18" s="86"/>
      <c r="I18" s="18"/>
    </row>
    <row r="19" spans="1:12" x14ac:dyDescent="0.25">
      <c r="A19" s="6"/>
      <c r="B19" s="4"/>
      <c r="C19" s="4"/>
      <c r="D19" s="2" t="s">
        <v>9</v>
      </c>
      <c r="E19" s="13" t="s">
        <v>8</v>
      </c>
      <c r="F19" s="15" t="s">
        <v>11</v>
      </c>
      <c r="G19" s="87" t="s">
        <v>13</v>
      </c>
      <c r="H19" s="87"/>
      <c r="I19" s="18"/>
    </row>
    <row r="20" spans="1:12" ht="15.75" thickBot="1" x14ac:dyDescent="0.3">
      <c r="A20" s="10"/>
      <c r="B20" s="9"/>
      <c r="C20" s="4"/>
      <c r="D20" s="2" t="s">
        <v>10</v>
      </c>
      <c r="E20" s="13" t="s">
        <v>8</v>
      </c>
      <c r="F20" s="15" t="s">
        <v>11</v>
      </c>
      <c r="G20" s="88"/>
      <c r="H20" s="87"/>
      <c r="I20" s="18"/>
    </row>
    <row r="21" spans="1:12" ht="24.95" customHeight="1" thickTop="1" thickBot="1" x14ac:dyDescent="0.3">
      <c r="A21" s="30" t="s">
        <v>29</v>
      </c>
      <c r="B21" s="11" t="s">
        <v>1</v>
      </c>
      <c r="C21" s="29" t="s">
        <v>0</v>
      </c>
      <c r="D21" s="75" t="s">
        <v>2</v>
      </c>
      <c r="E21" s="76"/>
      <c r="F21" s="77"/>
      <c r="G21" s="89" t="s">
        <v>3</v>
      </c>
      <c r="H21" s="90"/>
      <c r="I21" s="26"/>
    </row>
    <row r="22" spans="1:12" ht="15" customHeight="1" thickTop="1" x14ac:dyDescent="0.25">
      <c r="A22" s="59"/>
      <c r="B22" s="21"/>
      <c r="C22" s="31"/>
      <c r="D22" s="71"/>
      <c r="E22" s="72"/>
      <c r="F22" s="73"/>
      <c r="G22" s="66"/>
      <c r="H22" s="67"/>
      <c r="I22" s="23"/>
    </row>
    <row r="23" spans="1:12" ht="15" customHeight="1" x14ac:dyDescent="0.25">
      <c r="A23" s="60"/>
      <c r="B23" s="36"/>
      <c r="C23" s="31"/>
      <c r="D23" s="68"/>
      <c r="E23" s="69"/>
      <c r="F23" s="70"/>
      <c r="G23" s="64"/>
      <c r="H23" s="65"/>
      <c r="I23" s="23"/>
    </row>
    <row r="24" spans="1:12" ht="15" customHeight="1" x14ac:dyDescent="0.25">
      <c r="A24" s="60" t="s">
        <v>36</v>
      </c>
      <c r="B24" s="4" t="str">
        <f>VLOOKUP(A24,Données!F2:O8,2,FALSE)</f>
        <v>Contrôle de l'installation dep et M.O</v>
      </c>
      <c r="C24" s="32"/>
      <c r="D24" s="62">
        <f>VLOOKUP(A24,Données!F2:O8,4,FALSE)</f>
        <v>0</v>
      </c>
      <c r="E24" s="74"/>
      <c r="F24" s="63"/>
      <c r="G24" s="62">
        <f>D24*C24</f>
        <v>0</v>
      </c>
      <c r="H24" s="63"/>
      <c r="I24" s="24"/>
    </row>
    <row r="25" spans="1:12" x14ac:dyDescent="0.25">
      <c r="A25" s="60"/>
      <c r="B25" s="37"/>
      <c r="C25" s="32"/>
      <c r="D25" s="62"/>
      <c r="E25" s="74"/>
      <c r="F25" s="63"/>
      <c r="G25" s="62"/>
      <c r="H25" s="63"/>
      <c r="I25" s="24"/>
    </row>
    <row r="26" spans="1:12" x14ac:dyDescent="0.25">
      <c r="A26" s="60"/>
      <c r="B26" s="38"/>
      <c r="C26" s="33"/>
      <c r="D26" s="62"/>
      <c r="E26" s="74"/>
      <c r="F26" s="63"/>
      <c r="G26" s="62"/>
      <c r="H26" s="63"/>
      <c r="I26" s="24"/>
    </row>
    <row r="27" spans="1:12" x14ac:dyDescent="0.25">
      <c r="A27" s="60"/>
      <c r="B27" s="38" t="str">
        <f>VLOOKUP(A24,Données!F2:O8,5,FALSE)</f>
        <v>CA CHARBON ACTIF</v>
      </c>
      <c r="C27" s="33">
        <f>VLOOKUP(A24,Données!F2:O8,6,FALSE)</f>
        <v>1</v>
      </c>
      <c r="D27" s="62">
        <f>VLOOKUP(A24,Données!F2:O8,7,FALSE)</f>
        <v>28.18</v>
      </c>
      <c r="E27" s="74"/>
      <c r="F27" s="63"/>
      <c r="G27" s="62">
        <f>D27*C27</f>
        <v>28.18</v>
      </c>
      <c r="H27" s="63"/>
      <c r="I27" s="24"/>
    </row>
    <row r="28" spans="1:12" ht="15" customHeight="1" x14ac:dyDescent="0.25">
      <c r="A28" s="60"/>
      <c r="B28" s="38"/>
      <c r="C28" s="33"/>
      <c r="D28" s="62"/>
      <c r="E28" s="74"/>
      <c r="F28" s="63"/>
      <c r="G28" s="62"/>
      <c r="H28" s="63"/>
      <c r="I28" s="24"/>
    </row>
    <row r="29" spans="1:12" x14ac:dyDescent="0.25">
      <c r="A29" s="60"/>
      <c r="B29" s="38"/>
      <c r="C29" s="33"/>
      <c r="D29" s="62"/>
      <c r="E29" s="74"/>
      <c r="F29" s="63"/>
      <c r="G29" s="62"/>
      <c r="H29" s="63"/>
      <c r="I29" s="24"/>
    </row>
    <row r="30" spans="1:12" x14ac:dyDescent="0.25">
      <c r="A30" s="60"/>
      <c r="B30" s="38">
        <f>VLOOKUP(A24,Données!F2:O8,8,FALSE)</f>
        <v>0</v>
      </c>
      <c r="C30" s="33">
        <f>VLOOKUP(A24,Données!F2:O8,9,FALSE)</f>
        <v>0</v>
      </c>
      <c r="D30" s="62">
        <f>VLOOKUP(A24,Données!F2:O8,10,FALSE)</f>
        <v>0</v>
      </c>
      <c r="E30" s="74"/>
      <c r="F30" s="63"/>
      <c r="G30" s="62">
        <f>D30*C30</f>
        <v>0</v>
      </c>
      <c r="H30" s="63"/>
      <c r="I30" s="24"/>
    </row>
    <row r="31" spans="1:12" x14ac:dyDescent="0.25">
      <c r="A31" s="60"/>
      <c r="B31" s="38"/>
      <c r="C31" s="33"/>
      <c r="D31" s="62"/>
      <c r="E31" s="74"/>
      <c r="F31" s="63"/>
      <c r="G31" s="62"/>
      <c r="H31" s="63"/>
      <c r="I31" s="24"/>
    </row>
    <row r="32" spans="1:12" x14ac:dyDescent="0.25">
      <c r="A32" s="60"/>
      <c r="B32" s="38"/>
      <c r="C32" s="33"/>
      <c r="D32" s="62"/>
      <c r="E32" s="74"/>
      <c r="F32" s="63"/>
      <c r="G32" s="62"/>
      <c r="H32" s="63"/>
      <c r="I32" s="24"/>
    </row>
    <row r="33" spans="1:9" x14ac:dyDescent="0.25">
      <c r="A33" s="60"/>
      <c r="B33" s="38"/>
      <c r="C33" s="33"/>
      <c r="D33" s="62"/>
      <c r="E33" s="74"/>
      <c r="F33" s="63"/>
      <c r="G33" s="62"/>
      <c r="H33" s="63"/>
      <c r="I33" s="24"/>
    </row>
    <row r="34" spans="1:9" x14ac:dyDescent="0.25">
      <c r="A34" s="60"/>
      <c r="B34" s="38"/>
      <c r="C34" s="33"/>
      <c r="D34" s="62"/>
      <c r="E34" s="74"/>
      <c r="F34" s="63"/>
      <c r="G34" s="62"/>
      <c r="H34" s="63"/>
      <c r="I34" s="24"/>
    </row>
    <row r="35" spans="1:9" ht="15.75" x14ac:dyDescent="0.25">
      <c r="A35" s="60"/>
      <c r="B35" s="35"/>
      <c r="C35" s="31"/>
      <c r="D35" s="62"/>
      <c r="E35" s="74"/>
      <c r="F35" s="63"/>
      <c r="G35" s="62"/>
      <c r="H35" s="63"/>
      <c r="I35" s="24"/>
    </row>
    <row r="36" spans="1:9" ht="16.5" thickBot="1" x14ac:dyDescent="0.3">
      <c r="A36" s="61"/>
      <c r="B36" s="39"/>
      <c r="C36" s="34"/>
      <c r="D36" s="91"/>
      <c r="E36" s="92"/>
      <c r="F36" s="93"/>
      <c r="G36" s="83"/>
      <c r="H36" s="84"/>
      <c r="I36" s="24"/>
    </row>
    <row r="37" spans="1:9" ht="20.100000000000001" customHeight="1" thickTop="1" thickBot="1" x14ac:dyDescent="0.3">
      <c r="D37" s="80" t="s">
        <v>3</v>
      </c>
      <c r="E37" s="80"/>
      <c r="F37" s="81"/>
      <c r="G37" s="78">
        <f>SUM(G24:G36)</f>
        <v>28.18</v>
      </c>
      <c r="H37" s="79"/>
      <c r="I37" s="25"/>
    </row>
    <row r="38" spans="1:9" ht="20.100000000000001" customHeight="1" thickTop="1" thickBot="1" x14ac:dyDescent="0.3">
      <c r="D38" s="80" t="s">
        <v>4</v>
      </c>
      <c r="E38" s="80"/>
      <c r="F38" s="81"/>
      <c r="G38" s="78">
        <f>G37*0.1</f>
        <v>2.8180000000000001</v>
      </c>
      <c r="H38" s="79"/>
      <c r="I38" s="25"/>
    </row>
    <row r="39" spans="1:9" ht="20.100000000000001" customHeight="1" thickTop="1" thickBot="1" x14ac:dyDescent="0.3">
      <c r="D39" s="80" t="s">
        <v>5</v>
      </c>
      <c r="E39" s="80"/>
      <c r="F39" s="81"/>
      <c r="G39" s="78"/>
      <c r="H39" s="79"/>
      <c r="I39" s="25"/>
    </row>
    <row r="40" spans="1:9" ht="20.100000000000001" customHeight="1" thickTop="1" thickBot="1" x14ac:dyDescent="0.3">
      <c r="D40" s="80" t="s">
        <v>6</v>
      </c>
      <c r="E40" s="80"/>
      <c r="F40" s="81"/>
      <c r="G40" s="78">
        <f>ROUNDUP(G37+G38,0)</f>
        <v>31</v>
      </c>
      <c r="H40" s="79"/>
      <c r="I40" s="25"/>
    </row>
    <row r="41" spans="1:9" ht="15" customHeight="1" thickTop="1" x14ac:dyDescent="0.25"/>
    <row r="42" spans="1:9" ht="15" customHeight="1" x14ac:dyDescent="0.25"/>
    <row r="43" spans="1:9" ht="15" customHeight="1" x14ac:dyDescent="0.25"/>
    <row r="44" spans="1:9" ht="15" customHeight="1" x14ac:dyDescent="0.25">
      <c r="A44" s="7" t="s">
        <v>48</v>
      </c>
    </row>
    <row r="45" spans="1:9" ht="15" customHeight="1" x14ac:dyDescent="0.25">
      <c r="A45" t="s">
        <v>50</v>
      </c>
      <c r="B45" s="8"/>
      <c r="C45" s="8"/>
      <c r="D45" s="8"/>
      <c r="E45" s="8"/>
      <c r="F45" s="8"/>
      <c r="G45" s="8"/>
    </row>
    <row r="46" spans="1:9" ht="15" customHeight="1" x14ac:dyDescent="0.25">
      <c r="A46" t="s">
        <v>51</v>
      </c>
      <c r="B46" s="8"/>
      <c r="C46" s="8"/>
      <c r="D46" s="8"/>
      <c r="E46" s="8"/>
      <c r="F46" s="8"/>
      <c r="G46" s="8"/>
    </row>
    <row r="47" spans="1:9" ht="15" customHeight="1" x14ac:dyDescent="0.25">
      <c r="A47" t="s">
        <v>52</v>
      </c>
      <c r="B47" s="8"/>
      <c r="C47" s="8"/>
      <c r="D47" s="8"/>
      <c r="E47" s="8"/>
      <c r="F47" s="8"/>
      <c r="G47" s="8"/>
    </row>
    <row r="48" spans="1:9" ht="15" customHeight="1" x14ac:dyDescent="0.25">
      <c r="B48" s="8"/>
      <c r="C48" s="8"/>
      <c r="D48" s="8"/>
      <c r="E48" s="8"/>
      <c r="F48" s="8"/>
      <c r="G48" s="8"/>
    </row>
    <row r="49" spans="1:1" ht="15" customHeight="1" x14ac:dyDescent="0.25">
      <c r="A49" t="s">
        <v>49</v>
      </c>
    </row>
    <row r="50" spans="1:1" ht="15" customHeight="1" x14ac:dyDescent="0.25"/>
    <row r="51" spans="1:1" ht="15" customHeight="1" x14ac:dyDescent="0.25"/>
    <row r="52" spans="1:1" ht="15" customHeight="1" x14ac:dyDescent="0.25"/>
    <row r="53" spans="1:1" ht="15" customHeight="1" x14ac:dyDescent="0.25"/>
    <row r="54" spans="1:1" ht="15" customHeight="1" x14ac:dyDescent="0.25"/>
    <row r="55" spans="1:1" ht="15" customHeight="1" x14ac:dyDescent="0.25"/>
  </sheetData>
  <mergeCells count="44">
    <mergeCell ref="D9:F9"/>
    <mergeCell ref="G36:H36"/>
    <mergeCell ref="G35:H35"/>
    <mergeCell ref="G29:H29"/>
    <mergeCell ref="G18:H18"/>
    <mergeCell ref="G19:H19"/>
    <mergeCell ref="G20:H20"/>
    <mergeCell ref="G21:H21"/>
    <mergeCell ref="G24:H24"/>
    <mergeCell ref="G25:H25"/>
    <mergeCell ref="G26:H26"/>
    <mergeCell ref="G27:H27"/>
    <mergeCell ref="G28:H28"/>
    <mergeCell ref="D36:F36"/>
    <mergeCell ref="D33:F33"/>
    <mergeCell ref="D26:F26"/>
    <mergeCell ref="G39:H39"/>
    <mergeCell ref="G40:H40"/>
    <mergeCell ref="D37:F37"/>
    <mergeCell ref="D38:F38"/>
    <mergeCell ref="D39:F39"/>
    <mergeCell ref="D40:F40"/>
    <mergeCell ref="G38:H38"/>
    <mergeCell ref="G37:H37"/>
    <mergeCell ref="D35:F35"/>
    <mergeCell ref="D21:F21"/>
    <mergeCell ref="D24:F24"/>
    <mergeCell ref="D25:F25"/>
    <mergeCell ref="D34:F34"/>
    <mergeCell ref="D32:F32"/>
    <mergeCell ref="D27:F27"/>
    <mergeCell ref="D28:F28"/>
    <mergeCell ref="D31:F31"/>
    <mergeCell ref="D30:F30"/>
    <mergeCell ref="D29:F29"/>
    <mergeCell ref="G34:H34"/>
    <mergeCell ref="G23:H23"/>
    <mergeCell ref="G22:H22"/>
    <mergeCell ref="D23:F23"/>
    <mergeCell ref="D22:F22"/>
    <mergeCell ref="G30:H30"/>
    <mergeCell ref="G31:H31"/>
    <mergeCell ref="G32:H32"/>
    <mergeCell ref="G33:H33"/>
  </mergeCells>
  <printOptions horizontalCentered="1"/>
  <pageMargins left="7.874015748031496E-2" right="7.874015748031496E-2" top="0" bottom="0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Données!$F$2:$F$8</xm:f>
          </x14:formula1>
          <xm:sqref>A24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R1" sqref="R1:AE1048576"/>
    </sheetView>
  </sheetViews>
  <sheetFormatPr baseColWidth="10" defaultRowHeight="15" x14ac:dyDescent="0.25"/>
  <cols>
    <col min="1" max="2" width="5.7109375" customWidth="1"/>
    <col min="3" max="3" width="9.7109375" customWidth="1"/>
    <col min="4" max="4" width="9.7109375" style="28" customWidth="1"/>
    <col min="5" max="5" width="11.42578125" style="28"/>
    <col min="6" max="6" width="9.7109375" customWidth="1"/>
    <col min="7" max="7" width="40.7109375" style="19" customWidth="1"/>
    <col min="8" max="8" width="9.7109375" style="19" customWidth="1"/>
    <col min="9" max="9" width="15.7109375" style="19" customWidth="1"/>
    <col min="10" max="10" width="40.7109375" style="19" customWidth="1"/>
    <col min="11" max="11" width="9.7109375" style="19" customWidth="1"/>
    <col min="12" max="12" width="15.7109375" style="19" customWidth="1"/>
    <col min="13" max="13" width="40.7109375" style="19" customWidth="1"/>
    <col min="14" max="14" width="9.7109375" style="19" customWidth="1"/>
    <col min="15" max="15" width="15.7109375" style="20" customWidth="1"/>
  </cols>
  <sheetData>
    <row r="1" spans="1:15" ht="15" customHeight="1" x14ac:dyDescent="0.25">
      <c r="A1" s="40" t="s">
        <v>20</v>
      </c>
      <c r="B1" s="40" t="s">
        <v>21</v>
      </c>
      <c r="C1" s="40" t="s">
        <v>34</v>
      </c>
      <c r="D1" s="58" t="s">
        <v>35</v>
      </c>
      <c r="E1" s="44" t="s">
        <v>47</v>
      </c>
      <c r="F1" s="46" t="s">
        <v>29</v>
      </c>
      <c r="G1" s="47" t="s">
        <v>44</v>
      </c>
      <c r="H1" s="47" t="s">
        <v>0</v>
      </c>
      <c r="I1" s="47" t="s">
        <v>2</v>
      </c>
      <c r="J1" s="47" t="s">
        <v>45</v>
      </c>
      <c r="K1" s="47" t="s">
        <v>0</v>
      </c>
      <c r="L1" s="47" t="s">
        <v>2</v>
      </c>
      <c r="M1" s="47" t="s">
        <v>46</v>
      </c>
      <c r="N1" s="47" t="s">
        <v>0</v>
      </c>
      <c r="O1" s="48" t="s">
        <v>2</v>
      </c>
    </row>
    <row r="2" spans="1:15" ht="15" customHeight="1" x14ac:dyDescent="0.25">
      <c r="A2" s="41" t="s">
        <v>30</v>
      </c>
      <c r="B2" s="41"/>
      <c r="C2" s="41" t="s">
        <v>19</v>
      </c>
      <c r="D2" s="45" t="s">
        <v>18</v>
      </c>
      <c r="E2" s="57">
        <v>31</v>
      </c>
      <c r="F2" s="49" t="s">
        <v>36</v>
      </c>
      <c r="G2" s="42" t="s">
        <v>28</v>
      </c>
      <c r="H2" s="43">
        <v>1</v>
      </c>
      <c r="I2" s="55">
        <v>0</v>
      </c>
      <c r="J2" s="42" t="s">
        <v>14</v>
      </c>
      <c r="K2" s="43">
        <v>1</v>
      </c>
      <c r="L2" s="55">
        <v>28.18</v>
      </c>
      <c r="M2" s="95"/>
      <c r="N2" s="43"/>
      <c r="O2" s="50"/>
    </row>
    <row r="3" spans="1:15" ht="15" customHeight="1" x14ac:dyDescent="0.25">
      <c r="A3" s="41" t="s">
        <v>31</v>
      </c>
      <c r="B3" s="41"/>
      <c r="C3" s="41" t="s">
        <v>19</v>
      </c>
      <c r="D3" s="45" t="s">
        <v>18</v>
      </c>
      <c r="E3" s="57">
        <v>62</v>
      </c>
      <c r="F3" s="49" t="s">
        <v>37</v>
      </c>
      <c r="G3" s="42" t="s">
        <v>28</v>
      </c>
      <c r="H3" s="43">
        <v>1</v>
      </c>
      <c r="I3" s="55">
        <v>0</v>
      </c>
      <c r="J3" s="42" t="s">
        <v>14</v>
      </c>
      <c r="K3" s="43">
        <v>2</v>
      </c>
      <c r="L3" s="55">
        <v>28.18</v>
      </c>
      <c r="M3" s="42"/>
      <c r="N3" s="43"/>
      <c r="O3" s="50"/>
    </row>
    <row r="4" spans="1:15" ht="15" customHeight="1" x14ac:dyDescent="0.25">
      <c r="A4" s="41" t="s">
        <v>30</v>
      </c>
      <c r="B4" s="41" t="s">
        <v>33</v>
      </c>
      <c r="C4" s="41" t="s">
        <v>19</v>
      </c>
      <c r="D4" s="45" t="s">
        <v>18</v>
      </c>
      <c r="E4" s="57">
        <v>80</v>
      </c>
      <c r="F4" s="49" t="s">
        <v>38</v>
      </c>
      <c r="G4" s="42" t="s">
        <v>28</v>
      </c>
      <c r="H4" s="43">
        <v>1</v>
      </c>
      <c r="I4" s="55">
        <v>0</v>
      </c>
      <c r="J4" s="42" t="s">
        <v>14</v>
      </c>
      <c r="K4" s="43">
        <v>1</v>
      </c>
      <c r="L4" s="55">
        <v>28.18</v>
      </c>
      <c r="M4" s="42" t="s">
        <v>15</v>
      </c>
      <c r="N4" s="43">
        <v>1</v>
      </c>
      <c r="O4" s="50">
        <v>44.55</v>
      </c>
    </row>
    <row r="5" spans="1:15" ht="15" customHeight="1" x14ac:dyDescent="0.25">
      <c r="A5" s="41" t="s">
        <v>31</v>
      </c>
      <c r="B5" s="41" t="s">
        <v>33</v>
      </c>
      <c r="C5" s="41" t="s">
        <v>19</v>
      </c>
      <c r="D5" s="45" t="s">
        <v>18</v>
      </c>
      <c r="E5" s="57">
        <v>107</v>
      </c>
      <c r="F5" s="49" t="s">
        <v>39</v>
      </c>
      <c r="G5" s="42" t="s">
        <v>28</v>
      </c>
      <c r="H5" s="43">
        <v>1</v>
      </c>
      <c r="I5" s="55">
        <v>0</v>
      </c>
      <c r="J5" s="42" t="s">
        <v>14</v>
      </c>
      <c r="K5" s="43">
        <v>2</v>
      </c>
      <c r="L5" s="55">
        <v>26.36</v>
      </c>
      <c r="M5" s="42" t="s">
        <v>15</v>
      </c>
      <c r="N5" s="43">
        <v>1</v>
      </c>
      <c r="O5" s="50">
        <v>44.55</v>
      </c>
    </row>
    <row r="6" spans="1:15" ht="15" customHeight="1" x14ac:dyDescent="0.25">
      <c r="A6" s="41" t="s">
        <v>32</v>
      </c>
      <c r="B6" s="41" t="s">
        <v>33</v>
      </c>
      <c r="C6" s="41" t="s">
        <v>19</v>
      </c>
      <c r="D6" s="45" t="s">
        <v>18</v>
      </c>
      <c r="E6" s="57">
        <v>120</v>
      </c>
      <c r="F6" s="49" t="s">
        <v>40</v>
      </c>
      <c r="G6" s="42" t="s">
        <v>28</v>
      </c>
      <c r="H6" s="43">
        <v>1</v>
      </c>
      <c r="I6" s="55">
        <v>0</v>
      </c>
      <c r="J6" s="42" t="s">
        <v>14</v>
      </c>
      <c r="K6" s="43">
        <v>3</v>
      </c>
      <c r="L6" s="55">
        <v>21.51</v>
      </c>
      <c r="M6" s="42" t="s">
        <v>15</v>
      </c>
      <c r="N6" s="43">
        <v>1</v>
      </c>
      <c r="O6" s="50">
        <v>44.55</v>
      </c>
    </row>
    <row r="7" spans="1:15" ht="15" customHeight="1" x14ac:dyDescent="0.25">
      <c r="A7" s="41" t="s">
        <v>31</v>
      </c>
      <c r="B7" s="41"/>
      <c r="C7" s="41" t="s">
        <v>19</v>
      </c>
      <c r="D7" s="45" t="s">
        <v>22</v>
      </c>
      <c r="E7" s="57">
        <v>64</v>
      </c>
      <c r="F7" s="49" t="s">
        <v>41</v>
      </c>
      <c r="G7" s="42" t="s">
        <v>28</v>
      </c>
      <c r="H7" s="43">
        <v>1</v>
      </c>
      <c r="I7" s="55">
        <v>0</v>
      </c>
      <c r="J7" s="42" t="s">
        <v>14</v>
      </c>
      <c r="K7" s="43">
        <v>2</v>
      </c>
      <c r="L7" s="55">
        <v>29.09</v>
      </c>
      <c r="M7" s="42"/>
      <c r="N7" s="43"/>
      <c r="O7" s="50"/>
    </row>
    <row r="8" spans="1:15" ht="15" customHeight="1" thickBot="1" x14ac:dyDescent="0.3">
      <c r="A8" s="41" t="s">
        <v>31</v>
      </c>
      <c r="B8" s="41" t="s">
        <v>33</v>
      </c>
      <c r="C8" s="41" t="s">
        <v>19</v>
      </c>
      <c r="D8" s="45" t="s">
        <v>22</v>
      </c>
      <c r="E8" s="57">
        <v>110</v>
      </c>
      <c r="F8" s="51" t="s">
        <v>42</v>
      </c>
      <c r="G8" s="52" t="s">
        <v>28</v>
      </c>
      <c r="H8" s="53">
        <v>1</v>
      </c>
      <c r="I8" s="56">
        <v>0</v>
      </c>
      <c r="J8" s="52" t="s">
        <v>14</v>
      </c>
      <c r="K8" s="53">
        <v>2</v>
      </c>
      <c r="L8" s="56">
        <v>27.72</v>
      </c>
      <c r="M8" s="52" t="s">
        <v>15</v>
      </c>
      <c r="N8" s="53">
        <v>1</v>
      </c>
      <c r="O8" s="54">
        <v>44.55</v>
      </c>
    </row>
    <row r="9" spans="1:15" x14ac:dyDescent="0.25">
      <c r="F9" s="28"/>
    </row>
    <row r="12" spans="1:15" x14ac:dyDescent="0.25">
      <c r="G12" s="22" t="s">
        <v>16</v>
      </c>
    </row>
    <row r="13" spans="1:15" x14ac:dyDescent="0.25">
      <c r="G13" s="22" t="s">
        <v>17</v>
      </c>
    </row>
  </sheetData>
  <pageMargins left="0.11811023622047245" right="0.11811023622047245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Facture</vt:lpstr>
      <vt:lpstr>Données</vt:lpstr>
      <vt:lpstr>Données!Désignation</vt:lpstr>
      <vt:lpstr>Données!Prix_H.T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2015-02-21T19:10:17Z</cp:lastPrinted>
  <dcterms:created xsi:type="dcterms:W3CDTF">2014-11-21T11:29:42Z</dcterms:created>
  <dcterms:modified xsi:type="dcterms:W3CDTF">2015-02-21T19:30:46Z</dcterms:modified>
</cp:coreProperties>
</file>