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bookViews>
    <workbookView xWindow="0" yWindow="0" windowWidth="28800" windowHeight="11310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9" r:id="rId8"/>
    <sheet name="Septembre" sheetId="10" r:id="rId9"/>
    <sheet name="Octobre" sheetId="11" r:id="rId10"/>
    <sheet name="Novembre" sheetId="12" r:id="rId11"/>
    <sheet name="Décembre" sheetId="13" r:id="rId12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0" i="1"/>
  <c r="G9" i="1"/>
  <c r="G8" i="1"/>
  <c r="G7" i="1"/>
  <c r="F10" i="1"/>
  <c r="F9" i="1"/>
  <c r="F8" i="1"/>
  <c r="F7" i="1"/>
  <c r="G25" i="1" l="1"/>
  <c r="G26" i="1"/>
  <c r="G27" i="1"/>
  <c r="G28" i="1"/>
  <c r="G29" i="1"/>
  <c r="H3" i="7" l="1"/>
  <c r="H3" i="6"/>
  <c r="G38" i="13"/>
  <c r="F38" i="13"/>
  <c r="G37" i="13"/>
  <c r="F37" i="13"/>
  <c r="G36" i="13"/>
  <c r="F36" i="13"/>
  <c r="F35" i="13"/>
  <c r="G35" i="13" s="1"/>
  <c r="G34" i="13"/>
  <c r="F34" i="13"/>
  <c r="F29" i="13"/>
  <c r="G29" i="13" s="1"/>
  <c r="F28" i="13"/>
  <c r="G28" i="13" s="1"/>
  <c r="F27" i="13"/>
  <c r="G27" i="13" s="1"/>
  <c r="F26" i="13"/>
  <c r="G26" i="13" s="1"/>
  <c r="F25" i="13"/>
  <c r="F32" i="13" s="1"/>
  <c r="G20" i="13"/>
  <c r="F20" i="13"/>
  <c r="G19" i="13"/>
  <c r="F19" i="13"/>
  <c r="G18" i="13"/>
  <c r="F18" i="13"/>
  <c r="G17" i="13"/>
  <c r="F17" i="13"/>
  <c r="G16" i="13"/>
  <c r="G23" i="13" s="1"/>
  <c r="G24" i="13" s="1"/>
  <c r="F16" i="13"/>
  <c r="F23" i="13" s="1"/>
  <c r="F11" i="13"/>
  <c r="G11" i="13" s="1"/>
  <c r="F10" i="13"/>
  <c r="G10" i="13" s="1"/>
  <c r="F9" i="13"/>
  <c r="G9" i="13" s="1"/>
  <c r="F8" i="13"/>
  <c r="G8" i="13" s="1"/>
  <c r="F7" i="13"/>
  <c r="G7" i="13" s="1"/>
  <c r="G47" i="12"/>
  <c r="F47" i="12"/>
  <c r="F46" i="12"/>
  <c r="G46" i="12" s="1"/>
  <c r="G45" i="12"/>
  <c r="F45" i="12"/>
  <c r="F44" i="12"/>
  <c r="G44" i="12" s="1"/>
  <c r="G43" i="12"/>
  <c r="G50" i="12" s="1"/>
  <c r="G51" i="12" s="1"/>
  <c r="F43" i="12"/>
  <c r="F38" i="12"/>
  <c r="G38" i="12" s="1"/>
  <c r="F37" i="12"/>
  <c r="G37" i="12" s="1"/>
  <c r="F36" i="12"/>
  <c r="G36" i="12" s="1"/>
  <c r="F35" i="12"/>
  <c r="G35" i="12" s="1"/>
  <c r="F34" i="12"/>
  <c r="G34" i="12" s="1"/>
  <c r="F29" i="12"/>
  <c r="G29" i="12" s="1"/>
  <c r="G28" i="12"/>
  <c r="F28" i="12"/>
  <c r="F27" i="12"/>
  <c r="G27" i="12" s="1"/>
  <c r="G26" i="12"/>
  <c r="F26" i="12"/>
  <c r="F25" i="12"/>
  <c r="F32" i="12" s="1"/>
  <c r="F20" i="12"/>
  <c r="G20" i="12" s="1"/>
  <c r="F19" i="12"/>
  <c r="G19" i="12" s="1"/>
  <c r="F18" i="12"/>
  <c r="G18" i="12" s="1"/>
  <c r="F17" i="12"/>
  <c r="G17" i="12" s="1"/>
  <c r="F16" i="12"/>
  <c r="F23" i="12" s="1"/>
  <c r="G11" i="12"/>
  <c r="F11" i="12"/>
  <c r="F10" i="12"/>
  <c r="G10" i="12" s="1"/>
  <c r="G9" i="12"/>
  <c r="F9" i="12"/>
  <c r="F8" i="12"/>
  <c r="G8" i="12" s="1"/>
  <c r="G7" i="12"/>
  <c r="G14" i="12" s="1"/>
  <c r="G15" i="12" s="1"/>
  <c r="F7" i="12"/>
  <c r="G38" i="11"/>
  <c r="F38" i="11"/>
  <c r="F37" i="11"/>
  <c r="G37" i="11" s="1"/>
  <c r="G36" i="11"/>
  <c r="F36" i="11"/>
  <c r="F35" i="11"/>
  <c r="G35" i="11" s="1"/>
  <c r="G34" i="11"/>
  <c r="F34" i="11"/>
  <c r="G29" i="11"/>
  <c r="F29" i="11"/>
  <c r="F28" i="11"/>
  <c r="G28" i="11" s="1"/>
  <c r="F27" i="11"/>
  <c r="G27" i="11" s="1"/>
  <c r="F26" i="11"/>
  <c r="G26" i="11" s="1"/>
  <c r="F25" i="11"/>
  <c r="G25" i="11" s="1"/>
  <c r="G32" i="11" s="1"/>
  <c r="G33" i="11" s="1"/>
  <c r="F20" i="11"/>
  <c r="G20" i="11" s="1"/>
  <c r="G19" i="11"/>
  <c r="F19" i="11"/>
  <c r="F18" i="11"/>
  <c r="G18" i="11" s="1"/>
  <c r="G17" i="11"/>
  <c r="F17" i="11"/>
  <c r="F16" i="11"/>
  <c r="F23" i="11" s="1"/>
  <c r="F11" i="11"/>
  <c r="G11" i="11" s="1"/>
  <c r="F10" i="11"/>
  <c r="G10" i="11" s="1"/>
  <c r="F9" i="11"/>
  <c r="G9" i="11" s="1"/>
  <c r="F8" i="11"/>
  <c r="G8" i="11" s="1"/>
  <c r="F7" i="11"/>
  <c r="G7" i="11" s="1"/>
  <c r="G14" i="11" s="1"/>
  <c r="G15" i="11" s="1"/>
  <c r="F38" i="10"/>
  <c r="G38" i="10" s="1"/>
  <c r="G37" i="10"/>
  <c r="F37" i="10"/>
  <c r="F36" i="10"/>
  <c r="G36" i="10" s="1"/>
  <c r="G35" i="10"/>
  <c r="F35" i="10"/>
  <c r="F34" i="10"/>
  <c r="F41" i="10" s="1"/>
  <c r="F29" i="10"/>
  <c r="G29" i="10" s="1"/>
  <c r="F28" i="10"/>
  <c r="G28" i="10" s="1"/>
  <c r="F27" i="10"/>
  <c r="G27" i="10" s="1"/>
  <c r="F26" i="10"/>
  <c r="G26" i="10" s="1"/>
  <c r="F25" i="10"/>
  <c r="F32" i="10" s="1"/>
  <c r="G20" i="10"/>
  <c r="F20" i="10"/>
  <c r="F19" i="10"/>
  <c r="G19" i="10" s="1"/>
  <c r="G18" i="10"/>
  <c r="F18" i="10"/>
  <c r="F17" i="10"/>
  <c r="G17" i="10" s="1"/>
  <c r="G16" i="10"/>
  <c r="G23" i="10" s="1"/>
  <c r="G24" i="10" s="1"/>
  <c r="F16" i="10"/>
  <c r="F11" i="10"/>
  <c r="G11" i="10" s="1"/>
  <c r="F10" i="10"/>
  <c r="G10" i="10" s="1"/>
  <c r="F9" i="10"/>
  <c r="G9" i="10" s="1"/>
  <c r="F8" i="10"/>
  <c r="G8" i="10" s="1"/>
  <c r="F7" i="10"/>
  <c r="G7" i="10" s="1"/>
  <c r="F47" i="9"/>
  <c r="G47" i="9" s="1"/>
  <c r="G46" i="9"/>
  <c r="F46" i="9"/>
  <c r="F45" i="9"/>
  <c r="G45" i="9" s="1"/>
  <c r="G44" i="9"/>
  <c r="F44" i="9"/>
  <c r="F43" i="9"/>
  <c r="F50" i="9" s="1"/>
  <c r="F38" i="9"/>
  <c r="G38" i="9" s="1"/>
  <c r="G37" i="9"/>
  <c r="F37" i="9"/>
  <c r="F36" i="9"/>
  <c r="G36" i="9" s="1"/>
  <c r="G35" i="9"/>
  <c r="F35" i="9"/>
  <c r="F34" i="9"/>
  <c r="F41" i="9" s="1"/>
  <c r="G29" i="9"/>
  <c r="F29" i="9"/>
  <c r="F28" i="9"/>
  <c r="G28" i="9" s="1"/>
  <c r="F27" i="9"/>
  <c r="G27" i="9" s="1"/>
  <c r="F26" i="9"/>
  <c r="G25" i="9"/>
  <c r="F25" i="9"/>
  <c r="G20" i="9"/>
  <c r="F20" i="9"/>
  <c r="F19" i="9"/>
  <c r="G19" i="9" s="1"/>
  <c r="G18" i="9"/>
  <c r="F18" i="9"/>
  <c r="F17" i="9"/>
  <c r="F23" i="9" s="1"/>
  <c r="G16" i="9"/>
  <c r="F16" i="9"/>
  <c r="F11" i="9"/>
  <c r="G11" i="9" s="1"/>
  <c r="G10" i="9"/>
  <c r="F10" i="9"/>
  <c r="F9" i="9"/>
  <c r="G9" i="9" s="1"/>
  <c r="G8" i="9"/>
  <c r="F8" i="9"/>
  <c r="F7" i="9"/>
  <c r="F14" i="9" s="1"/>
  <c r="F38" i="7"/>
  <c r="G38" i="7" s="1"/>
  <c r="G37" i="7"/>
  <c r="F37" i="7"/>
  <c r="F36" i="7"/>
  <c r="G36" i="7" s="1"/>
  <c r="G35" i="7"/>
  <c r="F35" i="7"/>
  <c r="F34" i="7"/>
  <c r="F41" i="7" s="1"/>
  <c r="F29" i="7"/>
  <c r="G29" i="7" s="1"/>
  <c r="F28" i="7"/>
  <c r="G28" i="7" s="1"/>
  <c r="F27" i="7"/>
  <c r="G27" i="7" s="1"/>
  <c r="F26" i="7"/>
  <c r="G26" i="7" s="1"/>
  <c r="F25" i="7"/>
  <c r="F32" i="7" s="1"/>
  <c r="G20" i="7"/>
  <c r="F20" i="7"/>
  <c r="F19" i="7"/>
  <c r="G19" i="7" s="1"/>
  <c r="G18" i="7"/>
  <c r="F18" i="7"/>
  <c r="F17" i="7"/>
  <c r="G17" i="7" s="1"/>
  <c r="G16" i="7"/>
  <c r="G23" i="7" s="1"/>
  <c r="G24" i="7" s="1"/>
  <c r="F16" i="7"/>
  <c r="F11" i="7"/>
  <c r="G11" i="7" s="1"/>
  <c r="F10" i="7"/>
  <c r="G10" i="7" s="1"/>
  <c r="F9" i="7"/>
  <c r="G9" i="7" s="1"/>
  <c r="F8" i="7"/>
  <c r="G8" i="7" s="1"/>
  <c r="F7" i="7"/>
  <c r="G7" i="7" s="1"/>
  <c r="F38" i="6"/>
  <c r="G38" i="6" s="1"/>
  <c r="G37" i="6"/>
  <c r="F37" i="6"/>
  <c r="F36" i="6"/>
  <c r="G36" i="6" s="1"/>
  <c r="G35" i="6"/>
  <c r="F35" i="6"/>
  <c r="F34" i="6"/>
  <c r="F41" i="6" s="1"/>
  <c r="F29" i="6"/>
  <c r="G29" i="6" s="1"/>
  <c r="F28" i="6"/>
  <c r="G28" i="6" s="1"/>
  <c r="F27" i="6"/>
  <c r="G27" i="6" s="1"/>
  <c r="F26" i="6"/>
  <c r="G26" i="6" s="1"/>
  <c r="F25" i="6"/>
  <c r="F32" i="6" s="1"/>
  <c r="G20" i="6"/>
  <c r="F20" i="6"/>
  <c r="F19" i="6"/>
  <c r="G19" i="6" s="1"/>
  <c r="G18" i="6"/>
  <c r="F18" i="6"/>
  <c r="F17" i="6"/>
  <c r="G17" i="6" s="1"/>
  <c r="G16" i="6"/>
  <c r="G23" i="6" s="1"/>
  <c r="G24" i="6" s="1"/>
  <c r="F16" i="6"/>
  <c r="F11" i="6"/>
  <c r="G11" i="6" s="1"/>
  <c r="F10" i="6"/>
  <c r="G10" i="6" s="1"/>
  <c r="F9" i="6"/>
  <c r="G9" i="6" s="1"/>
  <c r="F8" i="6"/>
  <c r="G8" i="6" s="1"/>
  <c r="F7" i="6"/>
  <c r="G7" i="6" s="1"/>
  <c r="F47" i="5"/>
  <c r="G47" i="5" s="1"/>
  <c r="G46" i="5"/>
  <c r="F46" i="5"/>
  <c r="F45" i="5"/>
  <c r="G45" i="5" s="1"/>
  <c r="G44" i="5"/>
  <c r="F44" i="5"/>
  <c r="F43" i="5"/>
  <c r="F50" i="5" s="1"/>
  <c r="F38" i="5"/>
  <c r="G38" i="5" s="1"/>
  <c r="F37" i="5"/>
  <c r="G37" i="5" s="1"/>
  <c r="F36" i="5"/>
  <c r="G36" i="5" s="1"/>
  <c r="F35" i="5"/>
  <c r="G35" i="5" s="1"/>
  <c r="F34" i="5"/>
  <c r="F41" i="5" s="1"/>
  <c r="G29" i="5"/>
  <c r="F29" i="5"/>
  <c r="F28" i="5"/>
  <c r="G28" i="5" s="1"/>
  <c r="G27" i="5"/>
  <c r="F27" i="5"/>
  <c r="F26" i="5"/>
  <c r="G26" i="5" s="1"/>
  <c r="G25" i="5"/>
  <c r="G32" i="5" s="1"/>
  <c r="G33" i="5" s="1"/>
  <c r="F25" i="5"/>
  <c r="F20" i="5"/>
  <c r="G20" i="5" s="1"/>
  <c r="F19" i="5"/>
  <c r="G19" i="5" s="1"/>
  <c r="F18" i="5"/>
  <c r="G18" i="5" s="1"/>
  <c r="F17" i="5"/>
  <c r="G17" i="5" s="1"/>
  <c r="F16" i="5"/>
  <c r="G16" i="5" s="1"/>
  <c r="F11" i="5"/>
  <c r="G11" i="5" s="1"/>
  <c r="G10" i="5"/>
  <c r="F10" i="5"/>
  <c r="F9" i="5"/>
  <c r="G9" i="5" s="1"/>
  <c r="F8" i="5"/>
  <c r="G8" i="5" s="1"/>
  <c r="F7" i="5"/>
  <c r="F38" i="4"/>
  <c r="G38" i="4" s="1"/>
  <c r="F37" i="4"/>
  <c r="G37" i="4" s="1"/>
  <c r="F36" i="4"/>
  <c r="G36" i="4" s="1"/>
  <c r="F35" i="4"/>
  <c r="G35" i="4" s="1"/>
  <c r="F34" i="4"/>
  <c r="F29" i="4"/>
  <c r="G29" i="4" s="1"/>
  <c r="F28" i="4"/>
  <c r="G28" i="4" s="1"/>
  <c r="F27" i="4"/>
  <c r="G27" i="4" s="1"/>
  <c r="F26" i="4"/>
  <c r="G26" i="4" s="1"/>
  <c r="G25" i="4"/>
  <c r="F25" i="4"/>
  <c r="F20" i="4"/>
  <c r="G20" i="4" s="1"/>
  <c r="F19" i="4"/>
  <c r="G19" i="4" s="1"/>
  <c r="F18" i="4"/>
  <c r="G18" i="4" s="1"/>
  <c r="F17" i="4"/>
  <c r="G17" i="4" s="1"/>
  <c r="F16" i="4"/>
  <c r="G16" i="4" s="1"/>
  <c r="F11" i="4"/>
  <c r="G11" i="4" s="1"/>
  <c r="G10" i="4"/>
  <c r="F10" i="4"/>
  <c r="F9" i="4"/>
  <c r="G9" i="4" s="1"/>
  <c r="F8" i="4"/>
  <c r="G8" i="4" s="1"/>
  <c r="F7" i="4"/>
  <c r="F47" i="3"/>
  <c r="G47" i="3" s="1"/>
  <c r="F46" i="3"/>
  <c r="G46" i="3" s="1"/>
  <c r="F45" i="3"/>
  <c r="G45" i="3" s="1"/>
  <c r="F44" i="3"/>
  <c r="G44" i="3" s="1"/>
  <c r="F43" i="3"/>
  <c r="F50" i="3" s="1"/>
  <c r="F41" i="13" l="1"/>
  <c r="G41" i="13"/>
  <c r="G42" i="13" s="1"/>
  <c r="F32" i="9"/>
  <c r="F14" i="5"/>
  <c r="G14" i="13"/>
  <c r="G15" i="13" s="1"/>
  <c r="F14" i="13"/>
  <c r="F43" i="13" s="1"/>
  <c r="G25" i="13"/>
  <c r="G32" i="13" s="1"/>
  <c r="G33" i="13" s="1"/>
  <c r="G41" i="12"/>
  <c r="G42" i="12" s="1"/>
  <c r="F41" i="12"/>
  <c r="F14" i="12"/>
  <c r="G16" i="12"/>
  <c r="G23" i="12" s="1"/>
  <c r="G24" i="12" s="1"/>
  <c r="G52" i="12" s="1"/>
  <c r="H3" i="12" s="1"/>
  <c r="F50" i="12"/>
  <c r="G25" i="12"/>
  <c r="G32" i="12" s="1"/>
  <c r="G33" i="12" s="1"/>
  <c r="G41" i="11"/>
  <c r="G42" i="11" s="1"/>
  <c r="F32" i="11"/>
  <c r="F41" i="11"/>
  <c r="F14" i="11"/>
  <c r="F43" i="11" s="1"/>
  <c r="G16" i="11"/>
  <c r="G23" i="11" s="1"/>
  <c r="G24" i="11" s="1"/>
  <c r="G43" i="11" s="1"/>
  <c r="G14" i="10"/>
  <c r="G15" i="10" s="1"/>
  <c r="F14" i="10"/>
  <c r="F43" i="10" s="1"/>
  <c r="F23" i="10"/>
  <c r="G25" i="10"/>
  <c r="G32" i="10" s="1"/>
  <c r="G33" i="10" s="1"/>
  <c r="G34" i="10"/>
  <c r="G41" i="10" s="1"/>
  <c r="G42" i="10" s="1"/>
  <c r="F52" i="9"/>
  <c r="G17" i="9"/>
  <c r="G23" i="9" s="1"/>
  <c r="G24" i="9" s="1"/>
  <c r="G34" i="9"/>
  <c r="G41" i="9" s="1"/>
  <c r="G42" i="9" s="1"/>
  <c r="G7" i="9"/>
  <c r="G14" i="9" s="1"/>
  <c r="G15" i="9" s="1"/>
  <c r="G26" i="9"/>
  <c r="G32" i="9" s="1"/>
  <c r="G33" i="9" s="1"/>
  <c r="G43" i="9"/>
  <c r="G50" i="9" s="1"/>
  <c r="G51" i="9" s="1"/>
  <c r="G14" i="7"/>
  <c r="G15" i="7" s="1"/>
  <c r="F14" i="7"/>
  <c r="F23" i="7"/>
  <c r="G25" i="7"/>
  <c r="G32" i="7" s="1"/>
  <c r="G33" i="7" s="1"/>
  <c r="G34" i="7"/>
  <c r="G41" i="7" s="1"/>
  <c r="G42" i="7" s="1"/>
  <c r="G14" i="6"/>
  <c r="G15" i="6" s="1"/>
  <c r="F14" i="6"/>
  <c r="F23" i="6"/>
  <c r="G25" i="6"/>
  <c r="G32" i="6" s="1"/>
  <c r="G33" i="6" s="1"/>
  <c r="G34" i="6"/>
  <c r="G41" i="6" s="1"/>
  <c r="G42" i="6" s="1"/>
  <c r="G23" i="5"/>
  <c r="G24" i="5" s="1"/>
  <c r="F23" i="5"/>
  <c r="F32" i="5"/>
  <c r="G34" i="5"/>
  <c r="G41" i="5" s="1"/>
  <c r="G42" i="5" s="1"/>
  <c r="G7" i="5"/>
  <c r="G14" i="5" s="1"/>
  <c r="G15" i="5" s="1"/>
  <c r="G52" i="5" s="1"/>
  <c r="G43" i="5"/>
  <c r="G50" i="5" s="1"/>
  <c r="G51" i="5" s="1"/>
  <c r="G32" i="4"/>
  <c r="G33" i="4" s="1"/>
  <c r="F14" i="4"/>
  <c r="F43" i="4" s="1"/>
  <c r="F41" i="4"/>
  <c r="G23" i="4"/>
  <c r="G24" i="4" s="1"/>
  <c r="F23" i="4"/>
  <c r="F32" i="4"/>
  <c r="G34" i="4"/>
  <c r="G41" i="4" s="1"/>
  <c r="G42" i="4" s="1"/>
  <c r="G7" i="4"/>
  <c r="G14" i="4" s="1"/>
  <c r="G15" i="4" s="1"/>
  <c r="G43" i="4" s="1"/>
  <c r="H3" i="4" s="1"/>
  <c r="G43" i="3"/>
  <c r="G50" i="3" s="1"/>
  <c r="G51" i="3" s="1"/>
  <c r="F35" i="3"/>
  <c r="F52" i="5" l="1"/>
  <c r="H3" i="5"/>
  <c r="G43" i="13"/>
  <c r="H3" i="13" s="1"/>
  <c r="F52" i="12"/>
  <c r="G43" i="10"/>
  <c r="G52" i="9"/>
  <c r="H3" i="9" s="1"/>
  <c r="H3" i="10" s="1"/>
  <c r="H3" i="11" s="1"/>
  <c r="F43" i="7"/>
  <c r="G43" i="7"/>
  <c r="F43" i="6"/>
  <c r="G43" i="6"/>
  <c r="F38" i="3" l="1"/>
  <c r="G38" i="3" s="1"/>
  <c r="F37" i="3"/>
  <c r="G37" i="3" s="1"/>
  <c r="F36" i="3"/>
  <c r="G36" i="3" s="1"/>
  <c r="G35" i="3"/>
  <c r="F34" i="3"/>
  <c r="G34" i="3" s="1"/>
  <c r="F29" i="3"/>
  <c r="G29" i="3" s="1"/>
  <c r="F28" i="3"/>
  <c r="G28" i="3" s="1"/>
  <c r="F27" i="3"/>
  <c r="G27" i="3" s="1"/>
  <c r="F26" i="3"/>
  <c r="G26" i="3" s="1"/>
  <c r="F25" i="3"/>
  <c r="F20" i="3"/>
  <c r="G20" i="3" s="1"/>
  <c r="F19" i="3"/>
  <c r="G19" i="3" s="1"/>
  <c r="F18" i="3"/>
  <c r="G18" i="3" s="1"/>
  <c r="G17" i="3"/>
  <c r="F17" i="3"/>
  <c r="F16" i="3"/>
  <c r="F11" i="3"/>
  <c r="G11" i="3" s="1"/>
  <c r="F10" i="3"/>
  <c r="G10" i="3" s="1"/>
  <c r="F9" i="3"/>
  <c r="G9" i="3" s="1"/>
  <c r="F8" i="3"/>
  <c r="G8" i="3" s="1"/>
  <c r="F7" i="3"/>
  <c r="G7" i="3" s="1"/>
  <c r="F38" i="2"/>
  <c r="G38" i="2" s="1"/>
  <c r="F37" i="2"/>
  <c r="G37" i="2" s="1"/>
  <c r="F36" i="2"/>
  <c r="G36" i="2" s="1"/>
  <c r="F35" i="2"/>
  <c r="G35" i="2" s="1"/>
  <c r="F34" i="2"/>
  <c r="G34" i="2" s="1"/>
  <c r="F29" i="2"/>
  <c r="G29" i="2" s="1"/>
  <c r="F28" i="2"/>
  <c r="G28" i="2" s="1"/>
  <c r="F27" i="2"/>
  <c r="G27" i="2" s="1"/>
  <c r="F26" i="2"/>
  <c r="G26" i="2" s="1"/>
  <c r="F25" i="2"/>
  <c r="F20" i="2"/>
  <c r="G20" i="2" s="1"/>
  <c r="F19" i="2"/>
  <c r="G19" i="2" s="1"/>
  <c r="F18" i="2"/>
  <c r="G18" i="2" s="1"/>
  <c r="F17" i="2"/>
  <c r="G17" i="2" s="1"/>
  <c r="F16" i="2"/>
  <c r="F11" i="2"/>
  <c r="G11" i="2" s="1"/>
  <c r="F10" i="2"/>
  <c r="G10" i="2" s="1"/>
  <c r="F9" i="2"/>
  <c r="G9" i="2" s="1"/>
  <c r="F8" i="2"/>
  <c r="G8" i="2" s="1"/>
  <c r="F7" i="2"/>
  <c r="G7" i="2" s="1"/>
  <c r="F11" i="1"/>
  <c r="F34" i="1"/>
  <c r="G34" i="1" s="1"/>
  <c r="F35" i="1"/>
  <c r="G35" i="1"/>
  <c r="F36" i="1"/>
  <c r="G36" i="1" s="1"/>
  <c r="F37" i="1"/>
  <c r="G37" i="1" s="1"/>
  <c r="F38" i="1"/>
  <c r="G38" i="1" s="1"/>
  <c r="F25" i="1"/>
  <c r="F26" i="1"/>
  <c r="F27" i="1"/>
  <c r="F28" i="1"/>
  <c r="F29" i="1"/>
  <c r="F16" i="1"/>
  <c r="G16" i="1" s="1"/>
  <c r="F17" i="1"/>
  <c r="G17" i="1" s="1"/>
  <c r="F18" i="1"/>
  <c r="G18" i="1" s="1"/>
  <c r="F19" i="1"/>
  <c r="G19" i="1" s="1"/>
  <c r="F20" i="1"/>
  <c r="G20" i="1" s="1"/>
  <c r="G41" i="2" l="1"/>
  <c r="G42" i="2" s="1"/>
  <c r="F32" i="3"/>
  <c r="F23" i="3"/>
  <c r="G16" i="3"/>
  <c r="G23" i="3" s="1"/>
  <c r="G24" i="3" s="1"/>
  <c r="F41" i="3"/>
  <c r="G41" i="3"/>
  <c r="G42" i="3" s="1"/>
  <c r="G14" i="3"/>
  <c r="G15" i="3" s="1"/>
  <c r="G52" i="3" s="1"/>
  <c r="H3" i="3" s="1"/>
  <c r="F14" i="3"/>
  <c r="F52" i="3" s="1"/>
  <c r="G25" i="3"/>
  <c r="G32" i="3" s="1"/>
  <c r="G33" i="3" s="1"/>
  <c r="F32" i="2"/>
  <c r="G14" i="2"/>
  <c r="G15" i="2" s="1"/>
  <c r="F23" i="2"/>
  <c r="F41" i="2"/>
  <c r="F14" i="2"/>
  <c r="G16" i="2"/>
  <c r="G23" i="2" s="1"/>
  <c r="G24" i="2" s="1"/>
  <c r="G25" i="2"/>
  <c r="F32" i="1"/>
  <c r="F23" i="1"/>
  <c r="G32" i="1"/>
  <c r="G33" i="1" s="1"/>
  <c r="G23" i="1"/>
  <c r="G24" i="1" s="1"/>
  <c r="G14" i="1" l="1"/>
  <c r="G32" i="2"/>
  <c r="G33" i="2" s="1"/>
  <c r="G43" i="2" s="1"/>
  <c r="F43" i="2"/>
  <c r="G41" i="1"/>
  <c r="G42" i="1" s="1"/>
  <c r="F41" i="1"/>
  <c r="G15" i="1" l="1"/>
  <c r="G43" i="1" s="1"/>
  <c r="H3" i="1" s="1"/>
  <c r="H3" i="2" s="1"/>
  <c r="F14" i="1"/>
  <c r="F43" i="1" s="1"/>
</calcChain>
</file>

<file path=xl/sharedStrings.xml><?xml version="1.0" encoding="utf-8"?>
<sst xmlns="http://schemas.openxmlformats.org/spreadsheetml/2006/main" count="281" uniqueCount="15">
  <si>
    <t>Fiche de présence</t>
  </si>
  <si>
    <t>Date</t>
  </si>
  <si>
    <t>Matin</t>
  </si>
  <si>
    <t>Après-midi</t>
  </si>
  <si>
    <t>Nom de l'employé :</t>
  </si>
  <si>
    <t xml:space="preserve">Heure d'arrivée </t>
  </si>
  <si>
    <t>Heure de Départ</t>
  </si>
  <si>
    <t>Commentaire (maladie, férié…)</t>
  </si>
  <si>
    <t>Heure effectuée</t>
  </si>
  <si>
    <t>Total d'heures hebdomadaires</t>
  </si>
  <si>
    <t>Heures supplémentaires majorees</t>
  </si>
  <si>
    <t>Total d'heures Mensuelles</t>
  </si>
  <si>
    <t>Heures supplémentaires</t>
  </si>
  <si>
    <t>Total HS :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</si>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</sst>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9"/>
      <name val="Century Gothic"/>
      <family val="2"/>
    </font>
    <font>
      <b/>
      <sz val="9"/>
      <name val="Century Gothic"/>
      <family val="2"/>
    </font>
    <font>
      <sz val="10"/>
      <color theme="1"/>
      <name val="Century Gothic"/>
      <family val="2"/>
    </font>
    <font>
      <b/>
      <sz val="10"/>
      <name val="Century Gothic"/>
      <family val="2"/>
    </font>
    <font>
      <b/>
      <sz val="10"/>
      <color indexed="9"/>
      <name val="Century Gothic"/>
      <family val="2"/>
    </font>
    <font>
      <sz val="20"/>
      <color theme="1"/>
      <name val="Century Gothic"/>
      <family val="2"/>
    </font>
    <font>
      <b/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1"/>
      <color theme="0"/>
      <name val="Century Gothic"/>
      <family val="2"/>
    </font>
    <font>
      <sz val="11"/>
      <color theme="0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6" fillId="5" borderId="35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16" xfId="0" applyFont="1" applyFill="1" applyBorder="1" applyAlignment="1" applyProtection="1">
      <alignment horizontal="center"/>
      <protection locked="0"/>
    </xf>
    <xf numFmtId="0" fontId="2" fillId="2" borderId="35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2" fillId="2" borderId="0" xfId="0" applyFont="1" applyFill="1" applyBorder="1" applyAlignment="1" applyProtection="1">
      <alignment horizontal="left" wrapText="1"/>
      <protection locked="0"/>
    </xf>
    <xf numFmtId="2" fontId="10" fillId="0" borderId="3" xfId="0" applyNumberFormat="1" applyFont="1" applyFill="1" applyBorder="1" applyAlignment="1" applyProtection="1">
      <alignment horizontal="left"/>
      <protection locked="0"/>
    </xf>
    <xf numFmtId="0" fontId="2" fillId="2" borderId="0" xfId="0" applyFont="1" applyFill="1" applyBorder="1" applyAlignment="1" applyProtection="1">
      <alignment horizontal="right"/>
      <protection locked="0"/>
    </xf>
    <xf numFmtId="0" fontId="7" fillId="0" borderId="21" xfId="0" applyFont="1" applyBorder="1" applyAlignment="1" applyProtection="1">
      <alignment horizontal="center" wrapText="1"/>
      <protection locked="0"/>
    </xf>
    <xf numFmtId="0" fontId="7" fillId="0" borderId="36" xfId="0" applyFont="1" applyBorder="1" applyAlignment="1" applyProtection="1">
      <alignment horizontal="center" wrapText="1"/>
      <protection locked="0"/>
    </xf>
    <xf numFmtId="0" fontId="7" fillId="0" borderId="22" xfId="0" applyFont="1" applyBorder="1" applyAlignment="1" applyProtection="1">
      <alignment horizontal="center" wrapText="1"/>
      <protection locked="0"/>
    </xf>
    <xf numFmtId="0" fontId="7" fillId="0" borderId="38" xfId="0" applyFont="1" applyBorder="1" applyAlignment="1" applyProtection="1">
      <alignment horizontal="center" vertical="center" wrapText="1"/>
      <protection locked="0"/>
    </xf>
    <xf numFmtId="164" fontId="3" fillId="0" borderId="26" xfId="0" applyNumberFormat="1" applyFont="1" applyBorder="1" applyAlignment="1" applyProtection="1">
      <alignment horizontal="center"/>
      <protection locked="0"/>
    </xf>
    <xf numFmtId="0" fontId="3" fillId="0" borderId="7" xfId="0" applyNumberFormat="1" applyFont="1" applyBorder="1" applyProtection="1">
      <protection locked="0"/>
    </xf>
    <xf numFmtId="0" fontId="3" fillId="0" borderId="8" xfId="0" applyNumberFormat="1" applyFont="1" applyBorder="1" applyProtection="1">
      <protection locked="0"/>
    </xf>
    <xf numFmtId="0" fontId="3" fillId="0" borderId="23" xfId="0" applyNumberFormat="1" applyFont="1" applyBorder="1" applyProtection="1">
      <protection locked="0"/>
    </xf>
    <xf numFmtId="20" fontId="3" fillId="0" borderId="9" xfId="0" applyNumberFormat="1" applyFont="1" applyBorder="1" applyAlignment="1" applyProtection="1">
      <alignment horizontal="center"/>
      <protection locked="0"/>
    </xf>
    <xf numFmtId="164" fontId="3" fillId="0" borderId="28" xfId="0" applyNumberFormat="1" applyFont="1" applyBorder="1" applyAlignment="1" applyProtection="1">
      <alignment horizontal="center"/>
      <protection locked="0"/>
    </xf>
    <xf numFmtId="0" fontId="3" fillId="0" borderId="10" xfId="0" applyNumberFormat="1" applyFont="1" applyBorder="1" applyProtection="1">
      <protection locked="0"/>
    </xf>
    <xf numFmtId="0" fontId="3" fillId="0" borderId="2" xfId="0" applyNumberFormat="1" applyFont="1" applyBorder="1" applyProtection="1">
      <protection locked="0"/>
    </xf>
    <xf numFmtId="0" fontId="3" fillId="0" borderId="24" xfId="0" applyNumberFormat="1" applyFont="1" applyBorder="1" applyProtection="1">
      <protection locked="0"/>
    </xf>
    <xf numFmtId="0" fontId="3" fillId="0" borderId="11" xfId="0" applyFont="1" applyBorder="1" applyAlignment="1" applyProtection="1">
      <alignment horizontal="center"/>
      <protection locked="0"/>
    </xf>
    <xf numFmtId="164" fontId="3" fillId="4" borderId="28" xfId="0" applyNumberFormat="1" applyFont="1" applyFill="1" applyBorder="1" applyAlignment="1" applyProtection="1">
      <alignment horizontal="center"/>
      <protection locked="0"/>
    </xf>
    <xf numFmtId="164" fontId="3" fillId="4" borderId="27" xfId="0" applyNumberFormat="1" applyFont="1" applyFill="1" applyBorder="1" applyAlignment="1" applyProtection="1">
      <alignment horizontal="center"/>
      <protection locked="0"/>
    </xf>
    <xf numFmtId="0" fontId="3" fillId="0" borderId="47" xfId="0" applyNumberFormat="1" applyFont="1" applyBorder="1" applyProtection="1">
      <protection locked="0"/>
    </xf>
    <xf numFmtId="0" fontId="3" fillId="0" borderId="48" xfId="0" applyNumberFormat="1" applyFont="1" applyBorder="1" applyProtection="1">
      <protection locked="0"/>
    </xf>
    <xf numFmtId="0" fontId="3" fillId="0" borderId="12" xfId="0" applyFont="1" applyBorder="1" applyAlignment="1" applyProtection="1">
      <alignment horizontal="center"/>
      <protection locked="0"/>
    </xf>
    <xf numFmtId="0" fontId="4" fillId="6" borderId="26" xfId="0" applyFont="1" applyFill="1" applyBorder="1" applyAlignment="1" applyProtection="1">
      <alignment horizontal="center"/>
      <protection locked="0"/>
    </xf>
    <xf numFmtId="0" fontId="4" fillId="6" borderId="29" xfId="0" applyFont="1" applyFill="1" applyBorder="1" applyAlignment="1" applyProtection="1">
      <alignment horizontal="center"/>
      <protection locked="0"/>
    </xf>
    <xf numFmtId="164" fontId="3" fillId="0" borderId="30" xfId="0" applyNumberFormat="1" applyFont="1" applyBorder="1" applyAlignment="1" applyProtection="1">
      <alignment horizontal="center"/>
      <protection locked="0"/>
    </xf>
    <xf numFmtId="0" fontId="3" fillId="0" borderId="19" xfId="0" applyFont="1" applyBorder="1" applyAlignment="1" applyProtection="1">
      <alignment horizontal="center"/>
      <protection locked="0"/>
    </xf>
    <xf numFmtId="0" fontId="3" fillId="0" borderId="17" xfId="0" applyNumberFormat="1" applyFont="1" applyBorder="1" applyProtection="1">
      <protection locked="0"/>
    </xf>
    <xf numFmtId="0" fontId="3" fillId="0" borderId="6" xfId="0" applyNumberFormat="1" applyFont="1" applyBorder="1" applyProtection="1">
      <protection locked="0"/>
    </xf>
    <xf numFmtId="0" fontId="3" fillId="0" borderId="18" xfId="0" applyNumberFormat="1" applyFont="1" applyBorder="1" applyProtection="1">
      <protection locked="0"/>
    </xf>
    <xf numFmtId="0" fontId="3" fillId="0" borderId="9" xfId="0" applyFont="1" applyBorder="1" applyAlignment="1" applyProtection="1">
      <alignment horizontal="center"/>
      <protection locked="0"/>
    </xf>
    <xf numFmtId="0" fontId="3" fillId="6" borderId="37" xfId="0" applyFont="1" applyFill="1" applyBorder="1" applyAlignment="1" applyProtection="1">
      <protection locked="0"/>
    </xf>
    <xf numFmtId="0" fontId="3" fillId="6" borderId="15" xfId="0" applyFont="1" applyFill="1" applyBorder="1" applyAlignment="1" applyProtection="1">
      <protection locked="0"/>
    </xf>
    <xf numFmtId="0" fontId="5" fillId="7" borderId="34" xfId="0" applyFont="1" applyFill="1" applyBorder="1" applyAlignment="1" applyProtection="1">
      <alignment horizontal="center"/>
      <protection locked="0"/>
    </xf>
    <xf numFmtId="0" fontId="3" fillId="7" borderId="15" xfId="0" applyFont="1" applyFill="1" applyBorder="1" applyAlignment="1" applyProtection="1">
      <protection locked="0"/>
    </xf>
    <xf numFmtId="0" fontId="3" fillId="0" borderId="44" xfId="0" applyNumberFormat="1" applyFont="1" applyBorder="1" applyProtection="1"/>
    <xf numFmtId="0" fontId="3" fillId="0" borderId="45" xfId="0" applyNumberFormat="1" applyFont="1" applyBorder="1" applyProtection="1"/>
    <xf numFmtId="0" fontId="7" fillId="6" borderId="32" xfId="0" applyNumberFormat="1" applyFont="1" applyFill="1" applyBorder="1" applyProtection="1"/>
    <xf numFmtId="0" fontId="7" fillId="6" borderId="43" xfId="0" applyNumberFormat="1" applyFont="1" applyFill="1" applyBorder="1" applyProtection="1"/>
    <xf numFmtId="0" fontId="7" fillId="6" borderId="33" xfId="0" applyNumberFormat="1" applyFont="1" applyFill="1" applyBorder="1" applyProtection="1"/>
    <xf numFmtId="0" fontId="7" fillId="6" borderId="25" xfId="0" applyNumberFormat="1" applyFont="1" applyFill="1" applyBorder="1" applyProtection="1"/>
    <xf numFmtId="0" fontId="3" fillId="0" borderId="32" xfId="0" applyNumberFormat="1" applyFont="1" applyBorder="1" applyProtection="1"/>
    <xf numFmtId="0" fontId="3" fillId="0" borderId="4" xfId="0" applyNumberFormat="1" applyFont="1" applyBorder="1" applyProtection="1"/>
    <xf numFmtId="0" fontId="3" fillId="0" borderId="5" xfId="0" applyNumberFormat="1" applyFont="1" applyBorder="1" applyProtection="1"/>
    <xf numFmtId="0" fontId="3" fillId="0" borderId="18" xfId="0" applyNumberFormat="1" applyFont="1" applyBorder="1" applyProtection="1"/>
    <xf numFmtId="0" fontId="3" fillId="0" borderId="23" xfId="0" applyNumberFormat="1" applyFont="1" applyBorder="1" applyProtection="1"/>
    <xf numFmtId="0" fontId="3" fillId="0" borderId="24" xfId="0" applyNumberFormat="1" applyFont="1" applyBorder="1" applyProtection="1"/>
    <xf numFmtId="0" fontId="8" fillId="7" borderId="14" xfId="0" applyNumberFormat="1" applyFont="1" applyFill="1" applyBorder="1" applyProtection="1"/>
    <xf numFmtId="0" fontId="8" fillId="7" borderId="40" xfId="0" applyNumberFormat="1" applyFont="1" applyFill="1" applyBorder="1" applyProtection="1"/>
    <xf numFmtId="2" fontId="9" fillId="7" borderId="42" xfId="0" applyNumberFormat="1" applyFont="1" applyFill="1" applyBorder="1" applyAlignment="1" applyProtection="1">
      <alignment horizontal="left"/>
    </xf>
    <xf numFmtId="164" fontId="3" fillId="0" borderId="44" xfId="0" applyNumberFormat="1" applyFont="1" applyBorder="1" applyAlignment="1" applyProtection="1">
      <alignment horizontal="center"/>
      <protection locked="0"/>
    </xf>
    <xf numFmtId="0" fontId="3" fillId="0" borderId="32" xfId="0" applyNumberFormat="1" applyFont="1" applyBorder="1" applyProtection="1">
      <protection locked="0"/>
    </xf>
    <xf numFmtId="164" fontId="3" fillId="0" borderId="45" xfId="0" applyNumberFormat="1" applyFont="1" applyBorder="1" applyAlignment="1" applyProtection="1">
      <alignment horizontal="center"/>
      <protection locked="0"/>
    </xf>
    <xf numFmtId="0" fontId="3" fillId="0" borderId="4" xfId="0" applyNumberFormat="1" applyFont="1" applyBorder="1" applyProtection="1">
      <protection locked="0"/>
    </xf>
    <xf numFmtId="164" fontId="3" fillId="4" borderId="45" xfId="0" applyNumberFormat="1" applyFont="1" applyFill="1" applyBorder="1" applyAlignment="1" applyProtection="1">
      <alignment horizontal="center"/>
      <protection locked="0"/>
    </xf>
    <xf numFmtId="164" fontId="3" fillId="4" borderId="46" xfId="0" applyNumberFormat="1" applyFont="1" applyFill="1" applyBorder="1" applyAlignment="1" applyProtection="1">
      <alignment horizontal="center"/>
      <protection locked="0"/>
    </xf>
    <xf numFmtId="0" fontId="3" fillId="0" borderId="33" xfId="0" applyNumberFormat="1" applyFont="1" applyBorder="1" applyProtection="1">
      <protection locked="0"/>
    </xf>
    <xf numFmtId="0" fontId="4" fillId="6" borderId="30" xfId="0" applyFont="1" applyFill="1" applyBorder="1" applyAlignment="1" applyProtection="1">
      <alignment horizontal="center"/>
      <protection locked="0"/>
    </xf>
    <xf numFmtId="164" fontId="3" fillId="4" borderId="30" xfId="0" applyNumberFormat="1" applyFont="1" applyFill="1" applyBorder="1" applyAlignment="1" applyProtection="1">
      <alignment horizontal="center"/>
      <protection locked="0"/>
    </xf>
    <xf numFmtId="0" fontId="3" fillId="0" borderId="5" xfId="0" applyNumberFormat="1" applyFont="1" applyBorder="1" applyProtection="1">
      <protection locked="0"/>
    </xf>
    <xf numFmtId="0" fontId="4" fillId="6" borderId="27" xfId="0" applyFont="1" applyFill="1" applyBorder="1" applyAlignment="1" applyProtection="1">
      <alignment horizontal="center"/>
      <protection locked="0"/>
    </xf>
    <xf numFmtId="0" fontId="3" fillId="0" borderId="11" xfId="0" applyFont="1" applyFill="1" applyBorder="1" applyAlignment="1" applyProtection="1">
      <alignment horizontal="center"/>
      <protection locked="0"/>
    </xf>
    <xf numFmtId="0" fontId="3" fillId="0" borderId="49" xfId="0" applyNumberFormat="1" applyFont="1" applyBorder="1" applyProtection="1">
      <protection locked="0"/>
    </xf>
    <xf numFmtId="0" fontId="3" fillId="0" borderId="50" xfId="0" applyNumberFormat="1" applyFont="1" applyBorder="1" applyProtection="1">
      <protection locked="0"/>
    </xf>
    <xf numFmtId="0" fontId="3" fillId="0" borderId="51" xfId="0" applyNumberFormat="1" applyFont="1" applyBorder="1" applyProtection="1">
      <protection locked="0"/>
    </xf>
    <xf numFmtId="0" fontId="7" fillId="6" borderId="5" xfId="0" applyNumberFormat="1" applyFont="1" applyFill="1" applyBorder="1" applyProtection="1"/>
    <xf numFmtId="0" fontId="7" fillId="6" borderId="18" xfId="0" applyNumberFormat="1" applyFont="1" applyFill="1" applyBorder="1" applyProtection="1"/>
    <xf numFmtId="0" fontId="3" fillId="0" borderId="7" xfId="0" applyNumberFormat="1" applyFont="1" applyBorder="1" applyProtection="1"/>
    <xf numFmtId="0" fontId="3" fillId="0" borderId="10" xfId="0" applyNumberFormat="1" applyFont="1" applyFill="1" applyBorder="1" applyProtection="1"/>
    <xf numFmtId="0" fontId="3" fillId="0" borderId="24" xfId="0" applyNumberFormat="1" applyFont="1" applyFill="1" applyBorder="1" applyProtection="1"/>
    <xf numFmtId="0" fontId="3" fillId="0" borderId="10" xfId="0" applyNumberFormat="1" applyFont="1" applyBorder="1" applyProtection="1"/>
    <xf numFmtId="0" fontId="3" fillId="0" borderId="47" xfId="0" applyNumberFormat="1" applyFont="1" applyBorder="1" applyProtection="1"/>
    <xf numFmtId="0" fontId="3" fillId="0" borderId="25" xfId="0" applyNumberFormat="1" applyFont="1" applyBorder="1" applyProtection="1"/>
    <xf numFmtId="0" fontId="3" fillId="0" borderId="9" xfId="0" applyFont="1" applyFill="1" applyBorder="1" applyAlignment="1" applyProtection="1">
      <alignment horizontal="center"/>
      <protection locked="0"/>
    </xf>
    <xf numFmtId="0" fontId="3" fillId="0" borderId="52" xfId="0" applyNumberFormat="1" applyFont="1" applyBorder="1" applyProtection="1">
      <protection locked="0"/>
    </xf>
    <xf numFmtId="0" fontId="7" fillId="0" borderId="53" xfId="0" applyFont="1" applyBorder="1" applyAlignment="1" applyProtection="1">
      <alignment horizontal="center" wrapText="1"/>
      <protection locked="0"/>
    </xf>
    <xf numFmtId="0" fontId="3" fillId="0" borderId="49" xfId="0" applyNumberFormat="1" applyFont="1" applyFill="1" applyBorder="1" applyProtection="1">
      <protection locked="0"/>
    </xf>
    <xf numFmtId="0" fontId="3" fillId="0" borderId="50" xfId="0" applyNumberFormat="1" applyFont="1" applyFill="1" applyBorder="1" applyProtection="1">
      <protection locked="0"/>
    </xf>
    <xf numFmtId="0" fontId="3" fillId="0" borderId="7" xfId="0" applyNumberFormat="1" applyFont="1" applyFill="1" applyBorder="1" applyProtection="1"/>
    <xf numFmtId="0" fontId="3" fillId="0" borderId="23" xfId="0" applyNumberFormat="1" applyFont="1" applyFill="1" applyBorder="1" applyProtection="1"/>
    <xf numFmtId="164" fontId="3" fillId="0" borderId="46" xfId="0" applyNumberFormat="1" applyFont="1" applyBorder="1" applyAlignment="1" applyProtection="1">
      <alignment horizontal="center"/>
      <protection locked="0"/>
    </xf>
    <xf numFmtId="0" fontId="3" fillId="8" borderId="7" xfId="0" applyNumberFormat="1" applyFont="1" applyFill="1" applyBorder="1" applyProtection="1"/>
    <xf numFmtId="0" fontId="3" fillId="8" borderId="23" xfId="0" applyNumberFormat="1" applyFont="1" applyFill="1" applyBorder="1" applyProtection="1"/>
    <xf numFmtId="0" fontId="3" fillId="8" borderId="10" xfId="0" applyNumberFormat="1" applyFont="1" applyFill="1" applyBorder="1" applyProtection="1"/>
    <xf numFmtId="0" fontId="3" fillId="8" borderId="24" xfId="0" applyNumberFormat="1" applyFont="1" applyFill="1" applyBorder="1" applyProtection="1"/>
    <xf numFmtId="0" fontId="3" fillId="8" borderId="47" xfId="0" applyNumberFormat="1" applyFont="1" applyFill="1" applyBorder="1" applyProtection="1"/>
    <xf numFmtId="0" fontId="3" fillId="8" borderId="25" xfId="0" applyNumberFormat="1" applyFont="1" applyFill="1" applyBorder="1" applyProtection="1"/>
    <xf numFmtId="0" fontId="3" fillId="6" borderId="39" xfId="0" applyNumberFormat="1" applyFont="1" applyFill="1" applyBorder="1" applyAlignment="1" applyProtection="1">
      <alignment horizontal="center"/>
      <protection locked="0"/>
    </xf>
    <xf numFmtId="0" fontId="3" fillId="6" borderId="20" xfId="0" applyNumberFormat="1" applyFont="1" applyFill="1" applyBorder="1" applyAlignment="1" applyProtection="1">
      <alignment horizontal="center"/>
      <protection locked="0"/>
    </xf>
    <xf numFmtId="0" fontId="3" fillId="6" borderId="37" xfId="0" applyNumberFormat="1" applyFont="1" applyFill="1" applyBorder="1" applyAlignment="1" applyProtection="1">
      <alignment horizontal="center"/>
      <protection locked="0"/>
    </xf>
    <xf numFmtId="0" fontId="3" fillId="6" borderId="34" xfId="0" applyNumberFormat="1" applyFont="1" applyFill="1" applyBorder="1" applyAlignment="1" applyProtection="1">
      <alignment horizontal="center"/>
      <protection locked="0"/>
    </xf>
    <xf numFmtId="0" fontId="3" fillId="6" borderId="13" xfId="0" applyNumberFormat="1" applyFont="1" applyFill="1" applyBorder="1" applyAlignment="1" applyProtection="1">
      <alignment horizontal="center"/>
      <protection locked="0"/>
    </xf>
    <xf numFmtId="0" fontId="3" fillId="6" borderId="15" xfId="0" applyNumberFormat="1" applyFont="1" applyFill="1" applyBorder="1" applyAlignment="1" applyProtection="1">
      <alignment horizontal="center"/>
      <protection locked="0"/>
    </xf>
    <xf numFmtId="0" fontId="3" fillId="7" borderId="31" xfId="0" applyFont="1" applyFill="1" applyBorder="1" applyAlignment="1" applyProtection="1">
      <alignment horizontal="center"/>
      <protection locked="0"/>
    </xf>
    <xf numFmtId="0" fontId="3" fillId="7" borderId="41" xfId="0" applyFont="1" applyFill="1" applyBorder="1" applyAlignment="1" applyProtection="1">
      <alignment horizontal="center"/>
      <protection locked="0"/>
    </xf>
    <xf numFmtId="0" fontId="3" fillId="7" borderId="38" xfId="0" applyFont="1" applyFill="1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3" fillId="6" borderId="35" xfId="0" applyNumberFormat="1" applyFont="1" applyFill="1" applyBorder="1" applyAlignment="1" applyProtection="1">
      <alignment horizontal="center"/>
      <protection locked="0"/>
    </xf>
    <xf numFmtId="0" fontId="3" fillId="6" borderId="0" xfId="0" applyNumberFormat="1" applyFont="1" applyFill="1" applyBorder="1" applyAlignment="1" applyProtection="1">
      <alignment horizontal="center"/>
      <protection locked="0"/>
    </xf>
    <xf numFmtId="0" fontId="3" fillId="6" borderId="16" xfId="0" applyNumberFormat="1" applyFont="1" applyFill="1" applyBorder="1" applyAlignment="1" applyProtection="1">
      <alignment horizontal="center"/>
      <protection locked="0"/>
    </xf>
    <xf numFmtId="0" fontId="3" fillId="6" borderId="37" xfId="0" applyFont="1" applyFill="1" applyBorder="1" applyAlignment="1" applyProtection="1">
      <alignment horizontal="center"/>
      <protection locked="0"/>
    </xf>
    <xf numFmtId="0" fontId="3" fillId="6" borderId="15" xfId="0" applyFont="1" applyFill="1" applyBorder="1" applyAlignment="1" applyProtection="1">
      <alignment horizontal="center"/>
      <protection locked="0"/>
    </xf>
    <xf numFmtId="0" fontId="6" fillId="3" borderId="31" xfId="0" applyFont="1" applyFill="1" applyBorder="1" applyAlignment="1" applyProtection="1">
      <alignment horizontal="center"/>
      <protection locked="0"/>
    </xf>
    <xf numFmtId="0" fontId="6" fillId="3" borderId="41" xfId="0" applyFont="1" applyFill="1" applyBorder="1" applyAlignment="1" applyProtection="1">
      <alignment horizontal="center"/>
      <protection locked="0"/>
    </xf>
    <xf numFmtId="0" fontId="6" fillId="3" borderId="38" xfId="0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 applyProtection="1">
      <alignment horizontal="center"/>
      <protection locked="0"/>
    </xf>
    <xf numFmtId="0" fontId="7" fillId="0" borderId="37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7" fillId="0" borderId="21" xfId="0" applyFont="1" applyBorder="1" applyAlignment="1" applyProtection="1">
      <alignment horizontal="center"/>
      <protection locked="0"/>
    </xf>
    <xf numFmtId="0" fontId="7" fillId="0" borderId="36" xfId="0" applyFont="1" applyBorder="1" applyAlignment="1" applyProtection="1">
      <alignment horizontal="center"/>
      <protection locked="0"/>
    </xf>
    <xf numFmtId="0" fontId="7" fillId="0" borderId="22" xfId="0" applyFont="1" applyBorder="1" applyAlignment="1" applyProtection="1">
      <alignment horizontal="center"/>
      <protection locked="0"/>
    </xf>
    <xf numFmtId="0" fontId="7" fillId="0" borderId="26" xfId="0" applyFont="1" applyBorder="1" applyAlignment="1" applyProtection="1">
      <alignment horizontal="center" vertical="center"/>
      <protection locked="0"/>
    </xf>
    <xf numFmtId="0" fontId="7" fillId="0" borderId="27" xfId="0" applyFont="1" applyBorder="1" applyAlignment="1" applyProtection="1">
      <alignment horizontal="center" vertical="center"/>
      <protection locked="0"/>
    </xf>
    <xf numFmtId="0" fontId="3" fillId="0" borderId="21" xfId="0" applyNumberFormat="1" applyFont="1" applyBorder="1" applyProtection="1"/>
    <xf numFmtId="0" fontId="3" fillId="0" borderId="17" xfId="0" applyNumberFormat="1" applyFont="1" applyBorder="1" applyProtection="1"/>
    <xf numFmtId="0" fontId="3" fillId="0" borderId="54" xfId="0" applyNumberFormat="1" applyFont="1" applyBorder="1" applyProtection="1"/>
    <xf numFmtId="0" fontId="3" fillId="0" borderId="55" xfId="0" applyNumberFormat="1" applyFont="1" applyBorder="1" applyProtection="1"/>
    <xf numFmtId="0" fontId="3" fillId="0" borderId="22" xfId="0" applyNumberFormat="1" applyFont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5"/>
  <sheetViews>
    <sheetView tabSelected="1" zoomScaleNormal="100" workbookViewId="0">
      <selection activeCell="H11" sqref="H11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G43</f>
        <v>-122.5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16">
        <v>43101</v>
      </c>
      <c r="B7" s="17">
        <v>8</v>
      </c>
      <c r="C7" s="18">
        <v>12</v>
      </c>
      <c r="D7" s="18">
        <v>14</v>
      </c>
      <c r="E7" s="70">
        <v>18</v>
      </c>
      <c r="F7" s="123">
        <f>IF(F11&lt;=0,"",(C7-B7)+(E7-D7))</f>
        <v>8</v>
      </c>
      <c r="G7" s="127">
        <f>IF(F11&lt;=0,"",(F7-7))</f>
        <v>1</v>
      </c>
      <c r="H7" s="20" t="s">
        <v>14</v>
      </c>
    </row>
    <row r="8" spans="1:8" ht="18" customHeight="1" x14ac:dyDescent="0.25">
      <c r="A8" s="21">
        <v>43102</v>
      </c>
      <c r="B8" s="22">
        <v>8</v>
      </c>
      <c r="C8" s="23">
        <v>12.5</v>
      </c>
      <c r="D8" s="23">
        <v>13.5</v>
      </c>
      <c r="E8" s="71">
        <v>18</v>
      </c>
      <c r="F8" s="124">
        <f>IF(F11&lt;=0,"",(C8-B8)+(E8-D8))</f>
        <v>9</v>
      </c>
      <c r="G8" s="54">
        <f>IF(F11&lt;=0,"",(F8-7))</f>
        <v>2</v>
      </c>
      <c r="H8" s="25"/>
    </row>
    <row r="9" spans="1:8" ht="18" customHeight="1" x14ac:dyDescent="0.25">
      <c r="A9" s="21">
        <v>43103</v>
      </c>
      <c r="B9" s="22">
        <v>8</v>
      </c>
      <c r="C9" s="23">
        <v>12.5</v>
      </c>
      <c r="D9" s="23">
        <v>13.5</v>
      </c>
      <c r="E9" s="71">
        <v>18</v>
      </c>
      <c r="F9" s="78">
        <f>IF(F11&lt;=0,"",(C9-B9)+(E9-D9))</f>
        <v>9</v>
      </c>
      <c r="G9" s="54">
        <f>IF(F11&lt;=0,"",(F9-7))</f>
        <v>2</v>
      </c>
      <c r="H9" s="25"/>
    </row>
    <row r="10" spans="1:8" ht="18" customHeight="1" x14ac:dyDescent="0.25">
      <c r="A10" s="21">
        <v>43104</v>
      </c>
      <c r="B10" s="22">
        <v>8</v>
      </c>
      <c r="C10" s="23">
        <v>12.5</v>
      </c>
      <c r="D10" s="23">
        <v>13.5</v>
      </c>
      <c r="E10" s="71">
        <v>18</v>
      </c>
      <c r="F10" s="125">
        <f>IF(F11&lt;=0,"",(C10-B10)+(E10-D10))</f>
        <v>9</v>
      </c>
      <c r="G10" s="54">
        <f>IF(F11&lt;=0,"",(F10-7))</f>
        <v>2</v>
      </c>
      <c r="H10" s="25"/>
    </row>
    <row r="11" spans="1:8" ht="18" customHeight="1" x14ac:dyDescent="0.25">
      <c r="A11" s="21">
        <v>43105</v>
      </c>
      <c r="B11" s="22">
        <v>8</v>
      </c>
      <c r="C11" s="23">
        <v>12</v>
      </c>
      <c r="D11" s="23">
        <v>13</v>
      </c>
      <c r="E11" s="71">
        <v>16</v>
      </c>
      <c r="F11" s="78">
        <f t="shared" ref="F9:F11" si="0">(C11-B11)+(E11-D11)</f>
        <v>7</v>
      </c>
      <c r="G11" s="126">
        <f>IF(F11&lt;=0,"",(F11-7))</f>
        <v>0</v>
      </c>
      <c r="H11" s="25"/>
    </row>
    <row r="12" spans="1:8" ht="18" customHeight="1" x14ac:dyDescent="0.25">
      <c r="A12" s="26">
        <v>43106</v>
      </c>
      <c r="B12" s="22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27">
        <v>43107</v>
      </c>
      <c r="B13" s="28"/>
      <c r="C13" s="29"/>
      <c r="D13" s="29"/>
      <c r="E13" s="82"/>
      <c r="F13" s="79"/>
      <c r="G13" s="80"/>
      <c r="H13" s="30"/>
    </row>
    <row r="14" spans="1:8" ht="18" customHeight="1" x14ac:dyDescent="0.25">
      <c r="A14" s="31" t="s">
        <v>9</v>
      </c>
      <c r="B14" s="107"/>
      <c r="C14" s="108"/>
      <c r="D14" s="108"/>
      <c r="E14" s="109"/>
      <c r="F14" s="46">
        <f>SUM(F7:F11)</f>
        <v>42</v>
      </c>
      <c r="G14" s="46">
        <f>SUM(G7:G11)</f>
        <v>7</v>
      </c>
      <c r="H14" s="110"/>
    </row>
    <row r="15" spans="1:8" ht="18" customHeight="1" thickBot="1" x14ac:dyDescent="0.3">
      <c r="A15" s="32" t="s">
        <v>10</v>
      </c>
      <c r="B15" s="98"/>
      <c r="C15" s="99"/>
      <c r="D15" s="99"/>
      <c r="E15" s="100"/>
      <c r="F15" s="73"/>
      <c r="G15" s="74">
        <f>G14*1.25</f>
        <v>8.75</v>
      </c>
      <c r="H15" s="111"/>
    </row>
    <row r="16" spans="1:8" ht="18" customHeight="1" x14ac:dyDescent="0.25">
      <c r="A16" s="33">
        <v>43108</v>
      </c>
      <c r="B16" s="17"/>
      <c r="C16" s="18"/>
      <c r="D16" s="18"/>
      <c r="E16" s="70"/>
      <c r="F16" s="89">
        <f>(C16-B16)+(E16-D16)</f>
        <v>0</v>
      </c>
      <c r="G16" s="90">
        <f>F16-7</f>
        <v>-7</v>
      </c>
      <c r="H16" s="34"/>
    </row>
    <row r="17" spans="1:8" ht="18" customHeight="1" x14ac:dyDescent="0.25">
      <c r="A17" s="21">
        <v>43109</v>
      </c>
      <c r="B17" s="22"/>
      <c r="C17" s="23"/>
      <c r="D17" s="23"/>
      <c r="E17" s="71"/>
      <c r="F17" s="91">
        <f t="shared" ref="F17:F20" si="1">(C17-B17)+(E17-D17)</f>
        <v>0</v>
      </c>
      <c r="G17" s="92">
        <f t="shared" ref="G17:G20" si="2">F17-7</f>
        <v>-7</v>
      </c>
      <c r="H17" s="25"/>
    </row>
    <row r="18" spans="1:8" ht="18" customHeight="1" x14ac:dyDescent="0.25">
      <c r="A18" s="21">
        <v>43110</v>
      </c>
      <c r="B18" s="22"/>
      <c r="C18" s="23"/>
      <c r="D18" s="23"/>
      <c r="E18" s="71"/>
      <c r="F18" s="91">
        <f t="shared" si="1"/>
        <v>0</v>
      </c>
      <c r="G18" s="92">
        <f t="shared" si="2"/>
        <v>-7</v>
      </c>
      <c r="H18" s="25"/>
    </row>
    <row r="19" spans="1:8" ht="18" customHeight="1" x14ac:dyDescent="0.25">
      <c r="A19" s="21">
        <v>43111</v>
      </c>
      <c r="B19" s="22"/>
      <c r="C19" s="23"/>
      <c r="D19" s="23"/>
      <c r="E19" s="71"/>
      <c r="F19" s="91">
        <f t="shared" si="1"/>
        <v>0</v>
      </c>
      <c r="G19" s="92">
        <f t="shared" si="2"/>
        <v>-7</v>
      </c>
      <c r="H19" s="25"/>
    </row>
    <row r="20" spans="1:8" ht="18" customHeight="1" x14ac:dyDescent="0.25">
      <c r="A20" s="21">
        <v>43112</v>
      </c>
      <c r="B20" s="22"/>
      <c r="C20" s="23"/>
      <c r="D20" s="23"/>
      <c r="E20" s="71"/>
      <c r="F20" s="91">
        <f t="shared" si="1"/>
        <v>0</v>
      </c>
      <c r="G20" s="92">
        <f t="shared" si="2"/>
        <v>-7</v>
      </c>
      <c r="H20" s="25"/>
    </row>
    <row r="21" spans="1:8" ht="18" customHeight="1" x14ac:dyDescent="0.25">
      <c r="A21" s="26">
        <v>43113</v>
      </c>
      <c r="B21" s="22"/>
      <c r="C21" s="23"/>
      <c r="D21" s="23"/>
      <c r="E21" s="71"/>
      <c r="F21" s="91"/>
      <c r="G21" s="92"/>
      <c r="H21" s="25"/>
    </row>
    <row r="22" spans="1:8" ht="18" customHeight="1" thickBot="1" x14ac:dyDescent="0.3">
      <c r="A22" s="27">
        <v>43114</v>
      </c>
      <c r="B22" s="35"/>
      <c r="C22" s="36"/>
      <c r="D22" s="36"/>
      <c r="E22" s="72"/>
      <c r="F22" s="93"/>
      <c r="G22" s="94"/>
      <c r="H22" s="30"/>
    </row>
    <row r="23" spans="1:8" ht="18" customHeight="1" x14ac:dyDescent="0.25">
      <c r="A23" s="31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32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16">
        <v>43115</v>
      </c>
      <c r="B25" s="17"/>
      <c r="C25" s="18"/>
      <c r="D25" s="18"/>
      <c r="E25" s="70"/>
      <c r="F25" s="89">
        <f>(C25-B25)+(E25-D25)</f>
        <v>0</v>
      </c>
      <c r="G25" s="90">
        <f>F25-7</f>
        <v>-7</v>
      </c>
      <c r="H25" s="38"/>
    </row>
    <row r="26" spans="1:8" ht="18" customHeight="1" x14ac:dyDescent="0.25">
      <c r="A26" s="21">
        <v>43116</v>
      </c>
      <c r="B26" s="22"/>
      <c r="C26" s="23"/>
      <c r="D26" s="23"/>
      <c r="E26" s="71"/>
      <c r="F26" s="91">
        <f t="shared" ref="F26:F29" si="3">(C26-B26)+(E26-D26)</f>
        <v>0</v>
      </c>
      <c r="G26" s="92">
        <f t="shared" ref="G26:G29" si="4">F26-7</f>
        <v>-7</v>
      </c>
      <c r="H26" s="25"/>
    </row>
    <row r="27" spans="1:8" ht="18" customHeight="1" x14ac:dyDescent="0.25">
      <c r="A27" s="21">
        <v>43117</v>
      </c>
      <c r="B27" s="22"/>
      <c r="C27" s="23"/>
      <c r="D27" s="23"/>
      <c r="E27" s="71"/>
      <c r="F27" s="91">
        <f t="shared" si="3"/>
        <v>0</v>
      </c>
      <c r="G27" s="92">
        <f t="shared" si="4"/>
        <v>-7</v>
      </c>
      <c r="H27" s="25"/>
    </row>
    <row r="28" spans="1:8" ht="18" customHeight="1" x14ac:dyDescent="0.25">
      <c r="A28" s="21">
        <v>43118</v>
      </c>
      <c r="B28" s="22"/>
      <c r="C28" s="23"/>
      <c r="D28" s="23"/>
      <c r="E28" s="71"/>
      <c r="F28" s="91">
        <f t="shared" si="3"/>
        <v>0</v>
      </c>
      <c r="G28" s="92">
        <f t="shared" si="4"/>
        <v>-7</v>
      </c>
      <c r="H28" s="25"/>
    </row>
    <row r="29" spans="1:8" ht="18" customHeight="1" x14ac:dyDescent="0.25">
      <c r="A29" s="21">
        <v>43119</v>
      </c>
      <c r="B29" s="22"/>
      <c r="C29" s="23"/>
      <c r="D29" s="23"/>
      <c r="E29" s="71"/>
      <c r="F29" s="91">
        <f t="shared" si="3"/>
        <v>0</v>
      </c>
      <c r="G29" s="92">
        <f t="shared" si="4"/>
        <v>-7</v>
      </c>
      <c r="H29" s="25"/>
    </row>
    <row r="30" spans="1:8" ht="18" customHeight="1" x14ac:dyDescent="0.25">
      <c r="A30" s="26">
        <v>43120</v>
      </c>
      <c r="B30" s="22"/>
      <c r="C30" s="23"/>
      <c r="D30" s="23"/>
      <c r="E30" s="71"/>
      <c r="F30" s="91"/>
      <c r="G30" s="92"/>
      <c r="H30" s="25"/>
    </row>
    <row r="31" spans="1:8" ht="18" customHeight="1" thickBot="1" x14ac:dyDescent="0.3">
      <c r="A31" s="27">
        <v>43121</v>
      </c>
      <c r="B31" s="35"/>
      <c r="C31" s="36"/>
      <c r="D31" s="36"/>
      <c r="E31" s="72"/>
      <c r="F31" s="93"/>
      <c r="G31" s="94"/>
      <c r="H31" s="30"/>
    </row>
    <row r="32" spans="1:8" ht="18" customHeight="1" x14ac:dyDescent="0.25">
      <c r="A32" s="31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32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16">
        <v>43122</v>
      </c>
      <c r="B34" s="17"/>
      <c r="C34" s="18"/>
      <c r="D34" s="18"/>
      <c r="E34" s="70"/>
      <c r="F34" s="89">
        <f>(C34-B34)+(E34-D34)</f>
        <v>0</v>
      </c>
      <c r="G34" s="90">
        <f>F34-7</f>
        <v>-7</v>
      </c>
      <c r="H34" s="38"/>
    </row>
    <row r="35" spans="1:8" ht="18" customHeight="1" x14ac:dyDescent="0.25">
      <c r="A35" s="21">
        <v>43123</v>
      </c>
      <c r="B35" s="22"/>
      <c r="C35" s="23"/>
      <c r="D35" s="23"/>
      <c r="E35" s="71"/>
      <c r="F35" s="91">
        <f t="shared" ref="F35:F38" si="5">(C35-B35)+(E35-D35)</f>
        <v>0</v>
      </c>
      <c r="G35" s="92">
        <f t="shared" ref="G35:G38" si="6">F35-7</f>
        <v>-7</v>
      </c>
      <c r="H35" s="25"/>
    </row>
    <row r="36" spans="1:8" ht="18" customHeight="1" x14ac:dyDescent="0.25">
      <c r="A36" s="21">
        <v>43124</v>
      </c>
      <c r="B36" s="22"/>
      <c r="C36" s="23"/>
      <c r="D36" s="23"/>
      <c r="E36" s="71"/>
      <c r="F36" s="91">
        <f t="shared" si="5"/>
        <v>0</v>
      </c>
      <c r="G36" s="92">
        <f t="shared" si="6"/>
        <v>-7</v>
      </c>
      <c r="H36" s="25"/>
    </row>
    <row r="37" spans="1:8" ht="18" customHeight="1" x14ac:dyDescent="0.25">
      <c r="A37" s="21">
        <v>43125</v>
      </c>
      <c r="B37" s="22"/>
      <c r="C37" s="23"/>
      <c r="D37" s="23"/>
      <c r="E37" s="71"/>
      <c r="F37" s="91">
        <f t="shared" si="5"/>
        <v>0</v>
      </c>
      <c r="G37" s="92">
        <f t="shared" si="6"/>
        <v>-7</v>
      </c>
      <c r="H37" s="25"/>
    </row>
    <row r="38" spans="1:8" ht="18" customHeight="1" x14ac:dyDescent="0.25">
      <c r="A38" s="21">
        <v>43126</v>
      </c>
      <c r="B38" s="22"/>
      <c r="C38" s="23"/>
      <c r="D38" s="23"/>
      <c r="E38" s="71"/>
      <c r="F38" s="91">
        <f t="shared" si="5"/>
        <v>0</v>
      </c>
      <c r="G38" s="92">
        <f t="shared" si="6"/>
        <v>-7</v>
      </c>
      <c r="H38" s="25"/>
    </row>
    <row r="39" spans="1:8" ht="18" customHeight="1" x14ac:dyDescent="0.25">
      <c r="A39" s="26">
        <v>43127</v>
      </c>
      <c r="B39" s="22"/>
      <c r="C39" s="23"/>
      <c r="D39" s="23"/>
      <c r="E39" s="71"/>
      <c r="F39" s="91"/>
      <c r="G39" s="92"/>
      <c r="H39" s="25"/>
    </row>
    <row r="40" spans="1:8" ht="18" customHeight="1" thickBot="1" x14ac:dyDescent="0.3">
      <c r="A40" s="27">
        <v>43128</v>
      </c>
      <c r="B40" s="35"/>
      <c r="C40" s="36"/>
      <c r="D40" s="36"/>
      <c r="E40" s="72"/>
      <c r="F40" s="93"/>
      <c r="G40" s="94"/>
      <c r="H40" s="30"/>
    </row>
    <row r="41" spans="1:8" ht="18" customHeight="1" x14ac:dyDescent="0.25">
      <c r="A41" s="31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98"/>
      <c r="C42" s="99"/>
      <c r="D42" s="99"/>
      <c r="E42" s="100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1"/>
      <c r="C43" s="102"/>
      <c r="D43" s="102"/>
      <c r="E43" s="103"/>
      <c r="F43" s="55">
        <f>F14+F23+F32+F41</f>
        <v>42</v>
      </c>
      <c r="G43" s="56">
        <f>G15+G24+G33+G42</f>
        <v>-122.5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mergeCells count="15">
    <mergeCell ref="A1:H1"/>
    <mergeCell ref="F5:H5"/>
    <mergeCell ref="B3:C3"/>
    <mergeCell ref="B5:C5"/>
    <mergeCell ref="D5:E5"/>
    <mergeCell ref="A5:A6"/>
    <mergeCell ref="B41:E42"/>
    <mergeCell ref="B43:E43"/>
    <mergeCell ref="A4:H4"/>
    <mergeCell ref="B14:E15"/>
    <mergeCell ref="H14:H15"/>
    <mergeCell ref="B23:E24"/>
    <mergeCell ref="H23:H24"/>
    <mergeCell ref="B32:E33"/>
    <mergeCell ref="H32:H3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4" workbookViewId="0">
      <selection activeCell="H3" sqref="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G43+Janvier!H3</f>
        <v>-297.5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43129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43130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43131</v>
      </c>
      <c r="B9" s="61"/>
      <c r="C9" s="23"/>
      <c r="D9" s="23"/>
      <c r="E9" s="71"/>
      <c r="F9" s="76">
        <f t="shared" si="0"/>
        <v>0</v>
      </c>
      <c r="G9" s="77">
        <f t="shared" si="1"/>
        <v>-7</v>
      </c>
      <c r="H9" s="69"/>
    </row>
    <row r="10" spans="1:8" ht="18" customHeight="1" x14ac:dyDescent="0.25">
      <c r="A10" s="60">
        <v>43132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43133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2">
        <v>43134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63">
        <v>43135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0</v>
      </c>
      <c r="G14" s="46">
        <f>SUM(G7:G11)</f>
        <v>-35</v>
      </c>
      <c r="H14" s="110"/>
    </row>
    <row r="15" spans="1:8" ht="18" customHeight="1" thickBot="1" x14ac:dyDescent="0.3">
      <c r="A15" s="32" t="s">
        <v>10</v>
      </c>
      <c r="B15" s="98"/>
      <c r="C15" s="99"/>
      <c r="D15" s="99"/>
      <c r="E15" s="100"/>
      <c r="F15" s="73"/>
      <c r="G15" s="74">
        <f>G14*1.25</f>
        <v>-43.75</v>
      </c>
      <c r="H15" s="111"/>
    </row>
    <row r="16" spans="1:8" ht="18" customHeight="1" x14ac:dyDescent="0.25">
      <c r="A16" s="33">
        <v>43136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43137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43138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43139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43140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6">
        <v>43141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66">
        <v>43142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43143</v>
      </c>
      <c r="B25" s="59"/>
      <c r="C25" s="18"/>
      <c r="D25" s="18"/>
      <c r="E25" s="84"/>
      <c r="F25" s="86">
        <f>(C25-B25)+(E25-D25)</f>
        <v>0</v>
      </c>
      <c r="G25" s="87">
        <f>F25-7</f>
        <v>-7</v>
      </c>
      <c r="H25" s="81"/>
    </row>
    <row r="26" spans="1:8" ht="18" customHeight="1" x14ac:dyDescent="0.25">
      <c r="A26" s="60">
        <v>43144</v>
      </c>
      <c r="B26" s="61"/>
      <c r="C26" s="23"/>
      <c r="D26" s="23"/>
      <c r="E26" s="85"/>
      <c r="F26" s="76">
        <f t="shared" ref="F26:F29" si="4">(C26-B26)+(E26-D26)</f>
        <v>0</v>
      </c>
      <c r="G26" s="77">
        <f t="shared" ref="G26:G29" si="5">F26-7</f>
        <v>-7</v>
      </c>
      <c r="H26" s="69"/>
    </row>
    <row r="27" spans="1:8" ht="18" customHeight="1" x14ac:dyDescent="0.25">
      <c r="A27" s="60">
        <v>43145</v>
      </c>
      <c r="B27" s="61"/>
      <c r="C27" s="23"/>
      <c r="D27" s="23"/>
      <c r="E27" s="85"/>
      <c r="F27" s="76">
        <f t="shared" si="4"/>
        <v>0</v>
      </c>
      <c r="G27" s="77">
        <f t="shared" si="5"/>
        <v>-7</v>
      </c>
      <c r="H27" s="69"/>
    </row>
    <row r="28" spans="1:8" ht="18" customHeight="1" x14ac:dyDescent="0.25">
      <c r="A28" s="60">
        <v>43146</v>
      </c>
      <c r="B28" s="61"/>
      <c r="C28" s="23"/>
      <c r="D28" s="23"/>
      <c r="E28" s="85"/>
      <c r="F28" s="76">
        <f t="shared" si="4"/>
        <v>0</v>
      </c>
      <c r="G28" s="77">
        <f t="shared" si="5"/>
        <v>-7</v>
      </c>
      <c r="H28" s="69"/>
    </row>
    <row r="29" spans="1:8" ht="18" customHeight="1" x14ac:dyDescent="0.25">
      <c r="A29" s="60">
        <v>43147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2">
        <v>43148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63">
        <v>43149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43150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43151</v>
      </c>
      <c r="B35" s="61"/>
      <c r="C35" s="23"/>
      <c r="D35" s="23"/>
      <c r="E35" s="71"/>
      <c r="F35" s="78">
        <f t="shared" ref="F35:F38" si="6">(C35-B35)+(E35-D35)</f>
        <v>0</v>
      </c>
      <c r="G35" s="54">
        <f t="shared" ref="G35:G38" si="7">F35-7</f>
        <v>-7</v>
      </c>
      <c r="H35" s="25"/>
    </row>
    <row r="36" spans="1:8" ht="18" customHeight="1" x14ac:dyDescent="0.25">
      <c r="A36" s="60">
        <v>43152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43153</v>
      </c>
      <c r="B37" s="61"/>
      <c r="C37" s="23"/>
      <c r="D37" s="23"/>
      <c r="E37" s="71"/>
      <c r="F37" s="78">
        <f t="shared" si="6"/>
        <v>0</v>
      </c>
      <c r="G37" s="54">
        <f>F37-7</f>
        <v>-7</v>
      </c>
      <c r="H37" s="25"/>
    </row>
    <row r="38" spans="1:8" ht="18" customHeight="1" x14ac:dyDescent="0.25">
      <c r="A38" s="60">
        <v>43154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2">
        <v>43155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63">
        <v>43156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98"/>
      <c r="C42" s="99"/>
      <c r="D42" s="99"/>
      <c r="E42" s="100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1"/>
      <c r="C43" s="102"/>
      <c r="D43" s="102"/>
      <c r="E43" s="103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z6043k7hwKw/Ze3XV/VPdsJOu/W4F985M+sv1Wqsdzoq0zQ21LKV9O5CKN2P0Lh8o2ncM1aJKy10htREEW3/Rg==" saltValue="KRRmp1/Tgy/qpSVBPdHRAw==" spinCount="100000" sheet="1" objects="1" scenarios="1"/>
  <mergeCells count="15">
    <mergeCell ref="B41:E42"/>
    <mergeCell ref="B43:E43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N18" sqref="N18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G52+Février!G43</f>
        <v>-393.75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43157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43158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43159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43160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43161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43162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43163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0</v>
      </c>
      <c r="G14" s="46">
        <f>SUM(G7:G11)</f>
        <v>-35</v>
      </c>
      <c r="H14" s="110"/>
    </row>
    <row r="15" spans="1:8" ht="18" customHeight="1" thickBot="1" x14ac:dyDescent="0.3">
      <c r="A15" s="68" t="s">
        <v>10</v>
      </c>
      <c r="B15" s="98"/>
      <c r="C15" s="99"/>
      <c r="D15" s="99"/>
      <c r="E15" s="100"/>
      <c r="F15" s="73"/>
      <c r="G15" s="74">
        <f>G14*1.25</f>
        <v>-43.75</v>
      </c>
      <c r="H15" s="111"/>
    </row>
    <row r="16" spans="1:8" ht="18" customHeight="1" x14ac:dyDescent="0.25">
      <c r="A16" s="58">
        <v>43164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43165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43166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43167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43168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43169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43170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43171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43172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43173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43174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43175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43176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43177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43178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43179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43180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43181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43182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43183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43184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68" t="s">
        <v>10</v>
      </c>
      <c r="B42" s="98"/>
      <c r="C42" s="99"/>
      <c r="D42" s="99"/>
      <c r="E42" s="100"/>
      <c r="F42" s="73"/>
      <c r="G42" s="74">
        <f>G41*1.25</f>
        <v>-43.75</v>
      </c>
      <c r="H42" s="40"/>
    </row>
    <row r="43" spans="1:8" ht="18" customHeight="1" x14ac:dyDescent="0.25">
      <c r="A43" s="58">
        <v>43178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43179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43180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43181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43182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43183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43184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95"/>
      <c r="C50" s="96"/>
      <c r="D50" s="96"/>
      <c r="E50" s="97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98"/>
      <c r="C51" s="99"/>
      <c r="D51" s="99"/>
      <c r="E51" s="100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01"/>
      <c r="C52" s="102"/>
      <c r="D52" s="102"/>
      <c r="E52" s="103"/>
      <c r="F52" s="55">
        <f>F14+F23+F32+F41+F50</f>
        <v>0</v>
      </c>
      <c r="G52" s="56">
        <f>G15+G24+G33+G42+G51</f>
        <v>-218.75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ZLdHtO0LLsU+BJ6iyIuT1M8KSi6UjKLuA4P9JeUfBf5Ho+FPiV97K36Kt/MvGs0B4qbmgwNDNbqBDSLOQXhPPA==" saltValue="Lz4vVFIclHgc3/aIcxc1oA==" spinCount="100000" sheet="1" objects="1" scenarios="1"/>
  <mergeCells count="16">
    <mergeCell ref="B41:E42"/>
    <mergeCell ref="B52:E52"/>
    <mergeCell ref="B14:E15"/>
    <mergeCell ref="H14:H15"/>
    <mergeCell ref="B23:E24"/>
    <mergeCell ref="H23:H24"/>
    <mergeCell ref="B32:E33"/>
    <mergeCell ref="H32:H33"/>
    <mergeCell ref="B50:E51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4" workbookViewId="0">
      <selection activeCell="D29" sqref="D29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G43+Mars!H3</f>
        <v>-560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43192</v>
      </c>
      <c r="B7" s="59">
        <v>9</v>
      </c>
      <c r="C7" s="18">
        <v>12</v>
      </c>
      <c r="D7" s="18">
        <v>14</v>
      </c>
      <c r="E7" s="70">
        <v>18</v>
      </c>
      <c r="F7" s="75">
        <f>(C7-B7)+(E7-D7)</f>
        <v>7</v>
      </c>
      <c r="G7" s="53">
        <f>F7-7</f>
        <v>0</v>
      </c>
      <c r="H7" s="20" t="s">
        <v>14</v>
      </c>
    </row>
    <row r="8" spans="1:8" ht="18" customHeight="1" x14ac:dyDescent="0.25">
      <c r="A8" s="60">
        <v>43193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43194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43195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43196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43197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43198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7</v>
      </c>
      <c r="G14" s="46">
        <f>SUM(G7:G11)</f>
        <v>-28</v>
      </c>
      <c r="H14" s="110"/>
    </row>
    <row r="15" spans="1:8" ht="18" customHeight="1" thickBot="1" x14ac:dyDescent="0.3">
      <c r="A15" s="68" t="s">
        <v>10</v>
      </c>
      <c r="B15" s="98"/>
      <c r="C15" s="99"/>
      <c r="D15" s="99"/>
      <c r="E15" s="100"/>
      <c r="F15" s="73"/>
      <c r="G15" s="74">
        <f>G14*1.25</f>
        <v>-35</v>
      </c>
      <c r="H15" s="111"/>
    </row>
    <row r="16" spans="1:8" ht="18" customHeight="1" x14ac:dyDescent="0.25">
      <c r="A16" s="58">
        <v>43199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43200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43201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43202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43203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43204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43205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43206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43207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43208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43209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43210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43211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43212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43213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43214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43215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43216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43217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43218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43219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98"/>
      <c r="C42" s="99"/>
      <c r="D42" s="99"/>
      <c r="E42" s="100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1"/>
      <c r="C43" s="102"/>
      <c r="D43" s="102"/>
      <c r="E43" s="103"/>
      <c r="F43" s="55">
        <f>F14+F23+F32+F41</f>
        <v>7</v>
      </c>
      <c r="G43" s="56">
        <f>G15+G24+G33+G42</f>
        <v>-166.25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L8KMeS5xllJs+yc/9UiEx+k3+s7DBJ3OTMW67iSHhVd+5kHqZfGVnYaDgnomEOv4I5GVfFySCMG1wB+tkusjeg==" saltValue="97PcsFa4FCOtX48vKPTxxA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topLeftCell="A16" workbookViewId="0">
      <selection activeCell="H3" sqref="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G52+Avril!H3</f>
        <v>-743.75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43220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43221</v>
      </c>
      <c r="B8" s="61">
        <v>9</v>
      </c>
      <c r="C8" s="23">
        <v>12</v>
      </c>
      <c r="D8" s="23">
        <v>14</v>
      </c>
      <c r="E8" s="71">
        <v>18</v>
      </c>
      <c r="F8" s="78">
        <f t="shared" ref="F8:F11" si="0">(C8-B8)+(E8-D8)</f>
        <v>7</v>
      </c>
      <c r="G8" s="54">
        <f t="shared" ref="G8:G11" si="1">F8-7</f>
        <v>0</v>
      </c>
      <c r="H8" s="25" t="s">
        <v>14</v>
      </c>
    </row>
    <row r="9" spans="1:8" ht="18" customHeight="1" x14ac:dyDescent="0.25">
      <c r="A9" s="60">
        <v>43222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43223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43224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43225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43226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7</v>
      </c>
      <c r="G14" s="46">
        <f>SUM(G7:G11)</f>
        <v>-28</v>
      </c>
      <c r="H14" s="110"/>
    </row>
    <row r="15" spans="1:8" ht="18" customHeight="1" thickBot="1" x14ac:dyDescent="0.3">
      <c r="A15" s="68" t="s">
        <v>10</v>
      </c>
      <c r="B15" s="98"/>
      <c r="C15" s="99"/>
      <c r="D15" s="99"/>
      <c r="E15" s="100"/>
      <c r="F15" s="73"/>
      <c r="G15" s="74">
        <f>G14*1.25</f>
        <v>-35</v>
      </c>
      <c r="H15" s="111"/>
    </row>
    <row r="16" spans="1:8" ht="18" customHeight="1" x14ac:dyDescent="0.25">
      <c r="A16" s="58">
        <v>43227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43228</v>
      </c>
      <c r="B17" s="61">
        <v>9</v>
      </c>
      <c r="C17" s="23">
        <v>12</v>
      </c>
      <c r="D17" s="23">
        <v>14</v>
      </c>
      <c r="E17" s="71">
        <v>18</v>
      </c>
      <c r="F17" s="78">
        <f t="shared" ref="F17:F20" si="2">(C17-B17)+(E17-D17)</f>
        <v>7</v>
      </c>
      <c r="G17" s="54">
        <f t="shared" ref="G17:G20" si="3">F17-7</f>
        <v>0</v>
      </c>
      <c r="H17" s="25" t="s">
        <v>14</v>
      </c>
    </row>
    <row r="18" spans="1:8" ht="18" customHeight="1" x14ac:dyDescent="0.25">
      <c r="A18" s="60">
        <v>43229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43230</v>
      </c>
      <c r="B19" s="61">
        <v>9</v>
      </c>
      <c r="C19" s="23">
        <v>12</v>
      </c>
      <c r="D19" s="23">
        <v>14</v>
      </c>
      <c r="E19" s="71">
        <v>18</v>
      </c>
      <c r="F19" s="78">
        <f t="shared" si="2"/>
        <v>7</v>
      </c>
      <c r="G19" s="54">
        <f t="shared" si="3"/>
        <v>0</v>
      </c>
      <c r="H19" s="25" t="s">
        <v>14</v>
      </c>
    </row>
    <row r="20" spans="1:8" ht="18" customHeight="1" x14ac:dyDescent="0.25">
      <c r="A20" s="60">
        <v>43231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43232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43233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95"/>
      <c r="C23" s="96"/>
      <c r="D23" s="96"/>
      <c r="E23" s="97"/>
      <c r="F23" s="46">
        <f>SUM(F16:F20)</f>
        <v>14</v>
      </c>
      <c r="G23" s="46">
        <f>SUM(G16:G20)</f>
        <v>-21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-26.25</v>
      </c>
      <c r="H24" s="111"/>
    </row>
    <row r="25" spans="1:8" ht="18" customHeight="1" x14ac:dyDescent="0.25">
      <c r="A25" s="58">
        <v>43234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43235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43236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43237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43238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43239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43240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43241</v>
      </c>
      <c r="B34" s="59">
        <v>9</v>
      </c>
      <c r="C34" s="18">
        <v>12</v>
      </c>
      <c r="D34" s="18">
        <v>14</v>
      </c>
      <c r="E34" s="70">
        <v>18</v>
      </c>
      <c r="F34" s="75">
        <f>(C34-B34)+(E34-D34)</f>
        <v>7</v>
      </c>
      <c r="G34" s="53">
        <f>F34-7</f>
        <v>0</v>
      </c>
      <c r="H34" s="38" t="s">
        <v>14</v>
      </c>
    </row>
    <row r="35" spans="1:8" ht="18" customHeight="1" x14ac:dyDescent="0.25">
      <c r="A35" s="60">
        <v>43242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43243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43244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43245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43246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43247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7</v>
      </c>
      <c r="G41" s="46">
        <f>SUM(G34:G38)</f>
        <v>-28</v>
      </c>
      <c r="H41" s="39"/>
    </row>
    <row r="42" spans="1:8" ht="18" customHeight="1" thickBot="1" x14ac:dyDescent="0.3">
      <c r="A42" s="68" t="s">
        <v>10</v>
      </c>
      <c r="B42" s="98"/>
      <c r="C42" s="99"/>
      <c r="D42" s="99"/>
      <c r="E42" s="100"/>
      <c r="F42" s="73"/>
      <c r="G42" s="74">
        <f>G41*1.25</f>
        <v>-35</v>
      </c>
      <c r="H42" s="40"/>
    </row>
    <row r="43" spans="1:8" ht="18" customHeight="1" x14ac:dyDescent="0.25">
      <c r="A43" s="58">
        <v>43248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43249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43250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43251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43252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43253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43254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95"/>
      <c r="C50" s="96"/>
      <c r="D50" s="96"/>
      <c r="E50" s="97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98"/>
      <c r="C51" s="99"/>
      <c r="D51" s="99"/>
      <c r="E51" s="100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01"/>
      <c r="C52" s="102"/>
      <c r="D52" s="102"/>
      <c r="E52" s="103"/>
      <c r="F52" s="55">
        <f>F14+F23+F32+F41+F50</f>
        <v>28</v>
      </c>
      <c r="G52" s="56">
        <f>G15+G24+G33+G42+G51</f>
        <v>-183.75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73vIpGaALIlkD93eaBo7dk9dMYfJjjrUaFViJn16IVkgezjO18vrMxIEHzJ7/b627/BegKc2OlxhbBtfFS60zA==" saltValue="LB8+yqZczzbos9aIZthN+g==" spinCount="100000" sheet="1" objects="1" scenarios="1"/>
  <mergeCells count="16">
    <mergeCell ref="A1:H1"/>
    <mergeCell ref="B3:C3"/>
    <mergeCell ref="A4:H4"/>
    <mergeCell ref="A5:A6"/>
    <mergeCell ref="B5:C5"/>
    <mergeCell ref="D5:E5"/>
    <mergeCell ref="F5:H5"/>
    <mergeCell ref="B41:E42"/>
    <mergeCell ref="B50:E51"/>
    <mergeCell ref="B52:E52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F21" sqref="F21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G43+Mai!H3</f>
        <v>-918.75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43255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43256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43257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43258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43259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43260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43261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0</v>
      </c>
      <c r="G14" s="46">
        <f>SUM(G7:G11)</f>
        <v>-35</v>
      </c>
      <c r="H14" s="110"/>
    </row>
    <row r="15" spans="1:8" ht="18" customHeight="1" thickBot="1" x14ac:dyDescent="0.3">
      <c r="A15" s="68" t="s">
        <v>10</v>
      </c>
      <c r="B15" s="98"/>
      <c r="C15" s="99"/>
      <c r="D15" s="99"/>
      <c r="E15" s="100"/>
      <c r="F15" s="73"/>
      <c r="G15" s="74">
        <f>G14*1.25</f>
        <v>-43.75</v>
      </c>
      <c r="H15" s="111"/>
    </row>
    <row r="16" spans="1:8" ht="18" customHeight="1" x14ac:dyDescent="0.25">
      <c r="A16" s="58">
        <v>43262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43263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43264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43265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43266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43267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43268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43269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43270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43271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43272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43273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43274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43275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43276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43277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43278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43279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43280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43281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43282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98"/>
      <c r="C42" s="99"/>
      <c r="D42" s="99"/>
      <c r="E42" s="100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1"/>
      <c r="C43" s="102"/>
      <c r="D43" s="102"/>
      <c r="E43" s="103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h+44xfyHraj7quQTdgx7Dw0KaLLp+YAyI4STIayWlhGYnwqyhJYukjzLB6PBMRpsJvY+ZbKL57JxsF59fqn5kw==" saltValue="QkEe1hyjCrfIXyIbO8jP8Q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H3" activeCellId="1" sqref="F7:G43 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G43+Juin!H3</f>
        <v>-1093.75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43283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43284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43285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43286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43287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43288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43289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0</v>
      </c>
      <c r="G14" s="46">
        <f>SUM(G7:G11)</f>
        <v>-35</v>
      </c>
      <c r="H14" s="110"/>
    </row>
    <row r="15" spans="1:8" ht="18" customHeight="1" thickBot="1" x14ac:dyDescent="0.3">
      <c r="A15" s="68" t="s">
        <v>10</v>
      </c>
      <c r="B15" s="98"/>
      <c r="C15" s="99"/>
      <c r="D15" s="99"/>
      <c r="E15" s="100"/>
      <c r="F15" s="73"/>
      <c r="G15" s="74">
        <f>G14*1.25</f>
        <v>-43.75</v>
      </c>
      <c r="H15" s="111"/>
    </row>
    <row r="16" spans="1:8" ht="18" customHeight="1" x14ac:dyDescent="0.25">
      <c r="A16" s="58">
        <v>43290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43291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43292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43293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43294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43295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43296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43297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43298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43299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43300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43301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43302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43303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43304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43305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43306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43307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43308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43309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43310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98"/>
      <c r="C42" s="99"/>
      <c r="D42" s="99"/>
      <c r="E42" s="100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1"/>
      <c r="C43" s="102"/>
      <c r="D43" s="102"/>
      <c r="E43" s="103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A51yPYvWM/cGFCYLnB/kKQhVjeNkCb4Bmp5f5W+81aSMibSq1e9Tx2eX99mZGEt42yVnkNJc9h5DQvpQ1b6exA==" saltValue="tC1gK7y3HPdLt7FDup2+4Q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H28" sqref="H28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G52+Juillet!H3</f>
        <v>-1303.75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43311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43312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43313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43314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43315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43316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43317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0</v>
      </c>
      <c r="G14" s="46">
        <f>SUM(G7:G11)</f>
        <v>-35</v>
      </c>
      <c r="H14" s="110"/>
    </row>
    <row r="15" spans="1:8" ht="18" customHeight="1" thickBot="1" x14ac:dyDescent="0.3">
      <c r="A15" s="32" t="s">
        <v>10</v>
      </c>
      <c r="B15" s="98"/>
      <c r="C15" s="99"/>
      <c r="D15" s="99"/>
      <c r="E15" s="100"/>
      <c r="F15" s="47"/>
      <c r="G15" s="48">
        <f>G14*1.25</f>
        <v>-43.75</v>
      </c>
      <c r="H15" s="111"/>
    </row>
    <row r="16" spans="1:8" ht="18" customHeight="1" x14ac:dyDescent="0.25">
      <c r="A16" s="33">
        <v>43318</v>
      </c>
      <c r="B16" s="17"/>
      <c r="C16" s="18"/>
      <c r="D16" s="18"/>
      <c r="E16" s="19"/>
      <c r="F16" s="49">
        <f>(C16-B16)+(E16-D16)</f>
        <v>0</v>
      </c>
      <c r="G16" s="43">
        <f>F16-7</f>
        <v>-7</v>
      </c>
      <c r="H16" s="34"/>
    </row>
    <row r="17" spans="1:8" ht="18" customHeight="1" x14ac:dyDescent="0.25">
      <c r="A17" s="33">
        <v>43319</v>
      </c>
      <c r="B17" s="22"/>
      <c r="C17" s="23"/>
      <c r="D17" s="23"/>
      <c r="E17" s="24"/>
      <c r="F17" s="50">
        <f t="shared" ref="F17:F20" si="2">(C17-B17)+(E17-D17)</f>
        <v>0</v>
      </c>
      <c r="G17" s="44">
        <f t="shared" ref="G17:G20" si="3">F17-7</f>
        <v>-7</v>
      </c>
      <c r="H17" s="25"/>
    </row>
    <row r="18" spans="1:8" ht="18" customHeight="1" x14ac:dyDescent="0.25">
      <c r="A18" s="33">
        <v>43320</v>
      </c>
      <c r="B18" s="22"/>
      <c r="C18" s="23"/>
      <c r="D18" s="23"/>
      <c r="E18" s="24"/>
      <c r="F18" s="50">
        <f t="shared" si="2"/>
        <v>0</v>
      </c>
      <c r="G18" s="44">
        <f t="shared" si="3"/>
        <v>-7</v>
      </c>
      <c r="H18" s="25"/>
    </row>
    <row r="19" spans="1:8" ht="18" customHeight="1" x14ac:dyDescent="0.25">
      <c r="A19" s="33">
        <v>43321</v>
      </c>
      <c r="B19" s="22"/>
      <c r="C19" s="23"/>
      <c r="D19" s="23"/>
      <c r="E19" s="24"/>
      <c r="F19" s="50">
        <f t="shared" si="2"/>
        <v>0</v>
      </c>
      <c r="G19" s="44">
        <f t="shared" si="3"/>
        <v>-7</v>
      </c>
      <c r="H19" s="25"/>
    </row>
    <row r="20" spans="1:8" ht="18" customHeight="1" x14ac:dyDescent="0.25">
      <c r="A20" s="33">
        <v>43322</v>
      </c>
      <c r="B20" s="22"/>
      <c r="C20" s="23"/>
      <c r="D20" s="23"/>
      <c r="E20" s="24"/>
      <c r="F20" s="50">
        <f t="shared" si="2"/>
        <v>0</v>
      </c>
      <c r="G20" s="44">
        <f t="shared" si="3"/>
        <v>-7</v>
      </c>
      <c r="H20" s="25"/>
    </row>
    <row r="21" spans="1:8" ht="18" customHeight="1" x14ac:dyDescent="0.25">
      <c r="A21" s="33">
        <v>43323</v>
      </c>
      <c r="B21" s="22"/>
      <c r="C21" s="23"/>
      <c r="D21" s="23"/>
      <c r="E21" s="24"/>
      <c r="F21" s="50"/>
      <c r="G21" s="44"/>
      <c r="H21" s="25"/>
    </row>
    <row r="22" spans="1:8" ht="18" customHeight="1" thickBot="1" x14ac:dyDescent="0.3">
      <c r="A22" s="33">
        <v>43324</v>
      </c>
      <c r="B22" s="35"/>
      <c r="C22" s="36"/>
      <c r="D22" s="36"/>
      <c r="E22" s="37"/>
      <c r="F22" s="51"/>
      <c r="G22" s="52"/>
      <c r="H22" s="30"/>
    </row>
    <row r="23" spans="1:8" ht="18" customHeight="1" x14ac:dyDescent="0.25">
      <c r="A23" s="31" t="s">
        <v>9</v>
      </c>
      <c r="B23" s="95"/>
      <c r="C23" s="96"/>
      <c r="D23" s="96"/>
      <c r="E23" s="97"/>
      <c r="F23" s="45">
        <f>SUM(F16:F20)</f>
        <v>0</v>
      </c>
      <c r="G23" s="45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43325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43326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43327</v>
      </c>
      <c r="B27" s="61">
        <v>9</v>
      </c>
      <c r="C27" s="23">
        <v>12</v>
      </c>
      <c r="D27" s="23">
        <v>14</v>
      </c>
      <c r="E27" s="71">
        <v>18</v>
      </c>
      <c r="F27" s="78">
        <f t="shared" si="4"/>
        <v>7</v>
      </c>
      <c r="G27" s="54">
        <f t="shared" si="5"/>
        <v>0</v>
      </c>
      <c r="H27" s="25" t="s">
        <v>14</v>
      </c>
    </row>
    <row r="28" spans="1:8" ht="18" customHeight="1" x14ac:dyDescent="0.25">
      <c r="A28" s="60">
        <v>43328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43329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43330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43331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7</v>
      </c>
      <c r="G32" s="46">
        <f>SUM(G25:G29)</f>
        <v>-28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-35</v>
      </c>
      <c r="H33" s="111"/>
    </row>
    <row r="34" spans="1:8" ht="18" customHeight="1" x14ac:dyDescent="0.25">
      <c r="A34" s="58">
        <v>43332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43333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43334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43335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43336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43337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43338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68" t="s">
        <v>10</v>
      </c>
      <c r="B42" s="98"/>
      <c r="C42" s="99"/>
      <c r="D42" s="99"/>
      <c r="E42" s="100"/>
      <c r="F42" s="73"/>
      <c r="G42" s="74">
        <f>G41*1.25</f>
        <v>-43.75</v>
      </c>
      <c r="H42" s="40"/>
    </row>
    <row r="43" spans="1:8" ht="18" customHeight="1" x14ac:dyDescent="0.25">
      <c r="A43" s="58">
        <v>43339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43340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43341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43342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43343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43344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43345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95"/>
      <c r="C50" s="96"/>
      <c r="D50" s="96"/>
      <c r="E50" s="97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98"/>
      <c r="C51" s="99"/>
      <c r="D51" s="99"/>
      <c r="E51" s="100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01"/>
      <c r="C52" s="102"/>
      <c r="D52" s="102"/>
      <c r="E52" s="103"/>
      <c r="F52" s="55">
        <f>F14+F23+F32+F41+F50</f>
        <v>7</v>
      </c>
      <c r="G52" s="56">
        <f>G15+G24+G33+G42+G51</f>
        <v>-210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3cyLT5vVyhpOT9gylFmUputw0UmmIT5BEix+dodgA+5ZrkPsxyG5kThtDphKinVdyT2zRegzphFk0RAY+wvctw==" saltValue="Q6jye5cYhVJyp6KZzHPZyQ==" spinCount="100000" sheet="1" objects="1" scenarios="1"/>
  <mergeCells count="16">
    <mergeCell ref="A1:H1"/>
    <mergeCell ref="B3:C3"/>
    <mergeCell ref="A4:H4"/>
    <mergeCell ref="A5:A6"/>
    <mergeCell ref="B5:C5"/>
    <mergeCell ref="D5:E5"/>
    <mergeCell ref="F5:H5"/>
    <mergeCell ref="B41:E42"/>
    <mergeCell ref="B50:E51"/>
    <mergeCell ref="B52:E52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19" workbookViewId="0">
      <selection activeCell="L6" sqref="L6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G43+Août!H3</f>
        <v>-1478.75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43346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43347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43348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43349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43350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43351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43352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0</v>
      </c>
      <c r="G14" s="46">
        <f>SUM(G7:G11)</f>
        <v>-35</v>
      </c>
      <c r="H14" s="110"/>
    </row>
    <row r="15" spans="1:8" ht="18" customHeight="1" thickBot="1" x14ac:dyDescent="0.3">
      <c r="A15" s="68" t="s">
        <v>10</v>
      </c>
      <c r="B15" s="98"/>
      <c r="C15" s="99"/>
      <c r="D15" s="99"/>
      <c r="E15" s="100"/>
      <c r="F15" s="73"/>
      <c r="G15" s="74">
        <f>G14*1.25</f>
        <v>-43.75</v>
      </c>
      <c r="H15" s="111"/>
    </row>
    <row r="16" spans="1:8" ht="18" customHeight="1" x14ac:dyDescent="0.25">
      <c r="A16" s="58">
        <v>43353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43354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43355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43356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43357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43358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43359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43360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43361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43362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43363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43364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43365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43366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43367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43368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43369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43370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43371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43372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43373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98"/>
      <c r="C42" s="99"/>
      <c r="D42" s="99"/>
      <c r="E42" s="100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1"/>
      <c r="C43" s="102"/>
      <c r="D43" s="102"/>
      <c r="E43" s="103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ZBnSGItL0PSsVcYvkxSAmvEsd6VKrSwB0gI78zLxnM+MitRI/SBAEzXiZYBPk46ulqDKxxSVm02+1Whe0PNLSw==" saltValue="oqv+Ls+0fQ9MSpYxCxVkow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H3" activeCellId="1" sqref="F7:G43 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G43+Septembre!H3</f>
        <v>-1653.75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43374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43375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43376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43377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43378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43379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43380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0</v>
      </c>
      <c r="G14" s="46">
        <f>SUM(G7:G11)</f>
        <v>-35</v>
      </c>
      <c r="H14" s="110"/>
    </row>
    <row r="15" spans="1:8" ht="18" customHeight="1" thickBot="1" x14ac:dyDescent="0.3">
      <c r="A15" s="32" t="s">
        <v>10</v>
      </c>
      <c r="B15" s="98"/>
      <c r="C15" s="99"/>
      <c r="D15" s="99"/>
      <c r="E15" s="100"/>
      <c r="F15" s="73"/>
      <c r="G15" s="74">
        <f>G14*1.25</f>
        <v>-43.75</v>
      </c>
      <c r="H15" s="111"/>
    </row>
    <row r="16" spans="1:8" ht="18" customHeight="1" x14ac:dyDescent="0.25">
      <c r="A16" s="33">
        <v>43381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43382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43383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43384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43385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33">
        <v>43386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33">
        <v>43387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43388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43389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43390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43391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43392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43393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43394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43395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43396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43397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43398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43399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43400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43401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98"/>
      <c r="C42" s="99"/>
      <c r="D42" s="99"/>
      <c r="E42" s="100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01"/>
      <c r="C43" s="102"/>
      <c r="D43" s="102"/>
      <c r="E43" s="103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x/lteRVawxBWl8RFSOikl6D1Btd7KeReI4A/fLY4zAN6nrkHXTlR56Ww5qE8TYK5W1AisYCoKimdwBKt/1F7Rw==" saltValue="eQzSb+l/dvMADfvxlegemg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N21" sqref="N21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G52+Octobre!H3</f>
        <v>-1863.75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43402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43403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43404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43405</v>
      </c>
      <c r="B10" s="61">
        <v>9</v>
      </c>
      <c r="C10" s="23">
        <v>12</v>
      </c>
      <c r="D10" s="23">
        <v>14</v>
      </c>
      <c r="E10" s="71">
        <v>18</v>
      </c>
      <c r="F10" s="78">
        <f t="shared" si="0"/>
        <v>7</v>
      </c>
      <c r="G10" s="54">
        <f t="shared" si="1"/>
        <v>0</v>
      </c>
      <c r="H10" s="25" t="s">
        <v>14</v>
      </c>
    </row>
    <row r="11" spans="1:8" ht="18" customHeight="1" x14ac:dyDescent="0.25">
      <c r="A11" s="60">
        <v>43406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43407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43408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7</v>
      </c>
      <c r="G14" s="46">
        <f>SUM(G7:G11)</f>
        <v>-28</v>
      </c>
      <c r="H14" s="110"/>
    </row>
    <row r="15" spans="1:8" ht="18" customHeight="1" thickBot="1" x14ac:dyDescent="0.3">
      <c r="A15" s="32" t="s">
        <v>10</v>
      </c>
      <c r="B15" s="98"/>
      <c r="C15" s="99"/>
      <c r="D15" s="99"/>
      <c r="E15" s="100"/>
      <c r="F15" s="73"/>
      <c r="G15" s="74">
        <f>G14*1.25</f>
        <v>-35</v>
      </c>
      <c r="H15" s="111"/>
    </row>
    <row r="16" spans="1:8" ht="18" customHeight="1" x14ac:dyDescent="0.25">
      <c r="A16" s="33">
        <v>43409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43410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43411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43412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43413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33">
        <v>43414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33">
        <v>43415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43416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43417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43418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43419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43420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43421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43422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43423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43424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43425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43426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43427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43428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43429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68" t="s">
        <v>10</v>
      </c>
      <c r="B42" s="98"/>
      <c r="C42" s="99"/>
      <c r="D42" s="99"/>
      <c r="E42" s="100"/>
      <c r="F42" s="47"/>
      <c r="G42" s="48">
        <f>G41*1.25</f>
        <v>-43.75</v>
      </c>
      <c r="H42" s="40"/>
    </row>
    <row r="43" spans="1:8" ht="18" customHeight="1" x14ac:dyDescent="0.25">
      <c r="A43" s="58">
        <v>43430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43431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43432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43433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43434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43435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43436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95"/>
      <c r="C50" s="96"/>
      <c r="D50" s="96"/>
      <c r="E50" s="97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98"/>
      <c r="C51" s="99"/>
      <c r="D51" s="99"/>
      <c r="E51" s="100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01"/>
      <c r="C52" s="102"/>
      <c r="D52" s="102"/>
      <c r="E52" s="103"/>
      <c r="F52" s="55">
        <f>F14+F23+F32+F41+F50</f>
        <v>7</v>
      </c>
      <c r="G52" s="56">
        <f>G15+G24+G33+G42+G51</f>
        <v>-210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i04JRIqa1vTtq7+vFze76jbgPDELU0vSxVMDPhKy0WYCdugzoM8OCnfAflJ4j68LkqwWWS7eVA9QjH6li2r/PA==" saltValue="CfR8gic/OeoMCgDU03FkbA==" spinCount="100000" sheet="1" objects="1" scenarios="1"/>
  <mergeCells count="16">
    <mergeCell ref="A1:H1"/>
    <mergeCell ref="B3:C3"/>
    <mergeCell ref="A4:H4"/>
    <mergeCell ref="A5:A6"/>
    <mergeCell ref="B5:C5"/>
    <mergeCell ref="D5:E5"/>
    <mergeCell ref="F5:H5"/>
    <mergeCell ref="B41:E42"/>
    <mergeCell ref="B50:E51"/>
    <mergeCell ref="B52:E52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E36" sqref="E36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12" t="s">
        <v>0</v>
      </c>
      <c r="B1" s="113"/>
      <c r="C1" s="113"/>
      <c r="D1" s="113"/>
      <c r="E1" s="113"/>
      <c r="F1" s="113"/>
      <c r="G1" s="113"/>
      <c r="H1" s="114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17"/>
      <c r="C3" s="117"/>
      <c r="D3" s="8"/>
      <c r="E3" s="9"/>
      <c r="F3" s="10"/>
      <c r="G3" s="11" t="s">
        <v>13</v>
      </c>
      <c r="H3" s="57">
        <f>G43+Novembre!H3</f>
        <v>-2030</v>
      </c>
    </row>
    <row r="4" spans="1:8" ht="15.75" thickBot="1" x14ac:dyDescent="0.3">
      <c r="A4" s="104"/>
      <c r="B4" s="105"/>
      <c r="C4" s="105"/>
      <c r="D4" s="105"/>
      <c r="E4" s="105"/>
      <c r="F4" s="105"/>
      <c r="G4" s="105"/>
      <c r="H4" s="106"/>
    </row>
    <row r="5" spans="1:8" ht="15.75" thickBot="1" x14ac:dyDescent="0.3">
      <c r="A5" s="121" t="s">
        <v>1</v>
      </c>
      <c r="B5" s="118" t="s">
        <v>2</v>
      </c>
      <c r="C5" s="119"/>
      <c r="D5" s="119" t="s">
        <v>3</v>
      </c>
      <c r="E5" s="120"/>
      <c r="F5" s="115"/>
      <c r="G5" s="115"/>
      <c r="H5" s="116"/>
    </row>
    <row r="6" spans="1:8" ht="29.25" customHeight="1" thickBot="1" x14ac:dyDescent="0.3">
      <c r="A6" s="122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43437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43438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43439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43440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43441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43442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43443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07"/>
      <c r="C14" s="108"/>
      <c r="D14" s="108"/>
      <c r="E14" s="109"/>
      <c r="F14" s="46">
        <f>SUM(F7:F11)</f>
        <v>0</v>
      </c>
      <c r="G14" s="46">
        <f>SUM(G7:G11)</f>
        <v>-35</v>
      </c>
      <c r="H14" s="110"/>
    </row>
    <row r="15" spans="1:8" ht="18" customHeight="1" thickBot="1" x14ac:dyDescent="0.3">
      <c r="A15" s="32" t="s">
        <v>10</v>
      </c>
      <c r="B15" s="98"/>
      <c r="C15" s="99"/>
      <c r="D15" s="99"/>
      <c r="E15" s="100"/>
      <c r="F15" s="73"/>
      <c r="G15" s="74">
        <f>G14*1.25</f>
        <v>-43.75</v>
      </c>
      <c r="H15" s="111"/>
    </row>
    <row r="16" spans="1:8" ht="18" customHeight="1" x14ac:dyDescent="0.25">
      <c r="A16" s="33">
        <v>43444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43445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43446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43447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43448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33">
        <v>43449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33">
        <v>43450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95"/>
      <c r="C23" s="96"/>
      <c r="D23" s="96"/>
      <c r="E23" s="97"/>
      <c r="F23" s="46">
        <f>SUM(F16:F20)</f>
        <v>0</v>
      </c>
      <c r="G23" s="46">
        <f>SUM(G16:G20)</f>
        <v>-35</v>
      </c>
      <c r="H23" s="110"/>
    </row>
    <row r="24" spans="1:8" ht="18" customHeight="1" thickBot="1" x14ac:dyDescent="0.3">
      <c r="A24" s="68" t="s">
        <v>10</v>
      </c>
      <c r="B24" s="98"/>
      <c r="C24" s="99"/>
      <c r="D24" s="99"/>
      <c r="E24" s="100"/>
      <c r="F24" s="73"/>
      <c r="G24" s="74">
        <f>G23*1.25</f>
        <v>-43.75</v>
      </c>
      <c r="H24" s="111"/>
    </row>
    <row r="25" spans="1:8" ht="18" customHeight="1" x14ac:dyDescent="0.25">
      <c r="A25" s="58">
        <v>43451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43452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43453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43454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43455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43456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43457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95"/>
      <c r="C32" s="96"/>
      <c r="D32" s="96"/>
      <c r="E32" s="97"/>
      <c r="F32" s="46">
        <f>SUM(F25:F29)</f>
        <v>0</v>
      </c>
      <c r="G32" s="46">
        <f>SUM(G25:G29)</f>
        <v>-35</v>
      </c>
      <c r="H32" s="110"/>
    </row>
    <row r="33" spans="1:8" ht="18" customHeight="1" thickBot="1" x14ac:dyDescent="0.3">
      <c r="A33" s="68" t="s">
        <v>10</v>
      </c>
      <c r="B33" s="98"/>
      <c r="C33" s="99"/>
      <c r="D33" s="99"/>
      <c r="E33" s="100"/>
      <c r="F33" s="73"/>
      <c r="G33" s="74">
        <f>G32*1.25</f>
        <v>-43.75</v>
      </c>
      <c r="H33" s="111"/>
    </row>
    <row r="34" spans="1:8" ht="18" customHeight="1" x14ac:dyDescent="0.25">
      <c r="A34" s="58">
        <v>43458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43459</v>
      </c>
      <c r="B35" s="61">
        <v>9</v>
      </c>
      <c r="C35" s="23">
        <v>12</v>
      </c>
      <c r="D35" s="23">
        <v>14</v>
      </c>
      <c r="E35" s="71">
        <v>18</v>
      </c>
      <c r="F35" s="76">
        <f t="shared" ref="F35:F38" si="6">(C35-B35)+(E35-D35)</f>
        <v>7</v>
      </c>
      <c r="G35" s="77">
        <f t="shared" ref="G35:G38" si="7">F35-7</f>
        <v>0</v>
      </c>
      <c r="H35" s="69" t="s">
        <v>14</v>
      </c>
    </row>
    <row r="36" spans="1:8" ht="18" customHeight="1" x14ac:dyDescent="0.25">
      <c r="A36" s="60">
        <v>43460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43461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43462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43463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43464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95"/>
      <c r="C41" s="96"/>
      <c r="D41" s="96"/>
      <c r="E41" s="97"/>
      <c r="F41" s="46">
        <f>SUM(F34:F38)</f>
        <v>7</v>
      </c>
      <c r="G41" s="46">
        <f>SUM(G34:G38)</f>
        <v>-28</v>
      </c>
      <c r="H41" s="39"/>
    </row>
    <row r="42" spans="1:8" ht="18" customHeight="1" thickBot="1" x14ac:dyDescent="0.3">
      <c r="A42" s="32" t="s">
        <v>10</v>
      </c>
      <c r="B42" s="98"/>
      <c r="C42" s="99"/>
      <c r="D42" s="99"/>
      <c r="E42" s="100"/>
      <c r="F42" s="47"/>
      <c r="G42" s="48">
        <f>G41*1.25</f>
        <v>-35</v>
      </c>
      <c r="H42" s="40"/>
    </row>
    <row r="43" spans="1:8" ht="18" customHeight="1" thickBot="1" x14ac:dyDescent="0.3">
      <c r="A43" s="41" t="s">
        <v>11</v>
      </c>
      <c r="B43" s="101"/>
      <c r="C43" s="102"/>
      <c r="D43" s="102"/>
      <c r="E43" s="103"/>
      <c r="F43" s="55">
        <f>F14+F23+F32+F41</f>
        <v>7</v>
      </c>
      <c r="G43" s="56">
        <f>G15+G24+G33+G42</f>
        <v>-166.25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mgJc8sg4NxmhmJvG2IbEG3PfSq3JavDY6soyaLGgyzY40403o3jid3sWpzqH3eqzl/VBAAQAvywJ8DfdMyvnLg==" saltValue="1mZL9TKMQdv77Guf7Hj9Sw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Raphaelle KERNEIS</dc:creator>
  <cp:lastModifiedBy>Christophe Bizet</cp:lastModifiedBy>
  <dcterms:created xsi:type="dcterms:W3CDTF">2017-11-29T12:46:44Z</dcterms:created>
  <dcterms:modified xsi:type="dcterms:W3CDTF">2017-12-06T14:25:53Z</dcterms:modified>
</cp:coreProperties>
</file>