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72" windowWidth="18912" windowHeight="11820"/>
  </bookViews>
  <sheets>
    <sheet name="Jeu" sheetId="1" r:id="rId1"/>
    <sheet name="Score" sheetId="2" r:id="rId2"/>
    <sheet name="Feuil3" sheetId="3" r:id="rId3"/>
  </sheets>
  <definedNames>
    <definedName name="choix_adresse_damier">Jeu!$N$6</definedName>
    <definedName name="choix_adresse_dep_pion">Jeu!$N$7</definedName>
    <definedName name="codes">Jeu!$C$17:$L$26</definedName>
    <definedName name="DAMIER">Jeu!$B$2:$K$11</definedName>
    <definedName name="deplacement_pion_table">Jeu!$E$30</definedName>
    <definedName name="origine_pion_table">Jeu!$I$30</definedName>
  </definedNames>
  <calcPr calcId="145621"/>
</workbook>
</file>

<file path=xl/calcChain.xml><?xml version="1.0" encoding="utf-8"?>
<calcChain xmlns="http://schemas.openxmlformats.org/spreadsheetml/2006/main">
  <c r="O21" i="1" l="1"/>
  <c r="I30" i="1"/>
  <c r="G6" i="1"/>
  <c r="E30" i="1"/>
  <c r="E8" i="1" l="1"/>
  <c r="H7" i="1"/>
  <c r="F3" i="1"/>
  <c r="J11" i="1" l="1"/>
  <c r="H11" i="1"/>
  <c r="F11" i="1"/>
  <c r="D11" i="1"/>
  <c r="B11" i="1"/>
  <c r="K2" i="1"/>
  <c r="I2" i="1"/>
  <c r="G2" i="1"/>
  <c r="E2" i="1"/>
  <c r="C2" i="1"/>
  <c r="O20" i="1" l="1"/>
  <c r="O23" i="1"/>
  <c r="O19" i="1" l="1"/>
  <c r="Q3" i="1" s="1"/>
  <c r="O22" i="1"/>
  <c r="B3" i="1"/>
  <c r="C3" i="1"/>
  <c r="D3" i="1"/>
  <c r="E3" i="1"/>
  <c r="G3" i="1"/>
  <c r="H3" i="1"/>
  <c r="I3" i="1"/>
  <c r="J3" i="1"/>
  <c r="K3" i="1"/>
  <c r="B4" i="1"/>
  <c r="C4" i="1"/>
  <c r="D4" i="1"/>
  <c r="E4" i="1"/>
  <c r="F4" i="1"/>
  <c r="G4" i="1"/>
  <c r="H4" i="1"/>
  <c r="I4" i="1"/>
  <c r="J4" i="1"/>
  <c r="K4" i="1"/>
  <c r="B5" i="1"/>
  <c r="C5" i="1"/>
  <c r="D5" i="1"/>
  <c r="E5" i="1"/>
  <c r="F5" i="1"/>
  <c r="G5" i="1"/>
  <c r="H5" i="1"/>
  <c r="I5" i="1"/>
  <c r="J5" i="1"/>
  <c r="K5" i="1"/>
  <c r="B6" i="1"/>
  <c r="C6" i="1"/>
  <c r="D6" i="1"/>
  <c r="E6" i="1"/>
  <c r="F6" i="1"/>
  <c r="H6" i="1"/>
  <c r="I6" i="1"/>
  <c r="J6" i="1"/>
  <c r="K6" i="1"/>
  <c r="B7" i="1"/>
  <c r="C7" i="1"/>
  <c r="D7" i="1"/>
  <c r="E7" i="1"/>
  <c r="F7" i="1"/>
  <c r="G7" i="1"/>
  <c r="I7" i="1"/>
  <c r="J7" i="1"/>
  <c r="K7" i="1"/>
  <c r="B8" i="1"/>
  <c r="C8" i="1"/>
  <c r="D8" i="1"/>
  <c r="F8" i="1"/>
  <c r="G8" i="1"/>
  <c r="H8" i="1"/>
  <c r="I8" i="1"/>
  <c r="J8" i="1"/>
  <c r="K8" i="1"/>
  <c r="B9" i="1"/>
  <c r="C9" i="1"/>
  <c r="D9" i="1"/>
  <c r="E9" i="1"/>
  <c r="F9" i="1"/>
  <c r="G9" i="1"/>
  <c r="H9" i="1"/>
  <c r="I9" i="1"/>
  <c r="J9" i="1"/>
  <c r="K9" i="1"/>
  <c r="B10" i="1"/>
  <c r="C10" i="1"/>
  <c r="D10" i="1"/>
  <c r="E10" i="1"/>
  <c r="F10" i="1"/>
  <c r="G10" i="1"/>
  <c r="H10" i="1"/>
  <c r="I10" i="1"/>
  <c r="J10" i="1"/>
  <c r="K10" i="1"/>
  <c r="C11" i="1"/>
  <c r="E11" i="1"/>
  <c r="G11" i="1"/>
  <c r="I11" i="1"/>
  <c r="K11" i="1"/>
  <c r="D2" i="1"/>
  <c r="F2" i="1"/>
  <c r="H2" i="1"/>
  <c r="J2" i="1"/>
  <c r="B2" i="1"/>
  <c r="M3" i="1" l="1"/>
</calcChain>
</file>

<file path=xl/sharedStrings.xml><?xml version="1.0" encoding="utf-8"?>
<sst xmlns="http://schemas.openxmlformats.org/spreadsheetml/2006/main" count="250" uniqueCount="250">
  <si>
    <t xml:space="preserve">Col 1 </t>
  </si>
  <si>
    <t>Col 2</t>
  </si>
  <si>
    <t>Col 3</t>
  </si>
  <si>
    <t>Col 4</t>
  </si>
  <si>
    <t>Col 5</t>
  </si>
  <si>
    <t>Col 6</t>
  </si>
  <si>
    <t>Col 7</t>
  </si>
  <si>
    <t>Col 8</t>
  </si>
  <si>
    <t>Col 9</t>
  </si>
  <si>
    <t>Col 10</t>
  </si>
  <si>
    <t>Joueur actif</t>
  </si>
  <si>
    <t>Nb de coup j1</t>
  </si>
  <si>
    <t>Nb de coup j2</t>
  </si>
  <si>
    <t>Joueur 1 caractère 154</t>
  </si>
  <si>
    <t>Joueur 2 caractère 152</t>
  </si>
  <si>
    <t xml:space="preserve">JEU DE DAMES </t>
  </si>
  <si>
    <t>Joueur Win</t>
  </si>
  <si>
    <t>Dernier winner</t>
  </si>
  <si>
    <t>Joueur qui commence</t>
  </si>
  <si>
    <t>Joueur qui démarre</t>
  </si>
  <si>
    <t>Partie gagnée</t>
  </si>
  <si>
    <t>Macro 1 : Test</t>
  </si>
  <si>
    <t>Macro 2 : Nouvelle partie</t>
  </si>
  <si>
    <t>Dame Joueur 1 caractère 105</t>
  </si>
  <si>
    <t>Dame Joueur 2 caractère 116</t>
  </si>
  <si>
    <t>Adresse case damier sélectionnée</t>
  </si>
  <si>
    <t>Adresse case de déplacement</t>
  </si>
  <si>
    <t>B2</t>
  </si>
  <si>
    <t>B3</t>
  </si>
  <si>
    <t>B4</t>
  </si>
  <si>
    <t>B5</t>
  </si>
  <si>
    <t>B6</t>
  </si>
  <si>
    <t>B7</t>
  </si>
  <si>
    <t>B8</t>
  </si>
  <si>
    <t>B9</t>
  </si>
  <si>
    <t>B10</t>
  </si>
  <si>
    <t>B11</t>
  </si>
  <si>
    <t>C2</t>
  </si>
  <si>
    <t>C3</t>
  </si>
  <si>
    <t>C4</t>
  </si>
  <si>
    <t>C5</t>
  </si>
  <si>
    <t>C6</t>
  </si>
  <si>
    <t>C7</t>
  </si>
  <si>
    <t>C8</t>
  </si>
  <si>
    <t>C9</t>
  </si>
  <si>
    <t>C10</t>
  </si>
  <si>
    <t>C11</t>
  </si>
  <si>
    <t>D2</t>
  </si>
  <si>
    <t>D3</t>
  </si>
  <si>
    <t>D4</t>
  </si>
  <si>
    <t>D5</t>
  </si>
  <si>
    <t>D6</t>
  </si>
  <si>
    <t>D7</t>
  </si>
  <si>
    <t>D8</t>
  </si>
  <si>
    <t>D9</t>
  </si>
  <si>
    <t>D10</t>
  </si>
  <si>
    <t>D11</t>
  </si>
  <si>
    <t>E2</t>
  </si>
  <si>
    <t>E3</t>
  </si>
  <si>
    <t>E4</t>
  </si>
  <si>
    <t>E5</t>
  </si>
  <si>
    <t>E6</t>
  </si>
  <si>
    <t>E7</t>
  </si>
  <si>
    <t>E8</t>
  </si>
  <si>
    <t>E9</t>
  </si>
  <si>
    <t>E10</t>
  </si>
  <si>
    <t>E11</t>
  </si>
  <si>
    <t>F2</t>
  </si>
  <si>
    <t>F3</t>
  </si>
  <si>
    <t>F4</t>
  </si>
  <si>
    <t>F5</t>
  </si>
  <si>
    <t>F6</t>
  </si>
  <si>
    <t>F7</t>
  </si>
  <si>
    <t>F8</t>
  </si>
  <si>
    <t>F9</t>
  </si>
  <si>
    <t>F10</t>
  </si>
  <si>
    <t>F11</t>
  </si>
  <si>
    <t>G2</t>
  </si>
  <si>
    <t>G3</t>
  </si>
  <si>
    <t>G4</t>
  </si>
  <si>
    <t>G5</t>
  </si>
  <si>
    <t>G6</t>
  </si>
  <si>
    <t>G7</t>
  </si>
  <si>
    <t>G8</t>
  </si>
  <si>
    <t>G9</t>
  </si>
  <si>
    <t>G10</t>
  </si>
  <si>
    <t>G11</t>
  </si>
  <si>
    <t>H2</t>
  </si>
  <si>
    <t>H3</t>
  </si>
  <si>
    <t>H4</t>
  </si>
  <si>
    <t>H5</t>
  </si>
  <si>
    <t>H6</t>
  </si>
  <si>
    <t>H7</t>
  </si>
  <si>
    <t>H8</t>
  </si>
  <si>
    <t>H9</t>
  </si>
  <si>
    <t>H10</t>
  </si>
  <si>
    <t>H11</t>
  </si>
  <si>
    <t>I2</t>
  </si>
  <si>
    <t>I3</t>
  </si>
  <si>
    <t>I4</t>
  </si>
  <si>
    <t>I5</t>
  </si>
  <si>
    <t>I6</t>
  </si>
  <si>
    <t>I7</t>
  </si>
  <si>
    <t>I8</t>
  </si>
  <si>
    <t>I9</t>
  </si>
  <si>
    <t>I10</t>
  </si>
  <si>
    <t>I11</t>
  </si>
  <si>
    <t>J2</t>
  </si>
  <si>
    <t>J3</t>
  </si>
  <si>
    <t>J4</t>
  </si>
  <si>
    <t>J5</t>
  </si>
  <si>
    <t>J6</t>
  </si>
  <si>
    <t>J7</t>
  </si>
  <si>
    <t>J8</t>
  </si>
  <si>
    <t>J9</t>
  </si>
  <si>
    <t>J10</t>
  </si>
  <si>
    <t>J11</t>
  </si>
  <si>
    <t>K2</t>
  </si>
  <si>
    <t>K3</t>
  </si>
  <si>
    <t>K4</t>
  </si>
  <si>
    <t>K5</t>
  </si>
  <si>
    <t>K6</t>
  </si>
  <si>
    <t>K7</t>
  </si>
  <si>
    <t>K8</t>
  </si>
  <si>
    <t>K9</t>
  </si>
  <si>
    <t>K10</t>
  </si>
  <si>
    <t>K11</t>
  </si>
  <si>
    <t>C17</t>
  </si>
  <si>
    <t>C18</t>
  </si>
  <si>
    <t>C19</t>
  </si>
  <si>
    <t>C20</t>
  </si>
  <si>
    <t>C21</t>
  </si>
  <si>
    <t>C22</t>
  </si>
  <si>
    <t>C23</t>
  </si>
  <si>
    <t>C24</t>
  </si>
  <si>
    <t>C25</t>
  </si>
  <si>
    <t>C26</t>
  </si>
  <si>
    <t>D17</t>
  </si>
  <si>
    <t>D18</t>
  </si>
  <si>
    <t>D19</t>
  </si>
  <si>
    <t>D20</t>
  </si>
  <si>
    <t>D21</t>
  </si>
  <si>
    <t>D22</t>
  </si>
  <si>
    <t>D23</t>
  </si>
  <si>
    <t>D24</t>
  </si>
  <si>
    <t>D25</t>
  </si>
  <si>
    <t>D26</t>
  </si>
  <si>
    <t>E17</t>
  </si>
  <si>
    <t>E18</t>
  </si>
  <si>
    <t>E19</t>
  </si>
  <si>
    <t>E20</t>
  </si>
  <si>
    <t>E21</t>
  </si>
  <si>
    <t>E22</t>
  </si>
  <si>
    <t>E23</t>
  </si>
  <si>
    <t>E24</t>
  </si>
  <si>
    <t>E25</t>
  </si>
  <si>
    <t>E26</t>
  </si>
  <si>
    <t>F17</t>
  </si>
  <si>
    <t>F18</t>
  </si>
  <si>
    <t>F19</t>
  </si>
  <si>
    <t>F20</t>
  </si>
  <si>
    <t>F21</t>
  </si>
  <si>
    <t>F22</t>
  </si>
  <si>
    <t>F23</t>
  </si>
  <si>
    <t>F24</t>
  </si>
  <si>
    <t>F25</t>
  </si>
  <si>
    <t>F26</t>
  </si>
  <si>
    <t>G17</t>
  </si>
  <si>
    <t>G18</t>
  </si>
  <si>
    <t>G19</t>
  </si>
  <si>
    <t>G20</t>
  </si>
  <si>
    <t>G21</t>
  </si>
  <si>
    <t>G22</t>
  </si>
  <si>
    <t>G23</t>
  </si>
  <si>
    <t>G24</t>
  </si>
  <si>
    <t>G25</t>
  </si>
  <si>
    <t>G26</t>
  </si>
  <si>
    <t>H17</t>
  </si>
  <si>
    <t>H18</t>
  </si>
  <si>
    <t>H19</t>
  </si>
  <si>
    <t>H20</t>
  </si>
  <si>
    <t>H21</t>
  </si>
  <si>
    <t>H22</t>
  </si>
  <si>
    <t>H23</t>
  </si>
  <si>
    <t>H24</t>
  </si>
  <si>
    <t>H25</t>
  </si>
  <si>
    <t>H26</t>
  </si>
  <si>
    <t>I17</t>
  </si>
  <si>
    <t>I18</t>
  </si>
  <si>
    <t>I19</t>
  </si>
  <si>
    <t>I20</t>
  </si>
  <si>
    <t>I21</t>
  </si>
  <si>
    <t>I22</t>
  </si>
  <si>
    <t>I23</t>
  </si>
  <si>
    <t>I24</t>
  </si>
  <si>
    <t>I25</t>
  </si>
  <si>
    <t>I26</t>
  </si>
  <si>
    <t>J17</t>
  </si>
  <si>
    <t>J18</t>
  </si>
  <si>
    <t>J19</t>
  </si>
  <si>
    <t>J20</t>
  </si>
  <si>
    <t>J21</t>
  </si>
  <si>
    <t>J22</t>
  </si>
  <si>
    <t>J23</t>
  </si>
  <si>
    <t>J24</t>
  </si>
  <si>
    <t>J25</t>
  </si>
  <si>
    <t>J26</t>
  </si>
  <si>
    <t>K17</t>
  </si>
  <si>
    <t>K18</t>
  </si>
  <si>
    <t>K19</t>
  </si>
  <si>
    <t>K20</t>
  </si>
  <si>
    <t>K21</t>
  </si>
  <si>
    <t>K22</t>
  </si>
  <si>
    <t>K23</t>
  </si>
  <si>
    <t>K24</t>
  </si>
  <si>
    <t>K25</t>
  </si>
  <si>
    <t>K26</t>
  </si>
  <si>
    <t>L17</t>
  </si>
  <si>
    <t>L18</t>
  </si>
  <si>
    <t>L19</t>
  </si>
  <si>
    <t>L20</t>
  </si>
  <si>
    <t>L21</t>
  </si>
  <si>
    <t>L22</t>
  </si>
  <si>
    <t>L23</t>
  </si>
  <si>
    <t>L24</t>
  </si>
  <si>
    <t>L25</t>
  </si>
  <si>
    <t>L26</t>
  </si>
  <si>
    <t>Table correspondance damier Jeu&gt;damier calcul</t>
  </si>
  <si>
    <t>Correspondance choix déplacement pion :=&gt;</t>
  </si>
  <si>
    <t>Correspondance origine pion :=&gt;</t>
  </si>
  <si>
    <t>Modifs pour réalisation déplacement pion</t>
  </si>
  <si>
    <t>Création nom adresse cellule et plage cellule pour reprise plus facile dans vba, si changement dans le tableur</t>
  </si>
  <si>
    <t>Utilisation de la macro évent double clic, pour utilisation dans la plage DAMIER</t>
  </si>
  <si>
    <t>Puis celle-ci  prend des agrémentations graphiques pour indication visuelle à user</t>
  </si>
  <si>
    <t>On double clic sur une des cellules en bleu ciel, si leur emplacement est vide, alors l'ordre de déplacement est enregistré dans la cellule choix_adresse_dep_pion</t>
  </si>
  <si>
    <t>On double clic sur la cellule du pion à bouger et reprise de son adresse dans la cellule choix_adresse_damier</t>
  </si>
  <si>
    <t>Utilisation d'une table de correspondance des adresses cellule du damier et de la table d'ordre en dessous</t>
  </si>
  <si>
    <t>Fonction déplacement dans le damier :</t>
  </si>
  <si>
    <t>Fonction ordre de déplacement dans la table ordre par utilisation du bouton déplacer pion</t>
  </si>
  <si>
    <t>On clic sur le bouton déplacer pion</t>
  </si>
  <si>
    <t>Puis reprise des correspondances pour MàJ dans la table ordres en dessous du damier</t>
  </si>
  <si>
    <t>Utilisation de l'ID joueur actif en cellule O19 pour mise à jour du chiffre dans la table</t>
  </si>
  <si>
    <t>ID joueur non fonctionnel, reste sur joueur 1, à revoir comment gérer le déroulement des tours joueur</t>
  </si>
  <si>
    <t>Si double clic dans cellule en bordure du tableau, alors changement de couleur en dehors du tableau, prévoir une limite à ne pas franchir quand code s'apprète à dépasser le damier</t>
  </si>
  <si>
    <t>Le changement de couleur des cellules adjacentes ne se fait que dans une zone autour de la cellule, pour faire mieux, il faut faire une boucle de calcul (risque blocage temps)</t>
  </si>
  <si>
    <t>Problèmes à résoudre :</t>
  </si>
  <si>
    <t>Valeur ID joueur définit sur O19, voir s'il ne faut pas mieux nommer cette cellule et faire référence dans vba à son nom plutôt qu'à son adresse</t>
  </si>
  <si>
    <t>pas de gestion de prise de pion</t>
  </si>
  <si>
    <t>possible de bouger un pion en arrière</t>
  </si>
  <si>
    <t>$L$51</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</si>
</sst>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theme="1"/>
      <name val="Calibri"/>
      <family val="2"/>
      <scheme val="minor"/>
    </font>
    <font>
      <sz val="26"/>
      <color theme="1"/>
      <name val="Calibri"/>
      <family val="2"/>
      <scheme val="minor"/>
    </font>
    <font>
      <sz val="28"/>
      <color theme="1"/>
      <name val="Calibri"/>
      <family val="2"/>
      <scheme val="minor"/>
    </font>
    <font>
      <sz val="40"/>
      <color theme="1"/>
      <name val="Wingdings 2"/>
      <family val="1"/>
      <charset val="2"/>
    </font>
    <font>
      <sz val="24"/>
      <color theme="1"/>
      <name val="Arial Black"/>
      <family val="2"/>
    </font>
    <font>
      <sz val="11"/>
      <color rgb="FF000000"/>
      <name val="Calibri"/>
      <family val="2"/>
    </font>
    <font>
      <b/>
      <sz val="11"/>
      <color theme="1"/>
      <name val="Calibri"/>
      <family val="2"/>
      <scheme val="minor"/>
    </font>
    <font>
      <b/>
      <sz val="11"/>
      <color theme="5"/>
      <name val="Calibri"/>
      <family val="2"/>
      <scheme val="minor"/>
    </font>
    <font>
      <sz val="11"/>
      <color theme="4" tint="-0.249977111117893"/>
      <name val="Calibri"/>
      <family val="2"/>
      <scheme val="minor"/>
    </font>
    <font>
      <sz val="11"/>
      <color theme="4" tint="0.79998168889431442"/>
      <name val="Calibri"/>
      <family val="2"/>
      <scheme val="minor"/>
    </font>
    <font>
      <b/>
      <sz val="11"/>
      <color theme="8" tint="0.79998168889431442"/>
      <name val="Calibri"/>
      <family val="2"/>
      <scheme val="minor"/>
    </font>
    <font>
      <b/>
      <sz val="11"/>
      <color theme="8" tint="0.59999389629810485"/>
      <name val="Calibri"/>
      <family val="2"/>
      <scheme val="minor"/>
    </font>
    <font>
      <b/>
      <sz val="11"/>
      <color theme="4" tint="0.79998168889431442"/>
      <name val="Calibri"/>
      <family val="2"/>
      <scheme val="minor"/>
    </font>
    <font>
      <sz val="10"/>
      <color theme="4" tint="0.79998168889431442"/>
      <name val="Calibri"/>
      <family val="2"/>
      <scheme val="minor"/>
    </font>
  </fonts>
  <fills count="9">
    <fill>
      <patternFill patternType="none"/>
    </fill>
    <fill>
      <patternFill patternType="gray125"/>
    </fill>
    <fill>
      <patternFill patternType="solid">
        <fgColor theme="3" tint="-0.499984740745262"/>
        <bgColor indexed="64"/>
      </patternFill>
    </fill>
    <fill>
      <patternFill patternType="solid">
        <fgColor rgb="FF538DD5"/>
        <bgColor indexed="64"/>
      </patternFill>
    </fill>
    <fill>
      <patternFill patternType="solid">
        <fgColor theme="3"/>
        <bgColor indexed="64"/>
      </patternFill>
    </fill>
    <fill>
      <patternFill patternType="solid">
        <fgColor theme="4"/>
        <bgColor indexed="64"/>
      </patternFill>
    </fill>
    <fill>
      <patternFill patternType="solid">
        <fgColor theme="3" tint="0.59999389629810485"/>
        <bgColor indexed="64"/>
      </patternFill>
    </fill>
    <fill>
      <patternFill patternType="solid">
        <fgColor rgb="FF002060"/>
        <bgColor indexed="64"/>
      </patternFill>
    </fill>
    <fill>
      <patternFill patternType="solid">
        <fgColor theme="8" tint="0.59999389629810485"/>
        <bgColor indexed="64"/>
      </patternFill>
    </fill>
  </fills>
  <borders count="8">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8"/>
      </left>
      <right style="medium">
        <color indexed="8"/>
      </right>
      <top style="medium">
        <color indexed="8"/>
      </top>
      <bottom style="medium">
        <color indexed="8"/>
      </bottom>
      <diagonal/>
    </border>
    <border>
      <left/>
      <right style="medium">
        <color indexed="8"/>
      </right>
      <top style="medium">
        <color indexed="8"/>
      </top>
      <bottom style="medium">
        <color indexed="8"/>
      </bottom>
      <diagonal/>
    </border>
    <border>
      <left style="medium">
        <color indexed="8"/>
      </left>
      <right/>
      <top style="medium">
        <color indexed="8"/>
      </top>
      <bottom style="medium">
        <color indexed="8"/>
      </bottom>
      <diagonal/>
    </border>
    <border>
      <left style="medium">
        <color indexed="8"/>
      </left>
      <right style="medium">
        <color indexed="8"/>
      </right>
      <top style="medium">
        <color indexed="8"/>
      </top>
      <bottom/>
      <diagonal/>
    </border>
    <border>
      <left style="medium">
        <color indexed="8"/>
      </left>
      <right style="medium">
        <color indexed="8"/>
      </right>
      <top/>
      <bottom style="medium">
        <color indexed="8"/>
      </bottom>
      <diagonal/>
    </border>
  </borders>
  <cellStyleXfs count="1">
    <xf numFmtId="0" fontId="0" fillId="0" borderId="0"/>
  </cellStyleXfs>
  <cellXfs count="29">
    <xf numFmtId="0" fontId="0" fillId="0" borderId="0" xfId="0"/>
    <xf numFmtId="0" fontId="0" fillId="0" borderId="1" xfId="0" applyBorder="1"/>
    <xf numFmtId="0" fontId="0" fillId="0" borderId="2" xfId="0" applyBorder="1"/>
    <xf numFmtId="0" fontId="0" fillId="0" borderId="0" xfId="0" applyBorder="1"/>
    <xf numFmtId="0" fontId="0" fillId="0" borderId="0" xfId="0" applyAlignment="1">
      <alignment horizontal="center"/>
    </xf>
    <xf numFmtId="0" fontId="0" fillId="0" borderId="0" xfId="0" applyBorder="1" applyAlignment="1">
      <alignment horizontal="center"/>
    </xf>
    <xf numFmtId="0" fontId="0" fillId="0" borderId="1" xfId="0" applyFill="1" applyBorder="1"/>
    <xf numFmtId="0" fontId="3" fillId="0" borderId="0" xfId="0" applyFont="1" applyAlignment="1">
      <alignment horizontal="center" vertical="center"/>
    </xf>
    <xf numFmtId="0" fontId="2" fillId="0" borderId="0" xfId="0" applyFont="1" applyAlignment="1">
      <alignment horizontal="center" vertical="center"/>
    </xf>
    <xf numFmtId="0" fontId="4" fillId="0" borderId="0" xfId="0" applyFont="1" applyAlignment="1">
      <alignment horizontal="center" vertical="center"/>
    </xf>
    <xf numFmtId="0" fontId="0" fillId="0" borderId="0" xfId="0" applyAlignment="1"/>
    <xf numFmtId="0" fontId="6" fillId="0" borderId="0" xfId="0" applyFont="1" applyAlignment="1">
      <alignment horizontal="left" vertical="center" wrapText="1"/>
    </xf>
    <xf numFmtId="0" fontId="0" fillId="0" borderId="0" xfId="0" applyFill="1"/>
    <xf numFmtId="0" fontId="3" fillId="3" borderId="3" xfId="0" applyFont="1" applyFill="1" applyBorder="1"/>
    <xf numFmtId="0" fontId="4" fillId="3" borderId="0" xfId="0" applyFont="1" applyFill="1" applyAlignment="1">
      <alignment horizontal="center" vertical="center"/>
    </xf>
    <xf numFmtId="0" fontId="3" fillId="3" borderId="5" xfId="0" applyFont="1" applyFill="1" applyBorder="1"/>
    <xf numFmtId="0" fontId="3" fillId="3" borderId="6" xfId="0" applyFont="1" applyFill="1" applyBorder="1"/>
    <xf numFmtId="0" fontId="3" fillId="3" borderId="7" xfId="0" applyFont="1" applyFill="1" applyBorder="1"/>
    <xf numFmtId="0" fontId="3" fillId="3" borderId="4" xfId="0" applyFont="1" applyFill="1" applyBorder="1"/>
    <xf numFmtId="0" fontId="7" fillId="0" borderId="0" xfId="0" applyFont="1"/>
    <xf numFmtId="0" fontId="8" fillId="0" borderId="0" xfId="0" applyFont="1"/>
    <xf numFmtId="0" fontId="10" fillId="4" borderId="0" xfId="0" applyFont="1" applyFill="1" applyAlignment="1">
      <alignment horizontal="center" vertical="center"/>
    </xf>
    <xf numFmtId="0" fontId="11" fillId="2" borderId="0" xfId="0" applyFont="1" applyFill="1" applyAlignment="1">
      <alignment horizontal="center" vertical="center"/>
    </xf>
    <xf numFmtId="0" fontId="12" fillId="7" borderId="0" xfId="0" applyFont="1" applyFill="1"/>
    <xf numFmtId="0" fontId="9" fillId="5" borderId="0" xfId="0" applyFont="1" applyFill="1"/>
    <xf numFmtId="0" fontId="13" fillId="5" borderId="0" xfId="0" applyFont="1" applyFill="1"/>
    <xf numFmtId="0" fontId="0" fillId="8" borderId="0" xfId="0" applyFill="1" applyAlignment="1">
      <alignment horizontal="center" vertical="center"/>
    </xf>
    <xf numFmtId="0" fontId="0" fillId="6" borderId="0" xfId="0" applyFill="1" applyAlignment="1">
      <alignment horizontal="center" vertical="center"/>
    </xf>
    <xf numFmtId="0" fontId="1" fillId="0" borderId="0" xfId="0" applyFont="1" applyFill="1" applyAlignment="1"/>
  </cellXfs>
  <cellStyles count="1">
    <cellStyle name="Normal" xfId="0" builtinId="0"/>
  </cellStyles>
  <dxfs count="10">
    <dxf>
      <font>
        <color theme="0" tint="-4.9989318521683403E-2"/>
      </font>
      <fill>
        <patternFill>
          <bgColor theme="3" tint="0.39994506668294322"/>
        </patternFill>
      </fill>
    </dxf>
    <dxf>
      <font>
        <color theme="0" tint="-4.9989318521683403E-2"/>
      </font>
      <fill>
        <patternFill>
          <bgColor theme="3" tint="0.39994506668294322"/>
        </patternFill>
      </fill>
    </dxf>
    <dxf>
      <font>
        <color theme="0" tint="-4.9989318521683403E-2"/>
      </font>
      <fill>
        <patternFill>
          <bgColor theme="3" tint="0.39994506668294322"/>
        </patternFill>
      </fill>
    </dxf>
    <dxf>
      <font>
        <color theme="0" tint="-4.9989318521683403E-2"/>
      </font>
      <fill>
        <patternFill>
          <bgColor theme="3" tint="0.39994506668294322"/>
        </patternFill>
      </fill>
    </dxf>
    <dxf>
      <font>
        <color theme="0" tint="-4.9989318521683403E-2"/>
      </font>
      <fill>
        <patternFill>
          <bgColor theme="3" tint="0.39994506668294322"/>
        </patternFill>
      </fill>
    </dxf>
    <dxf>
      <font>
        <color theme="0"/>
      </font>
      <fill>
        <patternFill>
          <bgColor theme="3" tint="0.39994506668294322"/>
        </patternFill>
      </fill>
    </dxf>
    <dxf>
      <font>
        <color auto="1"/>
      </font>
      <fill>
        <patternFill>
          <bgColor theme="3" tint="0.39994506668294322"/>
        </patternFill>
      </fill>
    </dxf>
    <dxf>
      <font>
        <color theme="0"/>
      </font>
      <fill>
        <patternFill>
          <bgColor theme="3" tint="0.39994506668294322"/>
        </patternFill>
      </fill>
    </dxf>
    <dxf>
      <fill>
        <patternFill>
          <bgColor theme="3" tint="0.39994506668294322"/>
        </patternFill>
      </fill>
    </dxf>
    <dxf>
      <font>
        <color theme="0" tint="-4.9989318521683403E-2"/>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152400</xdr:colOff>
          <xdr:row>4</xdr:row>
          <xdr:rowOff>76200</xdr:rowOff>
        </xdr:from>
        <xdr:to>
          <xdr:col>14</xdr:col>
          <xdr:colOff>289560</xdr:colOff>
          <xdr:row>4</xdr:row>
          <xdr:rowOff>502920</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Nouvelle Partie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121920</xdr:colOff>
          <xdr:row>8</xdr:row>
          <xdr:rowOff>160020</xdr:rowOff>
        </xdr:from>
        <xdr:to>
          <xdr:col>14</xdr:col>
          <xdr:colOff>480060</xdr:colOff>
          <xdr:row>8</xdr:row>
          <xdr:rowOff>533400</xdr:rowOff>
        </xdr:to>
        <xdr:sp macro="" textlink="">
          <xdr:nvSpPr>
            <xdr:cNvPr id="1031" name="CommandButton1" hidden="1">
              <a:extLst>
                <a:ext uri="{63B3BB69-23CF-44E3-9099-C40C66FF867C}">
                  <a14:compatExt spid="_x0000_s1031"/>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R130"/>
  <sheetViews>
    <sheetView tabSelected="1" workbookViewId="0">
      <selection activeCell="L51" sqref="L51"/>
    </sheetView>
  </sheetViews>
  <sheetFormatPr baseColWidth="10" defaultRowHeight="14.4" x14ac:dyDescent="0.3"/>
  <cols>
    <col min="1" max="1" width="14.44140625" customWidth="1"/>
    <col min="3" max="3" width="12.109375" customWidth="1"/>
    <col min="5" max="5" width="12" customWidth="1"/>
    <col min="12" max="12" width="13" bestFit="1" customWidth="1"/>
    <col min="13" max="13" width="12.44140625" customWidth="1"/>
    <col min="14" max="14" width="21.109375" customWidth="1"/>
    <col min="15" max="15" width="8.44140625" customWidth="1"/>
    <col min="16" max="16" width="5.5546875" customWidth="1"/>
    <col min="17" max="17" width="16.88671875" customWidth="1"/>
    <col min="18" max="18" width="32.44140625" customWidth="1"/>
  </cols>
  <sheetData>
    <row r="1" spans="2:18" ht="42.75" customHeight="1" thickBot="1" x14ac:dyDescent="0.35">
      <c r="B1" s="9" t="s">
        <v>15</v>
      </c>
      <c r="C1" s="9"/>
      <c r="D1" s="9"/>
      <c r="E1" s="9"/>
      <c r="F1" s="14"/>
      <c r="G1" s="9"/>
      <c r="H1" s="14"/>
      <c r="I1" s="9"/>
      <c r="J1" s="9"/>
      <c r="K1" s="9"/>
      <c r="L1" s="9"/>
      <c r="M1" s="9"/>
      <c r="N1" s="9"/>
    </row>
    <row r="2" spans="2:18" ht="49.5" customHeight="1" thickBot="1" x14ac:dyDescent="0.8">
      <c r="B2" s="13" t="str">
        <f>IF(C17="","",IF(C17=1,CHAR(154),CHAR(152)))</f>
        <v/>
      </c>
      <c r="C2" s="13" t="str">
        <f>IF(D17="","",IF(D17=1,CHAR(105),CHAR(152)))</f>
        <v>˜</v>
      </c>
      <c r="D2" s="13" t="str">
        <f t="shared" ref="D2:J2" si="0">IF(E17="","",IF(E17=1,CHAR(154),CHAR(152)))</f>
        <v/>
      </c>
      <c r="E2" s="13" t="str">
        <f>IF(F17="","",IF(F17=1,CHAR(105),CHAR(152)))</f>
        <v>˜</v>
      </c>
      <c r="F2" s="13" t="str">
        <f t="shared" si="0"/>
        <v/>
      </c>
      <c r="G2" s="13" t="str">
        <f>IF(H17="","",IF(H17=1,CHAR(105),CHAR(152)))</f>
        <v>˜</v>
      </c>
      <c r="H2" s="13" t="str">
        <f t="shared" si="0"/>
        <v/>
      </c>
      <c r="I2" s="13" t="str">
        <f>IF(J17="","",IF(J17=1,CHAR(105),CHAR(152)))</f>
        <v>˜</v>
      </c>
      <c r="J2" s="13" t="str">
        <f t="shared" si="0"/>
        <v/>
      </c>
      <c r="K2" s="13" t="str">
        <f>IF(L17="","",IF(L17=1,CHAR(105),CHAR(152)))</f>
        <v>˜</v>
      </c>
      <c r="L2" s="12"/>
    </row>
    <row r="3" spans="2:18" ht="49.5" customHeight="1" thickBot="1" x14ac:dyDescent="0.8">
      <c r="B3" s="13" t="str">
        <f t="shared" ref="B3:K3" si="1">IF(C18="","",IF(C18=1,CHAR(154),CHAR(152)))</f>
        <v>˜</v>
      </c>
      <c r="C3" s="13" t="str">
        <f t="shared" si="1"/>
        <v/>
      </c>
      <c r="D3" s="13" t="str">
        <f t="shared" si="1"/>
        <v>˜</v>
      </c>
      <c r="E3" s="13" t="str">
        <f t="shared" si="1"/>
        <v/>
      </c>
      <c r="F3" s="13" t="str">
        <f>IF(G18="","",IF(G18=1,CHAR(154),CHAR(152)))</f>
        <v/>
      </c>
      <c r="G3" s="13" t="str">
        <f t="shared" si="1"/>
        <v/>
      </c>
      <c r="H3" s="13" t="str">
        <f t="shared" si="1"/>
        <v>˜</v>
      </c>
      <c r="I3" s="13" t="str">
        <f t="shared" si="1"/>
        <v/>
      </c>
      <c r="J3" s="13" t="str">
        <f t="shared" si="1"/>
        <v>˜</v>
      </c>
      <c r="K3" s="13" t="str">
        <f t="shared" si="1"/>
        <v/>
      </c>
      <c r="L3" s="28"/>
      <c r="M3" s="8" t="str">
        <f>CONCATENATE("Joueur ",O19)</f>
        <v>Joueur 1</v>
      </c>
      <c r="N3" s="8"/>
      <c r="O3" s="8"/>
      <c r="Q3" s="7" t="str">
        <f>IF(O19="1",CHAR(154),CHAR(152))</f>
        <v>š</v>
      </c>
    </row>
    <row r="4" spans="2:18" ht="49.5" customHeight="1" thickBot="1" x14ac:dyDescent="0.8">
      <c r="B4" s="13" t="str">
        <f t="shared" ref="B4:K4" si="2">IF(C19="","",IF(C19=1,CHAR(154),CHAR(152)))</f>
        <v/>
      </c>
      <c r="C4" s="13" t="str">
        <f t="shared" si="2"/>
        <v>˜</v>
      </c>
      <c r="D4" s="13" t="str">
        <f t="shared" si="2"/>
        <v/>
      </c>
      <c r="E4" s="13" t="str">
        <f t="shared" si="2"/>
        <v>˜</v>
      </c>
      <c r="F4" s="13" t="str">
        <f t="shared" si="2"/>
        <v/>
      </c>
      <c r="G4" s="13" t="str">
        <f t="shared" si="2"/>
        <v>˜</v>
      </c>
      <c r="H4" s="13" t="str">
        <f t="shared" si="2"/>
        <v/>
      </c>
      <c r="I4" s="13" t="str">
        <f t="shared" si="2"/>
        <v>˜</v>
      </c>
      <c r="J4" s="13" t="str">
        <f t="shared" si="2"/>
        <v/>
      </c>
      <c r="K4" s="13" t="str">
        <f t="shared" si="2"/>
        <v>˜</v>
      </c>
      <c r="L4" s="12"/>
    </row>
    <row r="5" spans="2:18" ht="49.5" customHeight="1" thickBot="1" x14ac:dyDescent="0.8">
      <c r="B5" s="13" t="str">
        <f t="shared" ref="B5:K5" si="3">IF(C20="","",IF(C20=1,CHAR(154),CHAR(152)))</f>
        <v>˜</v>
      </c>
      <c r="C5" s="13" t="str">
        <f t="shared" si="3"/>
        <v/>
      </c>
      <c r="D5" s="13" t="str">
        <f t="shared" si="3"/>
        <v>˜</v>
      </c>
      <c r="E5" s="13" t="str">
        <f t="shared" si="3"/>
        <v/>
      </c>
      <c r="F5" s="13" t="str">
        <f t="shared" si="3"/>
        <v/>
      </c>
      <c r="G5" s="13" t="str">
        <f t="shared" si="3"/>
        <v/>
      </c>
      <c r="H5" s="13" t="str">
        <f t="shared" si="3"/>
        <v>˜</v>
      </c>
      <c r="I5" s="13" t="str">
        <f t="shared" si="3"/>
        <v/>
      </c>
      <c r="J5" s="13" t="str">
        <f t="shared" si="3"/>
        <v>˜</v>
      </c>
      <c r="K5" s="13" t="str">
        <f t="shared" si="3"/>
        <v/>
      </c>
      <c r="L5" s="12"/>
      <c r="M5" s="10"/>
      <c r="N5" s="10"/>
      <c r="O5" s="10"/>
    </row>
    <row r="6" spans="2:18" ht="49.5" customHeight="1" thickBot="1" x14ac:dyDescent="0.8">
      <c r="B6" s="13" t="str">
        <f t="shared" ref="B6:K6" si="4">IF(C21="","",IF(C21=1,CHAR(154),CHAR(152)))</f>
        <v/>
      </c>
      <c r="C6" s="13" t="str">
        <f t="shared" si="4"/>
        <v/>
      </c>
      <c r="D6" s="13" t="str">
        <f t="shared" si="4"/>
        <v/>
      </c>
      <c r="E6" s="13" t="str">
        <f t="shared" si="4"/>
        <v>š</v>
      </c>
      <c r="F6" s="13" t="str">
        <f t="shared" si="4"/>
        <v/>
      </c>
      <c r="G6" s="13" t="str">
        <f>IF(H21="","",IF(H21=1,CHAR(154),CHAR(152)))</f>
        <v>˜</v>
      </c>
      <c r="H6" s="13" t="str">
        <f t="shared" si="4"/>
        <v/>
      </c>
      <c r="I6" s="13" t="str">
        <f t="shared" si="4"/>
        <v>˜</v>
      </c>
      <c r="J6" s="13" t="str">
        <f t="shared" si="4"/>
        <v/>
      </c>
      <c r="K6" s="13" t="str">
        <f t="shared" si="4"/>
        <v/>
      </c>
      <c r="L6" s="12"/>
      <c r="M6" s="11" t="s">
        <v>25</v>
      </c>
      <c r="N6" s="21"/>
    </row>
    <row r="7" spans="2:18" ht="49.5" customHeight="1" thickBot="1" x14ac:dyDescent="0.8">
      <c r="B7" s="13" t="str">
        <f t="shared" ref="B7:K7" si="5">IF(C22="","",IF(C22=1,CHAR(154),CHAR(152)))</f>
        <v>š</v>
      </c>
      <c r="C7" s="13" t="str">
        <f t="shared" si="5"/>
        <v/>
      </c>
      <c r="D7" s="13" t="str">
        <f t="shared" si="5"/>
        <v/>
      </c>
      <c r="E7" s="13" t="str">
        <f t="shared" si="5"/>
        <v/>
      </c>
      <c r="F7" s="13" t="str">
        <f t="shared" si="5"/>
        <v/>
      </c>
      <c r="G7" s="16" t="str">
        <f t="shared" si="5"/>
        <v/>
      </c>
      <c r="H7" s="13" t="str">
        <f t="shared" si="5"/>
        <v/>
      </c>
      <c r="I7" s="13" t="str">
        <f t="shared" si="5"/>
        <v/>
      </c>
      <c r="J7" s="13" t="str">
        <f t="shared" si="5"/>
        <v>š</v>
      </c>
      <c r="K7" s="13" t="str">
        <f t="shared" si="5"/>
        <v/>
      </c>
      <c r="L7" s="12"/>
      <c r="M7" s="11" t="s">
        <v>26</v>
      </c>
      <c r="N7" s="22"/>
      <c r="O7" s="11"/>
    </row>
    <row r="8" spans="2:18" ht="49.5" customHeight="1" thickBot="1" x14ac:dyDescent="0.8">
      <c r="B8" s="13" t="str">
        <f t="shared" ref="B8:K8" si="6">IF(C23="","",IF(C23=1,CHAR(154),CHAR(152)))</f>
        <v/>
      </c>
      <c r="C8" s="13" t="str">
        <f t="shared" si="6"/>
        <v/>
      </c>
      <c r="D8" s="13" t="str">
        <f t="shared" si="6"/>
        <v/>
      </c>
      <c r="E8" s="13" t="str">
        <f>IF(F23="","",IF(F23=1,CHAR(154),CHAR(152)))</f>
        <v>š</v>
      </c>
      <c r="F8" s="15" t="str">
        <f t="shared" si="6"/>
        <v/>
      </c>
      <c r="G8" s="13" t="str">
        <f t="shared" si="6"/>
        <v>š</v>
      </c>
      <c r="H8" s="18" t="str">
        <f t="shared" si="6"/>
        <v/>
      </c>
      <c r="I8" s="13" t="str">
        <f t="shared" si="6"/>
        <v>š</v>
      </c>
      <c r="J8" s="13" t="str">
        <f t="shared" si="6"/>
        <v/>
      </c>
      <c r="K8" s="13" t="str">
        <f t="shared" si="6"/>
        <v/>
      </c>
      <c r="L8" s="12"/>
      <c r="M8" t="s">
        <v>249</v>
      </c>
    </row>
    <row r="9" spans="2:18" ht="49.5" customHeight="1" thickBot="1" x14ac:dyDescent="0.8">
      <c r="B9" s="13" t="str">
        <f t="shared" ref="B9:K9" si="7">IF(C24="","",IF(C24=1,CHAR(154),CHAR(152)))</f>
        <v>š</v>
      </c>
      <c r="C9" s="13" t="str">
        <f t="shared" si="7"/>
        <v/>
      </c>
      <c r="D9" s="13" t="str">
        <f t="shared" si="7"/>
        <v>š</v>
      </c>
      <c r="E9" s="13" t="str">
        <f t="shared" si="7"/>
        <v/>
      </c>
      <c r="F9" s="13" t="str">
        <f t="shared" si="7"/>
        <v>š</v>
      </c>
      <c r="G9" s="17" t="str">
        <f t="shared" si="7"/>
        <v/>
      </c>
      <c r="H9" s="13" t="str">
        <f t="shared" si="7"/>
        <v>š</v>
      </c>
      <c r="I9" s="13" t="str">
        <f t="shared" si="7"/>
        <v/>
      </c>
      <c r="J9" s="13" t="str">
        <f t="shared" si="7"/>
        <v>š</v>
      </c>
      <c r="K9" s="13" t="str">
        <f t="shared" si="7"/>
        <v/>
      </c>
      <c r="L9" s="12"/>
    </row>
    <row r="10" spans="2:18" ht="49.5" customHeight="1" thickBot="1" x14ac:dyDescent="0.8">
      <c r="B10" s="13" t="str">
        <f t="shared" ref="B10:K10" si="8">IF(C25="","",IF(C25=1,CHAR(154),CHAR(152)))</f>
        <v/>
      </c>
      <c r="C10" s="13" t="str">
        <f t="shared" si="8"/>
        <v>š</v>
      </c>
      <c r="D10" s="13" t="str">
        <f t="shared" si="8"/>
        <v/>
      </c>
      <c r="E10" s="13" t="str">
        <f t="shared" si="8"/>
        <v>š</v>
      </c>
      <c r="F10" s="13" t="str">
        <f t="shared" si="8"/>
        <v/>
      </c>
      <c r="G10" s="13" t="str">
        <f t="shared" si="8"/>
        <v>š</v>
      </c>
      <c r="H10" s="13" t="str">
        <f t="shared" si="8"/>
        <v/>
      </c>
      <c r="I10" s="13" t="str">
        <f t="shared" si="8"/>
        <v>š</v>
      </c>
      <c r="J10" s="13" t="str">
        <f t="shared" si="8"/>
        <v/>
      </c>
      <c r="K10" s="13" t="str">
        <f t="shared" si="8"/>
        <v>š</v>
      </c>
    </row>
    <row r="11" spans="2:18" ht="49.5" customHeight="1" thickBot="1" x14ac:dyDescent="0.8">
      <c r="B11" s="13" t="str">
        <f>IF(C26="","",IF(C26=1,CHAR(154),CHAR(116)))</f>
        <v>š</v>
      </c>
      <c r="C11" s="13" t="str">
        <f t="shared" ref="C11:K11" si="9">IF(D26="","",IF(D26=1,CHAR(154),CHAR(152)))</f>
        <v/>
      </c>
      <c r="D11" s="13" t="str">
        <f>IF(E26="","",IF(E26=1,CHAR(154),CHAR(116)))</f>
        <v/>
      </c>
      <c r="E11" s="13" t="str">
        <f t="shared" si="9"/>
        <v/>
      </c>
      <c r="F11" s="13" t="str">
        <f>IF(G26="","",IF(G26=1,CHAR(154),CHAR(116)))</f>
        <v>š</v>
      </c>
      <c r="G11" s="13" t="str">
        <f t="shared" si="9"/>
        <v/>
      </c>
      <c r="H11" s="13" t="str">
        <f>IF(I26="","",IF(I26=1,CHAR(154),CHAR(116)))</f>
        <v>š</v>
      </c>
      <c r="I11" s="13" t="str">
        <f t="shared" si="9"/>
        <v/>
      </c>
      <c r="J11" s="13" t="str">
        <f>IF(K26="","",IF(K26=1,CHAR(154),CHAR(116)))</f>
        <v>š</v>
      </c>
      <c r="K11" s="13" t="str">
        <f t="shared" si="9"/>
        <v/>
      </c>
    </row>
    <row r="12" spans="2:18" x14ac:dyDescent="0.3">
      <c r="C12" s="12"/>
      <c r="D12" s="12"/>
      <c r="E12" s="12"/>
    </row>
    <row r="14" spans="2:18" x14ac:dyDescent="0.3">
      <c r="N14" t="s">
        <v>13</v>
      </c>
      <c r="R14" t="s">
        <v>23</v>
      </c>
    </row>
    <row r="15" spans="2:18" x14ac:dyDescent="0.3">
      <c r="N15" t="s">
        <v>14</v>
      </c>
      <c r="R15" t="s">
        <v>24</v>
      </c>
    </row>
    <row r="16" spans="2:18" ht="15" thickBot="1" x14ac:dyDescent="0.35">
      <c r="C16" s="4" t="s">
        <v>0</v>
      </c>
      <c r="D16" s="4" t="s">
        <v>1</v>
      </c>
      <c r="E16" s="4" t="s">
        <v>2</v>
      </c>
      <c r="F16" s="4" t="s">
        <v>3</v>
      </c>
      <c r="G16" s="4" t="s">
        <v>4</v>
      </c>
      <c r="H16" s="4" t="s">
        <v>5</v>
      </c>
      <c r="I16" s="4" t="s">
        <v>6</v>
      </c>
      <c r="J16" s="4" t="s">
        <v>7</v>
      </c>
      <c r="K16" s="4" t="s">
        <v>8</v>
      </c>
      <c r="L16" s="4" t="s">
        <v>9</v>
      </c>
    </row>
    <row r="17" spans="2:15" ht="15" thickBot="1" x14ac:dyDescent="0.35">
      <c r="B17" s="5">
        <v>1</v>
      </c>
      <c r="C17" s="1"/>
      <c r="D17" s="1">
        <v>2</v>
      </c>
      <c r="E17" s="1"/>
      <c r="F17" s="1">
        <v>2</v>
      </c>
      <c r="G17" s="1"/>
      <c r="H17" s="1">
        <v>2</v>
      </c>
      <c r="I17" s="1"/>
      <c r="J17" s="1">
        <v>2</v>
      </c>
      <c r="K17" s="1"/>
      <c r="L17" s="1">
        <v>2</v>
      </c>
    </row>
    <row r="18" spans="2:15" ht="15" thickBot="1" x14ac:dyDescent="0.35">
      <c r="B18" s="5">
        <v>2</v>
      </c>
      <c r="C18" s="1">
        <v>2</v>
      </c>
      <c r="D18" s="1"/>
      <c r="E18" s="1">
        <v>2</v>
      </c>
      <c r="F18" s="1"/>
      <c r="G18" s="1"/>
      <c r="H18" s="1"/>
      <c r="I18" s="1">
        <v>2</v>
      </c>
      <c r="J18" s="1"/>
      <c r="K18" s="1">
        <v>2</v>
      </c>
      <c r="L18" s="1"/>
    </row>
    <row r="19" spans="2:15" ht="15" thickBot="1" x14ac:dyDescent="0.35">
      <c r="B19" s="5">
        <v>3</v>
      </c>
      <c r="C19" s="1"/>
      <c r="D19" s="1">
        <v>2</v>
      </c>
      <c r="E19" s="1"/>
      <c r="F19" s="1">
        <v>2</v>
      </c>
      <c r="G19" s="1"/>
      <c r="H19" s="1">
        <v>2</v>
      </c>
      <c r="I19" s="1"/>
      <c r="J19" s="1">
        <v>2</v>
      </c>
      <c r="K19" s="1"/>
      <c r="L19" s="1">
        <v>2</v>
      </c>
      <c r="N19" s="1" t="s">
        <v>10</v>
      </c>
      <c r="O19" s="1" t="str">
        <f>IF(O21&gt;=O20,"1","2")</f>
        <v>1</v>
      </c>
    </row>
    <row r="20" spans="2:15" ht="15" thickBot="1" x14ac:dyDescent="0.35">
      <c r="B20" s="5">
        <v>4</v>
      </c>
      <c r="C20" s="1">
        <v>2</v>
      </c>
      <c r="D20" s="1"/>
      <c r="E20" s="1">
        <v>2</v>
      </c>
      <c r="F20" s="1"/>
      <c r="G20" s="1"/>
      <c r="H20" s="1"/>
      <c r="I20" s="1">
        <v>2</v>
      </c>
      <c r="J20" s="1"/>
      <c r="K20" s="1">
        <v>2</v>
      </c>
      <c r="L20" s="1"/>
      <c r="N20" s="1" t="s">
        <v>11</v>
      </c>
      <c r="O20" s="1">
        <f>COUNTIF(C17:L26,1)</f>
        <v>20</v>
      </c>
    </row>
    <row r="21" spans="2:15" ht="15" thickBot="1" x14ac:dyDescent="0.35">
      <c r="B21" s="5">
        <v>5</v>
      </c>
      <c r="C21" s="1"/>
      <c r="D21" s="1"/>
      <c r="E21" s="1"/>
      <c r="F21" s="1">
        <v>1</v>
      </c>
      <c r="G21" s="1"/>
      <c r="H21" s="1">
        <v>2</v>
      </c>
      <c r="I21" s="1"/>
      <c r="J21" s="1">
        <v>2</v>
      </c>
      <c r="K21" s="1"/>
      <c r="L21" s="1"/>
      <c r="N21" s="1" t="s">
        <v>12</v>
      </c>
      <c r="O21" s="1">
        <f>COUNTIF(C17:L26,2)</f>
        <v>20</v>
      </c>
    </row>
    <row r="22" spans="2:15" ht="15" thickBot="1" x14ac:dyDescent="0.35">
      <c r="B22" s="5">
        <v>6</v>
      </c>
      <c r="C22" s="1">
        <v>1</v>
      </c>
      <c r="D22" s="1"/>
      <c r="E22" s="1"/>
      <c r="F22" s="1"/>
      <c r="G22" s="1"/>
      <c r="H22" s="1"/>
      <c r="I22" s="1"/>
      <c r="J22" s="1"/>
      <c r="K22" s="1">
        <v>1</v>
      </c>
      <c r="L22" s="1"/>
      <c r="N22" s="6" t="s">
        <v>17</v>
      </c>
      <c r="O22" s="1" t="e">
        <f>VLOOKUP(1,Score!A:B,2,0)</f>
        <v>#N/A</v>
      </c>
    </row>
    <row r="23" spans="2:15" ht="15" thickBot="1" x14ac:dyDescent="0.35">
      <c r="B23" s="5">
        <v>7</v>
      </c>
      <c r="C23" s="1"/>
      <c r="D23" s="1"/>
      <c r="E23" s="1"/>
      <c r="F23" s="1">
        <v>1</v>
      </c>
      <c r="G23" s="1"/>
      <c r="H23" s="1">
        <v>1</v>
      </c>
      <c r="I23" s="1"/>
      <c r="J23" s="1">
        <v>1</v>
      </c>
      <c r="K23" s="1"/>
      <c r="L23" s="1"/>
      <c r="N23" s="6" t="s">
        <v>18</v>
      </c>
      <c r="O23" s="1">
        <f>VLOOKUP(Score!F1,Score!F1,1,0)</f>
        <v>1</v>
      </c>
    </row>
    <row r="24" spans="2:15" ht="15" thickBot="1" x14ac:dyDescent="0.35">
      <c r="B24" s="5">
        <v>8</v>
      </c>
      <c r="C24" s="1">
        <v>1</v>
      </c>
      <c r="D24" s="1"/>
      <c r="E24" s="1">
        <v>1</v>
      </c>
      <c r="F24" s="1"/>
      <c r="G24" s="1">
        <v>1</v>
      </c>
      <c r="H24" s="1"/>
      <c r="I24" s="1">
        <v>1</v>
      </c>
      <c r="J24" s="1"/>
      <c r="K24" s="1">
        <v>1</v>
      </c>
      <c r="L24" s="1"/>
      <c r="N24" s="6" t="s">
        <v>19</v>
      </c>
      <c r="O24" s="1">
        <v>1</v>
      </c>
    </row>
    <row r="25" spans="2:15" ht="15" thickBot="1" x14ac:dyDescent="0.35">
      <c r="B25" s="5">
        <v>9</v>
      </c>
      <c r="C25" s="1"/>
      <c r="D25" s="1">
        <v>1</v>
      </c>
      <c r="E25" s="1"/>
      <c r="F25" s="1">
        <v>1</v>
      </c>
      <c r="G25" s="1"/>
      <c r="H25" s="1">
        <v>1</v>
      </c>
      <c r="I25" s="1"/>
      <c r="J25" s="1">
        <v>1</v>
      </c>
      <c r="K25" s="1"/>
      <c r="L25" s="1">
        <v>1</v>
      </c>
    </row>
    <row r="26" spans="2:15" ht="15" thickBot="1" x14ac:dyDescent="0.35">
      <c r="B26" s="5">
        <v>10</v>
      </c>
      <c r="C26" s="1">
        <v>1</v>
      </c>
      <c r="D26" s="1"/>
      <c r="E26" s="1"/>
      <c r="F26" s="1"/>
      <c r="G26" s="1">
        <v>1</v>
      </c>
      <c r="H26" s="1"/>
      <c r="I26" s="1">
        <v>1</v>
      </c>
      <c r="J26" s="1"/>
      <c r="K26" s="1">
        <v>1</v>
      </c>
      <c r="L26" s="1"/>
    </row>
    <row r="27" spans="2:15" x14ac:dyDescent="0.3">
      <c r="B27" s="3"/>
      <c r="C27" s="3"/>
      <c r="D27" s="3"/>
      <c r="E27" s="3"/>
      <c r="F27" s="3"/>
      <c r="G27" s="3"/>
      <c r="H27" s="3"/>
      <c r="I27" s="3"/>
      <c r="J27" s="3"/>
      <c r="K27" s="3"/>
    </row>
    <row r="29" spans="2:15" x14ac:dyDescent="0.3">
      <c r="B29" s="24" t="s">
        <v>227</v>
      </c>
      <c r="C29" s="24"/>
      <c r="D29" s="24"/>
      <c r="E29" s="24"/>
      <c r="F29" s="24"/>
      <c r="G29" s="24"/>
      <c r="H29" s="24"/>
      <c r="I29" s="24"/>
    </row>
    <row r="30" spans="2:15" x14ac:dyDescent="0.3">
      <c r="B30" s="25" t="s">
        <v>228</v>
      </c>
      <c r="C30" s="24"/>
      <c r="D30" s="24"/>
      <c r="E30" s="23" t="e">
        <f>VLOOKUP(choix_adresse_dep_pion,B31:C130,2,FALSE)</f>
        <v>#N/A</v>
      </c>
      <c r="F30" s="25" t="s">
        <v>229</v>
      </c>
      <c r="G30" s="24"/>
      <c r="H30" s="24"/>
      <c r="I30" s="23" t="e">
        <f>VLOOKUP(choix_adresse_damier,B31:C130,2,FALSE)</f>
        <v>#N/A</v>
      </c>
      <c r="K30" s="20"/>
      <c r="L30" s="20" t="s">
        <v>230</v>
      </c>
      <c r="M30" s="20"/>
    </row>
    <row r="31" spans="2:15" x14ac:dyDescent="0.3">
      <c r="B31" s="26" t="s">
        <v>27</v>
      </c>
      <c r="C31" s="26" t="s">
        <v>127</v>
      </c>
      <c r="K31" s="20">
        <v>1</v>
      </c>
      <c r="L31" s="20" t="s">
        <v>231</v>
      </c>
      <c r="M31" s="20"/>
    </row>
    <row r="32" spans="2:15" x14ac:dyDescent="0.3">
      <c r="B32" s="27" t="s">
        <v>28</v>
      </c>
      <c r="C32" s="27" t="s">
        <v>128</v>
      </c>
      <c r="K32" s="20">
        <v>2</v>
      </c>
      <c r="L32" s="20" t="s">
        <v>232</v>
      </c>
      <c r="M32" s="20"/>
    </row>
    <row r="33" spans="2:13" x14ac:dyDescent="0.3">
      <c r="B33" s="26" t="s">
        <v>29</v>
      </c>
      <c r="C33" s="26" t="s">
        <v>129</v>
      </c>
      <c r="K33" s="20">
        <v>3</v>
      </c>
      <c r="L33" s="20" t="s">
        <v>237</v>
      </c>
      <c r="M33" s="20"/>
    </row>
    <row r="34" spans="2:13" x14ac:dyDescent="0.3">
      <c r="B34" s="27" t="s">
        <v>30</v>
      </c>
      <c r="C34" s="27" t="s">
        <v>130</v>
      </c>
      <c r="K34" s="20"/>
      <c r="L34" s="20"/>
      <c r="M34" s="20" t="s">
        <v>235</v>
      </c>
    </row>
    <row r="35" spans="2:13" x14ac:dyDescent="0.3">
      <c r="B35" s="26" t="s">
        <v>31</v>
      </c>
      <c r="C35" s="26" t="s">
        <v>131</v>
      </c>
      <c r="K35" s="20"/>
      <c r="L35" s="20"/>
      <c r="M35" s="20" t="s">
        <v>233</v>
      </c>
    </row>
    <row r="36" spans="2:13" x14ac:dyDescent="0.3">
      <c r="B36" s="27" t="s">
        <v>32</v>
      </c>
      <c r="C36" s="27" t="s">
        <v>132</v>
      </c>
      <c r="K36" s="20"/>
      <c r="L36" s="20"/>
      <c r="M36" s="20" t="s">
        <v>234</v>
      </c>
    </row>
    <row r="37" spans="2:13" x14ac:dyDescent="0.3">
      <c r="B37" s="26" t="s">
        <v>33</v>
      </c>
      <c r="C37" s="26" t="s">
        <v>133</v>
      </c>
      <c r="K37" s="20">
        <v>4</v>
      </c>
      <c r="L37" s="20" t="s">
        <v>236</v>
      </c>
      <c r="M37" s="20"/>
    </row>
    <row r="38" spans="2:13" x14ac:dyDescent="0.3">
      <c r="B38" s="27" t="s">
        <v>34</v>
      </c>
      <c r="C38" s="27" t="s">
        <v>134</v>
      </c>
      <c r="K38" s="20">
        <v>5</v>
      </c>
      <c r="L38" s="20" t="s">
        <v>238</v>
      </c>
      <c r="M38" s="20"/>
    </row>
    <row r="39" spans="2:13" x14ac:dyDescent="0.3">
      <c r="B39" s="26" t="s">
        <v>35</v>
      </c>
      <c r="C39" s="26" t="s">
        <v>135</v>
      </c>
      <c r="K39" s="20"/>
      <c r="L39" s="20"/>
      <c r="M39" s="20" t="s">
        <v>239</v>
      </c>
    </row>
    <row r="40" spans="2:13" x14ac:dyDescent="0.3">
      <c r="B40" s="27" t="s">
        <v>36</v>
      </c>
      <c r="C40" s="27" t="s">
        <v>136</v>
      </c>
      <c r="K40" s="20"/>
      <c r="L40" s="20"/>
      <c r="M40" s="20" t="s">
        <v>240</v>
      </c>
    </row>
    <row r="41" spans="2:13" x14ac:dyDescent="0.3">
      <c r="B41" s="26" t="s">
        <v>37</v>
      </c>
      <c r="C41" s="26" t="s">
        <v>137</v>
      </c>
      <c r="K41" s="20"/>
      <c r="L41" s="20"/>
      <c r="M41" s="20" t="s">
        <v>241</v>
      </c>
    </row>
    <row r="42" spans="2:13" x14ac:dyDescent="0.3">
      <c r="B42" s="27" t="s">
        <v>38</v>
      </c>
      <c r="C42" s="27" t="s">
        <v>138</v>
      </c>
    </row>
    <row r="43" spans="2:13" x14ac:dyDescent="0.3">
      <c r="B43" s="26" t="s">
        <v>39</v>
      </c>
      <c r="C43" s="26" t="s">
        <v>139</v>
      </c>
    </row>
    <row r="44" spans="2:13" x14ac:dyDescent="0.3">
      <c r="B44" s="27" t="s">
        <v>40</v>
      </c>
      <c r="C44" s="27" t="s">
        <v>140</v>
      </c>
      <c r="K44" s="19"/>
      <c r="L44" s="19" t="s">
        <v>245</v>
      </c>
    </row>
    <row r="45" spans="2:13" x14ac:dyDescent="0.3">
      <c r="B45" s="26" t="s">
        <v>41</v>
      </c>
      <c r="C45" s="26" t="s">
        <v>141</v>
      </c>
      <c r="K45" s="19">
        <v>1</v>
      </c>
      <c r="L45" s="19" t="s">
        <v>242</v>
      </c>
    </row>
    <row r="46" spans="2:13" x14ac:dyDescent="0.3">
      <c r="B46" s="27" t="s">
        <v>42</v>
      </c>
      <c r="C46" s="27" t="s">
        <v>142</v>
      </c>
      <c r="K46" s="19">
        <v>2</v>
      </c>
      <c r="L46" s="19" t="s">
        <v>243</v>
      </c>
    </row>
    <row r="47" spans="2:13" x14ac:dyDescent="0.3">
      <c r="B47" s="26" t="s">
        <v>43</v>
      </c>
      <c r="C47" s="26" t="s">
        <v>143</v>
      </c>
      <c r="K47" s="19">
        <v>3</v>
      </c>
      <c r="L47" s="19" t="s">
        <v>244</v>
      </c>
    </row>
    <row r="48" spans="2:13" x14ac:dyDescent="0.3">
      <c r="B48" s="27" t="s">
        <v>44</v>
      </c>
      <c r="C48" s="27" t="s">
        <v>144</v>
      </c>
      <c r="K48" s="19">
        <v>4</v>
      </c>
      <c r="L48" s="19" t="s">
        <v>246</v>
      </c>
    </row>
    <row r="49" spans="2:12" x14ac:dyDescent="0.3">
      <c r="B49" s="26" t="s">
        <v>45</v>
      </c>
      <c r="C49" s="26" t="s">
        <v>145</v>
      </c>
      <c r="K49" s="19">
        <v>5</v>
      </c>
      <c r="L49" s="19" t="s">
        <v>247</v>
      </c>
    </row>
    <row r="50" spans="2:12" x14ac:dyDescent="0.3">
      <c r="B50" s="27" t="s">
        <v>46</v>
      </c>
      <c r="C50" s="27" t="s">
        <v>146</v>
      </c>
      <c r="K50" s="19">
        <v>6</v>
      </c>
      <c r="L50" s="19" t="s">
        <v>248</v>
      </c>
    </row>
    <row r="51" spans="2:12" x14ac:dyDescent="0.3">
      <c r="B51" s="26" t="s">
        <v>47</v>
      </c>
      <c r="C51" s="26" t="s">
        <v>147</v>
      </c>
    </row>
    <row r="52" spans="2:12" x14ac:dyDescent="0.3">
      <c r="B52" s="27" t="s">
        <v>48</v>
      </c>
      <c r="C52" s="27" t="s">
        <v>148</v>
      </c>
    </row>
    <row r="53" spans="2:12" x14ac:dyDescent="0.3">
      <c r="B53" s="26" t="s">
        <v>49</v>
      </c>
      <c r="C53" s="26" t="s">
        <v>149</v>
      </c>
    </row>
    <row r="54" spans="2:12" x14ac:dyDescent="0.3">
      <c r="B54" s="27" t="s">
        <v>50</v>
      </c>
      <c r="C54" s="27" t="s">
        <v>150</v>
      </c>
    </row>
    <row r="55" spans="2:12" x14ac:dyDescent="0.3">
      <c r="B55" s="26" t="s">
        <v>51</v>
      </c>
      <c r="C55" s="26" t="s">
        <v>151</v>
      </c>
    </row>
    <row r="56" spans="2:12" x14ac:dyDescent="0.3">
      <c r="B56" s="27" t="s">
        <v>52</v>
      </c>
      <c r="C56" s="27" t="s">
        <v>152</v>
      </c>
    </row>
    <row r="57" spans="2:12" x14ac:dyDescent="0.3">
      <c r="B57" s="26" t="s">
        <v>53</v>
      </c>
      <c r="C57" s="26" t="s">
        <v>153</v>
      </c>
    </row>
    <row r="58" spans="2:12" x14ac:dyDescent="0.3">
      <c r="B58" s="27" t="s">
        <v>54</v>
      </c>
      <c r="C58" s="27" t="s">
        <v>154</v>
      </c>
    </row>
    <row r="59" spans="2:12" x14ac:dyDescent="0.3">
      <c r="B59" s="26" t="s">
        <v>55</v>
      </c>
      <c r="C59" s="26" t="s">
        <v>155</v>
      </c>
    </row>
    <row r="60" spans="2:12" x14ac:dyDescent="0.3">
      <c r="B60" s="27" t="s">
        <v>56</v>
      </c>
      <c r="C60" s="27" t="s">
        <v>156</v>
      </c>
    </row>
    <row r="61" spans="2:12" x14ac:dyDescent="0.3">
      <c r="B61" s="26" t="s">
        <v>57</v>
      </c>
      <c r="C61" s="26" t="s">
        <v>157</v>
      </c>
    </row>
    <row r="62" spans="2:12" x14ac:dyDescent="0.3">
      <c r="B62" s="27" t="s">
        <v>58</v>
      </c>
      <c r="C62" s="27" t="s">
        <v>158</v>
      </c>
    </row>
    <row r="63" spans="2:12" x14ac:dyDescent="0.3">
      <c r="B63" s="26" t="s">
        <v>59</v>
      </c>
      <c r="C63" s="26" t="s">
        <v>159</v>
      </c>
    </row>
    <row r="64" spans="2:12" x14ac:dyDescent="0.3">
      <c r="B64" s="27" t="s">
        <v>60</v>
      </c>
      <c r="C64" s="27" t="s">
        <v>160</v>
      </c>
    </row>
    <row r="65" spans="2:3" x14ac:dyDescent="0.3">
      <c r="B65" s="26" t="s">
        <v>61</v>
      </c>
      <c r="C65" s="26" t="s">
        <v>161</v>
      </c>
    </row>
    <row r="66" spans="2:3" x14ac:dyDescent="0.3">
      <c r="B66" s="27" t="s">
        <v>62</v>
      </c>
      <c r="C66" s="27" t="s">
        <v>162</v>
      </c>
    </row>
    <row r="67" spans="2:3" x14ac:dyDescent="0.3">
      <c r="B67" s="26" t="s">
        <v>63</v>
      </c>
      <c r="C67" s="26" t="s">
        <v>163</v>
      </c>
    </row>
    <row r="68" spans="2:3" x14ac:dyDescent="0.3">
      <c r="B68" s="27" t="s">
        <v>64</v>
      </c>
      <c r="C68" s="27" t="s">
        <v>164</v>
      </c>
    </row>
    <row r="69" spans="2:3" x14ac:dyDescent="0.3">
      <c r="B69" s="26" t="s">
        <v>65</v>
      </c>
      <c r="C69" s="26" t="s">
        <v>165</v>
      </c>
    </row>
    <row r="70" spans="2:3" x14ac:dyDescent="0.3">
      <c r="B70" s="27" t="s">
        <v>66</v>
      </c>
      <c r="C70" s="27" t="s">
        <v>166</v>
      </c>
    </row>
    <row r="71" spans="2:3" x14ac:dyDescent="0.3">
      <c r="B71" s="26" t="s">
        <v>67</v>
      </c>
      <c r="C71" s="26" t="s">
        <v>167</v>
      </c>
    </row>
    <row r="72" spans="2:3" x14ac:dyDescent="0.3">
      <c r="B72" s="27" t="s">
        <v>68</v>
      </c>
      <c r="C72" s="27" t="s">
        <v>168</v>
      </c>
    </row>
    <row r="73" spans="2:3" x14ac:dyDescent="0.3">
      <c r="B73" s="26" t="s">
        <v>69</v>
      </c>
      <c r="C73" s="26" t="s">
        <v>169</v>
      </c>
    </row>
    <row r="74" spans="2:3" x14ac:dyDescent="0.3">
      <c r="B74" s="27" t="s">
        <v>70</v>
      </c>
      <c r="C74" s="27" t="s">
        <v>170</v>
      </c>
    </row>
    <row r="75" spans="2:3" x14ac:dyDescent="0.3">
      <c r="B75" s="26" t="s">
        <v>71</v>
      </c>
      <c r="C75" s="26" t="s">
        <v>171</v>
      </c>
    </row>
    <row r="76" spans="2:3" x14ac:dyDescent="0.3">
      <c r="B76" s="27" t="s">
        <v>72</v>
      </c>
      <c r="C76" s="27" t="s">
        <v>172</v>
      </c>
    </row>
    <row r="77" spans="2:3" x14ac:dyDescent="0.3">
      <c r="B77" s="26" t="s">
        <v>73</v>
      </c>
      <c r="C77" s="26" t="s">
        <v>173</v>
      </c>
    </row>
    <row r="78" spans="2:3" x14ac:dyDescent="0.3">
      <c r="B78" s="27" t="s">
        <v>74</v>
      </c>
      <c r="C78" s="27" t="s">
        <v>174</v>
      </c>
    </row>
    <row r="79" spans="2:3" x14ac:dyDescent="0.3">
      <c r="B79" s="26" t="s">
        <v>75</v>
      </c>
      <c r="C79" s="26" t="s">
        <v>175</v>
      </c>
    </row>
    <row r="80" spans="2:3" x14ac:dyDescent="0.3">
      <c r="B80" s="27" t="s">
        <v>76</v>
      </c>
      <c r="C80" s="27" t="s">
        <v>176</v>
      </c>
    </row>
    <row r="81" spans="2:3" x14ac:dyDescent="0.3">
      <c r="B81" s="26" t="s">
        <v>77</v>
      </c>
      <c r="C81" s="26" t="s">
        <v>177</v>
      </c>
    </row>
    <row r="82" spans="2:3" x14ac:dyDescent="0.3">
      <c r="B82" s="27" t="s">
        <v>78</v>
      </c>
      <c r="C82" s="27" t="s">
        <v>178</v>
      </c>
    </row>
    <row r="83" spans="2:3" x14ac:dyDescent="0.3">
      <c r="B83" s="26" t="s">
        <v>79</v>
      </c>
      <c r="C83" s="26" t="s">
        <v>179</v>
      </c>
    </row>
    <row r="84" spans="2:3" x14ac:dyDescent="0.3">
      <c r="B84" s="27" t="s">
        <v>80</v>
      </c>
      <c r="C84" s="27" t="s">
        <v>180</v>
      </c>
    </row>
    <row r="85" spans="2:3" x14ac:dyDescent="0.3">
      <c r="B85" s="26" t="s">
        <v>81</v>
      </c>
      <c r="C85" s="26" t="s">
        <v>181</v>
      </c>
    </row>
    <row r="86" spans="2:3" x14ac:dyDescent="0.3">
      <c r="B86" s="27" t="s">
        <v>82</v>
      </c>
      <c r="C86" s="27" t="s">
        <v>182</v>
      </c>
    </row>
    <row r="87" spans="2:3" x14ac:dyDescent="0.3">
      <c r="B87" s="26" t="s">
        <v>83</v>
      </c>
      <c r="C87" s="26" t="s">
        <v>183</v>
      </c>
    </row>
    <row r="88" spans="2:3" x14ac:dyDescent="0.3">
      <c r="B88" s="27" t="s">
        <v>84</v>
      </c>
      <c r="C88" s="27" t="s">
        <v>184</v>
      </c>
    </row>
    <row r="89" spans="2:3" x14ac:dyDescent="0.3">
      <c r="B89" s="26" t="s">
        <v>85</v>
      </c>
      <c r="C89" s="26" t="s">
        <v>185</v>
      </c>
    </row>
    <row r="90" spans="2:3" x14ac:dyDescent="0.3">
      <c r="B90" s="27" t="s">
        <v>86</v>
      </c>
      <c r="C90" s="27" t="s">
        <v>186</v>
      </c>
    </row>
    <row r="91" spans="2:3" x14ac:dyDescent="0.3">
      <c r="B91" s="26" t="s">
        <v>87</v>
      </c>
      <c r="C91" s="26" t="s">
        <v>187</v>
      </c>
    </row>
    <row r="92" spans="2:3" x14ac:dyDescent="0.3">
      <c r="B92" s="27" t="s">
        <v>88</v>
      </c>
      <c r="C92" s="27" t="s">
        <v>188</v>
      </c>
    </row>
    <row r="93" spans="2:3" x14ac:dyDescent="0.3">
      <c r="B93" s="26" t="s">
        <v>89</v>
      </c>
      <c r="C93" s="26" t="s">
        <v>189</v>
      </c>
    </row>
    <row r="94" spans="2:3" x14ac:dyDescent="0.3">
      <c r="B94" s="27" t="s">
        <v>90</v>
      </c>
      <c r="C94" s="27" t="s">
        <v>190</v>
      </c>
    </row>
    <row r="95" spans="2:3" x14ac:dyDescent="0.3">
      <c r="B95" s="26" t="s">
        <v>91</v>
      </c>
      <c r="C95" s="26" t="s">
        <v>191</v>
      </c>
    </row>
    <row r="96" spans="2:3" x14ac:dyDescent="0.3">
      <c r="B96" s="27" t="s">
        <v>92</v>
      </c>
      <c r="C96" s="27" t="s">
        <v>192</v>
      </c>
    </row>
    <row r="97" spans="2:3" x14ac:dyDescent="0.3">
      <c r="B97" s="26" t="s">
        <v>93</v>
      </c>
      <c r="C97" s="26" t="s">
        <v>193</v>
      </c>
    </row>
    <row r="98" spans="2:3" x14ac:dyDescent="0.3">
      <c r="B98" s="27" t="s">
        <v>94</v>
      </c>
      <c r="C98" s="27" t="s">
        <v>194</v>
      </c>
    </row>
    <row r="99" spans="2:3" x14ac:dyDescent="0.3">
      <c r="B99" s="26" t="s">
        <v>95</v>
      </c>
      <c r="C99" s="26" t="s">
        <v>195</v>
      </c>
    </row>
    <row r="100" spans="2:3" x14ac:dyDescent="0.3">
      <c r="B100" s="27" t="s">
        <v>96</v>
      </c>
      <c r="C100" s="27" t="s">
        <v>196</v>
      </c>
    </row>
    <row r="101" spans="2:3" x14ac:dyDescent="0.3">
      <c r="B101" s="26" t="s">
        <v>97</v>
      </c>
      <c r="C101" s="26" t="s">
        <v>197</v>
      </c>
    </row>
    <row r="102" spans="2:3" x14ac:dyDescent="0.3">
      <c r="B102" s="27" t="s">
        <v>98</v>
      </c>
      <c r="C102" s="27" t="s">
        <v>198</v>
      </c>
    </row>
    <row r="103" spans="2:3" x14ac:dyDescent="0.3">
      <c r="B103" s="26" t="s">
        <v>99</v>
      </c>
      <c r="C103" s="26" t="s">
        <v>199</v>
      </c>
    </row>
    <row r="104" spans="2:3" x14ac:dyDescent="0.3">
      <c r="B104" s="27" t="s">
        <v>100</v>
      </c>
      <c r="C104" s="27" t="s">
        <v>200</v>
      </c>
    </row>
    <row r="105" spans="2:3" x14ac:dyDescent="0.3">
      <c r="B105" s="26" t="s">
        <v>101</v>
      </c>
      <c r="C105" s="26" t="s">
        <v>201</v>
      </c>
    </row>
    <row r="106" spans="2:3" x14ac:dyDescent="0.3">
      <c r="B106" s="27" t="s">
        <v>102</v>
      </c>
      <c r="C106" s="27" t="s">
        <v>202</v>
      </c>
    </row>
    <row r="107" spans="2:3" x14ac:dyDescent="0.3">
      <c r="B107" s="26" t="s">
        <v>103</v>
      </c>
      <c r="C107" s="26" t="s">
        <v>203</v>
      </c>
    </row>
    <row r="108" spans="2:3" x14ac:dyDescent="0.3">
      <c r="B108" s="27" t="s">
        <v>104</v>
      </c>
      <c r="C108" s="27" t="s">
        <v>204</v>
      </c>
    </row>
    <row r="109" spans="2:3" x14ac:dyDescent="0.3">
      <c r="B109" s="26" t="s">
        <v>105</v>
      </c>
      <c r="C109" s="26" t="s">
        <v>205</v>
      </c>
    </row>
    <row r="110" spans="2:3" x14ac:dyDescent="0.3">
      <c r="B110" s="27" t="s">
        <v>106</v>
      </c>
      <c r="C110" s="27" t="s">
        <v>206</v>
      </c>
    </row>
    <row r="111" spans="2:3" x14ac:dyDescent="0.3">
      <c r="B111" s="26" t="s">
        <v>107</v>
      </c>
      <c r="C111" s="26" t="s">
        <v>207</v>
      </c>
    </row>
    <row r="112" spans="2:3" x14ac:dyDescent="0.3">
      <c r="B112" s="27" t="s">
        <v>108</v>
      </c>
      <c r="C112" s="27" t="s">
        <v>208</v>
      </c>
    </row>
    <row r="113" spans="2:3" x14ac:dyDescent="0.3">
      <c r="B113" s="26" t="s">
        <v>109</v>
      </c>
      <c r="C113" s="26" t="s">
        <v>209</v>
      </c>
    </row>
    <row r="114" spans="2:3" x14ac:dyDescent="0.3">
      <c r="B114" s="27" t="s">
        <v>110</v>
      </c>
      <c r="C114" s="27" t="s">
        <v>210</v>
      </c>
    </row>
    <row r="115" spans="2:3" x14ac:dyDescent="0.3">
      <c r="B115" s="26" t="s">
        <v>111</v>
      </c>
      <c r="C115" s="26" t="s">
        <v>211</v>
      </c>
    </row>
    <row r="116" spans="2:3" x14ac:dyDescent="0.3">
      <c r="B116" s="27" t="s">
        <v>112</v>
      </c>
      <c r="C116" s="27" t="s">
        <v>212</v>
      </c>
    </row>
    <row r="117" spans="2:3" x14ac:dyDescent="0.3">
      <c r="B117" s="26" t="s">
        <v>113</v>
      </c>
      <c r="C117" s="26" t="s">
        <v>213</v>
      </c>
    </row>
    <row r="118" spans="2:3" x14ac:dyDescent="0.3">
      <c r="B118" s="27" t="s">
        <v>114</v>
      </c>
      <c r="C118" s="27" t="s">
        <v>214</v>
      </c>
    </row>
    <row r="119" spans="2:3" x14ac:dyDescent="0.3">
      <c r="B119" s="26" t="s">
        <v>115</v>
      </c>
      <c r="C119" s="26" t="s">
        <v>215</v>
      </c>
    </row>
    <row r="120" spans="2:3" x14ac:dyDescent="0.3">
      <c r="B120" s="27" t="s">
        <v>116</v>
      </c>
      <c r="C120" s="27" t="s">
        <v>216</v>
      </c>
    </row>
    <row r="121" spans="2:3" x14ac:dyDescent="0.3">
      <c r="B121" s="26" t="s">
        <v>117</v>
      </c>
      <c r="C121" s="26" t="s">
        <v>217</v>
      </c>
    </row>
    <row r="122" spans="2:3" x14ac:dyDescent="0.3">
      <c r="B122" s="27" t="s">
        <v>118</v>
      </c>
      <c r="C122" s="27" t="s">
        <v>218</v>
      </c>
    </row>
    <row r="123" spans="2:3" x14ac:dyDescent="0.3">
      <c r="B123" s="26" t="s">
        <v>119</v>
      </c>
      <c r="C123" s="26" t="s">
        <v>219</v>
      </c>
    </row>
    <row r="124" spans="2:3" x14ac:dyDescent="0.3">
      <c r="B124" s="27" t="s">
        <v>120</v>
      </c>
      <c r="C124" s="27" t="s">
        <v>220</v>
      </c>
    </row>
    <row r="125" spans="2:3" x14ac:dyDescent="0.3">
      <c r="B125" s="26" t="s">
        <v>121</v>
      </c>
      <c r="C125" s="26" t="s">
        <v>221</v>
      </c>
    </row>
    <row r="126" spans="2:3" x14ac:dyDescent="0.3">
      <c r="B126" s="27" t="s">
        <v>122</v>
      </c>
      <c r="C126" s="27" t="s">
        <v>222</v>
      </c>
    </row>
    <row r="127" spans="2:3" x14ac:dyDescent="0.3">
      <c r="B127" s="26" t="s">
        <v>123</v>
      </c>
      <c r="C127" s="26" t="s">
        <v>223</v>
      </c>
    </row>
    <row r="128" spans="2:3" x14ac:dyDescent="0.3">
      <c r="B128" s="27" t="s">
        <v>124</v>
      </c>
      <c r="C128" s="27" t="s">
        <v>224</v>
      </c>
    </row>
    <row r="129" spans="2:3" x14ac:dyDescent="0.3">
      <c r="B129" s="26" t="s">
        <v>125</v>
      </c>
      <c r="C129" s="26" t="s">
        <v>225</v>
      </c>
    </row>
    <row r="130" spans="2:3" x14ac:dyDescent="0.3">
      <c r="B130" s="27" t="s">
        <v>126</v>
      </c>
      <c r="C130" s="27" t="s">
        <v>226</v>
      </c>
    </row>
  </sheetData>
  <mergeCells count="3">
    <mergeCell ref="M3:O3"/>
    <mergeCell ref="B1:N1"/>
    <mergeCell ref="M5:O5"/>
  </mergeCells>
  <conditionalFormatting sqref="B2:K11">
    <cfRule type="cellIs" dxfId="9" priority="11" operator="equal">
      <formula>CHAR(154)</formula>
    </cfRule>
  </conditionalFormatting>
  <conditionalFormatting sqref="Q3">
    <cfRule type="cellIs" dxfId="8" priority="9" operator="equal">
      <formula>CHAR(152)</formula>
    </cfRule>
    <cfRule type="cellIs" dxfId="7" priority="10" operator="equal">
      <formula>CHAR(154)</formula>
    </cfRule>
  </conditionalFormatting>
  <conditionalFormatting sqref="M3:O3">
    <cfRule type="cellIs" dxfId="6" priority="6" operator="equal">
      <formula>"Joueur 2"</formula>
    </cfRule>
    <cfRule type="cellIs" dxfId="5" priority="7" operator="equal">
      <formula>"Joueur 1"</formula>
    </cfRule>
  </conditionalFormatting>
  <conditionalFormatting sqref="C2">
    <cfRule type="cellIs" dxfId="4" priority="5" operator="equal">
      <formula>CHAR(105)</formula>
    </cfRule>
  </conditionalFormatting>
  <conditionalFormatting sqref="E2">
    <cfRule type="cellIs" dxfId="3" priority="4" operator="equal">
      <formula>CHAR(105)</formula>
    </cfRule>
  </conditionalFormatting>
  <conditionalFormatting sqref="G2">
    <cfRule type="cellIs" dxfId="2" priority="3" operator="equal">
      <formula>CHAR(105)</formula>
    </cfRule>
  </conditionalFormatting>
  <conditionalFormatting sqref="I2">
    <cfRule type="cellIs" dxfId="1" priority="2" operator="equal">
      <formula>CHAR(105)</formula>
    </cfRule>
  </conditionalFormatting>
  <conditionalFormatting sqref="K2">
    <cfRule type="cellIs" dxfId="0" priority="1" operator="equal">
      <formula>CHAR(105)</formula>
    </cfRule>
  </conditionalFormatting>
  <dataValidations count="1">
    <dataValidation type="custom" allowBlank="1" showInputMessage="1" showErrorMessage="1" error="VOUS ÊTES NULS !" sqref="C17 D18 E17 F18 G17 H18 I17 J18 K17 L18 C19 D20 E19 F20 G19 H20 I19 J20 K19 L20 C21 D22 E21 F22 G21 H22 I21 J22 K21 L22 C23 D24 E23 F24 G23 H24 I23 J24 K23 L24 C25 D26 E25 F26 G25 H26 I25 J26 K25 L26">
      <formula1>IF(1&lt;0,TRUE)</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031" r:id="rId4" name="CommandButton1">
          <controlPr defaultSize="0" autoLine="0" r:id="rId5">
            <anchor moveWithCells="1">
              <from>
                <xdr:col>12</xdr:col>
                <xdr:colOff>121920</xdr:colOff>
                <xdr:row>8</xdr:row>
                <xdr:rowOff>160020</xdr:rowOff>
              </from>
              <to>
                <xdr:col>14</xdr:col>
                <xdr:colOff>480060</xdr:colOff>
                <xdr:row>8</xdr:row>
                <xdr:rowOff>533400</xdr:rowOff>
              </to>
            </anchor>
          </controlPr>
        </control>
      </mc:Choice>
      <mc:Fallback>
        <control shapeId="1031" r:id="rId4" name="CommandButton1"/>
      </mc:Fallback>
    </mc:AlternateContent>
    <mc:AlternateContent xmlns:mc="http://schemas.openxmlformats.org/markup-compatibility/2006">
      <mc:Choice Requires="x14">
        <control shapeId="1029" r:id="rId6" name="Button 5">
          <controlPr defaultSize="0" print="0" autoFill="0" autoPict="0" macro="[0]!NouvellePartie">
            <anchor moveWithCells="1" sizeWithCells="1">
              <from>
                <xdr:col>12</xdr:col>
                <xdr:colOff>152400</xdr:colOff>
                <xdr:row>4</xdr:row>
                <xdr:rowOff>76200</xdr:rowOff>
              </from>
              <to>
                <xdr:col>14</xdr:col>
                <xdr:colOff>289560</xdr:colOff>
                <xdr:row>4</xdr:row>
                <xdr:rowOff>502920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5"/>
  <sheetViews>
    <sheetView workbookViewId="0">
      <selection activeCell="E23" sqref="E23"/>
    </sheetView>
  </sheetViews>
  <sheetFormatPr baseColWidth="10" defaultRowHeight="14.4" x14ac:dyDescent="0.3"/>
  <cols>
    <col min="1" max="1" width="14.5546875" customWidth="1"/>
    <col min="2" max="2" width="18.33203125" customWidth="1"/>
    <col min="8" max="8" width="22.6640625" customWidth="1"/>
  </cols>
  <sheetData>
    <row r="1" spans="1:8" x14ac:dyDescent="0.3">
      <c r="A1" s="2" t="s">
        <v>20</v>
      </c>
      <c r="B1" s="2" t="s">
        <v>16</v>
      </c>
      <c r="F1">
        <v>1</v>
      </c>
    </row>
    <row r="4" spans="1:8" x14ac:dyDescent="0.3">
      <c r="H4" t="s">
        <v>21</v>
      </c>
    </row>
    <row r="5" spans="1:8" x14ac:dyDescent="0.3">
      <c r="H5" t="s">
        <v>22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Jeu</vt:lpstr>
      <vt:lpstr>Score</vt:lpstr>
      <vt:lpstr>Feuil3</vt:lpstr>
      <vt:lpstr>choix_adresse_damier</vt:lpstr>
      <vt:lpstr>choix_adresse_dep_pion</vt:lpstr>
      <vt:lpstr>codes</vt:lpstr>
      <vt:lpstr>DAMIER</vt:lpstr>
      <vt:lpstr>deplacement_pion_table</vt:lpstr>
      <vt:lpstr>origine_pion_table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Master</dc:creator>
  <cp:lastModifiedBy>waard</cp:lastModifiedBy>
  <dcterms:created xsi:type="dcterms:W3CDTF">2016-09-13T12:11:30Z</dcterms:created>
  <dcterms:modified xsi:type="dcterms:W3CDTF">2016-11-08T21:36:32Z</dcterms:modified>
</cp:coreProperties>
</file>