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COLE-NICOLAS\CALCUL 3ème\"/>
    </mc:Choice>
  </mc:AlternateContent>
  <xr:revisionPtr revIDLastSave="0" documentId="13_ncr:1_{B99E1921-74AE-419C-A48C-AEDC0BF5DD99}" xr6:coauthVersionLast="40" xr6:coauthVersionMax="40" xr10:uidLastSave="{00000000-0000-0000-0000-000000000000}"/>
  <bookViews>
    <workbookView xWindow="0" yWindow="0" windowWidth="17280" windowHeight="6900" activeTab="2" xr2:uid="{EFDC9648-E909-4D7D-AB61-F29FEB2D31A5}"/>
  </bookViews>
  <sheets>
    <sheet name="moins €" sheetId="1" r:id="rId1"/>
    <sheet name="probleme" sheetId="2" r:id="rId2"/>
    <sheet name="Probl €" sheetId="3" r:id="rId3"/>
    <sheet name="Feuil1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3" l="1"/>
  <c r="K14" i="3" l="1"/>
  <c r="K24" i="3" s="1"/>
  <c r="K9" i="3" l="1"/>
  <c r="R11" i="3" l="1"/>
  <c r="F32" i="3"/>
  <c r="F31" i="3"/>
  <c r="F30" i="3"/>
  <c r="B17" i="3" l="1"/>
  <c r="I11" i="2" l="1"/>
  <c r="D30" i="2" l="1"/>
  <c r="E39" i="2" l="1"/>
  <c r="B28" i="2" l="1"/>
  <c r="B42" i="2"/>
  <c r="G39" i="2"/>
  <c r="G40" i="2" s="1"/>
  <c r="D44" i="2" s="1"/>
  <c r="I37" i="2"/>
  <c r="I12" i="2"/>
  <c r="I4" i="2"/>
  <c r="D28" i="2" l="1"/>
  <c r="D42" i="2"/>
</calcChain>
</file>

<file path=xl/sharedStrings.xml><?xml version="1.0" encoding="utf-8"?>
<sst xmlns="http://schemas.openxmlformats.org/spreadsheetml/2006/main" count="247" uniqueCount="128">
  <si>
    <t>-</t>
  </si>
  <si>
    <t>=</t>
  </si>
  <si>
    <t>4 , 100</t>
  </si>
  <si>
    <t>Les Euros :</t>
  </si>
  <si>
    <t>Les Cents</t>
  </si>
  <si>
    <t>=6</t>
  </si>
  <si>
    <t>1 , 32</t>
  </si>
  <si>
    <r>
      <t xml:space="preserve">100 - </t>
    </r>
    <r>
      <rPr>
        <u val="double"/>
        <sz val="14"/>
        <color theme="1"/>
        <rFont val="Calibri"/>
        <family val="2"/>
        <scheme val="minor"/>
      </rPr>
      <t>3</t>
    </r>
    <r>
      <rPr>
        <sz val="14"/>
        <color theme="1"/>
        <rFont val="Calibri"/>
        <family val="2"/>
        <scheme val="minor"/>
      </rPr>
      <t xml:space="preserve"> </t>
    </r>
    <r>
      <rPr>
        <u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=</t>
    </r>
  </si>
  <si>
    <t>= 8</t>
  </si>
  <si>
    <t>= 6</t>
  </si>
  <si>
    <r>
      <t xml:space="preserve">4 - 1 = </t>
    </r>
    <r>
      <rPr>
        <b/>
        <sz val="18"/>
        <color theme="1"/>
        <rFont val="Calibri"/>
        <family val="2"/>
        <scheme val="minor"/>
      </rPr>
      <t>3 €</t>
    </r>
  </si>
  <si>
    <t>68 Cents</t>
  </si>
  <si>
    <t>3 , 68 €</t>
  </si>
  <si>
    <t>je retire les centaines</t>
  </si>
  <si>
    <t>500 - 100 = 400</t>
  </si>
  <si>
    <t>je retire les dizaines et les unités</t>
  </si>
  <si>
    <t xml:space="preserve">je remets la virgule </t>
  </si>
  <si>
    <t xml:space="preserve"> +8</t>
  </si>
  <si>
    <t>+8</t>
  </si>
  <si>
    <r>
      <t xml:space="preserve">Combien il manque à </t>
    </r>
    <r>
      <rPr>
        <u/>
        <sz val="18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pour avoir </t>
    </r>
    <r>
      <rPr>
        <b/>
        <sz val="16"/>
        <color theme="1"/>
        <rFont val="Calibri"/>
        <family val="2"/>
        <scheme val="minor"/>
      </rPr>
      <t>10</t>
    </r>
  </si>
  <si>
    <r>
      <t xml:space="preserve">Combien il manque à </t>
    </r>
    <r>
      <rPr>
        <u val="double"/>
        <sz val="18"/>
        <color theme="1"/>
        <rFont val="Calibri"/>
        <family val="2"/>
        <scheme val="minor"/>
      </rPr>
      <t>3</t>
    </r>
    <r>
      <rPr>
        <sz val="14"/>
        <color theme="1"/>
        <rFont val="Calibri"/>
        <family val="2"/>
        <scheme val="minor"/>
      </rPr>
      <t xml:space="preserve"> pour avoir</t>
    </r>
    <r>
      <rPr>
        <b/>
        <sz val="16"/>
        <color theme="1"/>
        <rFont val="Calibri"/>
        <family val="2"/>
        <scheme val="minor"/>
      </rPr>
      <t xml:space="preserve"> 9</t>
    </r>
  </si>
  <si>
    <t>je retire la virgule</t>
  </si>
  <si>
    <t xml:space="preserve"> = 3 , 68 €</t>
  </si>
  <si>
    <t>2ème méthode</t>
  </si>
  <si>
    <t>=9</t>
  </si>
  <si>
    <t>=10</t>
  </si>
  <si>
    <t>cents</t>
  </si>
  <si>
    <r>
      <t xml:space="preserve">5 , 00 </t>
    </r>
    <r>
      <rPr>
        <b/>
        <sz val="12"/>
        <color theme="1"/>
        <rFont val="Arial Black"/>
        <family val="2"/>
      </rPr>
      <t>-</t>
    </r>
    <r>
      <rPr>
        <sz val="12"/>
        <color theme="1"/>
        <rFont val="Calibri"/>
        <family val="2"/>
        <scheme val="minor"/>
      </rPr>
      <t xml:space="preserve"> 1 , 32 = </t>
    </r>
  </si>
  <si>
    <r>
      <t xml:space="preserve">500 </t>
    </r>
    <r>
      <rPr>
        <b/>
        <sz val="16"/>
        <color theme="1"/>
        <rFont val="Arial Black"/>
        <family val="2"/>
      </rPr>
      <t>-</t>
    </r>
    <r>
      <rPr>
        <b/>
        <sz val="16"/>
        <color theme="1"/>
        <rFont val="Calibri"/>
        <family val="2"/>
        <scheme val="minor"/>
      </rPr>
      <t xml:space="preserve"> 132 = </t>
    </r>
  </si>
  <si>
    <t>16 , 24</t>
  </si>
  <si>
    <r>
      <t xml:space="preserve">19 - 16 = </t>
    </r>
    <r>
      <rPr>
        <b/>
        <sz val="18"/>
        <color theme="1"/>
        <rFont val="Calibri"/>
        <family val="2"/>
        <scheme val="minor"/>
      </rPr>
      <t>3 €</t>
    </r>
  </si>
  <si>
    <r>
      <t>100 - 2 4</t>
    </r>
    <r>
      <rPr>
        <sz val="14"/>
        <color theme="1"/>
        <rFont val="Calibri"/>
        <family val="2"/>
        <scheme val="minor"/>
      </rPr>
      <t xml:space="preserve"> =</t>
    </r>
  </si>
  <si>
    <t>=7</t>
  </si>
  <si>
    <r>
      <t xml:space="preserve">Combien il manque à </t>
    </r>
    <r>
      <rPr>
        <sz val="18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pour avoir</t>
    </r>
    <r>
      <rPr>
        <b/>
        <sz val="16"/>
        <color theme="1"/>
        <rFont val="Calibri"/>
        <family val="2"/>
        <scheme val="minor"/>
      </rPr>
      <t xml:space="preserve"> 9</t>
    </r>
  </si>
  <si>
    <r>
      <t xml:space="preserve">Combien il manque à </t>
    </r>
    <r>
      <rPr>
        <sz val="18"/>
        <color theme="1"/>
        <rFont val="Calibri"/>
        <family val="2"/>
        <scheme val="minor"/>
      </rPr>
      <t>4</t>
    </r>
    <r>
      <rPr>
        <sz val="14"/>
        <color theme="1"/>
        <rFont val="Calibri"/>
        <family val="2"/>
        <scheme val="minor"/>
      </rPr>
      <t xml:space="preserve"> pour avoir </t>
    </r>
    <r>
      <rPr>
        <b/>
        <sz val="16"/>
        <color theme="1"/>
        <rFont val="Calibri"/>
        <family val="2"/>
        <scheme val="minor"/>
      </rPr>
      <t>10</t>
    </r>
  </si>
  <si>
    <t xml:space="preserve"> = 3 , 76 €</t>
  </si>
  <si>
    <r>
      <t xml:space="preserve">20 , 00 </t>
    </r>
    <r>
      <rPr>
        <b/>
        <sz val="12"/>
        <color theme="1"/>
        <rFont val="Arial Black"/>
        <family val="2"/>
      </rPr>
      <t>-</t>
    </r>
    <r>
      <rPr>
        <sz val="12"/>
        <color theme="1"/>
        <rFont val="Calibri"/>
        <family val="2"/>
        <scheme val="minor"/>
      </rPr>
      <t xml:space="preserve"> 16 , 24 = </t>
    </r>
  </si>
  <si>
    <r>
      <t xml:space="preserve">2000 </t>
    </r>
    <r>
      <rPr>
        <b/>
        <sz val="16"/>
        <color theme="1"/>
        <rFont val="Arial Black"/>
        <family val="2"/>
      </rPr>
      <t>-</t>
    </r>
    <r>
      <rPr>
        <b/>
        <sz val="16"/>
        <color theme="1"/>
        <rFont val="Calibri"/>
        <family val="2"/>
        <scheme val="minor"/>
      </rPr>
      <t xml:space="preserve"> 1624 = </t>
    </r>
  </si>
  <si>
    <t>je retire les Milles</t>
  </si>
  <si>
    <t>2000 - 1000 = 1000</t>
  </si>
  <si>
    <t>1000 - 600 = 400</t>
  </si>
  <si>
    <t>+6</t>
  </si>
  <si>
    <t>3 ,76 €</t>
  </si>
  <si>
    <t>1ère méthode  ( plus facile )</t>
  </si>
  <si>
    <t>1ère méthode   ( plus facile )</t>
  </si>
  <si>
    <t>20 , 00</t>
  </si>
  <si>
    <t>19,100</t>
  </si>
  <si>
    <t>76 Cents</t>
  </si>
  <si>
    <t xml:space="preserve">je fais : </t>
  </si>
  <si>
    <t xml:space="preserve">je transforme 5€ en </t>
  </si>
  <si>
    <t>combien il manque pour avoir 10</t>
  </si>
  <si>
    <t>combien il manque pour avoir 9</t>
  </si>
  <si>
    <r>
      <t xml:space="preserve">combien il manque pour avoir </t>
    </r>
    <r>
      <rPr>
        <b/>
        <sz val="12"/>
        <color theme="1"/>
        <rFont val="Calibri"/>
        <family val="2"/>
        <scheme val="minor"/>
      </rPr>
      <t>10</t>
    </r>
  </si>
  <si>
    <r>
      <t xml:space="preserve">combien il manque pour avoir </t>
    </r>
    <r>
      <rPr>
        <b/>
        <sz val="12"/>
        <color theme="1"/>
        <rFont val="Calibri"/>
        <family val="2"/>
        <scheme val="minor"/>
      </rPr>
      <t>9</t>
    </r>
  </si>
  <si>
    <t>68 C</t>
  </si>
  <si>
    <t>73 C</t>
  </si>
  <si>
    <r>
      <t xml:space="preserve">combien il manque pour avoir </t>
    </r>
    <r>
      <rPr>
        <b/>
        <sz val="16"/>
        <color theme="1"/>
        <rFont val="Calibri"/>
        <family val="2"/>
        <scheme val="minor"/>
      </rPr>
      <t>10</t>
    </r>
  </si>
  <si>
    <r>
      <t>combien il manque pour avoir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6"/>
        <color theme="1"/>
        <rFont val="Calibri"/>
        <family val="2"/>
        <scheme val="minor"/>
      </rPr>
      <t>9</t>
    </r>
  </si>
  <si>
    <t xml:space="preserve">Combien va-t-on me rendre sur </t>
  </si>
  <si>
    <t xml:space="preserve">1   3 </t>
  </si>
  <si>
    <t>1    5</t>
  </si>
  <si>
    <t>1    1</t>
  </si>
  <si>
    <r>
      <t xml:space="preserve">3     </t>
    </r>
    <r>
      <rPr>
        <sz val="16"/>
        <color theme="1"/>
        <rFont val="Calibri"/>
        <family val="2"/>
        <scheme val="minor"/>
      </rPr>
      <t>,</t>
    </r>
  </si>
  <si>
    <r>
      <t xml:space="preserve">7     </t>
    </r>
    <r>
      <rPr>
        <sz val="16"/>
        <color theme="1"/>
        <rFont val="Calibri"/>
        <family val="2"/>
        <scheme val="minor"/>
      </rPr>
      <t xml:space="preserve"> ,</t>
    </r>
  </si>
  <si>
    <r>
      <t xml:space="preserve">0      </t>
    </r>
    <r>
      <rPr>
        <sz val="16"/>
        <color theme="1"/>
        <rFont val="Calibri"/>
        <family val="2"/>
        <scheme val="minor"/>
      </rPr>
      <t xml:space="preserve"> ,</t>
    </r>
  </si>
  <si>
    <t xml:space="preserve">je calcul Les Euros : </t>
  </si>
  <si>
    <t xml:space="preserve">je calcul Les Cents : </t>
  </si>
  <si>
    <t>€</t>
  </si>
  <si>
    <t>C</t>
  </si>
  <si>
    <t xml:space="preserve">je transforme 50€ en </t>
  </si>
  <si>
    <t>18 , 47</t>
  </si>
  <si>
    <t xml:space="preserve"> 4 - 1 =</t>
  </si>
  <si>
    <t>100 - 32 =</t>
  </si>
  <si>
    <t xml:space="preserve">je calcul Les Euros :  </t>
  </si>
  <si>
    <t>19 - 13 =</t>
  </si>
  <si>
    <t>je calcul Les Cents :</t>
  </si>
  <si>
    <t xml:space="preserve"> 100 - 27 =</t>
  </si>
  <si>
    <t>J'achète des marchandises pour</t>
  </si>
  <si>
    <t xml:space="preserve">J'achète des fruits pour                 </t>
  </si>
  <si>
    <t>50,00 €</t>
  </si>
  <si>
    <t>50,00 C</t>
  </si>
  <si>
    <t xml:space="preserve">J'achète des marchandises pour </t>
  </si>
  <si>
    <t>13,  27 €</t>
  </si>
  <si>
    <t xml:space="preserve">Combien va-t-on me rendre sur  </t>
  </si>
  <si>
    <t xml:space="preserve"> 5€ ?</t>
  </si>
  <si>
    <t>20 € ?</t>
  </si>
  <si>
    <t>J'achète des bouteilles d'eau pour</t>
  </si>
  <si>
    <t xml:space="preserve"> 13, 27 €</t>
  </si>
  <si>
    <t>13, 27 €</t>
  </si>
  <si>
    <t>mon addition</t>
  </si>
  <si>
    <t>&gt;&gt;&gt;&gt;&gt;&gt;&gt;&gt;&gt;&gt;&gt;&gt;&gt;</t>
  </si>
  <si>
    <r>
      <t xml:space="preserve">1    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4"/>
        <color rgb="FFFF0000"/>
        <rFont val="Calibri"/>
        <family val="2"/>
        <scheme val="minor"/>
      </rPr>
      <t>1</t>
    </r>
  </si>
  <si>
    <r>
      <t xml:space="preserve">1     </t>
    </r>
    <r>
      <rPr>
        <b/>
        <sz val="14"/>
        <color rgb="FFFF0000"/>
        <rFont val="Calibri"/>
        <family val="2"/>
        <scheme val="minor"/>
      </rPr>
      <t>5</t>
    </r>
  </si>
  <si>
    <r>
      <t xml:space="preserve">1   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4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</t>
    </r>
  </si>
  <si>
    <t>j'achète des fruits pour :</t>
  </si>
  <si>
    <t>j'achète des légumes pour :</t>
  </si>
  <si>
    <t>j'achète des bouteilles d'eau pour :</t>
  </si>
  <si>
    <t>j'achète des marchandises pour :</t>
  </si>
  <si>
    <t>Ct</t>
  </si>
  <si>
    <t xml:space="preserve">On me rend sur </t>
  </si>
  <si>
    <t>?</t>
  </si>
  <si>
    <t>je fais :</t>
  </si>
  <si>
    <t xml:space="preserve">je calcul les </t>
  </si>
  <si>
    <t>31 ,53</t>
  </si>
  <si>
    <t>total des achats</t>
  </si>
  <si>
    <t>total achats</t>
  </si>
  <si>
    <t>je donne</t>
  </si>
  <si>
    <t>je transforme mes € en</t>
  </si>
  <si>
    <t>avant la virgule</t>
  </si>
  <si>
    <t>après la virgule</t>
  </si>
  <si>
    <t>+1</t>
  </si>
  <si>
    <t>Calcul des €</t>
  </si>
  <si>
    <t>On peut changer tous les prix</t>
  </si>
  <si>
    <t>report &gt;&gt;</t>
  </si>
  <si>
    <t>Calcul des Ct</t>
  </si>
  <si>
    <t xml:space="preserve">Mon calcul est </t>
  </si>
  <si>
    <t>SI cases vertes alors OK</t>
  </si>
  <si>
    <r>
      <t xml:space="preserve">Toutes les cases doivent être </t>
    </r>
    <r>
      <rPr>
        <b/>
        <u/>
        <sz val="16"/>
        <color theme="1"/>
        <rFont val="Calibri"/>
        <family val="2"/>
        <scheme val="minor"/>
      </rPr>
      <t>vertes</t>
    </r>
    <r>
      <rPr>
        <b/>
        <sz val="16"/>
        <color theme="1"/>
        <rFont val="Calibri"/>
        <family val="2"/>
        <scheme val="minor"/>
      </rPr>
      <t xml:space="preserve"> sinon réponses MAUVAISES</t>
    </r>
  </si>
  <si>
    <t>réponse ci-dessous</t>
  </si>
  <si>
    <t xml:space="preserve">   =PLAFOND((K9-ENT(K9))*100;1)</t>
  </si>
  <si>
    <t xml:space="preserve">   =MOD(K9;1)*100</t>
  </si>
  <si>
    <t>=ARRONDI((K9-ENT(K9))*100;0)</t>
  </si>
  <si>
    <t>SI, les prix changent les cases vertes ne sont plus valables</t>
  </si>
  <si>
    <t xml:space="preserve">Je fais la comparaison entre 2 cellules </t>
  </si>
  <si>
    <t>K14 et K25 via la MFC</t>
  </si>
  <si>
    <t>mais , j'ai une réponse fausse !!!</t>
  </si>
  <si>
    <t>alors que K14 et K25 sont identiques</t>
  </si>
  <si>
    <t>mais, SI K14 et K25 sont &gt;que 1 plus d'erreur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</si>
</sst>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8" formatCode="#,##0.00\ &quot;€&quot;;[Red]\-#,##0.00\ &quot;€&quot;"/>
    <numFmt numFmtId="164" formatCode="0.000"/>
    <numFmt numFmtId="165" formatCode="#,##0.00\ &quot;€&quot;"/>
    <numFmt numFmtId="166" formatCode="#,##0.000\ &quot;€&quot;"/>
    <numFmt numFmtId="167" formatCode="#,##0\ &quot;€&quot;"/>
  </numFmts>
  <fonts count="7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 val="double"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 val="double"/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2"/>
      <color theme="1"/>
      <name val="Arial Black"/>
      <family val="2"/>
    </font>
    <font>
      <b/>
      <sz val="16"/>
      <color theme="1"/>
      <name val="Arial Black"/>
      <family val="2"/>
    </font>
    <font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Black"/>
      <family val="2"/>
    </font>
    <font>
      <sz val="12"/>
      <color theme="1"/>
      <name val="Arial Black"/>
      <family val="2"/>
    </font>
    <font>
      <sz val="14"/>
      <color rgb="FF3E3E3E"/>
      <name val="Arial Black"/>
      <family val="2"/>
    </font>
    <font>
      <sz val="11"/>
      <color rgb="FF141414"/>
      <name val="Arial"/>
      <family val="2"/>
    </font>
    <font>
      <b/>
      <i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2"/>
      <color rgb="FFFF0000"/>
      <name val="Calibri"/>
      <family val="2"/>
      <scheme val="minor"/>
    </font>
    <font>
      <b/>
      <sz val="14"/>
      <color rgb="FF141414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16"/>
      <color rgb="FF0000FF"/>
      <name val="Arial"/>
      <family val="2"/>
    </font>
    <font>
      <b/>
      <sz val="18"/>
      <color rgb="FF0000FF"/>
      <name val="Arial"/>
      <family val="2"/>
    </font>
    <font>
      <b/>
      <i/>
      <u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rgb="FFC00000"/>
      <name val="Arial"/>
      <family val="2"/>
    </font>
    <font>
      <sz val="11"/>
      <color rgb="FF000000"/>
      <name val="Courier New"/>
      <family val="3"/>
    </font>
    <font>
      <sz val="12"/>
      <color rgb="FFFF0000"/>
      <name val="Calibri"/>
      <family val="2"/>
      <scheme val="minor"/>
    </font>
    <font>
      <b/>
      <sz val="11"/>
      <color rgb="FF000000"/>
      <name val="Times New Roman"/>
      <family val="1"/>
    </font>
    <font>
      <b/>
      <sz val="12"/>
      <color rgb="FF141414"/>
      <name val="Arial"/>
      <family val="2"/>
    </font>
    <font>
      <b/>
      <sz val="11"/>
      <color rgb="FF0000FF"/>
      <name val="Arial Black"/>
      <family val="2"/>
    </font>
    <font>
      <sz val="10"/>
      <color theme="1"/>
      <name val="Calibri"/>
      <family val="2"/>
      <scheme val="minor"/>
    </font>
    <font>
      <b/>
      <sz val="16"/>
      <color rgb="FF222222"/>
      <name val="Courier New"/>
      <family val="3"/>
    </font>
    <font>
      <b/>
      <sz val="12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i/>
      <u/>
      <sz val="20"/>
      <color theme="1"/>
      <name val="Calibri"/>
      <family val="2"/>
      <scheme val="minor"/>
    </font>
    <font>
      <b/>
      <sz val="14"/>
      <name val="Arial"/>
      <family val="2"/>
    </font>
    <font>
      <i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Arial Black"/>
      <family val="2"/>
    </font>
    <font>
      <b/>
      <sz val="24"/>
      <color theme="1"/>
      <name val="Arial Black"/>
      <family val="2"/>
    </font>
    <font>
      <sz val="18"/>
      <color theme="1"/>
      <name val="Arial Black"/>
      <family val="2"/>
    </font>
    <font>
      <b/>
      <sz val="14"/>
      <color rgb="FFFFFF00"/>
      <name val="Calibri"/>
      <family val="2"/>
      <scheme val="minor"/>
    </font>
    <font>
      <b/>
      <sz val="16"/>
      <name val="Arial Black"/>
      <family val="2"/>
    </font>
    <font>
      <b/>
      <sz val="20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 style="medium">
        <color auto="1"/>
      </bottom>
      <diagonal/>
    </border>
    <border>
      <left style="mediumDashed">
        <color auto="1"/>
      </left>
      <right/>
      <top/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dashDot">
        <color auto="1"/>
      </right>
      <top/>
      <bottom/>
      <diagonal/>
    </border>
    <border>
      <left/>
      <right style="dashDot">
        <color auto="1"/>
      </right>
      <top/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dashDot">
        <color auto="1"/>
      </left>
      <right/>
      <top/>
      <bottom style="medium">
        <color auto="1"/>
      </bottom>
      <diagonal/>
    </border>
    <border>
      <left style="dashDot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 style="thick">
        <color indexed="64"/>
      </bottom>
      <diagonal/>
    </border>
    <border>
      <left/>
      <right style="mediumDashDot">
        <color auto="1"/>
      </right>
      <top style="medium">
        <color auto="1"/>
      </top>
      <bottom style="thick">
        <color indexed="64"/>
      </bottom>
      <diagonal/>
    </border>
    <border>
      <left style="mediumDashDot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Dashed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13">
    <xf numFmtId="0" fontId="0" fillId="0" borderId="0" xfId="0"/>
    <xf numFmtId="0" fontId="3" fillId="0" borderId="0" xfId="0" applyFont="1"/>
    <xf numFmtId="0" fontId="6" fillId="0" borderId="0" xfId="0" applyFont="1"/>
    <xf numFmtId="49" fontId="6" fillId="0" borderId="0" xfId="0" applyNumberFormat="1" applyFont="1"/>
    <xf numFmtId="6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8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4" fillId="0" borderId="0" xfId="0" applyFont="1"/>
    <xf numFmtId="49" fontId="6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/>
    <xf numFmtId="8" fontId="6" fillId="0" borderId="0" xfId="0" applyNumberFormat="1" applyFont="1" applyAlignment="1"/>
    <xf numFmtId="0" fontId="9" fillId="0" borderId="0" xfId="0" applyFont="1" applyAlignment="1">
      <alignment horizontal="center"/>
    </xf>
    <xf numFmtId="0" fontId="10" fillId="0" borderId="0" xfId="0" applyFont="1"/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6" fontId="11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8" fontId="11" fillId="0" borderId="0" xfId="0" applyNumberFormat="1" applyFont="1" applyAlignment="1"/>
    <xf numFmtId="6" fontId="9" fillId="0" borderId="0" xfId="0" applyNumberFormat="1" applyFont="1" applyAlignment="1"/>
    <xf numFmtId="0" fontId="15" fillId="0" borderId="0" xfId="0" applyFont="1" applyAlignment="1"/>
    <xf numFmtId="0" fontId="0" fillId="0" borderId="2" xfId="0" applyBorder="1"/>
    <xf numFmtId="0" fontId="9" fillId="0" borderId="2" xfId="0" applyFont="1" applyBorder="1"/>
    <xf numFmtId="49" fontId="5" fillId="0" borderId="0" xfId="0" applyNumberFormat="1" applyFont="1" applyAlignment="1">
      <alignment horizontal="center"/>
    </xf>
    <xf numFmtId="49" fontId="19" fillId="0" borderId="0" xfId="0" applyNumberFormat="1" applyFont="1" applyAlignment="1">
      <alignment horizontal="center"/>
    </xf>
    <xf numFmtId="0" fontId="6" fillId="0" borderId="2" xfId="0" applyFont="1" applyBorder="1"/>
    <xf numFmtId="0" fontId="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64" fontId="22" fillId="0" borderId="0" xfId="0" applyNumberFormat="1" applyFont="1" applyAlignment="1">
      <alignment horizontal="center"/>
    </xf>
    <xf numFmtId="8" fontId="16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6" fontId="5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165" fontId="4" fillId="0" borderId="0" xfId="0" applyNumberFormat="1" applyFont="1"/>
    <xf numFmtId="165" fontId="9" fillId="0" borderId="0" xfId="0" applyNumberFormat="1" applyFont="1" applyAlignment="1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6" fontId="11" fillId="0" borderId="0" xfId="0" applyNumberFormat="1" applyFont="1"/>
    <xf numFmtId="2" fontId="0" fillId="0" borderId="0" xfId="0" applyNumberFormat="1"/>
    <xf numFmtId="2" fontId="9" fillId="0" borderId="0" xfId="0" applyNumberFormat="1" applyFont="1" applyAlignment="1">
      <alignment horizontal="center"/>
    </xf>
    <xf numFmtId="164" fontId="22" fillId="0" borderId="0" xfId="0" quotePrefix="1" applyNumberFormat="1" applyFont="1" applyAlignment="1">
      <alignment horizontal="center"/>
    </xf>
    <xf numFmtId="1" fontId="23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49" fontId="25" fillId="0" borderId="0" xfId="0" applyNumberFormat="1" applyFont="1" applyAlignment="1">
      <alignment horizontal="center"/>
    </xf>
    <xf numFmtId="1" fontId="23" fillId="0" borderId="0" xfId="0" quotePrefix="1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6" fillId="0" borderId="0" xfId="0" quotePrefix="1" applyFont="1" applyAlignment="1">
      <alignment horizontal="center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2" fontId="24" fillId="0" borderId="0" xfId="0" quotePrefix="1" applyNumberFormat="1" applyFont="1"/>
    <xf numFmtId="2" fontId="6" fillId="0" borderId="0" xfId="0" applyNumberFormat="1" applyFont="1" applyAlignment="1">
      <alignment horizontal="center" vertical="center"/>
    </xf>
    <xf numFmtId="0" fontId="26" fillId="0" borderId="0" xfId="0" applyFont="1"/>
    <xf numFmtId="0" fontId="0" fillId="0" borderId="3" xfId="0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29" fillId="0" borderId="0" xfId="0" applyFont="1"/>
    <xf numFmtId="6" fontId="9" fillId="0" borderId="0" xfId="0" applyNumberFormat="1" applyFont="1" applyAlignment="1">
      <alignment horizontal="center"/>
    </xf>
    <xf numFmtId="8" fontId="6" fillId="0" borderId="0" xfId="0" applyNumberFormat="1" applyFont="1"/>
    <xf numFmtId="49" fontId="11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0" fontId="11" fillId="0" borderId="0" xfId="0" applyFont="1"/>
    <xf numFmtId="6" fontId="14" fillId="0" borderId="0" xfId="0" applyNumberFormat="1" applyFont="1" applyAlignment="1">
      <alignment horizontal="center"/>
    </xf>
    <xf numFmtId="164" fontId="0" fillId="0" borderId="0" xfId="0" applyNumberFormat="1"/>
    <xf numFmtId="165" fontId="14" fillId="0" borderId="0" xfId="0" applyNumberFormat="1" applyFont="1" applyAlignment="1">
      <alignment horizontal="center"/>
    </xf>
    <xf numFmtId="164" fontId="21" fillId="0" borderId="0" xfId="0" quotePrefix="1" applyNumberFormat="1" applyFont="1" applyAlignment="1">
      <alignment horizontal="center"/>
    </xf>
    <xf numFmtId="0" fontId="28" fillId="0" borderId="0" xfId="0" applyFont="1" applyAlignment="1"/>
    <xf numFmtId="0" fontId="0" fillId="0" borderId="4" xfId="0" applyFill="1" applyBorder="1" applyAlignment="1">
      <alignment horizontal="center"/>
    </xf>
    <xf numFmtId="0" fontId="0" fillId="0" borderId="5" xfId="0" applyBorder="1"/>
    <xf numFmtId="0" fontId="32" fillId="0" borderId="0" xfId="0" applyFont="1" applyAlignment="1">
      <alignment horizontal="center"/>
    </xf>
    <xf numFmtId="0" fontId="32" fillId="0" borderId="0" xfId="0" applyFont="1"/>
    <xf numFmtId="6" fontId="32" fillId="0" borderId="0" xfId="0" applyNumberFormat="1" applyFont="1" applyAlignment="1">
      <alignment horizontal="center"/>
    </xf>
    <xf numFmtId="0" fontId="33" fillId="0" borderId="3" xfId="0" applyFont="1" applyBorder="1" applyAlignment="1">
      <alignment horizontal="center"/>
    </xf>
    <xf numFmtId="0" fontId="28" fillId="0" borderId="3" xfId="0" applyFont="1" applyBorder="1"/>
    <xf numFmtId="0" fontId="31" fillId="0" borderId="3" xfId="0" applyFont="1" applyBorder="1"/>
    <xf numFmtId="0" fontId="33" fillId="0" borderId="0" xfId="0" applyFont="1" applyAlignment="1">
      <alignment horizontal="center"/>
    </xf>
    <xf numFmtId="0" fontId="28" fillId="0" borderId="0" xfId="0" applyFont="1"/>
    <xf numFmtId="0" fontId="31" fillId="0" borderId="0" xfId="0" applyFont="1"/>
    <xf numFmtId="8" fontId="32" fillId="0" borderId="0" xfId="0" applyNumberFormat="1" applyFont="1" applyAlignment="1"/>
    <xf numFmtId="0" fontId="32" fillId="0" borderId="0" xfId="0" applyFont="1" applyAlignment="1"/>
    <xf numFmtId="165" fontId="33" fillId="0" borderId="0" xfId="0" applyNumberFormat="1" applyFont="1" applyAlignment="1"/>
    <xf numFmtId="0" fontId="0" fillId="0" borderId="0" xfId="0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31" fillId="0" borderId="0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0" fillId="0" borderId="13" xfId="0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0" fillId="0" borderId="13" xfId="0" applyFont="1" applyBorder="1"/>
    <xf numFmtId="0" fontId="27" fillId="0" borderId="16" xfId="0" applyFont="1" applyBorder="1" applyAlignment="1"/>
    <xf numFmtId="0" fontId="0" fillId="0" borderId="17" xfId="0" applyBorder="1"/>
    <xf numFmtId="0" fontId="7" fillId="0" borderId="0" xfId="0" applyFont="1"/>
    <xf numFmtId="0" fontId="36" fillId="0" borderId="0" xfId="0" applyFont="1"/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ill="1" applyBorder="1"/>
    <xf numFmtId="0" fontId="37" fillId="0" borderId="0" xfId="0" applyFont="1"/>
    <xf numFmtId="164" fontId="0" fillId="0" borderId="0" xfId="0" applyNumberFormat="1" applyAlignment="1"/>
    <xf numFmtId="0" fontId="35" fillId="0" borderId="0" xfId="0" applyFont="1"/>
    <xf numFmtId="0" fontId="39" fillId="0" borderId="0" xfId="0" applyFont="1"/>
    <xf numFmtId="0" fontId="43" fillId="0" borderId="0" xfId="0" applyFont="1" applyAlignment="1">
      <alignment horizontal="left" vertical="center" indent="1"/>
    </xf>
    <xf numFmtId="0" fontId="41" fillId="0" borderId="0" xfId="0" applyFont="1"/>
    <xf numFmtId="0" fontId="42" fillId="0" borderId="0" xfId="0" applyFont="1" applyAlignment="1">
      <alignment horizontal="center"/>
    </xf>
    <xf numFmtId="0" fontId="0" fillId="0" borderId="0" xfId="0" applyAlignment="1"/>
    <xf numFmtId="0" fontId="37" fillId="0" borderId="0" xfId="0" applyFont="1" applyFill="1" applyAlignment="1">
      <alignment horizontal="center"/>
    </xf>
    <xf numFmtId="164" fontId="0" fillId="0" borderId="0" xfId="0" quotePrefix="1" applyNumberFormat="1" applyAlignment="1"/>
    <xf numFmtId="0" fontId="41" fillId="0" borderId="0" xfId="0" applyFont="1" applyAlignment="1">
      <alignment vertical="center"/>
    </xf>
    <xf numFmtId="0" fontId="40" fillId="0" borderId="0" xfId="0" applyFont="1"/>
    <xf numFmtId="164" fontId="0" fillId="0" borderId="0" xfId="0" quotePrefix="1" applyNumberFormat="1"/>
    <xf numFmtId="1" fontId="41" fillId="0" borderId="0" xfId="0" applyNumberFormat="1" applyFont="1"/>
    <xf numFmtId="1" fontId="0" fillId="0" borderId="0" xfId="0" applyNumberFormat="1"/>
    <xf numFmtId="164" fontId="0" fillId="0" borderId="0" xfId="0" applyNumberFormat="1" applyFill="1" applyAlignment="1"/>
    <xf numFmtId="0" fontId="0" fillId="0" borderId="0" xfId="0"/>
    <xf numFmtId="0" fontId="5" fillId="0" borderId="0" xfId="0" applyFont="1"/>
    <xf numFmtId="1" fontId="0" fillId="0" borderId="0" xfId="0" quotePrefix="1" applyNumberFormat="1" applyAlignment="1"/>
    <xf numFmtId="0" fontId="44" fillId="0" borderId="0" xfId="0" applyFont="1"/>
    <xf numFmtId="0" fontId="45" fillId="0" borderId="0" xfId="0" applyFont="1"/>
    <xf numFmtId="6" fontId="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quotePrefix="1"/>
    <xf numFmtId="2" fontId="0" fillId="0" borderId="0" xfId="0" applyNumberFormat="1" applyBorder="1" applyAlignment="1"/>
    <xf numFmtId="0" fontId="47" fillId="0" borderId="0" xfId="0" applyFont="1"/>
    <xf numFmtId="1" fontId="0" fillId="0" borderId="0" xfId="0" applyNumberFormat="1" applyFill="1" applyAlignment="1">
      <alignment horizontal="center"/>
    </xf>
    <xf numFmtId="0" fontId="0" fillId="3" borderId="26" xfId="0" applyFill="1" applyBorder="1"/>
    <xf numFmtId="0" fontId="0" fillId="3" borderId="25" xfId="0" applyFill="1" applyBorder="1"/>
    <xf numFmtId="0" fontId="0" fillId="3" borderId="5" xfId="0" applyFill="1" applyBorder="1"/>
    <xf numFmtId="0" fontId="0" fillId="3" borderId="7" xfId="0" applyFill="1" applyBorder="1"/>
    <xf numFmtId="165" fontId="0" fillId="0" borderId="0" xfId="0" quotePrefix="1" applyNumberFormat="1"/>
    <xf numFmtId="0" fontId="20" fillId="0" borderId="0" xfId="0" applyFont="1" applyAlignment="1"/>
    <xf numFmtId="165" fontId="6" fillId="0" borderId="0" xfId="0" applyNumberFormat="1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1" fontId="46" fillId="0" borderId="0" xfId="0" applyNumberFormat="1" applyFont="1" applyAlignment="1"/>
    <xf numFmtId="0" fontId="5" fillId="0" borderId="0" xfId="0" applyFont="1" applyAlignment="1">
      <alignment horizontal="center"/>
    </xf>
    <xf numFmtId="0" fontId="49" fillId="0" borderId="0" xfId="0" applyFont="1" applyAlignment="1">
      <alignment vertical="center"/>
    </xf>
    <xf numFmtId="166" fontId="6" fillId="0" borderId="0" xfId="0" applyNumberFormat="1" applyFont="1" applyFill="1" applyBorder="1" applyAlignment="1">
      <alignment horizontal="center"/>
    </xf>
    <xf numFmtId="165" fontId="4" fillId="0" borderId="0" xfId="0" applyNumberFormat="1" applyFont="1" applyBorder="1" applyAlignment="1"/>
    <xf numFmtId="0" fontId="51" fillId="0" borderId="0" xfId="0" quotePrefix="1" applyFont="1" applyAlignment="1">
      <alignment vertical="center"/>
    </xf>
    <xf numFmtId="1" fontId="52" fillId="0" borderId="0" xfId="0" applyNumberFormat="1" applyFont="1"/>
    <xf numFmtId="0" fontId="53" fillId="0" borderId="0" xfId="0" applyFont="1" applyAlignment="1">
      <alignment horizontal="center" vertical="center"/>
    </xf>
    <xf numFmtId="0" fontId="50" fillId="0" borderId="0" xfId="0" applyFont="1"/>
    <xf numFmtId="3" fontId="48" fillId="0" borderId="0" xfId="0" quotePrefix="1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165" fontId="0" fillId="0" borderId="0" xfId="0" applyNumberFormat="1"/>
    <xf numFmtId="1" fontId="0" fillId="0" borderId="0" xfId="0" quotePrefix="1" applyNumberFormat="1"/>
    <xf numFmtId="0" fontId="5" fillId="0" borderId="0" xfId="0" applyFont="1" applyBorder="1" applyAlignment="1">
      <alignment horizontal="center"/>
    </xf>
    <xf numFmtId="0" fontId="38" fillId="0" borderId="33" xfId="0" quotePrefix="1" applyFont="1" applyBorder="1" applyAlignment="1">
      <alignment horizontal="left" vertical="center"/>
    </xf>
    <xf numFmtId="0" fontId="0" fillId="0" borderId="33" xfId="0" applyBorder="1"/>
    <xf numFmtId="0" fontId="0" fillId="0" borderId="33" xfId="0" applyBorder="1" applyAlignment="1">
      <alignment horizontal="center" vertical="center"/>
    </xf>
    <xf numFmtId="0" fontId="4" fillId="0" borderId="2" xfId="0" applyFont="1" applyBorder="1"/>
    <xf numFmtId="0" fontId="4" fillId="0" borderId="2" xfId="0" quotePrefix="1" applyFont="1" applyBorder="1"/>
    <xf numFmtId="164" fontId="4" fillId="0" borderId="2" xfId="0" quotePrefix="1" applyNumberFormat="1" applyFont="1" applyBorder="1" applyAlignment="1"/>
    <xf numFmtId="2" fontId="4" fillId="0" borderId="2" xfId="0" applyNumberFormat="1" applyFont="1" applyBorder="1"/>
    <xf numFmtId="0" fontId="32" fillId="0" borderId="32" xfId="0" applyFont="1" applyBorder="1" applyAlignment="1">
      <alignment horizontal="center" vertical="center"/>
    </xf>
    <xf numFmtId="1" fontId="5" fillId="0" borderId="34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67" fontId="32" fillId="0" borderId="0" xfId="0" applyNumberFormat="1" applyFont="1" applyAlignment="1">
      <alignment horizontal="center"/>
    </xf>
    <xf numFmtId="0" fontId="55" fillId="0" borderId="33" xfId="0" applyFont="1" applyBorder="1" applyAlignment="1">
      <alignment horizontal="center" vertical="center"/>
    </xf>
    <xf numFmtId="0" fontId="4" fillId="0" borderId="0" xfId="0" applyFont="1" applyAlignment="1"/>
    <xf numFmtId="49" fontId="6" fillId="0" borderId="0" xfId="0" applyNumberFormat="1" applyFont="1" applyBorder="1" applyAlignment="1">
      <alignment horizontal="center" vertical="center"/>
    </xf>
    <xf numFmtId="0" fontId="57" fillId="0" borderId="0" xfId="0" applyFont="1"/>
    <xf numFmtId="0" fontId="58" fillId="0" borderId="0" xfId="0" applyFont="1"/>
    <xf numFmtId="0" fontId="59" fillId="0" borderId="0" xfId="0" applyFont="1"/>
    <xf numFmtId="0" fontId="60" fillId="0" borderId="0" xfId="0" applyFont="1"/>
    <xf numFmtId="0" fontId="10" fillId="0" borderId="9" xfId="0" applyFont="1" applyBorder="1" applyAlignment="1">
      <alignment horizontal="center"/>
    </xf>
    <xf numFmtId="0" fontId="10" fillId="0" borderId="9" xfId="0" quotePrefix="1" applyFont="1" applyBorder="1" applyAlignment="1">
      <alignment horizontal="center"/>
    </xf>
    <xf numFmtId="0" fontId="33" fillId="0" borderId="0" xfId="0" applyFont="1"/>
    <xf numFmtId="0" fontId="63" fillId="0" borderId="4" xfId="0" applyFont="1" applyBorder="1" applyAlignment="1">
      <alignment horizontal="center"/>
    </xf>
    <xf numFmtId="0" fontId="63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applyFont="1" applyBorder="1"/>
    <xf numFmtId="0" fontId="64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0" borderId="3" xfId="0" applyFont="1" applyBorder="1"/>
    <xf numFmtId="0" fontId="54" fillId="0" borderId="0" xfId="0" applyFont="1"/>
    <xf numFmtId="0" fontId="65" fillId="0" borderId="0" xfId="0" applyFont="1" applyAlignment="1">
      <alignment horizontal="center"/>
    </xf>
    <xf numFmtId="49" fontId="4" fillId="0" borderId="0" xfId="0" applyNumberFormat="1" applyFont="1"/>
    <xf numFmtId="0" fontId="62" fillId="0" borderId="38" xfId="0" applyFont="1" applyFill="1" applyBorder="1" applyAlignment="1">
      <alignment horizontal="center" vertical="center"/>
    </xf>
    <xf numFmtId="0" fontId="62" fillId="0" borderId="36" xfId="0" applyFont="1" applyBorder="1"/>
    <xf numFmtId="0" fontId="0" fillId="0" borderId="28" xfId="0" applyBorder="1"/>
    <xf numFmtId="49" fontId="11" fillId="0" borderId="27" xfId="0" applyNumberFormat="1" applyFont="1" applyBorder="1" applyAlignment="1">
      <alignment horizontal="right"/>
    </xf>
    <xf numFmtId="0" fontId="11" fillId="0" borderId="0" xfId="0" applyFont="1" applyBorder="1"/>
    <xf numFmtId="49" fontId="11" fillId="0" borderId="0" xfId="0" applyNumberFormat="1" applyFont="1" applyBorder="1" applyAlignment="1">
      <alignment horizontal="right"/>
    </xf>
    <xf numFmtId="0" fontId="11" fillId="0" borderId="39" xfId="0" applyFont="1" applyBorder="1"/>
    <xf numFmtId="0" fontId="9" fillId="0" borderId="2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11" fillId="0" borderId="28" xfId="0" applyFont="1" applyBorder="1"/>
    <xf numFmtId="0" fontId="9" fillId="0" borderId="0" xfId="0" applyFont="1" applyAlignment="1"/>
    <xf numFmtId="0" fontId="67" fillId="0" borderId="0" xfId="0" applyFont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32" fillId="0" borderId="21" xfId="0" applyFont="1" applyBorder="1" applyAlignment="1"/>
    <xf numFmtId="0" fontId="35" fillId="0" borderId="23" xfId="0" applyFont="1" applyBorder="1" applyAlignment="1"/>
    <xf numFmtId="0" fontId="11" fillId="0" borderId="3" xfId="0" applyFont="1" applyBorder="1" applyAlignment="1">
      <alignment horizontal="center"/>
    </xf>
    <xf numFmtId="167" fontId="32" fillId="0" borderId="28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5" fillId="5" borderId="30" xfId="0" applyFont="1" applyFill="1" applyBorder="1" applyAlignment="1">
      <alignment horizontal="left"/>
    </xf>
    <xf numFmtId="0" fontId="6" fillId="5" borderId="31" xfId="0" applyFont="1" applyFill="1" applyBorder="1" applyAlignment="1"/>
    <xf numFmtId="0" fontId="6" fillId="5" borderId="40" xfId="0" applyFont="1" applyFill="1" applyBorder="1" applyAlignment="1"/>
    <xf numFmtId="0" fontId="6" fillId="5" borderId="43" xfId="0" applyFont="1" applyFill="1" applyBorder="1" applyAlignment="1"/>
    <xf numFmtId="0" fontId="10" fillId="0" borderId="29" xfId="0" applyFont="1" applyFill="1" applyBorder="1" applyAlignment="1">
      <alignment horizontal="center" vertical="center"/>
    </xf>
    <xf numFmtId="0" fontId="20" fillId="5" borderId="41" xfId="0" applyFont="1" applyFill="1" applyBorder="1"/>
    <xf numFmtId="0" fontId="5" fillId="5" borderId="21" xfId="0" applyFont="1" applyFill="1" applyBorder="1"/>
    <xf numFmtId="0" fontId="0" fillId="5" borderId="23" xfId="0" applyFill="1" applyBorder="1"/>
    <xf numFmtId="0" fontId="0" fillId="5" borderId="22" xfId="0" applyFill="1" applyBorder="1"/>
    <xf numFmtId="0" fontId="16" fillId="0" borderId="23" xfId="0" applyFont="1" applyBorder="1" applyAlignment="1">
      <alignment horizontal="center" vertical="center"/>
    </xf>
    <xf numFmtId="0" fontId="67" fillId="0" borderId="23" xfId="0" applyFont="1" applyBorder="1" applyAlignment="1">
      <alignment horizontal="center" vertical="center"/>
    </xf>
    <xf numFmtId="0" fontId="6" fillId="0" borderId="0" xfId="0" quotePrefix="1" applyFont="1"/>
    <xf numFmtId="0" fontId="33" fillId="0" borderId="21" xfId="0" quotePrefix="1" applyFont="1" applyBorder="1" applyAlignment="1"/>
    <xf numFmtId="0" fontId="33" fillId="0" borderId="23" xfId="0" quotePrefix="1" applyFont="1" applyBorder="1" applyAlignment="1"/>
    <xf numFmtId="0" fontId="33" fillId="0" borderId="22" xfId="0" quotePrefix="1" applyFont="1" applyBorder="1" applyAlignment="1"/>
    <xf numFmtId="0" fontId="18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8" fillId="0" borderId="0" xfId="0" applyFont="1" applyAlignment="1"/>
    <xf numFmtId="0" fontId="4" fillId="0" borderId="0" xfId="0" applyFont="1" applyBorder="1"/>
    <xf numFmtId="0" fontId="72" fillId="0" borderId="37" xfId="0" applyFont="1" applyBorder="1" applyAlignment="1">
      <alignment horizontal="center"/>
    </xf>
    <xf numFmtId="0" fontId="72" fillId="0" borderId="24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165" fontId="33" fillId="0" borderId="0" xfId="0" applyNumberFormat="1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165" fontId="61" fillId="4" borderId="0" xfId="0" applyNumberFormat="1" applyFont="1" applyFill="1" applyAlignment="1">
      <alignment horizontal="center" vertical="center"/>
    </xf>
    <xf numFmtId="0" fontId="20" fillId="5" borderId="30" xfId="0" applyFont="1" applyFill="1" applyBorder="1" applyAlignment="1">
      <alignment horizontal="center"/>
    </xf>
    <xf numFmtId="0" fontId="20" fillId="5" borderId="4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165" fontId="68" fillId="7" borderId="21" xfId="0" applyNumberFormat="1" applyFont="1" applyFill="1" applyBorder="1" applyAlignment="1">
      <alignment horizontal="center" vertical="center"/>
    </xf>
    <xf numFmtId="0" fontId="68" fillId="7" borderId="22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33" fillId="0" borderId="28" xfId="0" applyFont="1" applyBorder="1" applyAlignment="1">
      <alignment horizontal="center"/>
    </xf>
    <xf numFmtId="165" fontId="11" fillId="0" borderId="21" xfId="0" applyNumberFormat="1" applyFont="1" applyBorder="1" applyAlignment="1">
      <alignment horizontal="center"/>
    </xf>
    <xf numFmtId="165" fontId="11" fillId="0" borderId="23" xfId="0" applyNumberFormat="1" applyFont="1" applyBorder="1" applyAlignment="1">
      <alignment horizontal="center"/>
    </xf>
    <xf numFmtId="165" fontId="11" fillId="0" borderId="22" xfId="0" applyNumberFormat="1" applyFont="1" applyBorder="1" applyAlignment="1">
      <alignment horizontal="center"/>
    </xf>
    <xf numFmtId="165" fontId="5" fillId="0" borderId="12" xfId="0" applyNumberFormat="1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35" xfId="0" applyNumberFormat="1" applyFont="1" applyBorder="1" applyAlignment="1">
      <alignment horizontal="center" vertical="center"/>
    </xf>
    <xf numFmtId="165" fontId="5" fillId="0" borderId="18" xfId="0" applyNumberFormat="1" applyFont="1" applyBorder="1" applyAlignment="1">
      <alignment horizontal="center" vertical="center"/>
    </xf>
    <xf numFmtId="0" fontId="32" fillId="0" borderId="27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165" fontId="56" fillId="6" borderId="0" xfId="0" applyNumberFormat="1" applyFont="1" applyFill="1" applyAlignment="1">
      <alignment horizontal="center" vertical="center"/>
    </xf>
    <xf numFmtId="6" fontId="10" fillId="0" borderId="0" xfId="0" applyNumberFormat="1" applyFont="1" applyBorder="1" applyAlignment="1">
      <alignment horizontal="center" vertical="center"/>
    </xf>
    <xf numFmtId="0" fontId="69" fillId="0" borderId="12" xfId="0" applyFont="1" applyBorder="1" applyAlignment="1">
      <alignment horizontal="center"/>
    </xf>
    <xf numFmtId="0" fontId="69" fillId="0" borderId="0" xfId="0" applyFont="1" applyBorder="1" applyAlignment="1">
      <alignment horizontal="center"/>
    </xf>
    <xf numFmtId="1" fontId="69" fillId="0" borderId="12" xfId="0" applyNumberFormat="1" applyFont="1" applyFill="1" applyBorder="1" applyAlignment="1">
      <alignment horizontal="center" vertical="center"/>
    </xf>
    <xf numFmtId="1" fontId="69" fillId="0" borderId="0" xfId="0" applyNumberFormat="1" applyFont="1" applyFill="1" applyBorder="1" applyAlignment="1">
      <alignment horizontal="center" vertical="center"/>
    </xf>
    <xf numFmtId="167" fontId="70" fillId="0" borderId="0" xfId="0" applyNumberFormat="1" applyFont="1" applyAlignment="1">
      <alignment horizontal="center"/>
    </xf>
    <xf numFmtId="165" fontId="5" fillId="0" borderId="21" xfId="0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/>
    </xf>
    <xf numFmtId="166" fontId="5" fillId="0" borderId="21" xfId="0" applyNumberFormat="1" applyFont="1" applyFill="1" applyBorder="1" applyAlignment="1">
      <alignment horizontal="center" vertical="center"/>
    </xf>
    <xf numFmtId="166" fontId="5" fillId="0" borderId="22" xfId="0" applyNumberFormat="1" applyFont="1" applyFill="1" applyBorder="1" applyAlignment="1">
      <alignment horizontal="center" vertical="center"/>
    </xf>
    <xf numFmtId="165" fontId="56" fillId="0" borderId="16" xfId="0" applyNumberFormat="1" applyFont="1" applyFill="1" applyBorder="1" applyAlignment="1">
      <alignment horizontal="center" vertical="center"/>
    </xf>
    <xf numFmtId="165" fontId="56" fillId="0" borderId="17" xfId="0" applyNumberFormat="1" applyFont="1" applyFill="1" applyBorder="1" applyAlignment="1">
      <alignment horizontal="center" vertical="center"/>
    </xf>
    <xf numFmtId="0" fontId="38" fillId="5" borderId="30" xfId="0" applyFont="1" applyFill="1" applyBorder="1" applyAlignment="1">
      <alignment horizontal="center"/>
    </xf>
    <xf numFmtId="0" fontId="38" fillId="5" borderId="31" xfId="0" applyFont="1" applyFill="1" applyBorder="1" applyAlignment="1">
      <alignment horizontal="center"/>
    </xf>
    <xf numFmtId="0" fontId="38" fillId="5" borderId="42" xfId="0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31" xfId="0" applyFont="1" applyFill="1" applyBorder="1" applyAlignment="1">
      <alignment horizontal="center"/>
    </xf>
    <xf numFmtId="0" fontId="4" fillId="5" borderId="42" xfId="0" applyFont="1" applyFill="1" applyBorder="1" applyAlignment="1">
      <alignment horizontal="center"/>
    </xf>
    <xf numFmtId="0" fontId="28" fillId="0" borderId="21" xfId="0" quotePrefix="1" applyFont="1" applyBorder="1" applyAlignment="1">
      <alignment horizontal="center"/>
    </xf>
    <xf numFmtId="0" fontId="28" fillId="0" borderId="23" xfId="0" quotePrefix="1" applyFont="1" applyBorder="1" applyAlignment="1">
      <alignment horizontal="center"/>
    </xf>
    <xf numFmtId="0" fontId="28" fillId="0" borderId="22" xfId="0" quotePrefix="1" applyFont="1" applyBorder="1" applyAlignment="1">
      <alignment horizontal="center"/>
    </xf>
    <xf numFmtId="0" fontId="38" fillId="0" borderId="0" xfId="0" applyFont="1" applyAlignment="1">
      <alignment vertical="center"/>
    </xf>
    <xf numFmtId="0" fontId="20" fillId="0" borderId="0" xfId="0" applyFont="1"/>
  </cellXfs>
  <cellStyles count="1">
    <cellStyle name="Normal" xfId="0" builtinId="0"/>
  </cellStyles>
  <dxfs count="33">
    <dxf>
      <fill>
        <patternFill>
          <bgColor rgb="FF92D050"/>
        </patternFill>
      </fill>
    </dxf>
    <dxf>
      <font>
        <b/>
        <i val="0"/>
        <color rgb="FFFFFF00"/>
      </font>
    </dxf>
    <dxf>
      <font>
        <color rgb="FF00B0F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FFFF00"/>
      </font>
    </dxf>
    <dxf>
      <font>
        <color rgb="FF00B0F0"/>
      </font>
    </dxf>
    <dxf>
      <font>
        <color rgb="FFFFFF00"/>
      </font>
    </dxf>
    <dxf>
      <font>
        <color rgb="FF00B0F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319087</xdr:colOff>
      <xdr:row>35</xdr:row>
      <xdr:rowOff>52388</xdr:rowOff>
    </xdr:from>
    <xdr:to>
      <xdr:col>10</xdr:col>
      <xdr:colOff>123824</xdr:colOff>
      <xdr:row>35</xdr:row>
      <xdr:rowOff>209551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70F602C1-DC02-4D51-9485-F99C03FC5E31}"/>
            </a:ext>
          </a:extLst>
        </xdr:cNvPr>
        <xdr:cNvCxnSpPr/>
      </xdr:nvCxnSpPr>
      <xdr:spPr>
        <a:xfrm>
          <a:off x="4562475" y="10129838"/>
          <a:ext cx="157162" cy="157163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432146</xdr:colOff>
      <xdr:row>35</xdr:row>
      <xdr:rowOff>69573</xdr:rowOff>
    </xdr:from>
    <xdr:to>
      <xdr:col>9</xdr:col>
      <xdr:colOff>184495</xdr:colOff>
      <xdr:row>35</xdr:row>
      <xdr:rowOff>230049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5EEE5790-5150-465D-811C-37211607385E}"/>
            </a:ext>
          </a:extLst>
        </xdr:cNvPr>
        <xdr:cNvCxnSpPr/>
      </xdr:nvCxnSpPr>
      <xdr:spPr>
        <a:xfrm>
          <a:off x="4500563" y="10267121"/>
          <a:ext cx="242680" cy="160476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</xdr:colOff>
      <xdr:row>35</xdr:row>
      <xdr:rowOff>61912</xdr:rowOff>
    </xdr:from>
    <xdr:to>
      <xdr:col>8</xdr:col>
      <xdr:colOff>171449</xdr:colOff>
      <xdr:row>35</xdr:row>
      <xdr:rowOff>219075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2C7A1FBE-F763-45D9-9A85-34B20CC9C186}"/>
            </a:ext>
          </a:extLst>
        </xdr:cNvPr>
        <xdr:cNvCxnSpPr/>
      </xdr:nvCxnSpPr>
      <xdr:spPr>
        <a:xfrm>
          <a:off x="3852862" y="10139362"/>
          <a:ext cx="157162" cy="157163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6B6F7-7507-407C-AB04-08E9C548CC23}">
  <sheetPr>
    <tabColor rgb="FF00B0F0"/>
  </sheetPr>
  <dimension ref="A1:T33"/>
  <sheetViews>
    <sheetView workbookViewId="0">
      <selection activeCell="B13" sqref="B13"/>
    </sheetView>
  </sheetViews>
  <sheetFormatPr baseColWidth="10" defaultRowHeight="14.4" x14ac:dyDescent="0.3"/>
  <cols>
    <col min="1" max="1" width="2.5546875" customWidth="1"/>
    <col min="2" max="2" width="9.33203125" customWidth="1"/>
    <col min="3" max="3" width="7.5546875" customWidth="1"/>
    <col min="4" max="4" width="9.5546875" customWidth="1"/>
    <col min="5" max="5" width="6.5546875" customWidth="1"/>
    <col min="6" max="6" width="8.21875" customWidth="1"/>
    <col min="7" max="7" width="4.77734375" customWidth="1"/>
    <col min="8" max="8" width="7.77734375" customWidth="1"/>
    <col min="9" max="9" width="7" customWidth="1"/>
    <col min="10" max="10" width="5.33203125" customWidth="1"/>
    <col min="11" max="11" width="10.21875" customWidth="1"/>
    <col min="12" max="12" width="9" customWidth="1"/>
    <col min="13" max="13" width="8.5546875" customWidth="1"/>
    <col min="14" max="18" width="4.77734375" customWidth="1"/>
  </cols>
  <sheetData>
    <row r="1" spans="1:20" ht="21" x14ac:dyDescent="0.4">
      <c r="B1" s="30" t="s">
        <v>43</v>
      </c>
      <c r="C1" s="30"/>
      <c r="G1" s="5"/>
      <c r="H1" s="5"/>
      <c r="I1" s="2"/>
      <c r="J1" s="2"/>
      <c r="K1" s="2"/>
      <c r="L1" s="2"/>
      <c r="M1" s="2"/>
      <c r="N1" s="2"/>
      <c r="O1" s="2"/>
      <c r="P1" s="1"/>
      <c r="Q1" s="1"/>
      <c r="R1" s="1"/>
      <c r="S1" s="1"/>
      <c r="T1" s="1"/>
    </row>
    <row r="2" spans="1:20" ht="21" x14ac:dyDescent="0.5">
      <c r="B2" s="4">
        <v>5</v>
      </c>
      <c r="C2" s="24" t="s">
        <v>0</v>
      </c>
      <c r="D2" s="6">
        <v>1.3240000000000001</v>
      </c>
      <c r="E2" s="2" t="s">
        <v>1</v>
      </c>
      <c r="F2" s="10" t="s">
        <v>2</v>
      </c>
      <c r="G2" s="24" t="s">
        <v>0</v>
      </c>
      <c r="H2" s="10" t="s">
        <v>6</v>
      </c>
      <c r="I2" s="11" t="s">
        <v>1</v>
      </c>
      <c r="J2" s="2"/>
      <c r="K2" s="2"/>
      <c r="L2" s="2"/>
      <c r="M2" s="2"/>
      <c r="N2" s="2"/>
      <c r="O2" s="2"/>
      <c r="P2" s="1"/>
      <c r="Q2" s="1"/>
      <c r="R2" s="1"/>
      <c r="S2" s="1"/>
      <c r="T2" s="1"/>
    </row>
    <row r="3" spans="1:20" ht="23.4" x14ac:dyDescent="0.45">
      <c r="B3" s="2"/>
      <c r="C3" s="2"/>
      <c r="D3" s="2" t="s">
        <v>3</v>
      </c>
      <c r="E3" s="2"/>
      <c r="F3" s="2" t="s">
        <v>10</v>
      </c>
      <c r="G3" s="2"/>
      <c r="H3" s="2"/>
      <c r="I3" s="2"/>
      <c r="J3" s="2"/>
      <c r="K3" s="34" t="s">
        <v>24</v>
      </c>
      <c r="L3" s="34" t="s">
        <v>25</v>
      </c>
      <c r="M3" s="2"/>
      <c r="N3" s="2"/>
      <c r="O3" s="2"/>
      <c r="P3" s="1"/>
      <c r="Q3" s="1"/>
      <c r="R3" s="1"/>
      <c r="S3" s="1"/>
      <c r="T3" s="1"/>
    </row>
    <row r="4" spans="1:20" ht="21.6" thickBot="1" x14ac:dyDescent="0.55000000000000004">
      <c r="B4" s="2"/>
      <c r="C4" s="2"/>
      <c r="D4" s="2" t="s">
        <v>4</v>
      </c>
      <c r="E4" s="2"/>
      <c r="F4" s="253" t="s">
        <v>7</v>
      </c>
      <c r="G4" s="253"/>
      <c r="H4" s="2"/>
      <c r="I4" s="2">
        <v>100</v>
      </c>
      <c r="J4" s="24" t="s">
        <v>0</v>
      </c>
      <c r="K4" s="14">
        <v>3</v>
      </c>
      <c r="L4" s="14">
        <v>2</v>
      </c>
      <c r="M4" s="2"/>
      <c r="N4" s="2"/>
      <c r="O4" s="2"/>
      <c r="P4" s="1"/>
      <c r="Q4" s="1"/>
      <c r="R4" s="1"/>
      <c r="S4" s="1"/>
      <c r="T4" s="1"/>
    </row>
    <row r="5" spans="1:20" ht="23.4" x14ac:dyDescent="0.45">
      <c r="B5" s="2"/>
      <c r="C5" s="2"/>
      <c r="D5" s="2"/>
      <c r="E5" s="2"/>
      <c r="F5" s="5"/>
      <c r="G5" s="5"/>
      <c r="H5" s="2"/>
      <c r="I5" s="2"/>
      <c r="J5" s="2"/>
      <c r="K5" s="22">
        <v>6</v>
      </c>
      <c r="L5" s="22">
        <v>8</v>
      </c>
      <c r="M5" s="23" t="s">
        <v>26</v>
      </c>
      <c r="N5" s="23"/>
      <c r="O5" s="2"/>
      <c r="P5" s="1"/>
      <c r="Q5" s="1"/>
      <c r="R5" s="1"/>
      <c r="S5" s="1"/>
      <c r="T5" s="1"/>
    </row>
    <row r="6" spans="1:20" ht="23.4" x14ac:dyDescent="0.45">
      <c r="B6" s="18" t="s">
        <v>19</v>
      </c>
      <c r="C6" s="2"/>
      <c r="D6" s="2"/>
      <c r="E6" s="2"/>
      <c r="F6" s="2"/>
      <c r="G6" s="19" t="s">
        <v>8</v>
      </c>
      <c r="H6" s="2"/>
      <c r="I6" s="2"/>
      <c r="J6" s="2"/>
      <c r="K6" s="2"/>
      <c r="L6" s="2"/>
      <c r="M6" s="2"/>
      <c r="N6" s="2"/>
      <c r="O6" s="2"/>
      <c r="P6" s="1"/>
      <c r="Q6" s="1"/>
      <c r="R6" s="1"/>
      <c r="S6" s="1"/>
      <c r="T6" s="1"/>
    </row>
    <row r="7" spans="1:20" ht="21" x14ac:dyDescent="0.4">
      <c r="B7" s="2"/>
      <c r="C7" s="2"/>
      <c r="E7" s="2"/>
      <c r="G7" s="2"/>
      <c r="H7" s="9" t="s">
        <v>11</v>
      </c>
      <c r="I7" s="2"/>
      <c r="J7" s="2"/>
      <c r="K7" s="2"/>
      <c r="L7" s="2"/>
      <c r="M7" s="2"/>
      <c r="N7" s="2"/>
      <c r="O7" s="2"/>
      <c r="P7" s="1"/>
      <c r="Q7" s="1"/>
      <c r="R7" s="1"/>
      <c r="S7" s="1"/>
      <c r="T7" s="1"/>
    </row>
    <row r="8" spans="1:20" ht="23.4" x14ac:dyDescent="0.45">
      <c r="B8" s="2" t="s">
        <v>20</v>
      </c>
      <c r="C8" s="2"/>
      <c r="D8" s="2"/>
      <c r="E8" s="2"/>
      <c r="F8" s="2"/>
      <c r="G8" s="20" t="s">
        <v>9</v>
      </c>
      <c r="I8" s="4">
        <v>5</v>
      </c>
      <c r="J8" s="5" t="s">
        <v>0</v>
      </c>
      <c r="K8" s="21">
        <v>1.3240000000000001</v>
      </c>
      <c r="L8" s="29" t="s">
        <v>22</v>
      </c>
      <c r="M8" s="29"/>
      <c r="Q8" s="1"/>
      <c r="R8" s="1"/>
      <c r="S8" s="1"/>
      <c r="T8" s="1"/>
    </row>
    <row r="9" spans="1:20" ht="21" x14ac:dyDescent="0.4">
      <c r="B9" s="30" t="s">
        <v>23</v>
      </c>
      <c r="C9" s="3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5.2" x14ac:dyDescent="0.6">
      <c r="B10" s="4">
        <v>5</v>
      </c>
      <c r="C10" s="24" t="s">
        <v>0</v>
      </c>
      <c r="D10" s="6">
        <v>1.3240000000000001</v>
      </c>
      <c r="E10" s="1" t="s">
        <v>1</v>
      </c>
      <c r="F10" s="254" t="s">
        <v>27</v>
      </c>
      <c r="G10" s="254"/>
      <c r="H10" s="254"/>
      <c r="I10" s="11" t="s">
        <v>21</v>
      </c>
      <c r="J10" s="1"/>
      <c r="K10" s="1"/>
      <c r="L10" s="9" t="s">
        <v>28</v>
      </c>
      <c r="N10" s="9"/>
      <c r="O10" s="1"/>
      <c r="P10" s="1"/>
      <c r="Q10" s="1"/>
      <c r="R10" s="1"/>
      <c r="S10" s="1"/>
      <c r="T10" s="1"/>
    </row>
    <row r="11" spans="1:20" ht="18" x14ac:dyDescent="0.35">
      <c r="D11" s="2" t="s">
        <v>13</v>
      </c>
      <c r="H11" s="17" t="s">
        <v>14</v>
      </c>
      <c r="I11" s="17"/>
      <c r="J11" s="17"/>
    </row>
    <row r="12" spans="1:20" ht="18" x14ac:dyDescent="0.3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20" ht="18" x14ac:dyDescent="0.35">
      <c r="B13" s="2"/>
      <c r="C13" s="2"/>
      <c r="D13" s="2"/>
      <c r="E13" s="2"/>
      <c r="F13" s="2"/>
      <c r="H13" s="16" t="s">
        <v>17</v>
      </c>
      <c r="I13" s="3"/>
      <c r="J13" s="16" t="s">
        <v>18</v>
      </c>
      <c r="K13" s="2"/>
      <c r="L13" s="2"/>
      <c r="N13" s="12"/>
    </row>
    <row r="14" spans="1:20" ht="21.6" thickBot="1" x14ac:dyDescent="0.55000000000000004">
      <c r="B14" s="2"/>
      <c r="C14" s="2" t="s">
        <v>15</v>
      </c>
      <c r="D14" s="2"/>
      <c r="E14" s="2"/>
      <c r="F14" s="2"/>
      <c r="H14" s="13">
        <v>400</v>
      </c>
      <c r="I14" s="25" t="s">
        <v>0</v>
      </c>
      <c r="J14" s="13">
        <v>32</v>
      </c>
      <c r="K14" s="2"/>
      <c r="L14" s="2"/>
    </row>
    <row r="15" spans="1:20" ht="22.2" x14ac:dyDescent="0.5">
      <c r="B15" s="2"/>
      <c r="C15" s="2"/>
      <c r="D15" s="2"/>
      <c r="E15" s="2"/>
      <c r="F15" s="2"/>
      <c r="H15" s="2">
        <v>408</v>
      </c>
      <c r="I15" s="24" t="s">
        <v>0</v>
      </c>
      <c r="J15" s="2">
        <v>40</v>
      </c>
      <c r="K15" s="2" t="s">
        <v>1</v>
      </c>
      <c r="L15" s="9">
        <v>368</v>
      </c>
    </row>
    <row r="16" spans="1:20" ht="21.6" thickBot="1" x14ac:dyDescent="0.45">
      <c r="A16" s="31"/>
      <c r="B16" s="31"/>
      <c r="C16" s="31"/>
      <c r="D16" s="31"/>
      <c r="E16" s="31"/>
      <c r="F16" s="31"/>
      <c r="G16" s="31"/>
      <c r="H16" s="35" t="s">
        <v>16</v>
      </c>
      <c r="I16" s="31"/>
      <c r="J16" s="31"/>
      <c r="K16" s="31" t="s">
        <v>1</v>
      </c>
      <c r="L16" s="32" t="s">
        <v>12</v>
      </c>
      <c r="M16" s="31"/>
    </row>
    <row r="17" spans="2:15" ht="21" x14ac:dyDescent="0.4">
      <c r="B17" s="30" t="s">
        <v>44</v>
      </c>
      <c r="C17" s="30"/>
      <c r="G17" s="5"/>
      <c r="H17" s="5"/>
      <c r="I17" s="2"/>
      <c r="J17" s="2"/>
      <c r="K17" s="2"/>
      <c r="L17" s="2"/>
      <c r="M17" s="2"/>
      <c r="N17" s="2"/>
      <c r="O17" s="2"/>
    </row>
    <row r="18" spans="2:15" ht="21" x14ac:dyDescent="0.5">
      <c r="B18" s="4">
        <v>20</v>
      </c>
      <c r="C18" s="24" t="s">
        <v>0</v>
      </c>
      <c r="D18" s="6">
        <v>16.239999999999998</v>
      </c>
      <c r="E18" s="2" t="s">
        <v>1</v>
      </c>
      <c r="F18" s="10" t="s">
        <v>45</v>
      </c>
      <c r="G18" s="24" t="s">
        <v>0</v>
      </c>
      <c r="H18" s="10" t="s">
        <v>29</v>
      </c>
      <c r="I18" s="11" t="s">
        <v>1</v>
      </c>
      <c r="J18" s="2"/>
      <c r="K18" s="2"/>
      <c r="L18" s="2"/>
      <c r="M18" s="2"/>
      <c r="N18" s="2"/>
      <c r="O18" s="2"/>
    </row>
    <row r="19" spans="2:15" ht="21" x14ac:dyDescent="0.5">
      <c r="B19" s="4"/>
      <c r="C19" s="24"/>
      <c r="D19" s="6"/>
      <c r="E19" s="2"/>
      <c r="F19" s="33" t="s">
        <v>46</v>
      </c>
      <c r="G19" s="24" t="s">
        <v>0</v>
      </c>
      <c r="H19" s="10">
        <v>16.239999999999998</v>
      </c>
      <c r="I19" s="11" t="s">
        <v>1</v>
      </c>
      <c r="J19" s="2"/>
      <c r="K19" s="2"/>
      <c r="L19" s="2"/>
      <c r="M19" s="2"/>
      <c r="N19" s="2"/>
      <c r="O19" s="2"/>
    </row>
    <row r="20" spans="2:15" ht="23.4" x14ac:dyDescent="0.45">
      <c r="B20" s="2"/>
      <c r="C20" s="2"/>
      <c r="D20" s="2" t="s">
        <v>3</v>
      </c>
      <c r="E20" s="2"/>
      <c r="F20" s="2" t="s">
        <v>30</v>
      </c>
      <c r="G20" s="2"/>
      <c r="H20" s="2"/>
      <c r="I20" s="2"/>
      <c r="J20" s="2"/>
      <c r="K20" s="7" t="s">
        <v>24</v>
      </c>
      <c r="L20" s="7" t="s">
        <v>25</v>
      </c>
      <c r="M20" s="2"/>
      <c r="N20" s="2"/>
      <c r="O20" s="2"/>
    </row>
    <row r="21" spans="2:15" ht="21.6" thickBot="1" x14ac:dyDescent="0.55000000000000004">
      <c r="B21" s="2"/>
      <c r="C21" s="2"/>
      <c r="D21" s="2" t="s">
        <v>4</v>
      </c>
      <c r="E21" s="2"/>
      <c r="F21" s="253" t="s">
        <v>31</v>
      </c>
      <c r="G21" s="253"/>
      <c r="H21" s="2"/>
      <c r="I21" s="2">
        <v>100</v>
      </c>
      <c r="J21" s="24" t="s">
        <v>0</v>
      </c>
      <c r="K21" s="14">
        <v>2</v>
      </c>
      <c r="L21" s="14">
        <v>4</v>
      </c>
      <c r="M21" s="2"/>
      <c r="N21" s="2"/>
      <c r="O21" s="2"/>
    </row>
    <row r="22" spans="2:15" ht="23.4" x14ac:dyDescent="0.45">
      <c r="B22" s="2"/>
      <c r="C22" s="2"/>
      <c r="D22" s="2"/>
      <c r="E22" s="2"/>
      <c r="F22" s="5"/>
      <c r="G22" s="5"/>
      <c r="H22" s="2"/>
      <c r="I22" s="2"/>
      <c r="J22" s="2"/>
      <c r="K22" s="22">
        <v>7</v>
      </c>
      <c r="L22" s="22">
        <v>6</v>
      </c>
      <c r="M22" s="23" t="s">
        <v>26</v>
      </c>
      <c r="N22" s="23"/>
      <c r="O22" s="2"/>
    </row>
    <row r="23" spans="2:15" ht="23.4" x14ac:dyDescent="0.45">
      <c r="B23" s="18" t="s">
        <v>34</v>
      </c>
      <c r="C23" s="2"/>
      <c r="D23" s="2"/>
      <c r="E23" s="2"/>
      <c r="F23" s="2"/>
      <c r="G23" s="19" t="s">
        <v>5</v>
      </c>
      <c r="H23" s="2"/>
      <c r="I23" s="2"/>
      <c r="J23" s="2"/>
      <c r="K23" s="2"/>
      <c r="L23" s="2"/>
      <c r="M23" s="2"/>
      <c r="N23" s="2"/>
      <c r="O23" s="2"/>
    </row>
    <row r="24" spans="2:15" ht="21" x14ac:dyDescent="0.4">
      <c r="B24" s="2"/>
      <c r="C24" s="2"/>
      <c r="E24" s="2"/>
      <c r="G24" s="2"/>
      <c r="H24" s="9" t="s">
        <v>47</v>
      </c>
      <c r="I24" s="2"/>
      <c r="J24" s="2"/>
      <c r="K24" s="2"/>
      <c r="L24" s="2"/>
      <c r="M24" s="2"/>
      <c r="N24" s="2"/>
      <c r="O24" s="2"/>
    </row>
    <row r="25" spans="2:15" ht="25.2" x14ac:dyDescent="0.6">
      <c r="B25" s="2" t="s">
        <v>33</v>
      </c>
      <c r="C25" s="2"/>
      <c r="D25" s="2"/>
      <c r="E25" s="2"/>
      <c r="F25" s="2"/>
      <c r="G25" s="20" t="s">
        <v>32</v>
      </c>
      <c r="I25" s="26">
        <v>20</v>
      </c>
      <c r="J25" s="27" t="s">
        <v>0</v>
      </c>
      <c r="K25" s="28">
        <v>16.239999999999998</v>
      </c>
      <c r="L25" s="29" t="s">
        <v>35</v>
      </c>
      <c r="M25" s="29"/>
    </row>
    <row r="26" spans="2:15" ht="21" x14ac:dyDescent="0.4">
      <c r="B26" s="30" t="s">
        <v>23</v>
      </c>
      <c r="C26" s="30"/>
      <c r="E26" s="1"/>
      <c r="F26" s="1"/>
      <c r="G26" s="1"/>
      <c r="H26" s="1"/>
      <c r="I26" s="1"/>
      <c r="J26" s="1"/>
      <c r="K26" s="1"/>
      <c r="L26" s="1"/>
      <c r="M26" s="1"/>
    </row>
    <row r="27" spans="2:15" ht="25.2" x14ac:dyDescent="0.6">
      <c r="B27" s="4">
        <v>20</v>
      </c>
      <c r="C27" s="24" t="s">
        <v>0</v>
      </c>
      <c r="D27" s="6">
        <v>16.239999999999998</v>
      </c>
      <c r="E27" s="1" t="s">
        <v>1</v>
      </c>
      <c r="F27" s="254" t="s">
        <v>36</v>
      </c>
      <c r="G27" s="254"/>
      <c r="H27" s="254"/>
      <c r="I27" s="11" t="s">
        <v>21</v>
      </c>
      <c r="J27" s="1"/>
      <c r="K27" s="1"/>
      <c r="L27" s="9" t="s">
        <v>37</v>
      </c>
    </row>
    <row r="28" spans="2:15" ht="18" x14ac:dyDescent="0.35">
      <c r="D28" s="2" t="s">
        <v>38</v>
      </c>
      <c r="H28" s="17" t="s">
        <v>39</v>
      </c>
      <c r="I28" s="17"/>
      <c r="J28" s="17"/>
    </row>
    <row r="29" spans="2:15" ht="18" x14ac:dyDescent="0.35">
      <c r="B29" s="2"/>
      <c r="C29" s="2"/>
      <c r="D29" s="2" t="s">
        <v>13</v>
      </c>
      <c r="G29" s="2"/>
      <c r="H29" s="2" t="s">
        <v>40</v>
      </c>
      <c r="I29" s="2"/>
      <c r="J29" s="2"/>
      <c r="K29" s="2"/>
    </row>
    <row r="30" spans="2:15" ht="18" x14ac:dyDescent="0.35">
      <c r="B30" s="2"/>
      <c r="C30" s="2"/>
      <c r="D30" s="2"/>
      <c r="E30" s="2"/>
      <c r="F30" s="2"/>
      <c r="H30" s="16" t="s">
        <v>41</v>
      </c>
      <c r="I30" s="3"/>
      <c r="J30" s="16" t="s">
        <v>41</v>
      </c>
      <c r="K30" s="2"/>
      <c r="L30" s="2"/>
    </row>
    <row r="31" spans="2:15" ht="21.6" thickBot="1" x14ac:dyDescent="0.55000000000000004">
      <c r="B31" s="2"/>
      <c r="C31" s="2" t="s">
        <v>15</v>
      </c>
      <c r="D31" s="2"/>
      <c r="E31" s="2"/>
      <c r="F31" s="2"/>
      <c r="H31" s="13">
        <v>400</v>
      </c>
      <c r="I31" s="25" t="s">
        <v>0</v>
      </c>
      <c r="J31" s="13">
        <v>24</v>
      </c>
      <c r="K31" s="2"/>
      <c r="L31" s="2"/>
    </row>
    <row r="32" spans="2:15" ht="22.2" x14ac:dyDescent="0.5">
      <c r="B32" s="2"/>
      <c r="C32" s="2"/>
      <c r="D32" s="2"/>
      <c r="E32" s="2"/>
      <c r="F32" s="2"/>
      <c r="H32" s="2">
        <v>406</v>
      </c>
      <c r="I32" s="24" t="s">
        <v>0</v>
      </c>
      <c r="J32" s="2">
        <v>30</v>
      </c>
      <c r="K32" s="2" t="s">
        <v>1</v>
      </c>
      <c r="L32" s="9">
        <v>376</v>
      </c>
    </row>
    <row r="33" spans="8:12" ht="21" x14ac:dyDescent="0.4">
      <c r="H33" s="15" t="s">
        <v>16</v>
      </c>
      <c r="K33" s="2" t="s">
        <v>1</v>
      </c>
      <c r="L33" s="9" t="s">
        <v>42</v>
      </c>
    </row>
  </sheetData>
  <mergeCells count="4">
    <mergeCell ref="F21:G21"/>
    <mergeCell ref="F27:H27"/>
    <mergeCell ref="F4:G4"/>
    <mergeCell ref="F10:H10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59AE-C201-4A8A-B610-4A46F0C3019E}">
  <dimension ref="A1:N48"/>
  <sheetViews>
    <sheetView view="pageLayout" topLeftCell="A43" zoomScaleNormal="115" workbookViewId="0">
      <selection activeCell="G48" sqref="G48"/>
    </sheetView>
  </sheetViews>
  <sheetFormatPr baseColWidth="10" defaultColWidth="11.5546875" defaultRowHeight="14.4" x14ac:dyDescent="0.3"/>
  <cols>
    <col min="1" max="1" width="2.21875" customWidth="1"/>
    <col min="2" max="2" width="6" customWidth="1"/>
    <col min="3" max="3" width="4.44140625" customWidth="1"/>
    <col min="4" max="4" width="12.109375" customWidth="1"/>
    <col min="5" max="5" width="13.44140625" customWidth="1"/>
    <col min="6" max="6" width="9.44140625" customWidth="1"/>
    <col min="7" max="7" width="13" customWidth="1"/>
    <col min="8" max="8" width="3.77734375" customWidth="1"/>
    <col min="9" max="9" width="6.6640625" customWidth="1"/>
    <col min="10" max="11" width="5.109375" customWidth="1"/>
    <col min="12" max="12" width="4.21875" customWidth="1"/>
    <col min="13" max="32" width="5" customWidth="1"/>
  </cols>
  <sheetData>
    <row r="1" spans="1:12" ht="17.399999999999999" x14ac:dyDescent="0.3">
      <c r="A1" s="131"/>
    </row>
    <row r="2" spans="1:12" ht="22.8" x14ac:dyDescent="0.35">
      <c r="A2" s="132"/>
      <c r="B2" s="2" t="s">
        <v>81</v>
      </c>
      <c r="F2" s="67">
        <v>1.32</v>
      </c>
    </row>
    <row r="3" spans="1:12" ht="21" x14ac:dyDescent="0.4">
      <c r="B3" s="2" t="s">
        <v>83</v>
      </c>
      <c r="F3" s="70" t="s">
        <v>84</v>
      </c>
    </row>
    <row r="4" spans="1:12" ht="21" x14ac:dyDescent="0.5">
      <c r="B4" s="2" t="s">
        <v>48</v>
      </c>
      <c r="E4" s="42">
        <v>5</v>
      </c>
      <c r="F4" s="24" t="s">
        <v>0</v>
      </c>
      <c r="G4" s="42">
        <v>1.3240000000000001</v>
      </c>
      <c r="H4" s="2" t="s">
        <v>1</v>
      </c>
      <c r="I4" s="43">
        <f>(E4-G4)</f>
        <v>3.6760000000000002</v>
      </c>
    </row>
    <row r="5" spans="1:12" ht="21" x14ac:dyDescent="0.5">
      <c r="B5" s="2" t="s">
        <v>49</v>
      </c>
      <c r="D5" s="4"/>
      <c r="E5" s="38">
        <v>4.0999999999999996</v>
      </c>
      <c r="F5" s="39" t="s">
        <v>0</v>
      </c>
      <c r="G5" s="40">
        <v>1.32</v>
      </c>
      <c r="H5" s="2" t="s">
        <v>1</v>
      </c>
    </row>
    <row r="6" spans="1:12" ht="63" customHeight="1" x14ac:dyDescent="0.5">
      <c r="B6" s="2"/>
      <c r="D6" s="4"/>
      <c r="E6" s="24"/>
      <c r="F6" s="6"/>
      <c r="G6" s="2"/>
      <c r="H6" s="259" t="s">
        <v>53</v>
      </c>
      <c r="I6" s="259"/>
      <c r="J6" s="259" t="s">
        <v>52</v>
      </c>
      <c r="K6" s="259"/>
    </row>
    <row r="7" spans="1:12" ht="23.4" customHeight="1" x14ac:dyDescent="0.35">
      <c r="B7" s="17" t="s">
        <v>65</v>
      </c>
      <c r="C7" s="17"/>
      <c r="D7" s="17"/>
      <c r="E7" s="36" t="s">
        <v>71</v>
      </c>
      <c r="F7" s="41">
        <v>3</v>
      </c>
      <c r="H7" s="2"/>
      <c r="I7" s="34" t="s">
        <v>24</v>
      </c>
      <c r="J7" s="34" t="s">
        <v>25</v>
      </c>
      <c r="K7" s="8"/>
    </row>
    <row r="8" spans="1:12" ht="18.600000000000001" thickBot="1" x14ac:dyDescent="0.4">
      <c r="B8" s="17" t="s">
        <v>66</v>
      </c>
      <c r="C8" s="17"/>
      <c r="D8" s="17"/>
      <c r="E8" s="17" t="s">
        <v>72</v>
      </c>
      <c r="F8" s="10" t="s">
        <v>54</v>
      </c>
      <c r="H8" s="2"/>
      <c r="I8" s="14">
        <v>3</v>
      </c>
      <c r="J8" s="14">
        <v>2</v>
      </c>
      <c r="K8" s="2"/>
    </row>
    <row r="9" spans="1:12" ht="23.4" x14ac:dyDescent="0.45">
      <c r="B9" s="2"/>
      <c r="C9" s="2"/>
      <c r="D9" s="2"/>
      <c r="E9" s="2"/>
      <c r="F9" s="8"/>
      <c r="G9" s="8"/>
      <c r="H9" s="2"/>
      <c r="I9" s="84">
        <v>6</v>
      </c>
      <c r="J9" s="84">
        <v>8</v>
      </c>
      <c r="K9" s="85" t="s">
        <v>26</v>
      </c>
      <c r="L9" s="86"/>
    </row>
    <row r="10" spans="1:12" ht="18" x14ac:dyDescent="0.35">
      <c r="B10" s="2" t="s">
        <v>81</v>
      </c>
      <c r="F10" s="2" t="s">
        <v>88</v>
      </c>
    </row>
    <row r="11" spans="1:12" ht="21" x14ac:dyDescent="0.4">
      <c r="B11" s="2" t="s">
        <v>58</v>
      </c>
      <c r="F11" s="70" t="s">
        <v>85</v>
      </c>
      <c r="I11" s="17" t="str">
        <f>RIGHT(G12,LEN(G12)-SEARCH(",",G12))</f>
        <v>27</v>
      </c>
    </row>
    <row r="12" spans="1:12" ht="22.2" x14ac:dyDescent="0.5">
      <c r="B12" s="2" t="s">
        <v>48</v>
      </c>
      <c r="E12" s="4">
        <v>20</v>
      </c>
      <c r="F12" s="24" t="s">
        <v>0</v>
      </c>
      <c r="G12" s="6">
        <v>13.27</v>
      </c>
      <c r="H12" s="2" t="s">
        <v>1</v>
      </c>
      <c r="I12" s="263">
        <f>(E12-G12)</f>
        <v>6.73</v>
      </c>
      <c r="J12" s="263"/>
    </row>
    <row r="13" spans="1:12" ht="21" x14ac:dyDescent="0.5">
      <c r="B13" s="2" t="s">
        <v>49</v>
      </c>
      <c r="D13" s="4"/>
      <c r="E13" s="38">
        <v>19.100000000000001</v>
      </c>
      <c r="F13" s="39" t="s">
        <v>0</v>
      </c>
      <c r="G13" s="42">
        <v>13.27</v>
      </c>
      <c r="H13" s="2" t="s">
        <v>1</v>
      </c>
      <c r="I13" s="87"/>
      <c r="J13" s="88"/>
    </row>
    <row r="14" spans="1:12" ht="65.400000000000006" customHeight="1" x14ac:dyDescent="0.5">
      <c r="B14" s="2"/>
      <c r="D14" s="4"/>
      <c r="E14" s="24"/>
      <c r="F14" s="6"/>
      <c r="G14" s="2"/>
      <c r="H14" s="262" t="s">
        <v>57</v>
      </c>
      <c r="I14" s="262"/>
      <c r="J14" s="259" t="s">
        <v>56</v>
      </c>
      <c r="K14" s="259"/>
    </row>
    <row r="15" spans="1:12" ht="18" x14ac:dyDescent="0.35">
      <c r="B15" s="17" t="s">
        <v>73</v>
      </c>
      <c r="C15" s="17"/>
      <c r="D15" s="17"/>
      <c r="E15" s="17" t="s">
        <v>74</v>
      </c>
      <c r="F15" s="80">
        <v>6</v>
      </c>
      <c r="H15" s="2"/>
      <c r="I15" s="34" t="s">
        <v>24</v>
      </c>
      <c r="J15" s="34" t="s">
        <v>25</v>
      </c>
      <c r="K15" s="8"/>
    </row>
    <row r="16" spans="1:12" ht="18.600000000000001" thickBot="1" x14ac:dyDescent="0.4">
      <c r="B16" s="17" t="s">
        <v>75</v>
      </c>
      <c r="C16" s="17"/>
      <c r="D16" s="17"/>
      <c r="E16" s="17" t="s">
        <v>76</v>
      </c>
      <c r="F16" s="78" t="s">
        <v>55</v>
      </c>
      <c r="H16" s="2"/>
      <c r="I16" s="14">
        <v>2</v>
      </c>
      <c r="J16" s="14">
        <v>7</v>
      </c>
      <c r="K16" s="2"/>
    </row>
    <row r="17" spans="1:14" ht="24" thickBot="1" x14ac:dyDescent="0.5">
      <c r="A17" s="62"/>
      <c r="B17" s="63"/>
      <c r="C17" s="63"/>
      <c r="D17" s="63"/>
      <c r="E17" s="63"/>
      <c r="F17" s="64"/>
      <c r="G17" s="64"/>
      <c r="H17" s="63"/>
      <c r="I17" s="81">
        <v>7</v>
      </c>
      <c r="J17" s="81">
        <v>3</v>
      </c>
      <c r="K17" s="82" t="s">
        <v>26</v>
      </c>
      <c r="L17" s="83"/>
    </row>
    <row r="18" spans="1:14" ht="20.399999999999999" customHeight="1" thickTop="1" x14ac:dyDescent="0.45">
      <c r="A18" s="102"/>
      <c r="B18" s="103"/>
      <c r="C18" s="103"/>
      <c r="D18" s="103"/>
      <c r="E18" s="103"/>
      <c r="F18" s="104"/>
      <c r="G18" s="104"/>
      <c r="H18" s="264" t="s">
        <v>89</v>
      </c>
      <c r="I18" s="265"/>
      <c r="J18" s="265"/>
      <c r="K18" s="266"/>
      <c r="L18" s="105"/>
    </row>
    <row r="19" spans="1:14" ht="11.4" customHeight="1" x14ac:dyDescent="0.35">
      <c r="B19" s="2"/>
      <c r="H19" s="110">
        <v>1</v>
      </c>
      <c r="I19" s="111">
        <v>1</v>
      </c>
      <c r="J19" s="111">
        <v>1</v>
      </c>
      <c r="K19" s="112"/>
    </row>
    <row r="20" spans="1:14" ht="18" x14ac:dyDescent="0.35">
      <c r="B20" s="2" t="s">
        <v>77</v>
      </c>
      <c r="F20" s="2" t="s">
        <v>87</v>
      </c>
      <c r="G20" t="s">
        <v>90</v>
      </c>
      <c r="H20" s="113">
        <v>1</v>
      </c>
      <c r="I20" s="106">
        <v>3</v>
      </c>
      <c r="J20" s="107">
        <v>2</v>
      </c>
      <c r="K20" s="114">
        <v>7</v>
      </c>
    </row>
    <row r="21" spans="1:14" ht="18" x14ac:dyDescent="0.35">
      <c r="B21" s="2" t="s">
        <v>78</v>
      </c>
      <c r="F21" s="67">
        <v>7.54</v>
      </c>
      <c r="G21" t="s">
        <v>90</v>
      </c>
      <c r="H21" s="113"/>
      <c r="I21" s="106">
        <v>7</v>
      </c>
      <c r="J21" s="107">
        <v>5</v>
      </c>
      <c r="K21" s="114">
        <v>4</v>
      </c>
      <c r="M21" s="65"/>
    </row>
    <row r="22" spans="1:14" ht="18.600000000000001" thickBot="1" x14ac:dyDescent="0.4">
      <c r="B22" s="2" t="s">
        <v>86</v>
      </c>
      <c r="F22" s="67">
        <v>10.72</v>
      </c>
      <c r="G22" t="s">
        <v>90</v>
      </c>
      <c r="H22" s="115">
        <v>1</v>
      </c>
      <c r="I22" s="108">
        <v>0</v>
      </c>
      <c r="J22" s="109">
        <v>7</v>
      </c>
      <c r="K22" s="116">
        <v>2</v>
      </c>
    </row>
    <row r="23" spans="1:14" ht="18" x14ac:dyDescent="0.35">
      <c r="B23" s="2"/>
      <c r="H23" s="117">
        <v>3</v>
      </c>
      <c r="I23" s="76" t="s">
        <v>91</v>
      </c>
      <c r="J23" s="77" t="s">
        <v>92</v>
      </c>
      <c r="K23" s="118" t="s">
        <v>93</v>
      </c>
    </row>
    <row r="24" spans="1:14" ht="21.6" thickBot="1" x14ac:dyDescent="0.45">
      <c r="B24" s="2" t="s">
        <v>58</v>
      </c>
      <c r="F24" s="66">
        <v>50</v>
      </c>
      <c r="H24" s="119"/>
      <c r="I24" s="267" t="s">
        <v>103</v>
      </c>
      <c r="J24" s="267"/>
      <c r="K24" s="120"/>
    </row>
    <row r="25" spans="1:14" ht="24.6" thickTop="1" x14ac:dyDescent="0.5">
      <c r="B25" s="2" t="s">
        <v>48</v>
      </c>
      <c r="D25" s="47">
        <v>50</v>
      </c>
      <c r="E25" s="73" t="s">
        <v>79</v>
      </c>
      <c r="F25" s="24" t="s">
        <v>0</v>
      </c>
      <c r="G25" s="69">
        <v>31.53</v>
      </c>
      <c r="H25" s="2" t="s">
        <v>1</v>
      </c>
      <c r="I25" s="75" t="s">
        <v>70</v>
      </c>
      <c r="J25" s="75"/>
      <c r="K25" s="61" t="s">
        <v>67</v>
      </c>
      <c r="L25" s="89"/>
    </row>
    <row r="26" spans="1:14" ht="22.2" x14ac:dyDescent="0.5">
      <c r="B26" s="2" t="s">
        <v>69</v>
      </c>
      <c r="D26" s="4"/>
      <c r="E26" s="74">
        <v>49.1</v>
      </c>
      <c r="F26" s="39" t="s">
        <v>0</v>
      </c>
      <c r="G26" s="49">
        <v>31.53</v>
      </c>
      <c r="H26" s="2" t="s">
        <v>1</v>
      </c>
      <c r="N26" s="72"/>
    </row>
    <row r="27" spans="1:14" ht="21" customHeight="1" x14ac:dyDescent="0.5">
      <c r="B27" s="121" t="s">
        <v>65</v>
      </c>
      <c r="C27" s="122"/>
      <c r="D27" s="122"/>
      <c r="E27" s="24"/>
      <c r="F27" s="6"/>
      <c r="G27" s="60"/>
      <c r="H27" s="260" t="s">
        <v>51</v>
      </c>
      <c r="I27" s="260"/>
      <c r="J27" s="261" t="s">
        <v>50</v>
      </c>
      <c r="K27" s="261"/>
      <c r="L27" s="261"/>
    </row>
    <row r="28" spans="1:14" ht="24" customHeight="1" x14ac:dyDescent="0.3">
      <c r="B28" s="91">
        <f xml:space="preserve"> INT(E26)</f>
        <v>49</v>
      </c>
      <c r="C28" s="92" t="s">
        <v>0</v>
      </c>
      <c r="D28" s="93">
        <f xml:space="preserve"> INT(G26)</f>
        <v>31</v>
      </c>
      <c r="E28" s="94" t="s">
        <v>1</v>
      </c>
      <c r="F28" s="95">
        <v>18</v>
      </c>
      <c r="G28" s="123" t="s">
        <v>67</v>
      </c>
      <c r="H28" s="260"/>
      <c r="I28" s="260"/>
      <c r="J28" s="261"/>
      <c r="K28" s="261"/>
      <c r="L28" s="261"/>
    </row>
    <row r="29" spans="1:14" s="90" customFormat="1" ht="16.8" customHeight="1" x14ac:dyDescent="0.35">
      <c r="B29" s="255" t="s">
        <v>66</v>
      </c>
      <c r="C29" s="255"/>
      <c r="D29" s="255"/>
      <c r="E29"/>
      <c r="F29"/>
      <c r="G29"/>
      <c r="H29" s="96"/>
      <c r="I29" s="97" t="s">
        <v>24</v>
      </c>
      <c r="J29" s="97" t="s">
        <v>25</v>
      </c>
      <c r="K29" s="96"/>
    </row>
    <row r="30" spans="1:14" ht="21.6" thickBot="1" x14ac:dyDescent="0.45">
      <c r="B30" s="99">
        <v>100</v>
      </c>
      <c r="C30" s="99" t="s">
        <v>0</v>
      </c>
      <c r="D30" s="134" t="str">
        <f>RIGHT(G26,LEN(G26)-SEARCH(",",G26))</f>
        <v>53</v>
      </c>
      <c r="E30" s="94" t="s">
        <v>1</v>
      </c>
      <c r="F30" s="95">
        <v>47</v>
      </c>
      <c r="G30" s="100" t="s">
        <v>68</v>
      </c>
      <c r="H30" s="2"/>
      <c r="I30" s="14">
        <v>5</v>
      </c>
      <c r="J30" s="14">
        <v>3</v>
      </c>
      <c r="K30" s="2"/>
    </row>
    <row r="31" spans="1:14" s="98" customFormat="1" ht="15" customHeight="1" x14ac:dyDescent="0.45">
      <c r="B31" s="22"/>
      <c r="C31" s="22"/>
      <c r="E31" s="57"/>
      <c r="F31" s="10"/>
      <c r="G31" s="11"/>
      <c r="H31" s="101" t="s">
        <v>1</v>
      </c>
      <c r="I31" s="124">
        <v>4</v>
      </c>
      <c r="J31" s="124">
        <v>7</v>
      </c>
      <c r="K31" s="125" t="s">
        <v>26</v>
      </c>
      <c r="L31" s="126"/>
    </row>
    <row r="32" spans="1:14" ht="18" x14ac:dyDescent="0.35">
      <c r="B32" s="1" t="s">
        <v>81</v>
      </c>
      <c r="F32" s="2" t="s">
        <v>82</v>
      </c>
      <c r="H32">
        <v>1</v>
      </c>
      <c r="I32">
        <v>1</v>
      </c>
      <c r="J32">
        <v>1</v>
      </c>
    </row>
    <row r="33" spans="2:14" ht="21" x14ac:dyDescent="0.4">
      <c r="B33" s="1" t="s">
        <v>77</v>
      </c>
      <c r="F33" s="67">
        <v>7.54</v>
      </c>
      <c r="H33" s="12">
        <v>1</v>
      </c>
      <c r="I33" s="12" t="s">
        <v>62</v>
      </c>
      <c r="J33" s="12">
        <v>2</v>
      </c>
      <c r="K33" s="12">
        <v>7</v>
      </c>
    </row>
    <row r="34" spans="2:14" ht="21" x14ac:dyDescent="0.4">
      <c r="B34" s="1" t="s">
        <v>77</v>
      </c>
      <c r="F34" s="67">
        <v>10.72</v>
      </c>
      <c r="H34" s="12"/>
      <c r="I34" s="12" t="s">
        <v>63</v>
      </c>
      <c r="J34" s="12">
        <v>5</v>
      </c>
      <c r="K34" s="12">
        <v>4</v>
      </c>
    </row>
    <row r="35" spans="2:14" ht="21.6" thickBot="1" x14ac:dyDescent="0.45">
      <c r="B35" s="2"/>
      <c r="H35" s="45">
        <v>1</v>
      </c>
      <c r="I35" s="45" t="s">
        <v>64</v>
      </c>
      <c r="J35" s="45">
        <v>7</v>
      </c>
      <c r="K35" s="45">
        <v>2</v>
      </c>
    </row>
    <row r="36" spans="2:14" ht="23.4" x14ac:dyDescent="0.45">
      <c r="B36" s="2" t="s">
        <v>58</v>
      </c>
      <c r="F36" s="71">
        <v>50</v>
      </c>
      <c r="H36">
        <v>3</v>
      </c>
      <c r="I36" s="46" t="s">
        <v>61</v>
      </c>
      <c r="J36" t="s">
        <v>60</v>
      </c>
      <c r="K36" t="s">
        <v>59</v>
      </c>
    </row>
    <row r="37" spans="2:14" ht="21" x14ac:dyDescent="0.4">
      <c r="B37" s="2"/>
      <c r="I37" s="256">
        <f xml:space="preserve"> 31.53</f>
        <v>31.53</v>
      </c>
      <c r="J37" s="256"/>
    </row>
    <row r="38" spans="2:14" ht="22.2" x14ac:dyDescent="0.5">
      <c r="B38" s="2" t="s">
        <v>48</v>
      </c>
      <c r="D38" s="47">
        <v>50</v>
      </c>
      <c r="E38" s="68" t="s">
        <v>80</v>
      </c>
      <c r="F38" s="24" t="s">
        <v>0</v>
      </c>
      <c r="G38" s="6">
        <v>31.53</v>
      </c>
      <c r="N38" s="48"/>
    </row>
    <row r="39" spans="2:14" ht="22.2" x14ac:dyDescent="0.5">
      <c r="B39" s="1" t="s">
        <v>69</v>
      </c>
      <c r="D39" s="4"/>
      <c r="E39" s="50">
        <f>((D38-1)+(0.1))</f>
        <v>49.1</v>
      </c>
      <c r="F39" s="39" t="s">
        <v>0</v>
      </c>
      <c r="G39" s="49">
        <f>G38</f>
        <v>31.53</v>
      </c>
      <c r="H39" s="2" t="s">
        <v>1</v>
      </c>
      <c r="I39" s="44"/>
      <c r="J39" s="44"/>
      <c r="K39" s="44"/>
    </row>
    <row r="40" spans="2:14" ht="24" x14ac:dyDescent="0.5">
      <c r="B40" s="2"/>
      <c r="D40" s="4"/>
      <c r="E40" s="24"/>
      <c r="F40" s="6"/>
      <c r="G40" s="60">
        <f>G39-INT(G39)</f>
        <v>0.53000000000000114</v>
      </c>
      <c r="H40" s="2" t="s">
        <v>1</v>
      </c>
      <c r="I40" s="257" t="s">
        <v>70</v>
      </c>
      <c r="J40" s="257"/>
      <c r="K40" s="61" t="s">
        <v>67</v>
      </c>
    </row>
    <row r="41" spans="2:14" ht="67.2" customHeight="1" x14ac:dyDescent="0.4">
      <c r="B41" s="2" t="s">
        <v>65</v>
      </c>
      <c r="C41" s="2"/>
      <c r="D41" s="2"/>
      <c r="E41" s="72">
        <v>49.1</v>
      </c>
      <c r="H41" s="258" t="s">
        <v>57</v>
      </c>
      <c r="I41" s="258"/>
      <c r="J41" s="259" t="s">
        <v>56</v>
      </c>
      <c r="K41" s="259"/>
    </row>
    <row r="42" spans="2:14" ht="22.2" x14ac:dyDescent="0.5">
      <c r="B42" s="51">
        <f xml:space="preserve"> INT(E39)</f>
        <v>49</v>
      </c>
      <c r="C42" s="37" t="s">
        <v>0</v>
      </c>
      <c r="D42" s="55">
        <f xml:space="preserve"> INT(G39)</f>
        <v>31</v>
      </c>
      <c r="E42" s="57" t="s">
        <v>1</v>
      </c>
      <c r="F42" s="10">
        <v>18</v>
      </c>
      <c r="G42" s="58" t="s">
        <v>67</v>
      </c>
      <c r="H42" s="2"/>
      <c r="I42" s="53" t="s">
        <v>24</v>
      </c>
      <c r="J42" s="53" t="s">
        <v>25</v>
      </c>
      <c r="K42" s="8"/>
    </row>
    <row r="43" spans="2:14" ht="18.600000000000001" thickBot="1" x14ac:dyDescent="0.4">
      <c r="B43" s="253" t="s">
        <v>66</v>
      </c>
      <c r="C43" s="253"/>
      <c r="D43" s="253"/>
      <c r="H43" s="2"/>
      <c r="I43" s="14">
        <v>5</v>
      </c>
      <c r="J43" s="14">
        <v>3</v>
      </c>
      <c r="K43" s="2"/>
    </row>
    <row r="44" spans="2:14" ht="23.4" x14ac:dyDescent="0.45">
      <c r="B44" s="22">
        <v>100</v>
      </c>
      <c r="C44" s="22" t="s">
        <v>0</v>
      </c>
      <c r="D44" s="22">
        <f>G40*100</f>
        <v>53.000000000000114</v>
      </c>
      <c r="E44" s="57" t="s">
        <v>1</v>
      </c>
      <c r="F44" s="10">
        <v>47</v>
      </c>
      <c r="G44" s="11" t="s">
        <v>68</v>
      </c>
      <c r="H44" s="2" t="s">
        <v>1</v>
      </c>
      <c r="I44" s="22">
        <v>4</v>
      </c>
      <c r="J44" s="22">
        <v>7</v>
      </c>
      <c r="K44" s="23" t="s">
        <v>26</v>
      </c>
    </row>
    <row r="45" spans="2:14" ht="21" x14ac:dyDescent="0.5">
      <c r="B45" s="17"/>
      <c r="C45" s="17"/>
      <c r="E45" s="51"/>
      <c r="F45" s="41"/>
      <c r="G45" s="54"/>
    </row>
    <row r="46" spans="2:14" ht="18" x14ac:dyDescent="0.35">
      <c r="G46" s="59"/>
      <c r="I46" s="10"/>
      <c r="K46" s="10"/>
    </row>
    <row r="47" spans="2:14" ht="21" x14ac:dyDescent="0.4">
      <c r="B47" s="2"/>
      <c r="C47" s="2"/>
      <c r="D47" s="2"/>
      <c r="E47" s="52"/>
      <c r="F47" s="10"/>
      <c r="G47" s="56"/>
      <c r="I47" s="10"/>
      <c r="J47" s="10"/>
      <c r="K47" s="10"/>
    </row>
    <row r="48" spans="2:14" ht="18" x14ac:dyDescent="0.35">
      <c r="I48" s="10"/>
      <c r="J48" s="10"/>
      <c r="K48" s="10"/>
    </row>
  </sheetData>
  <mergeCells count="15">
    <mergeCell ref="J6:K6"/>
    <mergeCell ref="H6:I6"/>
    <mergeCell ref="H27:I28"/>
    <mergeCell ref="J27:L28"/>
    <mergeCell ref="H14:I14"/>
    <mergeCell ref="J14:K14"/>
    <mergeCell ref="I12:J12"/>
    <mergeCell ref="H18:K18"/>
    <mergeCell ref="I24:J24"/>
    <mergeCell ref="B29:D29"/>
    <mergeCell ref="I37:J37"/>
    <mergeCell ref="B43:D43"/>
    <mergeCell ref="I40:J40"/>
    <mergeCell ref="H41:I41"/>
    <mergeCell ref="J41:K41"/>
  </mergeCells>
  <pageMargins left="0.25" right="0.25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1C78-BA8B-417C-B530-A97E5447D009}">
  <sheetPr>
    <tabColor rgb="FFFF0000"/>
  </sheetPr>
  <dimension ref="A1:Y66"/>
  <sheetViews>
    <sheetView tabSelected="1" showWhiteSpace="0" view="pageLayout" topLeftCell="A12" zoomScaleNormal="100" workbookViewId="0">
      <selection activeCell="S24" sqref="S24"/>
    </sheetView>
  </sheetViews>
  <sheetFormatPr baseColWidth="10" defaultColWidth="11.5546875" defaultRowHeight="14.4" x14ac:dyDescent="0.3"/>
  <cols>
    <col min="1" max="1" width="1.88671875" customWidth="1"/>
    <col min="2" max="2" width="4.5546875" customWidth="1"/>
    <col min="3" max="3" width="3" customWidth="1"/>
    <col min="4" max="4" width="2.77734375" customWidth="1"/>
    <col min="5" max="5" width="6.5546875" customWidth="1"/>
    <col min="6" max="6" width="8.109375" customWidth="1"/>
    <col min="7" max="7" width="5.109375" customWidth="1"/>
    <col min="8" max="8" width="5.6640625" customWidth="1"/>
    <col min="9" max="9" width="4.77734375" customWidth="1"/>
    <col min="10" max="10" width="5.33203125" customWidth="1"/>
    <col min="11" max="11" width="4.109375" customWidth="1"/>
    <col min="12" max="12" width="5.44140625" customWidth="1"/>
    <col min="13" max="13" width="3.6640625" customWidth="1"/>
    <col min="14" max="14" width="4.44140625" customWidth="1"/>
    <col min="15" max="15" width="4.5546875" customWidth="1"/>
    <col min="16" max="16" width="5.5546875" customWidth="1"/>
    <col min="17" max="17" width="5.44140625" customWidth="1"/>
    <col min="18" max="18" width="2.88671875" style="144" customWidth="1"/>
    <col min="19" max="19" width="3.109375" customWidth="1"/>
    <col min="20" max="20" width="2.77734375" customWidth="1"/>
    <col min="21" max="21" width="3.88671875" customWidth="1"/>
    <col min="22" max="22" width="2.6640625" customWidth="1"/>
    <col min="23" max="23" width="2.77734375" customWidth="1"/>
    <col min="24" max="24" width="3.109375" customWidth="1"/>
    <col min="25" max="41" width="3" customWidth="1"/>
    <col min="42" max="43" width="5" customWidth="1"/>
  </cols>
  <sheetData>
    <row r="1" spans="1:25" ht="21" x14ac:dyDescent="0.4">
      <c r="A1" s="129"/>
      <c r="B1" s="222" t="s">
        <v>117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144"/>
    </row>
    <row r="2" spans="1:25" s="144" customFormat="1" ht="21" x14ac:dyDescent="0.4">
      <c r="A2" s="129"/>
      <c r="B2" s="129"/>
      <c r="C2" s="268" t="s">
        <v>122</v>
      </c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U2" s="17"/>
      <c r="V2" s="17"/>
      <c r="W2" s="17"/>
      <c r="X2" s="17"/>
    </row>
    <row r="3" spans="1:25" s="144" customFormat="1" ht="18.600000000000001" thickBot="1" x14ac:dyDescent="0.4">
      <c r="A3" s="129"/>
      <c r="B3" s="58"/>
      <c r="C3" s="164"/>
      <c r="E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7" t="s">
        <v>89</v>
      </c>
      <c r="U3" s="17"/>
      <c r="V3" s="17"/>
      <c r="W3" s="17"/>
      <c r="X3" s="17"/>
    </row>
    <row r="4" spans="1:25" ht="24.6" thickTop="1" thickBot="1" x14ac:dyDescent="0.5">
      <c r="A4" s="72"/>
      <c r="F4" s="85" t="s">
        <v>112</v>
      </c>
      <c r="L4" s="171"/>
      <c r="M4" s="171"/>
      <c r="N4" s="171"/>
      <c r="O4" s="226" t="s">
        <v>113</v>
      </c>
      <c r="P4" s="227"/>
      <c r="Q4" s="198">
        <v>2</v>
      </c>
      <c r="R4" s="157"/>
      <c r="S4" s="199">
        <v>1</v>
      </c>
      <c r="T4" s="155"/>
    </row>
    <row r="5" spans="1:25" ht="18.600000000000001" thickTop="1" x14ac:dyDescent="0.35">
      <c r="B5" s="2" t="s">
        <v>94</v>
      </c>
      <c r="K5" s="274">
        <v>0.96</v>
      </c>
      <c r="L5" s="274"/>
      <c r="M5" s="144"/>
      <c r="P5" s="150"/>
      <c r="Q5" s="202">
        <v>0</v>
      </c>
      <c r="R5" s="157"/>
      <c r="S5" s="200">
        <v>9</v>
      </c>
      <c r="T5" s="155"/>
      <c r="U5" s="104">
        <v>6</v>
      </c>
    </row>
    <row r="6" spans="1:25" ht="18" x14ac:dyDescent="0.35">
      <c r="B6" s="2" t="s">
        <v>95</v>
      </c>
      <c r="C6" s="17"/>
      <c r="D6" s="17"/>
      <c r="E6" s="17"/>
      <c r="F6" s="17"/>
      <c r="G6" s="17"/>
      <c r="H6" s="17"/>
      <c r="I6" s="17"/>
      <c r="J6" s="17"/>
      <c r="K6" s="274">
        <v>2.72</v>
      </c>
      <c r="L6" s="274"/>
      <c r="M6" s="17"/>
      <c r="P6" s="150"/>
      <c r="Q6" s="202">
        <v>2</v>
      </c>
      <c r="R6" s="157"/>
      <c r="S6" s="200">
        <v>7</v>
      </c>
      <c r="T6" s="155"/>
      <c r="U6" s="104">
        <v>2</v>
      </c>
    </row>
    <row r="7" spans="1:25" ht="18" x14ac:dyDescent="0.35">
      <c r="B7" s="2" t="s">
        <v>96</v>
      </c>
      <c r="K7" s="274">
        <v>9.35</v>
      </c>
      <c r="L7" s="274"/>
      <c r="M7" s="144"/>
      <c r="P7" s="150"/>
      <c r="Q7" s="202">
        <v>9</v>
      </c>
      <c r="R7" s="157"/>
      <c r="S7" s="200">
        <v>3</v>
      </c>
      <c r="T7" s="155"/>
      <c r="U7" s="104">
        <v>5</v>
      </c>
    </row>
    <row r="8" spans="1:25" ht="18.600000000000001" thickBot="1" x14ac:dyDescent="0.4">
      <c r="B8" s="2" t="s">
        <v>97</v>
      </c>
      <c r="K8" s="275">
        <v>6.95</v>
      </c>
      <c r="L8" s="275"/>
      <c r="M8" s="144"/>
      <c r="P8" s="45"/>
      <c r="Q8" s="203">
        <v>6</v>
      </c>
      <c r="R8" s="158"/>
      <c r="S8" s="201">
        <v>9</v>
      </c>
      <c r="T8" s="156"/>
      <c r="U8" s="14">
        <v>5</v>
      </c>
    </row>
    <row r="9" spans="1:25" ht="24.6" thickTop="1" thickBot="1" x14ac:dyDescent="0.5">
      <c r="G9" s="148"/>
      <c r="H9" s="147"/>
      <c r="I9" s="147"/>
      <c r="J9" s="147"/>
      <c r="K9" s="276">
        <f>(K5+K6+K7+K8)</f>
        <v>19.98</v>
      </c>
      <c r="L9" s="277"/>
      <c r="M9" s="147"/>
      <c r="P9" s="23">
        <v>1</v>
      </c>
      <c r="Q9" s="252">
        <v>9</v>
      </c>
      <c r="R9" s="212">
        <v>2</v>
      </c>
      <c r="S9" s="250">
        <v>9</v>
      </c>
      <c r="T9" s="211">
        <v>1</v>
      </c>
      <c r="U9" s="251">
        <v>8</v>
      </c>
    </row>
    <row r="10" spans="1:25" ht="27" thickTop="1" thickBot="1" x14ac:dyDescent="0.55000000000000004">
      <c r="A10" s="144"/>
      <c r="B10" s="191" t="s">
        <v>116</v>
      </c>
      <c r="C10" s="192"/>
      <c r="D10" s="192"/>
      <c r="E10" s="192"/>
      <c r="F10" s="192"/>
      <c r="G10" s="193"/>
      <c r="H10" s="194"/>
      <c r="I10" s="194"/>
      <c r="J10" s="194"/>
      <c r="K10" s="147"/>
      <c r="L10" s="147"/>
      <c r="M10" s="144"/>
      <c r="N10" s="272" t="s">
        <v>104</v>
      </c>
      <c r="O10" s="272"/>
      <c r="P10" s="272"/>
      <c r="Q10" s="273"/>
      <c r="R10" s="280">
        <v>19.98</v>
      </c>
      <c r="S10" s="281"/>
      <c r="T10" s="281"/>
      <c r="U10" s="282"/>
      <c r="V10" s="176"/>
      <c r="W10" s="144"/>
      <c r="X10" s="135"/>
    </row>
    <row r="11" spans="1:25" ht="24.6" thickTop="1" thickBot="1" x14ac:dyDescent="0.5">
      <c r="B11" s="145" t="s">
        <v>99</v>
      </c>
      <c r="D11" s="1"/>
      <c r="F11" s="173">
        <v>20</v>
      </c>
      <c r="G11" s="145" t="s">
        <v>67</v>
      </c>
      <c r="H11" s="15" t="s">
        <v>100</v>
      </c>
      <c r="I11" s="172"/>
      <c r="O11" s="160"/>
      <c r="P11" s="160"/>
      <c r="Q11" s="144"/>
      <c r="R11" s="243" t="str">
        <f>IF(R10=K9,"Ok Bravo ","Pas juste")</f>
        <v xml:space="preserve">Ok Bravo </v>
      </c>
      <c r="S11" s="244"/>
      <c r="T11" s="244"/>
      <c r="U11" s="245"/>
      <c r="V11" s="135"/>
    </row>
    <row r="12" spans="1:25" s="144" customFormat="1" ht="8.4" customHeight="1" thickTop="1" thickBot="1" x14ac:dyDescent="0.3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U12"/>
      <c r="V12"/>
      <c r="W12"/>
    </row>
    <row r="13" spans="1:25" ht="18.600000000000001" thickBot="1" x14ac:dyDescent="0.4">
      <c r="A13" s="144"/>
      <c r="B13" s="144"/>
      <c r="C13" s="144"/>
      <c r="D13" s="144"/>
      <c r="E13" s="144"/>
      <c r="F13" s="236" t="s">
        <v>106</v>
      </c>
      <c r="G13" s="144"/>
      <c r="H13" s="270" t="s">
        <v>105</v>
      </c>
      <c r="I13" s="271"/>
      <c r="J13" s="144"/>
      <c r="K13" s="100" t="s">
        <v>118</v>
      </c>
      <c r="L13" s="78"/>
      <c r="M13" s="144"/>
      <c r="O13" s="190"/>
      <c r="P13" s="161"/>
      <c r="Q13" s="161"/>
      <c r="R13" s="161"/>
      <c r="T13" s="144"/>
      <c r="U13" s="144"/>
      <c r="V13" s="144"/>
      <c r="W13" s="144"/>
    </row>
    <row r="14" spans="1:25" ht="22.8" customHeight="1" thickBot="1" x14ac:dyDescent="0.75">
      <c r="D14" s="9" t="s">
        <v>101</v>
      </c>
      <c r="F14" s="235">
        <v>20</v>
      </c>
      <c r="G14" s="209" t="s">
        <v>0</v>
      </c>
      <c r="H14" s="283">
        <v>19.98</v>
      </c>
      <c r="I14" s="284"/>
      <c r="J14" s="223" t="s">
        <v>1</v>
      </c>
      <c r="K14" s="269">
        <f>(F14-H14)</f>
        <v>1.9999999999999574E-2</v>
      </c>
      <c r="L14" s="269"/>
      <c r="M14" s="130"/>
      <c r="N14" s="168" t="s">
        <v>123</v>
      </c>
      <c r="O14" s="145"/>
      <c r="P14" s="165"/>
      <c r="Q14" s="165"/>
      <c r="R14" s="165"/>
      <c r="S14" s="165"/>
      <c r="T14" s="144"/>
      <c r="W14" s="135"/>
      <c r="X14" s="135"/>
    </row>
    <row r="15" spans="1:25" s="144" customFormat="1" ht="17.399999999999999" customHeight="1" thickTop="1" thickBot="1" x14ac:dyDescent="0.5">
      <c r="A15"/>
      <c r="B15"/>
      <c r="C15"/>
      <c r="D15"/>
      <c r="E15"/>
      <c r="F15" s="127"/>
      <c r="G15" s="136"/>
      <c r="H15" s="46"/>
      <c r="I15" s="46"/>
      <c r="K15" s="289">
        <f>(F14-H14)</f>
        <v>1.9999999999999574E-2</v>
      </c>
      <c r="L15" s="289"/>
      <c r="M15" s="100"/>
      <c r="N15" s="311" t="s">
        <v>124</v>
      </c>
      <c r="O15"/>
      <c r="Q15" s="90"/>
      <c r="R15"/>
      <c r="S15"/>
      <c r="T15"/>
      <c r="U15"/>
      <c r="V15"/>
      <c r="W15"/>
    </row>
    <row r="16" spans="1:25" ht="19.8" thickBot="1" x14ac:dyDescent="0.5">
      <c r="A16" s="144"/>
      <c r="B16" s="231" t="s">
        <v>107</v>
      </c>
      <c r="C16" s="232"/>
      <c r="D16" s="232"/>
      <c r="E16" s="233"/>
      <c r="F16" s="234"/>
      <c r="G16" s="206"/>
      <c r="H16" s="270" t="s">
        <v>105</v>
      </c>
      <c r="I16" s="271"/>
      <c r="J16" s="128"/>
      <c r="N16" t="s">
        <v>125</v>
      </c>
      <c r="P16" s="144"/>
      <c r="R16"/>
      <c r="S16" s="2"/>
      <c r="Y16" s="144"/>
    </row>
    <row r="17" spans="1:25" s="144" customFormat="1" ht="19.8" customHeight="1" thickTop="1" thickBot="1" x14ac:dyDescent="0.35">
      <c r="A17"/>
      <c r="B17" s="290">
        <f>F11</f>
        <v>20</v>
      </c>
      <c r="C17" s="290"/>
      <c r="D17" s="224" t="s">
        <v>1</v>
      </c>
      <c r="E17" s="298">
        <v>19.100000000000001</v>
      </c>
      <c r="F17" s="299"/>
      <c r="G17" s="225" t="s">
        <v>0</v>
      </c>
      <c r="H17" s="285">
        <v>19.98</v>
      </c>
      <c r="I17" s="286"/>
      <c r="N17" s="144" t="s">
        <v>126</v>
      </c>
      <c r="T17" s="208"/>
    </row>
    <row r="18" spans="1:25" ht="19.2" customHeight="1" thickTop="1" thickBot="1" x14ac:dyDescent="0.5">
      <c r="A18" s="144"/>
      <c r="B18" s="144"/>
      <c r="C18" s="149"/>
      <c r="D18" s="144"/>
      <c r="E18" s="166"/>
      <c r="F18" s="166"/>
      <c r="G18" s="57"/>
      <c r="H18" s="167"/>
      <c r="I18" s="152"/>
      <c r="J18" s="57"/>
      <c r="M18" s="312" t="s">
        <v>127</v>
      </c>
      <c r="P18" s="144"/>
      <c r="R18"/>
      <c r="X18" s="163"/>
    </row>
    <row r="19" spans="1:25" ht="21.6" thickBot="1" x14ac:dyDescent="0.45">
      <c r="A19" s="144"/>
      <c r="C19" s="144"/>
      <c r="D19" s="144"/>
      <c r="F19" s="228"/>
      <c r="G19" s="153"/>
      <c r="H19" s="302" t="s">
        <v>108</v>
      </c>
      <c r="I19" s="303"/>
      <c r="J19" s="304"/>
      <c r="N19" s="287" t="s">
        <v>111</v>
      </c>
      <c r="O19" s="288"/>
      <c r="P19" s="288"/>
      <c r="Q19" s="213"/>
      <c r="R19" s="88" t="s">
        <v>114</v>
      </c>
      <c r="S19" s="88"/>
      <c r="T19" s="88"/>
      <c r="U19" s="102"/>
      <c r="V19" s="213"/>
    </row>
    <row r="20" spans="1:25" s="144" customFormat="1" ht="28.8" thickTop="1" thickBot="1" x14ac:dyDescent="0.65">
      <c r="B20" s="189" t="s">
        <v>102</v>
      </c>
      <c r="C20" s="186"/>
      <c r="D20" s="186"/>
      <c r="E20" s="84" t="s">
        <v>67</v>
      </c>
      <c r="F20" s="195">
        <v>19</v>
      </c>
      <c r="G20" s="24" t="s">
        <v>0</v>
      </c>
      <c r="H20" s="291">
        <v>19</v>
      </c>
      <c r="I20" s="292"/>
      <c r="J20" s="223" t="s">
        <v>1</v>
      </c>
      <c r="K20" s="295">
        <v>0</v>
      </c>
      <c r="L20" s="295"/>
      <c r="N20" s="214" t="s">
        <v>110</v>
      </c>
      <c r="O20" s="215"/>
      <c r="P20" s="216" t="s">
        <v>110</v>
      </c>
      <c r="Q20" s="213"/>
      <c r="S20" s="210" t="s">
        <v>24</v>
      </c>
      <c r="T20" s="210" t="s">
        <v>25</v>
      </c>
      <c r="U20" s="220"/>
      <c r="V20" s="221"/>
    </row>
    <row r="21" spans="1:25" ht="26.4" thickTop="1" thickBot="1" x14ac:dyDescent="0.5">
      <c r="A21" s="144"/>
      <c r="B21" s="144"/>
      <c r="C21" s="144"/>
      <c r="D21" s="144"/>
      <c r="E21" s="79"/>
      <c r="F21" s="230"/>
      <c r="G21" s="162"/>
      <c r="H21" s="305" t="s">
        <v>109</v>
      </c>
      <c r="I21" s="306"/>
      <c r="J21" s="307"/>
      <c r="K21" s="15"/>
      <c r="N21" s="217">
        <v>19</v>
      </c>
      <c r="O21" s="246" t="s">
        <v>0</v>
      </c>
      <c r="P21" s="207">
        <v>19</v>
      </c>
      <c r="Q21" s="213"/>
      <c r="R21"/>
      <c r="S21" s="207">
        <v>9</v>
      </c>
      <c r="T21" s="207">
        <v>8</v>
      </c>
      <c r="U21" s="215"/>
      <c r="V21" s="221"/>
    </row>
    <row r="22" spans="1:25" ht="28.8" thickTop="1" thickBot="1" x14ac:dyDescent="0.65">
      <c r="A22" s="144"/>
      <c r="B22" s="189" t="s">
        <v>102</v>
      </c>
      <c r="C22" s="186"/>
      <c r="D22" s="186"/>
      <c r="E22" s="84" t="s">
        <v>98</v>
      </c>
      <c r="F22" s="196">
        <v>100</v>
      </c>
      <c r="G22" s="24" t="s">
        <v>0</v>
      </c>
      <c r="H22" s="293">
        <v>98</v>
      </c>
      <c r="I22" s="294"/>
      <c r="J22" s="223" t="s">
        <v>1</v>
      </c>
      <c r="K22" s="84">
        <v>13</v>
      </c>
      <c r="L22" s="197" t="s">
        <v>98</v>
      </c>
      <c r="N22" s="218">
        <v>20</v>
      </c>
      <c r="O22" s="247" t="s">
        <v>0</v>
      </c>
      <c r="P22" s="219">
        <v>20</v>
      </c>
      <c r="Q22" s="229">
        <v>0</v>
      </c>
      <c r="R22"/>
      <c r="S22" s="84">
        <v>0</v>
      </c>
      <c r="T22" s="84">
        <v>2</v>
      </c>
      <c r="U22" s="278" t="s">
        <v>98</v>
      </c>
      <c r="V22" s="279"/>
    </row>
    <row r="23" spans="1:25" s="144" customFormat="1" ht="15.6" thickTop="1" thickBot="1" x14ac:dyDescent="0.35">
      <c r="B23"/>
      <c r="E23"/>
      <c r="F23" s="140"/>
      <c r="G23"/>
      <c r="H23" s="154"/>
      <c r="I23"/>
      <c r="J23"/>
      <c r="K23"/>
      <c r="L23"/>
      <c r="M23"/>
      <c r="N23"/>
      <c r="O23"/>
      <c r="P23"/>
      <c r="Q23"/>
      <c r="R23" s="208"/>
      <c r="S23"/>
      <c r="T23" s="159"/>
      <c r="X23"/>
      <c r="Y23"/>
    </row>
    <row r="24" spans="1:25" s="144" customFormat="1" ht="24.6" thickTop="1" thickBot="1" x14ac:dyDescent="0.5">
      <c r="F24" s="140"/>
      <c r="H24" s="154"/>
      <c r="K24" s="308" t="str">
        <f>IF(K25=K14,"Ok Bravo","Pas juste")</f>
        <v>Pas juste</v>
      </c>
      <c r="L24" s="309"/>
      <c r="M24" s="310"/>
      <c r="T24" s="159"/>
    </row>
    <row r="25" spans="1:25" s="144" customFormat="1" ht="22.2" customHeight="1" thickTop="1" thickBot="1" x14ac:dyDescent="0.4">
      <c r="B25" s="237" t="s">
        <v>115</v>
      </c>
      <c r="C25" s="238"/>
      <c r="D25" s="238"/>
      <c r="E25" s="239"/>
      <c r="F25" s="205">
        <v>20</v>
      </c>
      <c r="G25" s="240" t="s">
        <v>0</v>
      </c>
      <c r="H25" s="296">
        <v>19.98</v>
      </c>
      <c r="I25" s="297"/>
      <c r="J25" s="241" t="s">
        <v>1</v>
      </c>
      <c r="K25" s="300">
        <v>0.02</v>
      </c>
      <c r="L25" s="301"/>
      <c r="T25" s="159"/>
    </row>
    <row r="26" spans="1:25" s="144" customFormat="1" ht="15" thickTop="1" x14ac:dyDescent="0.3">
      <c r="H26" s="140"/>
      <c r="J26" s="154"/>
      <c r="V26" s="159"/>
    </row>
    <row r="27" spans="1:25" s="144" customFormat="1" x14ac:dyDescent="0.3"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</row>
    <row r="28" spans="1:25" s="144" customFormat="1" x14ac:dyDescent="0.3"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</row>
    <row r="29" spans="1:25" s="144" customFormat="1" ht="16.8" customHeight="1" thickBot="1" x14ac:dyDescent="0.35"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</row>
    <row r="30" spans="1:25" s="144" customFormat="1" ht="18" x14ac:dyDescent="0.3">
      <c r="C30" s="135"/>
      <c r="D30" s="135"/>
      <c r="E30" s="135"/>
      <c r="F30" s="184">
        <f>MOD(H14,1)*100</f>
        <v>98.000000000000043</v>
      </c>
      <c r="G30" s="177" t="s">
        <v>120</v>
      </c>
      <c r="H30"/>
      <c r="I30" s="178"/>
      <c r="J30" s="178"/>
      <c r="K30" s="178"/>
      <c r="L30" s="179"/>
      <c r="M30" s="178"/>
      <c r="N30" s="178"/>
      <c r="O30" s="135"/>
      <c r="P30" s="135"/>
      <c r="Q30" s="135"/>
      <c r="R30" s="135"/>
    </row>
    <row r="31" spans="1:25" s="144" customFormat="1" ht="18.600000000000001" thickBot="1" x14ac:dyDescent="0.35">
      <c r="C31" s="135"/>
      <c r="D31" s="135"/>
      <c r="E31" s="135"/>
      <c r="F31" s="185">
        <f>CEILING((K9-INT(K9))*100,1)</f>
        <v>98</v>
      </c>
      <c r="G31" s="181" t="s">
        <v>119</v>
      </c>
      <c r="I31" s="182"/>
      <c r="J31" s="182"/>
      <c r="K31" s="182"/>
      <c r="L31" s="182"/>
      <c r="M31" s="183"/>
      <c r="N31" s="180"/>
      <c r="O31" s="135"/>
      <c r="P31" s="135"/>
      <c r="Q31" s="135"/>
      <c r="R31" s="135"/>
    </row>
    <row r="32" spans="1:25" s="144" customFormat="1" ht="21.6" x14ac:dyDescent="0.35">
      <c r="D32" s="145"/>
      <c r="E32" s="204"/>
      <c r="F32" s="188">
        <f>ROUND((K9-INT(K9))*100,0)</f>
        <v>98</v>
      </c>
      <c r="G32" s="242" t="s">
        <v>121</v>
      </c>
      <c r="H32"/>
      <c r="I32" s="137"/>
      <c r="J32" s="137"/>
      <c r="K32" s="137"/>
      <c r="M32" s="48"/>
      <c r="O32" s="79"/>
      <c r="P32" s="79"/>
    </row>
    <row r="33" spans="1:25" s="144" customFormat="1" ht="21" x14ac:dyDescent="0.5">
      <c r="D33" s="145"/>
      <c r="E33" s="204"/>
      <c r="F33" s="24"/>
      <c r="G33" s="145"/>
      <c r="H33" s="145"/>
      <c r="J33" s="187"/>
      <c r="L33" s="187"/>
      <c r="N33" s="79"/>
      <c r="O33" s="79"/>
      <c r="P33" s="79"/>
    </row>
    <row r="34" spans="1:25" s="144" customFormat="1" ht="21" x14ac:dyDescent="0.5">
      <c r="D34" s="145"/>
      <c r="E34" s="204"/>
      <c r="F34" s="24"/>
      <c r="G34" s="145"/>
      <c r="H34" s="145"/>
      <c r="J34" s="187"/>
      <c r="L34" s="187"/>
      <c r="N34" s="79"/>
      <c r="O34" s="79"/>
      <c r="P34" s="79"/>
    </row>
    <row r="35" spans="1:25" s="144" customFormat="1" ht="21" x14ac:dyDescent="0.5">
      <c r="D35" s="145"/>
      <c r="E35" s="204"/>
      <c r="F35" s="24"/>
      <c r="G35" s="145"/>
      <c r="H35" s="145"/>
      <c r="J35" s="187"/>
      <c r="L35" s="187"/>
      <c r="N35" s="79"/>
      <c r="O35" s="79"/>
      <c r="P35" s="79"/>
    </row>
    <row r="36" spans="1:25" s="144" customFormat="1" x14ac:dyDescent="0.3">
      <c r="H36" s="140"/>
      <c r="J36" s="154"/>
      <c r="V36" s="159"/>
    </row>
    <row r="37" spans="1:25" s="144" customFormat="1" x14ac:dyDescent="0.3">
      <c r="H37" s="140"/>
      <c r="J37" s="154"/>
      <c r="V37" s="159"/>
    </row>
    <row r="38" spans="1:25" s="144" customFormat="1" x14ac:dyDescent="0.3">
      <c r="H38" s="140"/>
      <c r="J38" s="154"/>
      <c r="V38" s="159"/>
    </row>
    <row r="39" spans="1:25" ht="15.6" x14ac:dyDescent="0.3">
      <c r="A39" s="144"/>
      <c r="B39" s="144"/>
      <c r="C39" s="144"/>
      <c r="D39" s="144"/>
      <c r="E39" s="144"/>
      <c r="F39" s="140"/>
      <c r="G39" s="144"/>
      <c r="H39" s="154"/>
      <c r="I39" s="248"/>
      <c r="J39" s="248"/>
      <c r="K39" s="248"/>
      <c r="L39" s="248"/>
      <c r="M39" s="248"/>
      <c r="N39" s="144"/>
      <c r="O39" s="144"/>
      <c r="P39" s="144"/>
      <c r="Q39" s="144"/>
      <c r="S39" s="144"/>
      <c r="T39" s="159"/>
      <c r="U39" s="144"/>
      <c r="V39" s="144"/>
      <c r="W39" s="144"/>
      <c r="X39" s="144"/>
      <c r="Y39" s="144"/>
    </row>
    <row r="40" spans="1:25" ht="21" x14ac:dyDescent="0.5">
      <c r="B40" s="144"/>
      <c r="C40" s="138"/>
      <c r="D40" s="139"/>
      <c r="E40" s="138"/>
      <c r="F40" s="144"/>
      <c r="G40" s="24"/>
      <c r="H40" s="144"/>
      <c r="I40" s="170"/>
      <c r="J40" s="144"/>
      <c r="K40" s="145"/>
      <c r="L40" s="169"/>
      <c r="M40" s="144"/>
      <c r="N40" s="144"/>
      <c r="O40" s="146"/>
      <c r="P40" s="146"/>
      <c r="Q40" s="146"/>
      <c r="R40" s="146"/>
      <c r="S40" s="144"/>
      <c r="T40" s="144"/>
      <c r="X40" s="142"/>
    </row>
    <row r="41" spans="1:25" s="144" customFormat="1" ht="18" x14ac:dyDescent="0.35">
      <c r="A41"/>
      <c r="F41" s="141"/>
      <c r="J41" s="174"/>
      <c r="L41" s="145"/>
      <c r="O41" s="143"/>
      <c r="P41" s="143"/>
      <c r="S41" s="146"/>
      <c r="T41" s="146"/>
      <c r="U41" s="146"/>
      <c r="V41" s="146"/>
      <c r="W41" s="146"/>
      <c r="X41" s="146"/>
      <c r="Y41" s="146"/>
    </row>
    <row r="42" spans="1:25" x14ac:dyDescent="0.3">
      <c r="A42" s="144"/>
      <c r="B42" s="144"/>
      <c r="C42" s="144"/>
      <c r="D42" s="144"/>
      <c r="E42" s="144"/>
      <c r="F42" s="141"/>
      <c r="G42" s="144"/>
      <c r="H42" s="144"/>
      <c r="I42" s="144"/>
      <c r="J42" s="144"/>
      <c r="K42" s="144"/>
      <c r="L42" s="144"/>
      <c r="M42" s="144"/>
      <c r="N42" s="144"/>
      <c r="O42" s="143"/>
      <c r="P42" s="143"/>
      <c r="Q42" s="144"/>
      <c r="S42" s="146"/>
      <c r="T42" s="146"/>
      <c r="U42" s="146"/>
      <c r="V42" s="146"/>
      <c r="W42" s="146"/>
      <c r="X42" s="146"/>
      <c r="Y42" s="146"/>
    </row>
    <row r="43" spans="1:25" x14ac:dyDescent="0.3">
      <c r="B43" s="175"/>
      <c r="C43" s="144"/>
      <c r="D43" s="144"/>
      <c r="E43" s="133"/>
      <c r="F43" s="144"/>
      <c r="G43" s="144"/>
      <c r="H43" s="151"/>
      <c r="I43" s="144"/>
      <c r="J43" s="144"/>
      <c r="K43" s="144"/>
      <c r="L43" s="144"/>
      <c r="M43" s="144"/>
      <c r="N43" s="144"/>
      <c r="O43" s="142"/>
      <c r="P43" s="144"/>
      <c r="Q43" s="144"/>
      <c r="S43" s="144"/>
      <c r="T43" s="144"/>
    </row>
    <row r="44" spans="1:25" x14ac:dyDescent="0.3"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S44" s="144"/>
      <c r="T44" s="144"/>
    </row>
    <row r="45" spans="1:25" ht="21" x14ac:dyDescent="0.4">
      <c r="B45" s="144"/>
      <c r="C45" s="144"/>
      <c r="D45" s="144"/>
      <c r="E45" s="144"/>
      <c r="F45" s="144"/>
      <c r="G45" s="144"/>
      <c r="H45" s="144"/>
      <c r="I45" s="144"/>
      <c r="J45" s="70"/>
      <c r="K45" s="144"/>
      <c r="L45" s="144"/>
      <c r="M45" s="102"/>
      <c r="N45" s="102"/>
      <c r="O45" s="102"/>
      <c r="P45" s="102"/>
      <c r="Q45" s="102"/>
      <c r="R45" s="102"/>
      <c r="S45" s="102"/>
      <c r="T45" s="102"/>
    </row>
    <row r="46" spans="1:25" x14ac:dyDescent="0.3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02"/>
      <c r="N46" s="102"/>
      <c r="O46" s="102"/>
      <c r="P46" s="102"/>
      <c r="Q46" s="102"/>
      <c r="R46" s="102"/>
      <c r="S46" s="102"/>
      <c r="T46" s="102"/>
    </row>
    <row r="47" spans="1:25" x14ac:dyDescent="0.3">
      <c r="M47" s="102"/>
      <c r="N47" s="102"/>
      <c r="O47" s="102"/>
      <c r="P47" s="102"/>
      <c r="Q47" s="102"/>
      <c r="R47" s="102"/>
      <c r="S47" s="102"/>
      <c r="T47" s="102"/>
    </row>
    <row r="48" spans="1:25" x14ac:dyDescent="0.3">
      <c r="M48" s="102"/>
      <c r="N48" s="102"/>
      <c r="O48" s="102"/>
      <c r="P48" s="102"/>
      <c r="Q48" s="102"/>
      <c r="R48" s="102"/>
      <c r="S48" s="102"/>
      <c r="T48" s="102"/>
    </row>
    <row r="49" spans="13:20" ht="15.6" x14ac:dyDescent="0.3">
      <c r="M49" s="102"/>
      <c r="N49" s="102"/>
      <c r="O49" s="102"/>
      <c r="P49" s="249"/>
      <c r="Q49" s="249"/>
      <c r="R49" s="249"/>
      <c r="S49" s="102"/>
      <c r="T49" s="102"/>
    </row>
    <row r="50" spans="13:20" x14ac:dyDescent="0.3">
      <c r="M50" s="102"/>
      <c r="N50" s="102"/>
      <c r="O50" s="102"/>
      <c r="P50" s="102"/>
      <c r="Q50" s="102"/>
      <c r="R50" s="102"/>
      <c r="S50" s="102"/>
      <c r="T50" s="102"/>
    </row>
    <row r="51" spans="13:20" x14ac:dyDescent="0.3">
      <c r="M51" s="102"/>
      <c r="N51" s="102"/>
      <c r="O51" s="102"/>
      <c r="P51" s="102"/>
      <c r="Q51" s="102"/>
      <c r="R51" s="102"/>
      <c r="S51" s="102"/>
      <c r="T51" s="102"/>
    </row>
    <row r="52" spans="13:20" x14ac:dyDescent="0.3">
      <c r="M52" s="102"/>
      <c r="N52" s="102"/>
      <c r="O52" s="102"/>
      <c r="P52" s="102"/>
      <c r="Q52" s="102"/>
      <c r="R52" s="102"/>
      <c r="S52" s="102"/>
      <c r="T52" s="102"/>
    </row>
    <row r="53" spans="13:20" x14ac:dyDescent="0.3">
      <c r="M53" s="102"/>
      <c r="N53" s="102"/>
      <c r="O53" s="102"/>
      <c r="P53" s="102"/>
      <c r="Q53" s="102"/>
      <c r="R53" s="102"/>
      <c r="S53" s="102"/>
      <c r="T53" s="102"/>
    </row>
    <row r="54" spans="13:20" x14ac:dyDescent="0.3">
      <c r="M54" s="102"/>
      <c r="N54" s="102"/>
      <c r="O54" s="102"/>
      <c r="P54" s="102"/>
      <c r="Q54" s="102"/>
      <c r="R54" s="102"/>
      <c r="S54" s="102"/>
      <c r="T54" s="102"/>
    </row>
    <row r="66" ht="14.4" customHeight="1" x14ac:dyDescent="0.3"/>
  </sheetData>
  <mergeCells count="26">
    <mergeCell ref="B17:C17"/>
    <mergeCell ref="H20:I20"/>
    <mergeCell ref="H22:I22"/>
    <mergeCell ref="K20:L20"/>
    <mergeCell ref="H25:I25"/>
    <mergeCell ref="E17:F17"/>
    <mergeCell ref="K25:L25"/>
    <mergeCell ref="H19:J19"/>
    <mergeCell ref="H21:J21"/>
    <mergeCell ref="K24:M24"/>
    <mergeCell ref="U22:V22"/>
    <mergeCell ref="R10:U10"/>
    <mergeCell ref="H14:I14"/>
    <mergeCell ref="H17:I17"/>
    <mergeCell ref="N19:P19"/>
    <mergeCell ref="K15:L15"/>
    <mergeCell ref="C2:S2"/>
    <mergeCell ref="K14:L14"/>
    <mergeCell ref="H13:I13"/>
    <mergeCell ref="H16:I16"/>
    <mergeCell ref="N10:Q10"/>
    <mergeCell ref="K5:L5"/>
    <mergeCell ref="K6:L6"/>
    <mergeCell ref="K7:L7"/>
    <mergeCell ref="K8:L8"/>
    <mergeCell ref="K9:L9"/>
  </mergeCells>
  <conditionalFormatting sqref="F14">
    <cfRule type="cellIs" dxfId="32" priority="118" operator="notEqual">
      <formula>$F$11</formula>
    </cfRule>
    <cfRule type="cellIs" dxfId="31" priority="119" operator="equal">
      <formula>$F$11</formula>
    </cfRule>
  </conditionalFormatting>
  <conditionalFormatting sqref="E17:F17">
    <cfRule type="cellIs" dxfId="30" priority="116" operator="notEqual">
      <formula>(F14-1)+0.1</formula>
    </cfRule>
    <cfRule type="cellIs" dxfId="29" priority="117" operator="equal">
      <formula>(F14-1)+0.1</formula>
    </cfRule>
  </conditionalFormatting>
  <conditionalFormatting sqref="H17">
    <cfRule type="cellIs" dxfId="28" priority="114" operator="notEqual">
      <formula>$H$14</formula>
    </cfRule>
    <cfRule type="cellIs" dxfId="27" priority="115" operator="equal">
      <formula>$H$14</formula>
    </cfRule>
  </conditionalFormatting>
  <conditionalFormatting sqref="F20">
    <cfRule type="cellIs" dxfId="26" priority="112" operator="notEqual">
      <formula>F14-1</formula>
    </cfRule>
    <cfRule type="cellIs" dxfId="25" priority="113" operator="equal">
      <formula>F14-1</formula>
    </cfRule>
  </conditionalFormatting>
  <conditionalFormatting sqref="F22">
    <cfRule type="cellIs" dxfId="24" priority="102" operator="notEqual">
      <formula>MID(E17,SEARCH(",",E17)+1,9^9)*100</formula>
    </cfRule>
    <cfRule type="cellIs" dxfId="23" priority="103" operator="equal">
      <formula>MID(E17,SEARCH(",",E17)+1,9^9)*100</formula>
    </cfRule>
  </conditionalFormatting>
  <conditionalFormatting sqref="X40">
    <cfRule type="cellIs" dxfId="22" priority="87" operator="equal">
      <formula>(H17-INT(H17))*100</formula>
    </cfRule>
  </conditionalFormatting>
  <conditionalFormatting sqref="L44">
    <cfRule type="cellIs" dxfId="21" priority="38" operator="equal">
      <formula>CEILING((H17-INT(H17))*100,1)</formula>
    </cfRule>
  </conditionalFormatting>
  <conditionalFormatting sqref="F25">
    <cfRule type="cellIs" dxfId="20" priority="29" operator="notEqual">
      <formula>$F$11</formula>
    </cfRule>
    <cfRule type="cellIs" dxfId="19" priority="30" operator="equal">
      <formula>$F$11</formula>
    </cfRule>
  </conditionalFormatting>
  <conditionalFormatting sqref="H22">
    <cfRule type="cellIs" dxfId="18" priority="11" operator="notEqual">
      <formula>ROUND((H17-INT(H17))*100,0)</formula>
    </cfRule>
    <cfRule type="cellIs" dxfId="17" priority="12" operator="equal">
      <formula>ROUND((H17-INT(H17))*100,0)</formula>
    </cfRule>
  </conditionalFormatting>
  <conditionalFormatting sqref="H25">
    <cfRule type="cellIs" dxfId="16" priority="9" operator="notEqual">
      <formula>$H$17</formula>
    </cfRule>
    <cfRule type="cellIs" dxfId="15" priority="10" operator="equal">
      <formula>$H$17</formula>
    </cfRule>
  </conditionalFormatting>
  <conditionalFormatting sqref="H14">
    <cfRule type="cellIs" dxfId="14" priority="146" operator="notEqual">
      <formula>$R$10</formula>
    </cfRule>
    <cfRule type="cellIs" dxfId="13" priority="147" operator="equal">
      <formula>$R$10</formula>
    </cfRule>
  </conditionalFormatting>
  <conditionalFormatting sqref="H20">
    <cfRule type="cellIs" dxfId="12" priority="148" operator="notEqual">
      <formula>INT(R10)</formula>
    </cfRule>
    <cfRule type="cellIs" dxfId="11" priority="149" operator="equal">
      <formula>INT(R10)</formula>
    </cfRule>
  </conditionalFormatting>
  <conditionalFormatting sqref="K9:L9">
    <cfRule type="cellIs" dxfId="10" priority="150" operator="notEqual">
      <formula>$R$10</formula>
    </cfRule>
    <cfRule type="cellIs" dxfId="9" priority="151" operator="equal">
      <formula>$R$10</formula>
    </cfRule>
  </conditionalFormatting>
  <conditionalFormatting sqref="K14">
    <cfRule type="cellIs" dxfId="8" priority="3" operator="notEqual">
      <formula>$K$25</formula>
    </cfRule>
    <cfRule type="cellIs" dxfId="7" priority="4" operator="equal">
      <formula>$K$25</formula>
    </cfRule>
  </conditionalFormatting>
  <conditionalFormatting sqref="K25">
    <cfRule type="cellIs" dxfId="6" priority="152" operator="notEqual">
      <formula>$K$14</formula>
    </cfRule>
    <cfRule type="cellIs" dxfId="5" priority="153" operator="equal">
      <formula>$K$14</formula>
    </cfRule>
  </conditionalFormatting>
  <conditionalFormatting sqref="R10">
    <cfRule type="cellIs" dxfId="4" priority="154" operator="notEqual">
      <formula>$K$9</formula>
    </cfRule>
    <cfRule type="cellIs" dxfId="3" priority="155" operator="equal">
      <formula>$K$9</formula>
    </cfRule>
  </conditionalFormatting>
  <conditionalFormatting sqref="K15">
    <cfRule type="cellIs" dxfId="2" priority="1" operator="notEqual">
      <formula>$K$25</formula>
    </cfRule>
    <cfRule type="cellIs" dxfId="1" priority="2" operator="equal">
      <formula>$K$25</formula>
    </cfRule>
  </conditionalFormatting>
  <pageMargins left="0.25" right="0.25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6" operator="containsText" id="{3BAF0349-5C81-4D38-BE2D-461E597486DB}">
            <xm:f>NOT(ISERROR(SEARCH(K9="OUI",O13)))</xm:f>
            <xm:f>K9="OUI"</xm:f>
            <x14:dxf>
              <fill>
                <patternFill>
                  <bgColor rgb="FF92D050"/>
                </patternFill>
              </fill>
            </x14:dxf>
          </x14:cfRule>
          <xm:sqref>O13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ED8D4-6DB6-4BB7-BAB2-30B7F4C908F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moins €</vt:lpstr>
      <vt:lpstr>probleme</vt:lpstr>
      <vt:lpstr>Probl €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UTILISATEUR-PC</dc:creator>
  <cp:lastModifiedBy>UTILISATEUR-PC</cp:lastModifiedBy>
  <cp:lastPrinted>2018-11-20T07:03:53Z</cp:lastPrinted>
  <dcterms:created xsi:type="dcterms:W3CDTF">2018-11-08T08:55:27Z</dcterms:created>
  <dcterms:modified xsi:type="dcterms:W3CDTF">2018-11-20T07:13:06Z</dcterms:modified>
</cp:coreProperties>
</file>