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ECOLE-NICOLAS\CALCUL 3ème\"/>
    </mc:Choice>
  </mc:AlternateContent>
  <xr:revisionPtr revIDLastSave="0" documentId="8_{A4DEAA8E-7561-4086-8EAC-5579F3321093}" xr6:coauthVersionLast="40" xr6:coauthVersionMax="40" xr10:uidLastSave="{00000000-0000-0000-0000-000000000000}"/>
  <bookViews>
    <workbookView xWindow="0" yWindow="0" windowWidth="17280" windowHeight="6900" activeTab="2" xr2:uid="{EFDC9648-E909-4D7D-AB61-F29FEB2D31A5}"/>
  </bookViews>
  <sheets>
    <sheet name="moins €" sheetId="1" r:id="rId1"/>
    <sheet name="probleme" sheetId="2" r:id="rId2"/>
    <sheet name="Probl €" sheetId="3" r:id="rId3"/>
    <sheet name="Feuil1" sheetId="4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8" i="3" l="1"/>
  <c r="M15" i="3"/>
  <c r="M17" i="3" l="1"/>
  <c r="E18" i="3" l="1"/>
  <c r="I11" i="2" l="1"/>
  <c r="N10" i="3" l="1"/>
  <c r="D30" i="2"/>
  <c r="E39" i="2" l="1"/>
  <c r="B28" i="2" l="1"/>
  <c r="B42" i="2"/>
  <c r="G39" i="2"/>
  <c r="G40" i="2" s="1"/>
  <c r="D44" i="2" s="1"/>
  <c r="I37" i="2"/>
  <c r="I12" i="2"/>
  <c r="I4" i="2"/>
  <c r="D28" i="2" l="1"/>
  <c r="D42" i="2"/>
</calcChain>
</file>

<file path=xl/sharedStrings.xml><?xml version="1.0" encoding="utf-8"?>
<sst xmlns="http://schemas.openxmlformats.org/spreadsheetml/2006/main" count="259" uniqueCount="132">
  <si>
    <t>-</t>
  </si>
  <si>
    <t>=</t>
  </si>
  <si>
    <t>4 , 100</t>
  </si>
  <si>
    <t>Les Euros :</t>
  </si>
  <si>
    <t>Les Cents</t>
  </si>
  <si>
    <t>=6</t>
  </si>
  <si>
    <t>1 , 32</t>
  </si>
  <si>
    <r>
      <t xml:space="preserve">100 - </t>
    </r>
    <r>
      <rPr>
        <u val="double"/>
        <sz val="14"/>
        <color theme="1"/>
        <rFont val="Calibri"/>
        <family val="2"/>
        <scheme val="minor"/>
      </rPr>
      <t>3</t>
    </r>
    <r>
      <rPr>
        <sz val="14"/>
        <color theme="1"/>
        <rFont val="Calibri"/>
        <family val="2"/>
        <scheme val="minor"/>
      </rPr>
      <t xml:space="preserve"> </t>
    </r>
    <r>
      <rPr>
        <u/>
        <sz val="14"/>
        <color theme="1"/>
        <rFont val="Calibri"/>
        <family val="2"/>
        <scheme val="minor"/>
      </rPr>
      <t>2</t>
    </r>
    <r>
      <rPr>
        <sz val="14"/>
        <color theme="1"/>
        <rFont val="Calibri"/>
        <family val="2"/>
        <scheme val="minor"/>
      </rPr>
      <t xml:space="preserve"> =</t>
    </r>
  </si>
  <si>
    <t>= 8</t>
  </si>
  <si>
    <t>= 6</t>
  </si>
  <si>
    <r>
      <t xml:space="preserve">4 - 1 = </t>
    </r>
    <r>
      <rPr>
        <b/>
        <sz val="18"/>
        <color theme="1"/>
        <rFont val="Calibri"/>
        <family val="2"/>
        <scheme val="minor"/>
      </rPr>
      <t>3 €</t>
    </r>
  </si>
  <si>
    <t>68 Cents</t>
  </si>
  <si>
    <t>3 , 68 €</t>
  </si>
  <si>
    <t>je retire les centaines</t>
  </si>
  <si>
    <t>500 - 100 = 400</t>
  </si>
  <si>
    <t>je retire les dizaines et les unités</t>
  </si>
  <si>
    <t xml:space="preserve">je remets la virgule </t>
  </si>
  <si>
    <t xml:space="preserve"> +8</t>
  </si>
  <si>
    <t>+8</t>
  </si>
  <si>
    <r>
      <t xml:space="preserve">Combien il manque à </t>
    </r>
    <r>
      <rPr>
        <u/>
        <sz val="18"/>
        <color theme="1"/>
        <rFont val="Calibri"/>
        <family val="2"/>
        <scheme val="minor"/>
      </rPr>
      <t>2</t>
    </r>
    <r>
      <rPr>
        <sz val="14"/>
        <color theme="1"/>
        <rFont val="Calibri"/>
        <family val="2"/>
        <scheme val="minor"/>
      </rPr>
      <t xml:space="preserve"> pour avoir </t>
    </r>
    <r>
      <rPr>
        <b/>
        <sz val="16"/>
        <color theme="1"/>
        <rFont val="Calibri"/>
        <family val="2"/>
        <scheme val="minor"/>
      </rPr>
      <t>10</t>
    </r>
  </si>
  <si>
    <r>
      <t xml:space="preserve">Combien il manque à </t>
    </r>
    <r>
      <rPr>
        <u val="double"/>
        <sz val="18"/>
        <color theme="1"/>
        <rFont val="Calibri"/>
        <family val="2"/>
        <scheme val="minor"/>
      </rPr>
      <t>3</t>
    </r>
    <r>
      <rPr>
        <sz val="14"/>
        <color theme="1"/>
        <rFont val="Calibri"/>
        <family val="2"/>
        <scheme val="minor"/>
      </rPr>
      <t xml:space="preserve"> pour avoir</t>
    </r>
    <r>
      <rPr>
        <b/>
        <sz val="16"/>
        <color theme="1"/>
        <rFont val="Calibri"/>
        <family val="2"/>
        <scheme val="minor"/>
      </rPr>
      <t xml:space="preserve"> 9</t>
    </r>
  </si>
  <si>
    <t>je retire la virgule</t>
  </si>
  <si>
    <t xml:space="preserve"> = 3 , 68 €</t>
  </si>
  <si>
    <t>2ème méthode</t>
  </si>
  <si>
    <t>=9</t>
  </si>
  <si>
    <t>=10</t>
  </si>
  <si>
    <t>cents</t>
  </si>
  <si>
    <r>
      <t xml:space="preserve">5 , 00 </t>
    </r>
    <r>
      <rPr>
        <b/>
        <sz val="12"/>
        <color theme="1"/>
        <rFont val="Arial Black"/>
        <family val="2"/>
      </rPr>
      <t>-</t>
    </r>
    <r>
      <rPr>
        <sz val="12"/>
        <color theme="1"/>
        <rFont val="Calibri"/>
        <family val="2"/>
        <scheme val="minor"/>
      </rPr>
      <t xml:space="preserve"> 1 , 32 = </t>
    </r>
  </si>
  <si>
    <r>
      <t xml:space="preserve">500 </t>
    </r>
    <r>
      <rPr>
        <b/>
        <sz val="16"/>
        <color theme="1"/>
        <rFont val="Arial Black"/>
        <family val="2"/>
      </rPr>
      <t>-</t>
    </r>
    <r>
      <rPr>
        <b/>
        <sz val="16"/>
        <color theme="1"/>
        <rFont val="Calibri"/>
        <family val="2"/>
        <scheme val="minor"/>
      </rPr>
      <t xml:space="preserve"> 132 = </t>
    </r>
  </si>
  <si>
    <t>16 , 24</t>
  </si>
  <si>
    <r>
      <t xml:space="preserve">19 - 16 = </t>
    </r>
    <r>
      <rPr>
        <b/>
        <sz val="18"/>
        <color theme="1"/>
        <rFont val="Calibri"/>
        <family val="2"/>
        <scheme val="minor"/>
      </rPr>
      <t>3 €</t>
    </r>
  </si>
  <si>
    <r>
      <t>100 - 2 4</t>
    </r>
    <r>
      <rPr>
        <sz val="14"/>
        <color theme="1"/>
        <rFont val="Calibri"/>
        <family val="2"/>
        <scheme val="minor"/>
      </rPr>
      <t xml:space="preserve"> =</t>
    </r>
  </si>
  <si>
    <t>=7</t>
  </si>
  <si>
    <r>
      <t xml:space="preserve">Combien il manque à </t>
    </r>
    <r>
      <rPr>
        <sz val="18"/>
        <color theme="1"/>
        <rFont val="Calibri"/>
        <family val="2"/>
        <scheme val="minor"/>
      </rPr>
      <t>2</t>
    </r>
    <r>
      <rPr>
        <sz val="14"/>
        <color theme="1"/>
        <rFont val="Calibri"/>
        <family val="2"/>
        <scheme val="minor"/>
      </rPr>
      <t xml:space="preserve"> pour avoir</t>
    </r>
    <r>
      <rPr>
        <b/>
        <sz val="16"/>
        <color theme="1"/>
        <rFont val="Calibri"/>
        <family val="2"/>
        <scheme val="minor"/>
      </rPr>
      <t xml:space="preserve"> 9</t>
    </r>
  </si>
  <si>
    <r>
      <t xml:space="preserve">Combien il manque à </t>
    </r>
    <r>
      <rPr>
        <sz val="18"/>
        <color theme="1"/>
        <rFont val="Calibri"/>
        <family val="2"/>
        <scheme val="minor"/>
      </rPr>
      <t>4</t>
    </r>
    <r>
      <rPr>
        <sz val="14"/>
        <color theme="1"/>
        <rFont val="Calibri"/>
        <family val="2"/>
        <scheme val="minor"/>
      </rPr>
      <t xml:space="preserve"> pour avoir </t>
    </r>
    <r>
      <rPr>
        <b/>
        <sz val="16"/>
        <color theme="1"/>
        <rFont val="Calibri"/>
        <family val="2"/>
        <scheme val="minor"/>
      </rPr>
      <t>10</t>
    </r>
  </si>
  <si>
    <t xml:space="preserve"> = 3 , 76 €</t>
  </si>
  <si>
    <r>
      <t xml:space="preserve">20 , 00 </t>
    </r>
    <r>
      <rPr>
        <b/>
        <sz val="12"/>
        <color theme="1"/>
        <rFont val="Arial Black"/>
        <family val="2"/>
      </rPr>
      <t>-</t>
    </r>
    <r>
      <rPr>
        <sz val="12"/>
        <color theme="1"/>
        <rFont val="Calibri"/>
        <family val="2"/>
        <scheme val="minor"/>
      </rPr>
      <t xml:space="preserve"> 16 , 24 = </t>
    </r>
  </si>
  <si>
    <r>
      <t xml:space="preserve">2000 </t>
    </r>
    <r>
      <rPr>
        <b/>
        <sz val="16"/>
        <color theme="1"/>
        <rFont val="Arial Black"/>
        <family val="2"/>
      </rPr>
      <t>-</t>
    </r>
    <r>
      <rPr>
        <b/>
        <sz val="16"/>
        <color theme="1"/>
        <rFont val="Calibri"/>
        <family val="2"/>
        <scheme val="minor"/>
      </rPr>
      <t xml:space="preserve"> 1624 = </t>
    </r>
  </si>
  <si>
    <t>je retire les Milles</t>
  </si>
  <si>
    <t>2000 - 1000 = 1000</t>
  </si>
  <si>
    <t>1000 - 600 = 400</t>
  </si>
  <si>
    <t>+6</t>
  </si>
  <si>
    <t>3 ,76 €</t>
  </si>
  <si>
    <t>1ère méthode  ( plus facile )</t>
  </si>
  <si>
    <t>1ère méthode   ( plus facile )</t>
  </si>
  <si>
    <t>20 , 00</t>
  </si>
  <si>
    <t>19,100</t>
  </si>
  <si>
    <t>76 Cents</t>
  </si>
  <si>
    <t xml:space="preserve">je fais : </t>
  </si>
  <si>
    <t xml:space="preserve">je transforme 5€ en </t>
  </si>
  <si>
    <t>combien il manque pour avoir 10</t>
  </si>
  <si>
    <t>combien il manque pour avoir 9</t>
  </si>
  <si>
    <r>
      <t xml:space="preserve">combien il manque pour avoir </t>
    </r>
    <r>
      <rPr>
        <b/>
        <sz val="12"/>
        <color theme="1"/>
        <rFont val="Calibri"/>
        <family val="2"/>
        <scheme val="minor"/>
      </rPr>
      <t>10</t>
    </r>
  </si>
  <si>
    <r>
      <t xml:space="preserve">combien il manque pour avoir </t>
    </r>
    <r>
      <rPr>
        <b/>
        <sz val="12"/>
        <color theme="1"/>
        <rFont val="Calibri"/>
        <family val="2"/>
        <scheme val="minor"/>
      </rPr>
      <t>9</t>
    </r>
  </si>
  <si>
    <t>68 C</t>
  </si>
  <si>
    <t>73 C</t>
  </si>
  <si>
    <r>
      <t xml:space="preserve">combien il manque pour avoir </t>
    </r>
    <r>
      <rPr>
        <b/>
        <sz val="16"/>
        <color theme="1"/>
        <rFont val="Calibri"/>
        <family val="2"/>
        <scheme val="minor"/>
      </rPr>
      <t>10</t>
    </r>
  </si>
  <si>
    <r>
      <t>combien il manque pour avoir</t>
    </r>
    <r>
      <rPr>
        <b/>
        <sz val="14"/>
        <color theme="1"/>
        <rFont val="Calibri"/>
        <family val="2"/>
        <scheme val="minor"/>
      </rPr>
      <t xml:space="preserve"> </t>
    </r>
    <r>
      <rPr>
        <b/>
        <sz val="16"/>
        <color theme="1"/>
        <rFont val="Calibri"/>
        <family val="2"/>
        <scheme val="minor"/>
      </rPr>
      <t>9</t>
    </r>
  </si>
  <si>
    <t xml:space="preserve">Combien va-t-on me rendre sur </t>
  </si>
  <si>
    <t xml:space="preserve">1   3 </t>
  </si>
  <si>
    <t>1    5</t>
  </si>
  <si>
    <t>1    1</t>
  </si>
  <si>
    <r>
      <t xml:space="preserve">3     </t>
    </r>
    <r>
      <rPr>
        <sz val="16"/>
        <color theme="1"/>
        <rFont val="Calibri"/>
        <family val="2"/>
        <scheme val="minor"/>
      </rPr>
      <t>,</t>
    </r>
  </si>
  <si>
    <r>
      <t xml:space="preserve">7     </t>
    </r>
    <r>
      <rPr>
        <sz val="16"/>
        <color theme="1"/>
        <rFont val="Calibri"/>
        <family val="2"/>
        <scheme val="minor"/>
      </rPr>
      <t xml:space="preserve"> ,</t>
    </r>
  </si>
  <si>
    <r>
      <t xml:space="preserve">0      </t>
    </r>
    <r>
      <rPr>
        <sz val="16"/>
        <color theme="1"/>
        <rFont val="Calibri"/>
        <family val="2"/>
        <scheme val="minor"/>
      </rPr>
      <t xml:space="preserve"> ,</t>
    </r>
  </si>
  <si>
    <t xml:space="preserve">je calcul Les Euros : </t>
  </si>
  <si>
    <t xml:space="preserve">je calcul Les Cents : </t>
  </si>
  <si>
    <t>€</t>
  </si>
  <si>
    <t>C</t>
  </si>
  <si>
    <t xml:space="preserve">je transforme 50€ en </t>
  </si>
  <si>
    <t>18 , 47</t>
  </si>
  <si>
    <t xml:space="preserve"> 4 - 1 =</t>
  </si>
  <si>
    <t>100 - 32 =</t>
  </si>
  <si>
    <t xml:space="preserve">je calcul Les Euros :  </t>
  </si>
  <si>
    <t>19 - 13 =</t>
  </si>
  <si>
    <t>je calcul Les Cents :</t>
  </si>
  <si>
    <t xml:space="preserve"> 100 - 27 =</t>
  </si>
  <si>
    <t>J'achète des marchandises pour</t>
  </si>
  <si>
    <t xml:space="preserve">J'achète des fruits pour                 </t>
  </si>
  <si>
    <t>50,00 €</t>
  </si>
  <si>
    <t>50,00 C</t>
  </si>
  <si>
    <t xml:space="preserve">J'achète des marchandises pour </t>
  </si>
  <si>
    <t>13,  27 €</t>
  </si>
  <si>
    <t xml:space="preserve">Combien va-t-on me rendre sur  </t>
  </si>
  <si>
    <t xml:space="preserve"> 5€ ?</t>
  </si>
  <si>
    <t>20 € ?</t>
  </si>
  <si>
    <t>J'achète des bouteilles d'eau pour</t>
  </si>
  <si>
    <t xml:space="preserve"> 13, 27 €</t>
  </si>
  <si>
    <t>13, 27 €</t>
  </si>
  <si>
    <t>mon addition</t>
  </si>
  <si>
    <t>&gt;&gt;&gt;&gt;&gt;&gt;&gt;&gt;&gt;&gt;&gt;&gt;&gt;</t>
  </si>
  <si>
    <r>
      <t xml:space="preserve">1    </t>
    </r>
    <r>
      <rPr>
        <b/>
        <sz val="11"/>
        <color rgb="FFFF0000"/>
        <rFont val="Calibri"/>
        <family val="2"/>
        <scheme val="minor"/>
      </rPr>
      <t xml:space="preserve"> </t>
    </r>
    <r>
      <rPr>
        <b/>
        <sz val="14"/>
        <color rgb="FFFF0000"/>
        <rFont val="Calibri"/>
        <family val="2"/>
        <scheme val="minor"/>
      </rPr>
      <t>1</t>
    </r>
  </si>
  <si>
    <r>
      <t xml:space="preserve">1     </t>
    </r>
    <r>
      <rPr>
        <b/>
        <sz val="14"/>
        <color rgb="FFFF0000"/>
        <rFont val="Calibri"/>
        <family val="2"/>
        <scheme val="minor"/>
      </rPr>
      <t>5</t>
    </r>
  </si>
  <si>
    <r>
      <t xml:space="preserve">1   </t>
    </r>
    <r>
      <rPr>
        <sz val="11"/>
        <color rgb="FFFF0000"/>
        <rFont val="Calibri"/>
        <family val="2"/>
        <scheme val="minor"/>
      </rPr>
      <t xml:space="preserve"> </t>
    </r>
    <r>
      <rPr>
        <b/>
        <sz val="14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</t>
    </r>
  </si>
  <si>
    <t>j'achète des fruits pour :</t>
  </si>
  <si>
    <t>j'achète des légumes pour :</t>
  </si>
  <si>
    <t>j'achète des bouteilles d'eau pour :</t>
  </si>
  <si>
    <t>j'achète des marchandises pour :</t>
  </si>
  <si>
    <t>Ct</t>
  </si>
  <si>
    <t>&gt;&gt;</t>
  </si>
  <si>
    <t xml:space="preserve">On me rend sur </t>
  </si>
  <si>
    <t>?</t>
  </si>
  <si>
    <t>je fais :</t>
  </si>
  <si>
    <t>Je transforme</t>
  </si>
  <si>
    <t xml:space="preserve">je calcul les </t>
  </si>
  <si>
    <t>31 ,53</t>
  </si>
  <si>
    <t>'  =PLAFOND((J12-ENT(J12))*100;1)</t>
  </si>
  <si>
    <t>total des achats</t>
  </si>
  <si>
    <t>total achats</t>
  </si>
  <si>
    <t>je donne</t>
  </si>
  <si>
    <t>je transforme mes € en</t>
  </si>
  <si>
    <t>avant la virgule</t>
  </si>
  <si>
    <t>après la virgule</t>
  </si>
  <si>
    <t>+1</t>
  </si>
  <si>
    <t>Calcul des €</t>
  </si>
  <si>
    <t>Calcul des cents</t>
  </si>
  <si>
    <t>Toutes les cases doivent être vertes sinon réponses MAUVAISES</t>
  </si>
  <si>
    <r>
      <rPr>
        <b/>
        <u/>
        <sz val="14"/>
        <color rgb="FFFF0000"/>
        <rFont val="Calibri"/>
        <family val="2"/>
        <scheme val="minor"/>
      </rPr>
      <t xml:space="preserve">On me rend </t>
    </r>
    <r>
      <rPr>
        <b/>
        <sz val="14"/>
        <color theme="1"/>
        <rFont val="Calibri"/>
        <family val="2"/>
        <scheme val="minor"/>
      </rPr>
      <t>: peut-être changé suivant la somme totale des achats</t>
    </r>
  </si>
  <si>
    <t>On peut changer tous les prix</t>
  </si>
  <si>
    <t>Ta réponse finale ici</t>
  </si>
  <si>
    <t>SI,les prix changent les cases vertes ne sont plus valables</t>
  </si>
  <si>
    <t>report &gt;&gt;</t>
  </si>
  <si>
    <t>&lt;&lt;&lt;</t>
  </si>
  <si>
    <t>ici</t>
  </si>
  <si>
    <t>=MOD(J14;1)*100</t>
  </si>
  <si>
    <t>c'est</t>
  </si>
  <si>
    <t>Toutes les cases doivent être vertes</t>
  </si>
  <si>
    <r>
      <t xml:space="preserve">Si la réponse OK voir case </t>
    </r>
    <r>
      <rPr>
        <b/>
        <sz val="12"/>
        <color rgb="FFFF0000"/>
        <rFont val="Arial"/>
        <family val="2"/>
      </rPr>
      <t xml:space="preserve">ROUGE </t>
    </r>
  </si>
  <si>
    <r>
      <t xml:space="preserve">si addition OK voir case </t>
    </r>
    <r>
      <rPr>
        <b/>
        <sz val="12"/>
        <color rgb="FF00B0F0"/>
        <rFont val="Calibri"/>
        <family val="2"/>
        <scheme val="minor"/>
      </rPr>
      <t>bleue</t>
    </r>
  </si>
  <si>
    <t>réponse ci-dessus</t>
  </si>
  <si>
    <t xml:space="preserve">   =MOD(J18;1)*100</t>
  </si>
  <si>
    <t xml:space="preserve">   =PLAFOND((J18-ENT(J18))*100;1)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</si>
</sst>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6" formatCode="#,##0\ &quot;€&quot;;[Red]\-#,##0\ &quot;€&quot;"/>
    <numFmt numFmtId="8" formatCode="#,##0.00\ &quot;€&quot;;[Red]\-#,##0.00\ &quot;€&quot;"/>
    <numFmt numFmtId="164" formatCode="0.000"/>
    <numFmt numFmtId="165" formatCode="#,##0.00\ &quot;€&quot;"/>
    <numFmt numFmtId="166" formatCode="#,##0.000\ &quot;€&quot;"/>
    <numFmt numFmtId="167" formatCode="#,##0\ &quot;€&quot;"/>
  </numFmts>
  <fonts count="6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u val="double"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u val="double"/>
      <sz val="18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 val="double"/>
      <sz val="16"/>
      <color theme="1"/>
      <name val="Calibri"/>
      <family val="2"/>
      <scheme val="minor"/>
    </font>
    <font>
      <b/>
      <sz val="14"/>
      <color theme="1"/>
      <name val="Arial Black"/>
      <family val="2"/>
    </font>
    <font>
      <b/>
      <sz val="12"/>
      <color theme="1"/>
      <name val="Arial Black"/>
      <family val="2"/>
    </font>
    <font>
      <b/>
      <sz val="16"/>
      <color theme="1"/>
      <name val="Arial Black"/>
      <family val="2"/>
    </font>
    <font>
      <i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 Black"/>
      <family val="2"/>
    </font>
    <font>
      <sz val="12"/>
      <color theme="1"/>
      <name val="Arial Black"/>
      <family val="2"/>
    </font>
    <font>
      <sz val="14"/>
      <color rgb="FF3E3E3E"/>
      <name val="Arial Black"/>
      <family val="2"/>
    </font>
    <font>
      <sz val="11"/>
      <color rgb="FF141414"/>
      <name val="Arial"/>
      <family val="2"/>
    </font>
    <font>
      <b/>
      <i/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6"/>
      <color theme="1"/>
      <name val="Calibri"/>
      <family val="2"/>
      <scheme val="minor"/>
    </font>
    <font>
      <b/>
      <sz val="11"/>
      <color theme="1"/>
      <name val="Arial Black"/>
      <family val="2"/>
    </font>
    <font>
      <b/>
      <sz val="12"/>
      <color rgb="FFFF0000"/>
      <name val="Calibri"/>
      <family val="2"/>
      <scheme val="minor"/>
    </font>
    <font>
      <b/>
      <sz val="14"/>
      <color rgb="FF141414"/>
      <name val="Arial"/>
      <family val="2"/>
    </font>
    <font>
      <sz val="8"/>
      <color rgb="FF0000FF"/>
      <name val="Arial"/>
      <family val="2"/>
    </font>
    <font>
      <b/>
      <sz val="8"/>
      <color rgb="FF0000FF"/>
      <name val="Arial"/>
      <family val="2"/>
    </font>
    <font>
      <b/>
      <sz val="16"/>
      <color rgb="FF0000FF"/>
      <name val="Arial"/>
      <family val="2"/>
    </font>
    <font>
      <b/>
      <sz val="18"/>
      <color rgb="FF0000FF"/>
      <name val="Arial"/>
      <family val="2"/>
    </font>
    <font>
      <b/>
      <i/>
      <u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2"/>
      <color rgb="FFC00000"/>
      <name val="Arial"/>
      <family val="2"/>
    </font>
    <font>
      <sz val="11"/>
      <color rgb="FF000000"/>
      <name val="Courier New"/>
      <family val="3"/>
    </font>
    <font>
      <sz val="12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2"/>
      <color rgb="FF0000FF"/>
      <name val="Arial"/>
      <family val="2"/>
    </font>
    <font>
      <b/>
      <sz val="11"/>
      <color rgb="FF000000"/>
      <name val="Times New Roman"/>
      <family val="1"/>
    </font>
    <font>
      <b/>
      <sz val="12"/>
      <color rgb="FF141414"/>
      <name val="Arial"/>
      <family val="2"/>
    </font>
    <font>
      <b/>
      <sz val="11"/>
      <color rgb="FF0000FF"/>
      <name val="Arial Black"/>
      <family val="2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Arial"/>
      <family val="2"/>
    </font>
    <font>
      <sz val="10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2"/>
      <color rgb="FF00B0F0"/>
      <name val="Calibri"/>
      <family val="2"/>
      <scheme val="minor"/>
    </font>
    <font>
      <i/>
      <u/>
      <sz val="12"/>
      <color theme="1"/>
      <name val="Calibri"/>
      <family val="2"/>
      <scheme val="minor"/>
    </font>
    <font>
      <b/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mediumDashed">
        <color auto="1"/>
      </right>
      <top/>
      <bottom/>
      <diagonal/>
    </border>
    <border>
      <left style="mediumDashed">
        <color auto="1"/>
      </left>
      <right/>
      <top/>
      <bottom/>
      <diagonal/>
    </border>
    <border>
      <left/>
      <right style="mediumDashed">
        <color auto="1"/>
      </right>
      <top/>
      <bottom style="medium">
        <color auto="1"/>
      </bottom>
      <diagonal/>
    </border>
    <border>
      <left style="mediumDashed">
        <color auto="1"/>
      </left>
      <right/>
      <top/>
      <bottom style="medium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dashDot">
        <color auto="1"/>
      </right>
      <top/>
      <bottom/>
      <diagonal/>
    </border>
    <border>
      <left/>
      <right style="dashDot">
        <color auto="1"/>
      </right>
      <top/>
      <bottom style="medium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/>
      <top style="medium">
        <color auto="1"/>
      </top>
      <bottom style="thick">
        <color indexed="64"/>
      </bottom>
      <diagonal/>
    </border>
    <border>
      <left style="dashDot">
        <color auto="1"/>
      </left>
      <right/>
      <top/>
      <bottom style="medium">
        <color auto="1"/>
      </bottom>
      <diagonal/>
    </border>
    <border>
      <left style="dashDot">
        <color auto="1"/>
      </left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thick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</borders>
  <cellStyleXfs count="1">
    <xf numFmtId="0" fontId="0" fillId="0" borderId="0"/>
  </cellStyleXfs>
  <cellXfs count="277">
    <xf numFmtId="0" fontId="0" fillId="0" borderId="0" xfId="0"/>
    <xf numFmtId="0" fontId="2" fillId="0" borderId="0" xfId="0" applyFont="1"/>
    <xf numFmtId="0" fontId="5" fillId="0" borderId="0" xfId="0" applyFont="1"/>
    <xf numFmtId="49" fontId="5" fillId="0" borderId="0" xfId="0" applyNumberFormat="1" applyFont="1"/>
    <xf numFmtId="6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8" fontId="5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right"/>
    </xf>
    <xf numFmtId="0" fontId="5" fillId="0" borderId="1" xfId="0" applyFont="1" applyBorder="1" applyAlignment="1">
      <alignment horizontal="center"/>
    </xf>
    <xf numFmtId="0" fontId="3" fillId="0" borderId="0" xfId="0" applyFont="1"/>
    <xf numFmtId="49" fontId="5" fillId="0" borderId="0" xfId="0" applyNumberFormat="1" applyFont="1" applyAlignment="1">
      <alignment horizontal="right"/>
    </xf>
    <xf numFmtId="0" fontId="5" fillId="0" borderId="0" xfId="0" applyFont="1" applyAlignment="1"/>
    <xf numFmtId="0" fontId="5" fillId="0" borderId="0" xfId="0" applyFont="1" applyAlignment="1">
      <alignment horizontal="left"/>
    </xf>
    <xf numFmtId="49" fontId="9" fillId="0" borderId="0" xfId="0" applyNumberFormat="1" applyFont="1" applyAlignment="1">
      <alignment horizontal="center"/>
    </xf>
    <xf numFmtId="49" fontId="9" fillId="0" borderId="0" xfId="0" applyNumberFormat="1" applyFont="1"/>
    <xf numFmtId="8" fontId="5" fillId="0" borderId="0" xfId="0" applyNumberFormat="1" applyFont="1" applyAlignment="1"/>
    <xf numFmtId="0" fontId="8" fillId="0" borderId="0" xfId="0" applyFont="1" applyAlignment="1">
      <alignment horizontal="center"/>
    </xf>
    <xf numFmtId="0" fontId="9" fillId="0" borderId="0" xfId="0" applyFont="1"/>
    <xf numFmtId="0" fontId="15" fillId="0" borderId="0" xfId="0" applyFont="1" applyAlignment="1">
      <alignment horizontal="center"/>
    </xf>
    <xf numFmtId="0" fontId="15" fillId="0" borderId="1" xfId="0" applyFont="1" applyBorder="1" applyAlignment="1">
      <alignment horizontal="center"/>
    </xf>
    <xf numFmtId="6" fontId="10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8" fontId="10" fillId="0" borderId="0" xfId="0" applyNumberFormat="1" applyFont="1" applyAlignment="1"/>
    <xf numFmtId="6" fontId="8" fillId="0" borderId="0" xfId="0" applyNumberFormat="1" applyFont="1" applyAlignment="1"/>
    <xf numFmtId="0" fontId="14" fillId="0" borderId="0" xfId="0" applyFont="1" applyAlignment="1"/>
    <xf numFmtId="0" fontId="0" fillId="0" borderId="2" xfId="0" applyBorder="1"/>
    <xf numFmtId="0" fontId="8" fillId="0" borderId="2" xfId="0" applyFont="1" applyBorder="1"/>
    <xf numFmtId="49" fontId="4" fillId="0" borderId="0" xfId="0" applyNumberFormat="1" applyFont="1" applyAlignment="1">
      <alignment horizontal="center"/>
    </xf>
    <xf numFmtId="49" fontId="18" fillId="0" borderId="0" xfId="0" applyNumberFormat="1" applyFont="1" applyAlignment="1">
      <alignment horizontal="center"/>
    </xf>
    <xf numFmtId="0" fontId="5" fillId="0" borderId="2" xfId="0" applyFont="1" applyBorder="1"/>
    <xf numFmtId="0" fontId="5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164" fontId="21" fillId="0" borderId="0" xfId="0" applyNumberFormat="1" applyFont="1" applyAlignment="1">
      <alignment horizontal="center"/>
    </xf>
    <xf numFmtId="8" fontId="15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6" fontId="4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165" fontId="3" fillId="0" borderId="0" xfId="0" applyNumberFormat="1" applyFont="1"/>
    <xf numFmtId="165" fontId="8" fillId="0" borderId="0" xfId="0" applyNumberFormat="1" applyFont="1" applyAlignment="1"/>
    <xf numFmtId="0" fontId="0" fillId="0" borderId="1" xfId="0" applyBorder="1" applyAlignment="1">
      <alignment horizontal="center"/>
    </xf>
    <xf numFmtId="0" fontId="0" fillId="0" borderId="0" xfId="0" applyFill="1" applyBorder="1" applyAlignment="1">
      <alignment horizontal="center"/>
    </xf>
    <xf numFmtId="6" fontId="10" fillId="0" borderId="0" xfId="0" applyNumberFormat="1" applyFont="1"/>
    <xf numFmtId="2" fontId="0" fillId="0" borderId="0" xfId="0" applyNumberFormat="1"/>
    <xf numFmtId="2" fontId="8" fillId="0" borderId="0" xfId="0" applyNumberFormat="1" applyFont="1" applyAlignment="1">
      <alignment horizontal="center"/>
    </xf>
    <xf numFmtId="164" fontId="21" fillId="0" borderId="0" xfId="0" quotePrefix="1" applyNumberFormat="1" applyFont="1" applyAlignment="1">
      <alignment horizontal="center"/>
    </xf>
    <xf numFmtId="1" fontId="22" fillId="0" borderId="0" xfId="0" applyNumberFormat="1" applyFont="1" applyAlignment="1">
      <alignment horizontal="center"/>
    </xf>
    <xf numFmtId="1" fontId="10" fillId="0" borderId="0" xfId="0" applyNumberFormat="1" applyFont="1" applyAlignment="1">
      <alignment horizontal="center"/>
    </xf>
    <xf numFmtId="49" fontId="24" fillId="0" borderId="0" xfId="0" applyNumberFormat="1" applyFont="1" applyAlignment="1">
      <alignment horizontal="center"/>
    </xf>
    <xf numFmtId="1" fontId="22" fillId="0" borderId="0" xfId="0" quotePrefix="1" applyNumberFormat="1" applyFont="1" applyAlignment="1">
      <alignment horizontal="center"/>
    </xf>
    <xf numFmtId="1" fontId="8" fillId="0" borderId="0" xfId="0" applyNumberFormat="1" applyFont="1" applyAlignment="1">
      <alignment horizontal="center"/>
    </xf>
    <xf numFmtId="0" fontId="5" fillId="0" borderId="0" xfId="0" quotePrefix="1" applyFont="1" applyAlignment="1">
      <alignment horizontal="center"/>
    </xf>
    <xf numFmtId="0" fontId="16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2" fontId="23" fillId="0" borderId="0" xfId="0" quotePrefix="1" applyNumberFormat="1" applyFont="1"/>
    <xf numFmtId="2" fontId="5" fillId="0" borderId="0" xfId="0" applyNumberFormat="1" applyFont="1" applyAlignment="1">
      <alignment horizontal="center" vertical="center"/>
    </xf>
    <xf numFmtId="0" fontId="25" fillId="0" borderId="0" xfId="0" applyFont="1"/>
    <xf numFmtId="0" fontId="0" fillId="0" borderId="3" xfId="0" applyBorder="1"/>
    <xf numFmtId="0" fontId="5" fillId="0" borderId="3" xfId="0" applyFont="1" applyBorder="1"/>
    <xf numFmtId="0" fontId="5" fillId="0" borderId="3" xfId="0" applyFont="1" applyBorder="1" applyAlignment="1">
      <alignment horizontal="center"/>
    </xf>
    <xf numFmtId="0" fontId="28" fillId="0" borderId="0" xfId="0" applyFont="1"/>
    <xf numFmtId="6" fontId="8" fillId="0" borderId="0" xfId="0" applyNumberFormat="1" applyFont="1" applyAlignment="1">
      <alignment horizontal="center"/>
    </xf>
    <xf numFmtId="0" fontId="0" fillId="0" borderId="1" xfId="0" applyBorder="1"/>
    <xf numFmtId="8" fontId="5" fillId="0" borderId="0" xfId="0" applyNumberFormat="1" applyFont="1"/>
    <xf numFmtId="49" fontId="10" fillId="0" borderId="0" xfId="0" applyNumberFormat="1" applyFont="1" applyAlignment="1">
      <alignment horizontal="center"/>
    </xf>
    <xf numFmtId="8" fontId="10" fillId="0" borderId="0" xfId="0" applyNumberFormat="1" applyFont="1" applyAlignment="1">
      <alignment horizontal="center"/>
    </xf>
    <xf numFmtId="0" fontId="10" fillId="0" borderId="0" xfId="0" applyFont="1"/>
    <xf numFmtId="6" fontId="13" fillId="0" borderId="0" xfId="0" applyNumberFormat="1" applyFont="1" applyAlignment="1">
      <alignment horizontal="center"/>
    </xf>
    <xf numFmtId="164" fontId="0" fillId="0" borderId="0" xfId="0" applyNumberFormat="1"/>
    <xf numFmtId="165" fontId="13" fillId="0" borderId="0" xfId="0" applyNumberFormat="1" applyFont="1" applyAlignment="1">
      <alignment horizontal="center"/>
    </xf>
    <xf numFmtId="164" fontId="20" fillId="0" borderId="0" xfId="0" quotePrefix="1" applyNumberFormat="1" applyFont="1" applyAlignment="1">
      <alignment horizontal="center"/>
    </xf>
    <xf numFmtId="0" fontId="27" fillId="0" borderId="0" xfId="0" applyFont="1" applyAlignment="1"/>
    <xf numFmtId="0" fontId="0" fillId="0" borderId="4" xfId="0" applyFill="1" applyBorder="1" applyAlignment="1">
      <alignment horizontal="center"/>
    </xf>
    <xf numFmtId="0" fontId="0" fillId="0" borderId="5" xfId="0" applyBorder="1"/>
    <xf numFmtId="0" fontId="31" fillId="0" borderId="0" xfId="0" applyFont="1" applyAlignment="1">
      <alignment horizontal="center"/>
    </xf>
    <xf numFmtId="0" fontId="31" fillId="0" borderId="0" xfId="0" applyFont="1"/>
    <xf numFmtId="6" fontId="31" fillId="0" borderId="0" xfId="0" applyNumberFormat="1" applyFont="1" applyAlignment="1">
      <alignment horizontal="center"/>
    </xf>
    <xf numFmtId="0" fontId="32" fillId="0" borderId="3" xfId="0" applyFont="1" applyBorder="1" applyAlignment="1">
      <alignment horizontal="center"/>
    </xf>
    <xf numFmtId="0" fontId="27" fillId="0" borderId="3" xfId="0" applyFont="1" applyBorder="1"/>
    <xf numFmtId="0" fontId="30" fillId="0" borderId="3" xfId="0" applyFont="1" applyBorder="1"/>
    <xf numFmtId="0" fontId="32" fillId="0" borderId="0" xfId="0" applyFont="1" applyAlignment="1">
      <alignment horizontal="center"/>
    </xf>
    <xf numFmtId="0" fontId="27" fillId="0" borderId="0" xfId="0" applyFont="1"/>
    <xf numFmtId="0" fontId="30" fillId="0" borderId="0" xfId="0" applyFont="1"/>
    <xf numFmtId="8" fontId="31" fillId="0" borderId="0" xfId="0" applyNumberFormat="1" applyFont="1" applyAlignment="1"/>
    <xf numFmtId="0" fontId="31" fillId="0" borderId="0" xfId="0" applyFont="1" applyAlignment="1"/>
    <xf numFmtId="165" fontId="32" fillId="0" borderId="0" xfId="0" applyNumberFormat="1" applyFont="1" applyAlignment="1"/>
    <xf numFmtId="0" fontId="0" fillId="0" borderId="0" xfId="0" applyAlignment="1">
      <alignment horizontal="center" vertical="center"/>
    </xf>
    <xf numFmtId="1" fontId="22" fillId="0" borderId="0" xfId="0" applyNumberFormat="1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24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0" fontId="31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Border="1"/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30" fillId="0" borderId="0" xfId="0" applyFont="1" applyBorder="1"/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3" fillId="0" borderId="12" xfId="0" applyFont="1" applyBorder="1" applyAlignment="1">
      <alignment horizontal="center"/>
    </xf>
    <xf numFmtId="0" fontId="33" fillId="0" borderId="0" xfId="0" applyFont="1" applyBorder="1" applyAlignment="1">
      <alignment horizontal="center"/>
    </xf>
    <xf numFmtId="0" fontId="0" fillId="0" borderId="13" xfId="0" applyBorder="1"/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1" fillId="0" borderId="12" xfId="0" applyFont="1" applyBorder="1" applyAlignment="1">
      <alignment horizontal="center"/>
    </xf>
    <xf numFmtId="0" fontId="0" fillId="0" borderId="13" xfId="0" applyFont="1" applyBorder="1"/>
    <xf numFmtId="0" fontId="26" fillId="0" borderId="16" xfId="0" applyFont="1" applyBorder="1" applyAlignment="1"/>
    <xf numFmtId="0" fontId="0" fillId="0" borderId="17" xfId="0" applyBorder="1"/>
    <xf numFmtId="0" fontId="6" fillId="0" borderId="0" xfId="0" applyFont="1"/>
    <xf numFmtId="0" fontId="35" fillId="0" borderId="0" xfId="0" applyFont="1"/>
    <xf numFmtId="0" fontId="31" fillId="0" borderId="0" xfId="0" applyFont="1" applyAlignment="1">
      <alignment horizontal="left" vertical="center"/>
    </xf>
    <xf numFmtId="0" fontId="32" fillId="0" borderId="0" xfId="0" applyFont="1" applyAlignment="1">
      <alignment horizontal="center" vertical="center"/>
    </xf>
    <xf numFmtId="0" fontId="27" fillId="0" borderId="0" xfId="0" applyFont="1" applyAlignment="1">
      <alignment vertical="center"/>
    </xf>
    <xf numFmtId="0" fontId="30" fillId="0" borderId="0" xfId="0" applyFont="1" applyAlignment="1">
      <alignment vertical="center"/>
    </xf>
    <xf numFmtId="0" fontId="0" fillId="0" borderId="0" xfId="0" applyFill="1" applyBorder="1"/>
    <xf numFmtId="0" fontId="36" fillId="0" borderId="0" xfId="0" applyFont="1"/>
    <xf numFmtId="0" fontId="36" fillId="0" borderId="0" xfId="0" applyFont="1" applyAlignment="1">
      <alignment horizontal="center"/>
    </xf>
    <xf numFmtId="164" fontId="0" fillId="0" borderId="0" xfId="0" applyNumberFormat="1" applyAlignment="1"/>
    <xf numFmtId="0" fontId="34" fillId="0" borderId="0" xfId="0" applyFont="1"/>
    <xf numFmtId="0" fontId="38" fillId="0" borderId="0" xfId="0" applyFont="1"/>
    <xf numFmtId="0" fontId="42" fillId="0" borderId="0" xfId="0" applyFont="1" applyAlignment="1">
      <alignment horizontal="left" vertical="center" indent="1"/>
    </xf>
    <xf numFmtId="0" fontId="40" fillId="0" borderId="0" xfId="0" applyFont="1"/>
    <xf numFmtId="0" fontId="41" fillId="0" borderId="0" xfId="0" applyFont="1" applyAlignment="1">
      <alignment horizontal="center"/>
    </xf>
    <xf numFmtId="0" fontId="0" fillId="0" borderId="0" xfId="0" applyAlignment="1"/>
    <xf numFmtId="0" fontId="36" fillId="0" borderId="0" xfId="0" applyFont="1" applyFill="1" applyAlignment="1">
      <alignment horizontal="center"/>
    </xf>
    <xf numFmtId="164" fontId="0" fillId="0" borderId="0" xfId="0" quotePrefix="1" applyNumberFormat="1" applyAlignment="1"/>
    <xf numFmtId="0" fontId="40" fillId="0" borderId="0" xfId="0" applyFont="1" applyAlignment="1">
      <alignment vertical="center"/>
    </xf>
    <xf numFmtId="0" fontId="39" fillId="0" borderId="0" xfId="0" applyFont="1"/>
    <xf numFmtId="164" fontId="0" fillId="0" borderId="0" xfId="0" quotePrefix="1" applyNumberFormat="1"/>
    <xf numFmtId="1" fontId="40" fillId="0" borderId="0" xfId="0" applyNumberFormat="1" applyFont="1"/>
    <xf numFmtId="1" fontId="0" fillId="0" borderId="0" xfId="0" applyNumberFormat="1"/>
    <xf numFmtId="164" fontId="0" fillId="0" borderId="0" xfId="0" applyNumberFormat="1" applyFill="1" applyAlignment="1"/>
    <xf numFmtId="0" fontId="0" fillId="0" borderId="0" xfId="0"/>
    <xf numFmtId="0" fontId="4" fillId="0" borderId="0" xfId="0" applyFont="1"/>
    <xf numFmtId="1" fontId="0" fillId="0" borderId="0" xfId="0" quotePrefix="1" applyNumberFormat="1" applyAlignment="1"/>
    <xf numFmtId="49" fontId="0" fillId="0" borderId="0" xfId="0" applyNumberFormat="1" applyAlignment="1"/>
    <xf numFmtId="0" fontId="43" fillId="0" borderId="0" xfId="0" applyFont="1"/>
    <xf numFmtId="0" fontId="44" fillId="0" borderId="0" xfId="0" applyFont="1"/>
    <xf numFmtId="6" fontId="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quotePrefix="1"/>
    <xf numFmtId="2" fontId="0" fillId="0" borderId="0" xfId="0" applyNumberFormat="1" applyBorder="1" applyAlignment="1"/>
    <xf numFmtId="165" fontId="0" fillId="0" borderId="0" xfId="0" applyNumberFormat="1" applyBorder="1" applyAlignment="1"/>
    <xf numFmtId="0" fontId="47" fillId="0" borderId="0" xfId="0" applyFont="1"/>
    <xf numFmtId="1" fontId="0" fillId="0" borderId="0" xfId="0" applyNumberFormat="1" applyFill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/>
    </xf>
    <xf numFmtId="0" fontId="0" fillId="3" borderId="26" xfId="0" applyFill="1" applyBorder="1"/>
    <xf numFmtId="0" fontId="0" fillId="3" borderId="25" xfId="0" applyFill="1" applyBorder="1"/>
    <xf numFmtId="0" fontId="0" fillId="3" borderId="5" xfId="0" applyFill="1" applyBorder="1"/>
    <xf numFmtId="0" fontId="0" fillId="3" borderId="7" xfId="0" applyFill="1" applyBorder="1"/>
    <xf numFmtId="165" fontId="0" fillId="0" borderId="0" xfId="0" quotePrefix="1" applyNumberFormat="1"/>
    <xf numFmtId="0" fontId="4" fillId="0" borderId="0" xfId="0" applyFont="1" applyFill="1" applyBorder="1" applyAlignment="1">
      <alignment horizontal="center"/>
    </xf>
    <xf numFmtId="0" fontId="19" fillId="0" borderId="0" xfId="0" applyFont="1" applyAlignment="1"/>
    <xf numFmtId="165" fontId="5" fillId="0" borderId="0" xfId="0" applyNumberFormat="1" applyFont="1" applyBorder="1" applyAlignment="1">
      <alignment horizontal="center"/>
    </xf>
    <xf numFmtId="0" fontId="0" fillId="0" borderId="0" xfId="0" applyBorder="1" applyAlignment="1"/>
    <xf numFmtId="0" fontId="36" fillId="0" borderId="0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9" xfId="0" quotePrefix="1" applyFont="1" applyBorder="1" applyAlignment="1">
      <alignment horizontal="center"/>
    </xf>
    <xf numFmtId="0" fontId="13" fillId="0" borderId="9" xfId="0" applyFont="1" applyFill="1" applyBorder="1" applyAlignment="1">
      <alignment horizontal="center"/>
    </xf>
    <xf numFmtId="49" fontId="0" fillId="0" borderId="0" xfId="0" applyNumberFormat="1"/>
    <xf numFmtId="167" fontId="8" fillId="0" borderId="0" xfId="0" applyNumberFormat="1" applyFont="1" applyAlignment="1">
      <alignment horizontal="center"/>
    </xf>
    <xf numFmtId="1" fontId="46" fillId="0" borderId="0" xfId="0" applyNumberFormat="1" applyFont="1" applyAlignment="1"/>
    <xf numFmtId="0" fontId="19" fillId="0" borderId="0" xfId="0" applyFont="1"/>
    <xf numFmtId="0" fontId="27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9" fontId="5" fillId="0" borderId="0" xfId="0" applyNumberFormat="1" applyFont="1" applyBorder="1" applyAlignment="1">
      <alignment horizontal="center"/>
    </xf>
    <xf numFmtId="0" fontId="49" fillId="0" borderId="0" xfId="0" applyFont="1" applyAlignment="1">
      <alignment vertical="center"/>
    </xf>
    <xf numFmtId="0" fontId="51" fillId="0" borderId="29" xfId="0" applyFont="1" applyBorder="1" applyAlignment="1">
      <alignment horizontal="left"/>
    </xf>
    <xf numFmtId="166" fontId="5" fillId="0" borderId="0" xfId="0" applyNumberFormat="1" applyFont="1" applyFill="1" applyBorder="1" applyAlignment="1">
      <alignment horizontal="center"/>
    </xf>
    <xf numFmtId="165" fontId="3" fillId="0" borderId="0" xfId="0" applyNumberFormat="1" applyFont="1" applyBorder="1" applyAlignment="1"/>
    <xf numFmtId="0" fontId="52" fillId="0" borderId="27" xfId="0" applyFont="1" applyBorder="1"/>
    <xf numFmtId="0" fontId="32" fillId="0" borderId="9" xfId="0" applyFont="1" applyBorder="1" applyAlignment="1">
      <alignment horizontal="center"/>
    </xf>
    <xf numFmtId="0" fontId="19" fillId="0" borderId="30" xfId="0" applyFont="1" applyBorder="1"/>
    <xf numFmtId="0" fontId="30" fillId="0" borderId="32" xfId="0" applyFont="1" applyBorder="1"/>
    <xf numFmtId="0" fontId="0" fillId="0" borderId="32" xfId="0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5" fontId="3" fillId="0" borderId="33" xfId="0" applyNumberFormat="1" applyFont="1" applyBorder="1" applyAlignment="1"/>
    <xf numFmtId="165" fontId="3" fillId="0" borderId="9" xfId="0" applyNumberFormat="1" applyFont="1" applyBorder="1" applyAlignment="1">
      <alignment horizontal="center"/>
    </xf>
    <xf numFmtId="0" fontId="54" fillId="0" borderId="0" xfId="0" quotePrefix="1" applyFont="1" applyAlignment="1">
      <alignment vertical="center"/>
    </xf>
    <xf numFmtId="1" fontId="55" fillId="0" borderId="0" xfId="0" applyNumberFormat="1" applyFont="1"/>
    <xf numFmtId="0" fontId="56" fillId="0" borderId="0" xfId="0" applyFont="1" applyAlignment="1">
      <alignment horizontal="center" vertical="center"/>
    </xf>
    <xf numFmtId="0" fontId="50" fillId="0" borderId="0" xfId="0" applyFont="1"/>
    <xf numFmtId="0" fontId="45" fillId="0" borderId="24" xfId="0" applyFont="1" applyBorder="1" applyAlignment="1"/>
    <xf numFmtId="0" fontId="45" fillId="0" borderId="24" xfId="0" applyFont="1" applyBorder="1" applyAlignment="1">
      <alignment horizontal="center"/>
    </xf>
    <xf numFmtId="0" fontId="33" fillId="0" borderId="4" xfId="0" applyFont="1" applyBorder="1" applyAlignment="1">
      <alignment horizontal="center"/>
    </xf>
    <xf numFmtId="0" fontId="33" fillId="0" borderId="19" xfId="0" applyFont="1" applyBorder="1" applyAlignment="1">
      <alignment horizontal="center"/>
    </xf>
    <xf numFmtId="3" fontId="48" fillId="0" borderId="0" xfId="0" quotePrefix="1" applyNumberFormat="1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9" fillId="0" borderId="0" xfId="0" applyFont="1"/>
    <xf numFmtId="0" fontId="59" fillId="0" borderId="0" xfId="0" applyFont="1" applyAlignment="1"/>
    <xf numFmtId="0" fontId="29" fillId="0" borderId="0" xfId="0" applyFont="1" applyAlignment="1"/>
    <xf numFmtId="0" fontId="15" fillId="6" borderId="3" xfId="0" applyFont="1" applyFill="1" applyBorder="1" applyAlignment="1">
      <alignment horizontal="center"/>
    </xf>
    <xf numFmtId="0" fontId="4" fillId="6" borderId="3" xfId="0" applyFont="1" applyFill="1" applyBorder="1"/>
    <xf numFmtId="0" fontId="4" fillId="6" borderId="1" xfId="0" applyFont="1" applyFill="1" applyBorder="1"/>
    <xf numFmtId="0" fontId="4" fillId="0" borderId="8" xfId="0" applyFont="1" applyBorder="1"/>
    <xf numFmtId="0" fontId="9" fillId="2" borderId="0" xfId="0" applyFont="1" applyFill="1" applyAlignment="1">
      <alignment horizontal="center"/>
    </xf>
    <xf numFmtId="165" fontId="0" fillId="0" borderId="0" xfId="0" applyNumberFormat="1"/>
    <xf numFmtId="1" fontId="0" fillId="0" borderId="0" xfId="0" quotePrefix="1" applyNumberFormat="1"/>
    <xf numFmtId="165" fontId="53" fillId="7" borderId="9" xfId="0" applyNumberFormat="1" applyFont="1" applyFill="1" applyBorder="1" applyAlignment="1">
      <alignment horizontal="center" vertical="center"/>
    </xf>
    <xf numFmtId="0" fontId="4" fillId="0" borderId="31" xfId="0" applyFont="1" applyBorder="1" applyAlignment="1">
      <alignment horizontal="left"/>
    </xf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28" xfId="0" applyFont="1" applyBorder="1" applyAlignment="1"/>
    <xf numFmtId="1" fontId="58" fillId="0" borderId="9" xfId="0" applyNumberFormat="1" applyFont="1" applyFill="1" applyBorder="1" applyAlignment="1">
      <alignment horizontal="center" vertical="center"/>
    </xf>
    <xf numFmtId="0" fontId="45" fillId="0" borderId="0" xfId="0" applyFont="1" applyBorder="1" applyAlignment="1"/>
    <xf numFmtId="0" fontId="45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ont="1"/>
    <xf numFmtId="0" fontId="62" fillId="0" borderId="0" xfId="0" applyFont="1"/>
    <xf numFmtId="165" fontId="60" fillId="0" borderId="0" xfId="0" applyNumberFormat="1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horizontal="center" vertical="center"/>
    </xf>
    <xf numFmtId="0" fontId="37" fillId="0" borderId="37" xfId="0" quotePrefix="1" applyFont="1" applyBorder="1" applyAlignment="1">
      <alignment horizontal="left" vertical="center"/>
    </xf>
    <xf numFmtId="0" fontId="0" fillId="0" borderId="37" xfId="0" applyBorder="1"/>
    <xf numFmtId="0" fontId="0" fillId="0" borderId="37" xfId="0" applyBorder="1" applyAlignment="1">
      <alignment horizontal="center" vertical="center"/>
    </xf>
    <xf numFmtId="0" fontId="0" fillId="0" borderId="38" xfId="0" applyBorder="1"/>
    <xf numFmtId="0" fontId="3" fillId="0" borderId="2" xfId="0" applyFont="1" applyBorder="1"/>
    <xf numFmtId="0" fontId="3" fillId="0" borderId="2" xfId="0" quotePrefix="1" applyFont="1" applyBorder="1"/>
    <xf numFmtId="164" fontId="3" fillId="0" borderId="2" xfId="0" quotePrefix="1" applyNumberFormat="1" applyFont="1" applyBorder="1" applyAlignment="1"/>
    <xf numFmtId="2" fontId="3" fillId="0" borderId="2" xfId="0" applyNumberFormat="1" applyFont="1" applyBorder="1"/>
    <xf numFmtId="0" fontId="3" fillId="0" borderId="40" xfId="0" applyFont="1" applyBorder="1"/>
    <xf numFmtId="0" fontId="31" fillId="0" borderId="36" xfId="0" applyFont="1" applyBorder="1" applyAlignment="1">
      <alignment horizontal="center" vertical="center"/>
    </xf>
    <xf numFmtId="1" fontId="4" fillId="0" borderId="39" xfId="0" quotePrefix="1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19" fillId="0" borderId="0" xfId="0" applyFont="1" applyAlignment="1">
      <alignment horizontal="center" wrapText="1"/>
    </xf>
    <xf numFmtId="0" fontId="29" fillId="0" borderId="0" xfId="0" applyFont="1" applyAlignment="1">
      <alignment horizontal="center" vertical="center" wrapText="1"/>
    </xf>
    <xf numFmtId="0" fontId="29" fillId="0" borderId="0" xfId="0" applyFont="1" applyAlignment="1">
      <alignment horizontal="center" vertical="top" wrapText="1"/>
    </xf>
    <xf numFmtId="0" fontId="19" fillId="0" borderId="0" xfId="0" applyFont="1" applyAlignment="1">
      <alignment horizontal="center" vertical="top" wrapText="1"/>
    </xf>
    <xf numFmtId="165" fontId="32" fillId="0" borderId="0" xfId="0" applyNumberFormat="1" applyFont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26" fillId="0" borderId="3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19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166" fontId="5" fillId="0" borderId="21" xfId="0" applyNumberFormat="1" applyFont="1" applyFill="1" applyBorder="1" applyAlignment="1">
      <alignment horizontal="center"/>
    </xf>
    <xf numFmtId="166" fontId="5" fillId="0" borderId="22" xfId="0" applyNumberFormat="1" applyFont="1" applyFill="1" applyBorder="1" applyAlignment="1">
      <alignment horizontal="center"/>
    </xf>
    <xf numFmtId="165" fontId="5" fillId="0" borderId="0" xfId="0" applyNumberFormat="1" applyFont="1" applyAlignment="1">
      <alignment horizontal="center"/>
    </xf>
    <xf numFmtId="165" fontId="60" fillId="4" borderId="21" xfId="0" applyNumberFormat="1" applyFont="1" applyFill="1" applyBorder="1" applyAlignment="1">
      <alignment horizontal="center" vertical="center"/>
    </xf>
    <xf numFmtId="0" fontId="60" fillId="4" borderId="22" xfId="0" applyFont="1" applyFill="1" applyBorder="1" applyAlignment="1">
      <alignment horizontal="center" vertical="center"/>
    </xf>
    <xf numFmtId="0" fontId="19" fillId="0" borderId="31" xfId="0" applyFont="1" applyFill="1" applyBorder="1" applyAlignment="1">
      <alignment horizontal="center"/>
    </xf>
    <xf numFmtId="0" fontId="19" fillId="0" borderId="32" xfId="0" applyFont="1" applyFill="1" applyBorder="1" applyAlignment="1">
      <alignment horizontal="center"/>
    </xf>
    <xf numFmtId="165" fontId="5" fillId="0" borderId="21" xfId="0" applyNumberFormat="1" applyFont="1" applyBorder="1" applyAlignment="1">
      <alignment horizontal="center"/>
    </xf>
    <xf numFmtId="165" fontId="5" fillId="0" borderId="23" xfId="0" applyNumberFormat="1" applyFont="1" applyBorder="1" applyAlignment="1">
      <alignment horizontal="center"/>
    </xf>
    <xf numFmtId="165" fontId="5" fillId="0" borderId="22" xfId="0" applyNumberFormat="1" applyFont="1" applyBorder="1" applyAlignment="1">
      <alignment horizontal="center"/>
    </xf>
    <xf numFmtId="0" fontId="3" fillId="0" borderId="0" xfId="0" applyFont="1" applyAlignment="1">
      <alignment horizontal="right"/>
    </xf>
    <xf numFmtId="0" fontId="37" fillId="0" borderId="0" xfId="0" applyFont="1" applyAlignment="1">
      <alignment horizontal="center"/>
    </xf>
    <xf numFmtId="0" fontId="31" fillId="0" borderId="0" xfId="0" applyFont="1" applyAlignment="1">
      <alignment horizontal="center" vertical="center"/>
    </xf>
    <xf numFmtId="0" fontId="34" fillId="0" borderId="34" xfId="0" applyFont="1" applyBorder="1" applyAlignment="1">
      <alignment horizontal="center"/>
    </xf>
    <xf numFmtId="0" fontId="34" fillId="0" borderId="35" xfId="0" applyFont="1" applyBorder="1" applyAlignment="1">
      <alignment horizontal="center"/>
    </xf>
    <xf numFmtId="167" fontId="31" fillId="0" borderId="0" xfId="0" applyNumberFormat="1" applyFont="1" applyAlignment="1">
      <alignment horizontal="center"/>
    </xf>
    <xf numFmtId="165" fontId="31" fillId="5" borderId="0" xfId="0" applyNumberFormat="1" applyFont="1" applyFill="1" applyAlignment="1">
      <alignment horizontal="center"/>
    </xf>
  </cellXfs>
  <cellStyles count="1">
    <cellStyle name="Normal" xfId="0" builtinId="0"/>
  </cellStyles>
  <dxfs count="2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ont>
        <color rgb="FFFFFF00"/>
      </font>
    </dxf>
    <dxf>
      <font>
        <color rgb="FF00B0F0"/>
      </font>
    </dxf>
    <dxf>
      <font>
        <b/>
        <i val="0"/>
        <color rgb="FFFFFF00"/>
      </font>
    </dxf>
    <dxf>
      <font>
        <color rgb="FFFF0000"/>
      </font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319087</xdr:colOff>
      <xdr:row>35</xdr:row>
      <xdr:rowOff>52388</xdr:rowOff>
    </xdr:from>
    <xdr:to>
      <xdr:col>10</xdr:col>
      <xdr:colOff>123824</xdr:colOff>
      <xdr:row>35</xdr:row>
      <xdr:rowOff>209551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70F602C1-DC02-4D51-9485-F99C03FC5E31}"/>
            </a:ext>
          </a:extLst>
        </xdr:cNvPr>
        <xdr:cNvCxnSpPr/>
      </xdr:nvCxnSpPr>
      <xdr:spPr>
        <a:xfrm>
          <a:off x="4562475" y="10129838"/>
          <a:ext cx="157162" cy="157163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432146</xdr:colOff>
      <xdr:row>35</xdr:row>
      <xdr:rowOff>69573</xdr:rowOff>
    </xdr:from>
    <xdr:to>
      <xdr:col>9</xdr:col>
      <xdr:colOff>184495</xdr:colOff>
      <xdr:row>35</xdr:row>
      <xdr:rowOff>230049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5EEE5790-5150-465D-811C-37211607385E}"/>
            </a:ext>
          </a:extLst>
        </xdr:cNvPr>
        <xdr:cNvCxnSpPr/>
      </xdr:nvCxnSpPr>
      <xdr:spPr>
        <a:xfrm>
          <a:off x="4500563" y="10267121"/>
          <a:ext cx="242680" cy="160476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14287</xdr:colOff>
      <xdr:row>35</xdr:row>
      <xdr:rowOff>61912</xdr:rowOff>
    </xdr:from>
    <xdr:to>
      <xdr:col>8</xdr:col>
      <xdr:colOff>171449</xdr:colOff>
      <xdr:row>35</xdr:row>
      <xdr:rowOff>219075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2C7A1FBE-F763-45D9-9A85-34B20CC9C186}"/>
            </a:ext>
          </a:extLst>
        </xdr:cNvPr>
        <xdr:cNvCxnSpPr/>
      </xdr:nvCxnSpPr>
      <xdr:spPr>
        <a:xfrm>
          <a:off x="3852862" y="10139362"/>
          <a:ext cx="157162" cy="157163"/>
        </a:xfrm>
        <a:prstGeom prst="line">
          <a:avLst/>
        </a:prstGeom>
        <a:ln w="19050"/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106680</xdr:colOff>
      <xdr:row>15</xdr:row>
      <xdr:rowOff>99060</xdr:rowOff>
    </xdr:from>
    <xdr:to>
      <xdr:col>11</xdr:col>
      <xdr:colOff>7620</xdr:colOff>
      <xdr:row>19</xdr:row>
      <xdr:rowOff>7620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9FE73EAC-EEA2-454D-AD2A-A134E29502B2}"/>
            </a:ext>
          </a:extLst>
        </xdr:cNvPr>
        <xdr:cNvSpPr/>
      </xdr:nvSpPr>
      <xdr:spPr>
        <a:xfrm>
          <a:off x="2781300" y="3749040"/>
          <a:ext cx="914400" cy="914400"/>
        </a:xfrm>
        <a:prstGeom prst="ellipse">
          <a:avLst/>
        </a:prstGeom>
        <a:noFill/>
        <a:ln w="349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66B6F7-7507-407C-AB04-08E9C548CC23}">
  <sheetPr>
    <tabColor rgb="FF00B0F0"/>
  </sheetPr>
  <dimension ref="A1:T33"/>
  <sheetViews>
    <sheetView workbookViewId="0">
      <selection activeCell="B13" sqref="B13"/>
    </sheetView>
  </sheetViews>
  <sheetFormatPr baseColWidth="10" defaultRowHeight="14.4" x14ac:dyDescent="0.3"/>
  <cols>
    <col min="1" max="1" width="2.5546875" customWidth="1"/>
    <col min="2" max="2" width="9.33203125" customWidth="1"/>
    <col min="3" max="3" width="7.5546875" customWidth="1"/>
    <col min="4" max="4" width="9.5546875" customWidth="1"/>
    <col min="5" max="5" width="6.5546875" customWidth="1"/>
    <col min="6" max="6" width="8.21875" customWidth="1"/>
    <col min="7" max="7" width="4.77734375" customWidth="1"/>
    <col min="8" max="8" width="7.77734375" customWidth="1"/>
    <col min="9" max="9" width="7" customWidth="1"/>
    <col min="10" max="10" width="5.33203125" customWidth="1"/>
    <col min="11" max="11" width="10.21875" customWidth="1"/>
    <col min="12" max="12" width="9" customWidth="1"/>
    <col min="13" max="13" width="8.5546875" customWidth="1"/>
    <col min="14" max="18" width="4.77734375" customWidth="1"/>
  </cols>
  <sheetData>
    <row r="1" spans="1:20" ht="21" x14ac:dyDescent="0.4">
      <c r="B1" s="30" t="s">
        <v>43</v>
      </c>
      <c r="C1" s="30"/>
      <c r="G1" s="5"/>
      <c r="H1" s="5"/>
      <c r="I1" s="2"/>
      <c r="J1" s="2"/>
      <c r="K1" s="2"/>
      <c r="L1" s="2"/>
      <c r="M1" s="2"/>
      <c r="N1" s="2"/>
      <c r="O1" s="2"/>
      <c r="P1" s="1"/>
      <c r="Q1" s="1"/>
      <c r="R1" s="1"/>
      <c r="S1" s="1"/>
      <c r="T1" s="1"/>
    </row>
    <row r="2" spans="1:20" ht="21" x14ac:dyDescent="0.5">
      <c r="B2" s="4">
        <v>5</v>
      </c>
      <c r="C2" s="24" t="s">
        <v>0</v>
      </c>
      <c r="D2" s="6">
        <v>1.3240000000000001</v>
      </c>
      <c r="E2" s="2" t="s">
        <v>1</v>
      </c>
      <c r="F2" s="10" t="s">
        <v>2</v>
      </c>
      <c r="G2" s="24" t="s">
        <v>0</v>
      </c>
      <c r="H2" s="10" t="s">
        <v>6</v>
      </c>
      <c r="I2" s="11" t="s">
        <v>1</v>
      </c>
      <c r="J2" s="2"/>
      <c r="K2" s="2"/>
      <c r="L2" s="2"/>
      <c r="M2" s="2"/>
      <c r="N2" s="2"/>
      <c r="O2" s="2"/>
      <c r="P2" s="1"/>
      <c r="Q2" s="1"/>
      <c r="R2" s="1"/>
      <c r="S2" s="1"/>
      <c r="T2" s="1"/>
    </row>
    <row r="3" spans="1:20" ht="23.4" x14ac:dyDescent="0.45">
      <c r="B3" s="2"/>
      <c r="C3" s="2"/>
      <c r="D3" s="2" t="s">
        <v>3</v>
      </c>
      <c r="E3" s="2"/>
      <c r="F3" s="2" t="s">
        <v>10</v>
      </c>
      <c r="G3" s="2"/>
      <c r="H3" s="2"/>
      <c r="I3" s="2"/>
      <c r="J3" s="2"/>
      <c r="K3" s="34" t="s">
        <v>24</v>
      </c>
      <c r="L3" s="34" t="s">
        <v>25</v>
      </c>
      <c r="M3" s="2"/>
      <c r="N3" s="2"/>
      <c r="O3" s="2"/>
      <c r="P3" s="1"/>
      <c r="Q3" s="1"/>
      <c r="R3" s="1"/>
      <c r="S3" s="1"/>
      <c r="T3" s="1"/>
    </row>
    <row r="4" spans="1:20" ht="21.6" thickBot="1" x14ac:dyDescent="0.55000000000000004">
      <c r="B4" s="2"/>
      <c r="C4" s="2"/>
      <c r="D4" s="2" t="s">
        <v>4</v>
      </c>
      <c r="E4" s="2"/>
      <c r="F4" s="243" t="s">
        <v>7</v>
      </c>
      <c r="G4" s="243"/>
      <c r="H4" s="2"/>
      <c r="I4" s="2">
        <v>100</v>
      </c>
      <c r="J4" s="24" t="s">
        <v>0</v>
      </c>
      <c r="K4" s="14">
        <v>3</v>
      </c>
      <c r="L4" s="14">
        <v>2</v>
      </c>
      <c r="M4" s="2"/>
      <c r="N4" s="2"/>
      <c r="O4" s="2"/>
      <c r="P4" s="1"/>
      <c r="Q4" s="1"/>
      <c r="R4" s="1"/>
      <c r="S4" s="1"/>
      <c r="T4" s="1"/>
    </row>
    <row r="5" spans="1:20" ht="23.4" x14ac:dyDescent="0.45">
      <c r="B5" s="2"/>
      <c r="C5" s="2"/>
      <c r="D5" s="2"/>
      <c r="E5" s="2"/>
      <c r="F5" s="5"/>
      <c r="G5" s="5"/>
      <c r="H5" s="2"/>
      <c r="I5" s="2"/>
      <c r="J5" s="2"/>
      <c r="K5" s="22">
        <v>6</v>
      </c>
      <c r="L5" s="22">
        <v>8</v>
      </c>
      <c r="M5" s="23" t="s">
        <v>26</v>
      </c>
      <c r="N5" s="23"/>
      <c r="O5" s="2"/>
      <c r="P5" s="1"/>
      <c r="Q5" s="1"/>
      <c r="R5" s="1"/>
      <c r="S5" s="1"/>
      <c r="T5" s="1"/>
    </row>
    <row r="6" spans="1:20" ht="23.4" x14ac:dyDescent="0.45">
      <c r="B6" s="18" t="s">
        <v>19</v>
      </c>
      <c r="C6" s="2"/>
      <c r="D6" s="2"/>
      <c r="E6" s="2"/>
      <c r="F6" s="2"/>
      <c r="G6" s="19" t="s">
        <v>8</v>
      </c>
      <c r="H6" s="2"/>
      <c r="I6" s="2"/>
      <c r="J6" s="2"/>
      <c r="K6" s="2"/>
      <c r="L6" s="2"/>
      <c r="M6" s="2"/>
      <c r="N6" s="2"/>
      <c r="O6" s="2"/>
      <c r="P6" s="1"/>
      <c r="Q6" s="1"/>
      <c r="R6" s="1"/>
      <c r="S6" s="1"/>
      <c r="T6" s="1"/>
    </row>
    <row r="7" spans="1:20" ht="21" x14ac:dyDescent="0.4">
      <c r="B7" s="2"/>
      <c r="C7" s="2"/>
      <c r="E7" s="2"/>
      <c r="G7" s="2"/>
      <c r="H7" s="9" t="s">
        <v>11</v>
      </c>
      <c r="I7" s="2"/>
      <c r="J7" s="2"/>
      <c r="K7" s="2"/>
      <c r="L7" s="2"/>
      <c r="M7" s="2"/>
      <c r="N7" s="2"/>
      <c r="O7" s="2"/>
      <c r="P7" s="1"/>
      <c r="Q7" s="1"/>
      <c r="R7" s="1"/>
      <c r="S7" s="1"/>
      <c r="T7" s="1"/>
    </row>
    <row r="8" spans="1:20" ht="23.4" x14ac:dyDescent="0.45">
      <c r="B8" s="2" t="s">
        <v>20</v>
      </c>
      <c r="C8" s="2"/>
      <c r="D8" s="2"/>
      <c r="E8" s="2"/>
      <c r="F8" s="2"/>
      <c r="G8" s="20" t="s">
        <v>9</v>
      </c>
      <c r="I8" s="4">
        <v>5</v>
      </c>
      <c r="J8" s="5" t="s">
        <v>0</v>
      </c>
      <c r="K8" s="21">
        <v>1.3240000000000001</v>
      </c>
      <c r="L8" s="29" t="s">
        <v>22</v>
      </c>
      <c r="M8" s="29"/>
      <c r="Q8" s="1"/>
      <c r="R8" s="1"/>
      <c r="S8" s="1"/>
      <c r="T8" s="1"/>
    </row>
    <row r="9" spans="1:20" ht="21" x14ac:dyDescent="0.4">
      <c r="B9" s="30" t="s">
        <v>23</v>
      </c>
      <c r="C9" s="30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1:20" ht="25.2" x14ac:dyDescent="0.6">
      <c r="B10" s="4">
        <v>5</v>
      </c>
      <c r="C10" s="24" t="s">
        <v>0</v>
      </c>
      <c r="D10" s="6">
        <v>1.3240000000000001</v>
      </c>
      <c r="E10" s="1" t="s">
        <v>1</v>
      </c>
      <c r="F10" s="244" t="s">
        <v>27</v>
      </c>
      <c r="G10" s="244"/>
      <c r="H10" s="244"/>
      <c r="I10" s="11" t="s">
        <v>21</v>
      </c>
      <c r="J10" s="1"/>
      <c r="K10" s="1"/>
      <c r="L10" s="9" t="s">
        <v>28</v>
      </c>
      <c r="N10" s="9"/>
      <c r="O10" s="1"/>
      <c r="P10" s="1"/>
      <c r="Q10" s="1"/>
      <c r="R10" s="1"/>
      <c r="S10" s="1"/>
      <c r="T10" s="1"/>
    </row>
    <row r="11" spans="1:20" ht="18" x14ac:dyDescent="0.35">
      <c r="D11" s="2" t="s">
        <v>13</v>
      </c>
      <c r="H11" s="17" t="s">
        <v>14</v>
      </c>
      <c r="I11" s="17"/>
      <c r="J11" s="17"/>
    </row>
    <row r="12" spans="1:20" ht="18" x14ac:dyDescent="0.35"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20" ht="18" x14ac:dyDescent="0.35">
      <c r="B13" s="2"/>
      <c r="C13" s="2"/>
      <c r="D13" s="2"/>
      <c r="E13" s="2"/>
      <c r="F13" s="2"/>
      <c r="H13" s="16" t="s">
        <v>17</v>
      </c>
      <c r="I13" s="3"/>
      <c r="J13" s="16" t="s">
        <v>18</v>
      </c>
      <c r="K13" s="2"/>
      <c r="L13" s="2"/>
      <c r="N13" s="12"/>
    </row>
    <row r="14" spans="1:20" ht="21.6" thickBot="1" x14ac:dyDescent="0.55000000000000004">
      <c r="B14" s="2"/>
      <c r="C14" s="2" t="s">
        <v>15</v>
      </c>
      <c r="D14" s="2"/>
      <c r="E14" s="2"/>
      <c r="F14" s="2"/>
      <c r="H14" s="13">
        <v>400</v>
      </c>
      <c r="I14" s="25" t="s">
        <v>0</v>
      </c>
      <c r="J14" s="13">
        <v>32</v>
      </c>
      <c r="K14" s="2"/>
      <c r="L14" s="2"/>
    </row>
    <row r="15" spans="1:20" ht="22.2" x14ac:dyDescent="0.5">
      <c r="B15" s="2"/>
      <c r="C15" s="2"/>
      <c r="D15" s="2"/>
      <c r="E15" s="2"/>
      <c r="F15" s="2"/>
      <c r="H15" s="2">
        <v>408</v>
      </c>
      <c r="I15" s="24" t="s">
        <v>0</v>
      </c>
      <c r="J15" s="2">
        <v>40</v>
      </c>
      <c r="K15" s="2" t="s">
        <v>1</v>
      </c>
      <c r="L15" s="9">
        <v>368</v>
      </c>
    </row>
    <row r="16" spans="1:20" ht="21.6" thickBot="1" x14ac:dyDescent="0.45">
      <c r="A16" s="31"/>
      <c r="B16" s="31"/>
      <c r="C16" s="31"/>
      <c r="D16" s="31"/>
      <c r="E16" s="31"/>
      <c r="F16" s="31"/>
      <c r="G16" s="31"/>
      <c r="H16" s="35" t="s">
        <v>16</v>
      </c>
      <c r="I16" s="31"/>
      <c r="J16" s="31"/>
      <c r="K16" s="31" t="s">
        <v>1</v>
      </c>
      <c r="L16" s="32" t="s">
        <v>12</v>
      </c>
      <c r="M16" s="31"/>
    </row>
    <row r="17" spans="2:15" ht="21" x14ac:dyDescent="0.4">
      <c r="B17" s="30" t="s">
        <v>44</v>
      </c>
      <c r="C17" s="30"/>
      <c r="G17" s="5"/>
      <c r="H17" s="5"/>
      <c r="I17" s="2"/>
      <c r="J17" s="2"/>
      <c r="K17" s="2"/>
      <c r="L17" s="2"/>
      <c r="M17" s="2"/>
      <c r="N17" s="2"/>
      <c r="O17" s="2"/>
    </row>
    <row r="18" spans="2:15" ht="21" x14ac:dyDescent="0.5">
      <c r="B18" s="4">
        <v>20</v>
      </c>
      <c r="C18" s="24" t="s">
        <v>0</v>
      </c>
      <c r="D18" s="6">
        <v>16.239999999999998</v>
      </c>
      <c r="E18" s="2" t="s">
        <v>1</v>
      </c>
      <c r="F18" s="10" t="s">
        <v>45</v>
      </c>
      <c r="G18" s="24" t="s">
        <v>0</v>
      </c>
      <c r="H18" s="10" t="s">
        <v>29</v>
      </c>
      <c r="I18" s="11" t="s">
        <v>1</v>
      </c>
      <c r="J18" s="2"/>
      <c r="K18" s="2"/>
      <c r="L18" s="2"/>
      <c r="M18" s="2"/>
      <c r="N18" s="2"/>
      <c r="O18" s="2"/>
    </row>
    <row r="19" spans="2:15" ht="21" x14ac:dyDescent="0.5">
      <c r="B19" s="4"/>
      <c r="C19" s="24"/>
      <c r="D19" s="6"/>
      <c r="E19" s="2"/>
      <c r="F19" s="33" t="s">
        <v>46</v>
      </c>
      <c r="G19" s="24" t="s">
        <v>0</v>
      </c>
      <c r="H19" s="10">
        <v>16.239999999999998</v>
      </c>
      <c r="I19" s="11" t="s">
        <v>1</v>
      </c>
      <c r="J19" s="2"/>
      <c r="K19" s="2"/>
      <c r="L19" s="2"/>
      <c r="M19" s="2"/>
      <c r="N19" s="2"/>
      <c r="O19" s="2"/>
    </row>
    <row r="20" spans="2:15" ht="23.4" x14ac:dyDescent="0.45">
      <c r="B20" s="2"/>
      <c r="C20" s="2"/>
      <c r="D20" s="2" t="s">
        <v>3</v>
      </c>
      <c r="E20" s="2"/>
      <c r="F20" s="2" t="s">
        <v>30</v>
      </c>
      <c r="G20" s="2"/>
      <c r="H20" s="2"/>
      <c r="I20" s="2"/>
      <c r="J20" s="2"/>
      <c r="K20" s="7" t="s">
        <v>24</v>
      </c>
      <c r="L20" s="7" t="s">
        <v>25</v>
      </c>
      <c r="M20" s="2"/>
      <c r="N20" s="2"/>
      <c r="O20" s="2"/>
    </row>
    <row r="21" spans="2:15" ht="21.6" thickBot="1" x14ac:dyDescent="0.55000000000000004">
      <c r="B21" s="2"/>
      <c r="C21" s="2"/>
      <c r="D21" s="2" t="s">
        <v>4</v>
      </c>
      <c r="E21" s="2"/>
      <c r="F21" s="243" t="s">
        <v>31</v>
      </c>
      <c r="G21" s="243"/>
      <c r="H21" s="2"/>
      <c r="I21" s="2">
        <v>100</v>
      </c>
      <c r="J21" s="24" t="s">
        <v>0</v>
      </c>
      <c r="K21" s="14">
        <v>2</v>
      </c>
      <c r="L21" s="14">
        <v>4</v>
      </c>
      <c r="M21" s="2"/>
      <c r="N21" s="2"/>
      <c r="O21" s="2"/>
    </row>
    <row r="22" spans="2:15" ht="23.4" x14ac:dyDescent="0.45">
      <c r="B22" s="2"/>
      <c r="C22" s="2"/>
      <c r="D22" s="2"/>
      <c r="E22" s="2"/>
      <c r="F22" s="5"/>
      <c r="G22" s="5"/>
      <c r="H22" s="2"/>
      <c r="I22" s="2"/>
      <c r="J22" s="2"/>
      <c r="K22" s="22">
        <v>7</v>
      </c>
      <c r="L22" s="22">
        <v>6</v>
      </c>
      <c r="M22" s="23" t="s">
        <v>26</v>
      </c>
      <c r="N22" s="23"/>
      <c r="O22" s="2"/>
    </row>
    <row r="23" spans="2:15" ht="23.4" x14ac:dyDescent="0.45">
      <c r="B23" s="18" t="s">
        <v>34</v>
      </c>
      <c r="C23" s="2"/>
      <c r="D23" s="2"/>
      <c r="E23" s="2"/>
      <c r="F23" s="2"/>
      <c r="G23" s="19" t="s">
        <v>5</v>
      </c>
      <c r="H23" s="2"/>
      <c r="I23" s="2"/>
      <c r="J23" s="2"/>
      <c r="K23" s="2"/>
      <c r="L23" s="2"/>
      <c r="M23" s="2"/>
      <c r="N23" s="2"/>
      <c r="O23" s="2"/>
    </row>
    <row r="24" spans="2:15" ht="21" x14ac:dyDescent="0.4">
      <c r="B24" s="2"/>
      <c r="C24" s="2"/>
      <c r="E24" s="2"/>
      <c r="G24" s="2"/>
      <c r="H24" s="9" t="s">
        <v>47</v>
      </c>
      <c r="I24" s="2"/>
      <c r="J24" s="2"/>
      <c r="K24" s="2"/>
      <c r="L24" s="2"/>
      <c r="M24" s="2"/>
      <c r="N24" s="2"/>
      <c r="O24" s="2"/>
    </row>
    <row r="25" spans="2:15" ht="25.2" x14ac:dyDescent="0.6">
      <c r="B25" s="2" t="s">
        <v>33</v>
      </c>
      <c r="C25" s="2"/>
      <c r="D25" s="2"/>
      <c r="E25" s="2"/>
      <c r="F25" s="2"/>
      <c r="G25" s="20" t="s">
        <v>32</v>
      </c>
      <c r="I25" s="26">
        <v>20</v>
      </c>
      <c r="J25" s="27" t="s">
        <v>0</v>
      </c>
      <c r="K25" s="28">
        <v>16.239999999999998</v>
      </c>
      <c r="L25" s="29" t="s">
        <v>35</v>
      </c>
      <c r="M25" s="29"/>
    </row>
    <row r="26" spans="2:15" ht="21" x14ac:dyDescent="0.4">
      <c r="B26" s="30" t="s">
        <v>23</v>
      </c>
      <c r="C26" s="30"/>
      <c r="E26" s="1"/>
      <c r="F26" s="1"/>
      <c r="G26" s="1"/>
      <c r="H26" s="1"/>
      <c r="I26" s="1"/>
      <c r="J26" s="1"/>
      <c r="K26" s="1"/>
      <c r="L26" s="1"/>
      <c r="M26" s="1"/>
    </row>
    <row r="27" spans="2:15" ht="25.2" x14ac:dyDescent="0.6">
      <c r="B27" s="4">
        <v>20</v>
      </c>
      <c r="C27" s="24" t="s">
        <v>0</v>
      </c>
      <c r="D27" s="6">
        <v>16.239999999999998</v>
      </c>
      <c r="E27" s="1" t="s">
        <v>1</v>
      </c>
      <c r="F27" s="244" t="s">
        <v>36</v>
      </c>
      <c r="G27" s="244"/>
      <c r="H27" s="244"/>
      <c r="I27" s="11" t="s">
        <v>21</v>
      </c>
      <c r="J27" s="1"/>
      <c r="K27" s="1"/>
      <c r="L27" s="9" t="s">
        <v>37</v>
      </c>
    </row>
    <row r="28" spans="2:15" ht="18" x14ac:dyDescent="0.35">
      <c r="D28" s="2" t="s">
        <v>38</v>
      </c>
      <c r="H28" s="17" t="s">
        <v>39</v>
      </c>
      <c r="I28" s="17"/>
      <c r="J28" s="17"/>
    </row>
    <row r="29" spans="2:15" ht="18" x14ac:dyDescent="0.35">
      <c r="B29" s="2"/>
      <c r="C29" s="2"/>
      <c r="D29" s="2" t="s">
        <v>13</v>
      </c>
      <c r="G29" s="2"/>
      <c r="H29" s="2" t="s">
        <v>40</v>
      </c>
      <c r="I29" s="2"/>
      <c r="J29" s="2"/>
      <c r="K29" s="2"/>
    </row>
    <row r="30" spans="2:15" ht="18" x14ac:dyDescent="0.35">
      <c r="B30" s="2"/>
      <c r="C30" s="2"/>
      <c r="D30" s="2"/>
      <c r="E30" s="2"/>
      <c r="F30" s="2"/>
      <c r="H30" s="16" t="s">
        <v>41</v>
      </c>
      <c r="I30" s="3"/>
      <c r="J30" s="16" t="s">
        <v>41</v>
      </c>
      <c r="K30" s="2"/>
      <c r="L30" s="2"/>
    </row>
    <row r="31" spans="2:15" ht="21.6" thickBot="1" x14ac:dyDescent="0.55000000000000004">
      <c r="B31" s="2"/>
      <c r="C31" s="2" t="s">
        <v>15</v>
      </c>
      <c r="D31" s="2"/>
      <c r="E31" s="2"/>
      <c r="F31" s="2"/>
      <c r="H31" s="13">
        <v>400</v>
      </c>
      <c r="I31" s="25" t="s">
        <v>0</v>
      </c>
      <c r="J31" s="13">
        <v>24</v>
      </c>
      <c r="K31" s="2"/>
      <c r="L31" s="2"/>
    </row>
    <row r="32" spans="2:15" ht="22.2" x14ac:dyDescent="0.5">
      <c r="B32" s="2"/>
      <c r="C32" s="2"/>
      <c r="D32" s="2"/>
      <c r="E32" s="2"/>
      <c r="F32" s="2"/>
      <c r="H32" s="2">
        <v>406</v>
      </c>
      <c r="I32" s="24" t="s">
        <v>0</v>
      </c>
      <c r="J32" s="2">
        <v>30</v>
      </c>
      <c r="K32" s="2" t="s">
        <v>1</v>
      </c>
      <c r="L32" s="9">
        <v>376</v>
      </c>
    </row>
    <row r="33" spans="8:12" ht="21" x14ac:dyDescent="0.4">
      <c r="H33" s="15" t="s">
        <v>16</v>
      </c>
      <c r="K33" s="2" t="s">
        <v>1</v>
      </c>
      <c r="L33" s="9" t="s">
        <v>42</v>
      </c>
    </row>
  </sheetData>
  <mergeCells count="4">
    <mergeCell ref="F21:G21"/>
    <mergeCell ref="F27:H27"/>
    <mergeCell ref="F4:G4"/>
    <mergeCell ref="F10:H10"/>
  </mergeCells>
  <pageMargins left="0.25" right="0.25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9D59AE-C201-4A8A-B610-4A46F0C3019E}">
  <dimension ref="A1:N48"/>
  <sheetViews>
    <sheetView view="pageLayout" topLeftCell="A43" zoomScaleNormal="115" workbookViewId="0">
      <selection activeCell="G48" sqref="G48"/>
    </sheetView>
  </sheetViews>
  <sheetFormatPr baseColWidth="10" defaultColWidth="11.5546875" defaultRowHeight="14.4" x14ac:dyDescent="0.3"/>
  <cols>
    <col min="1" max="1" width="2.21875" customWidth="1"/>
    <col min="2" max="2" width="6" customWidth="1"/>
    <col min="3" max="3" width="4.44140625" customWidth="1"/>
    <col min="4" max="4" width="12.109375" customWidth="1"/>
    <col min="5" max="5" width="13.44140625" customWidth="1"/>
    <col min="6" max="6" width="9.44140625" customWidth="1"/>
    <col min="7" max="7" width="13" customWidth="1"/>
    <col min="8" max="8" width="3.77734375" customWidth="1"/>
    <col min="9" max="9" width="6.6640625" customWidth="1"/>
    <col min="10" max="11" width="5.109375" customWidth="1"/>
    <col min="12" max="12" width="4.21875" customWidth="1"/>
    <col min="13" max="32" width="5" customWidth="1"/>
  </cols>
  <sheetData>
    <row r="1" spans="1:12" ht="17.399999999999999" x14ac:dyDescent="0.3">
      <c r="A1" s="134"/>
    </row>
    <row r="2" spans="1:12" ht="22.8" x14ac:dyDescent="0.35">
      <c r="A2" s="135"/>
      <c r="B2" s="2" t="s">
        <v>81</v>
      </c>
      <c r="F2" s="68">
        <v>1.32</v>
      </c>
    </row>
    <row r="3" spans="1:12" ht="21" x14ac:dyDescent="0.4">
      <c r="B3" s="2" t="s">
        <v>83</v>
      </c>
      <c r="F3" s="71" t="s">
        <v>84</v>
      </c>
    </row>
    <row r="4" spans="1:12" ht="21" x14ac:dyDescent="0.5">
      <c r="B4" s="2" t="s">
        <v>48</v>
      </c>
      <c r="E4" s="42">
        <v>5</v>
      </c>
      <c r="F4" s="24" t="s">
        <v>0</v>
      </c>
      <c r="G4" s="42">
        <v>1.3240000000000001</v>
      </c>
      <c r="H4" s="2" t="s">
        <v>1</v>
      </c>
      <c r="I4" s="43">
        <f>(E4-G4)</f>
        <v>3.6760000000000002</v>
      </c>
    </row>
    <row r="5" spans="1:12" ht="21" x14ac:dyDescent="0.5">
      <c r="B5" s="2" t="s">
        <v>49</v>
      </c>
      <c r="D5" s="4"/>
      <c r="E5" s="38">
        <v>4.0999999999999996</v>
      </c>
      <c r="F5" s="39" t="s">
        <v>0</v>
      </c>
      <c r="G5" s="40">
        <v>1.32</v>
      </c>
      <c r="H5" s="2" t="s">
        <v>1</v>
      </c>
    </row>
    <row r="6" spans="1:12" ht="63" customHeight="1" x14ac:dyDescent="0.5">
      <c r="B6" s="2"/>
      <c r="D6" s="4"/>
      <c r="E6" s="24"/>
      <c r="F6" s="6"/>
      <c r="G6" s="2"/>
      <c r="H6" s="245" t="s">
        <v>53</v>
      </c>
      <c r="I6" s="245"/>
      <c r="J6" s="245" t="s">
        <v>52</v>
      </c>
      <c r="K6" s="245"/>
    </row>
    <row r="7" spans="1:12" ht="23.4" customHeight="1" x14ac:dyDescent="0.35">
      <c r="B7" s="17" t="s">
        <v>65</v>
      </c>
      <c r="C7" s="17"/>
      <c r="D7" s="17"/>
      <c r="E7" s="36" t="s">
        <v>71</v>
      </c>
      <c r="F7" s="41">
        <v>3</v>
      </c>
      <c r="H7" s="2"/>
      <c r="I7" s="34" t="s">
        <v>24</v>
      </c>
      <c r="J7" s="34" t="s">
        <v>25</v>
      </c>
      <c r="K7" s="8"/>
    </row>
    <row r="8" spans="1:12" ht="18.600000000000001" thickBot="1" x14ac:dyDescent="0.4">
      <c r="B8" s="17" t="s">
        <v>66</v>
      </c>
      <c r="C8" s="17"/>
      <c r="D8" s="17"/>
      <c r="E8" s="17" t="s">
        <v>72</v>
      </c>
      <c r="F8" s="10" t="s">
        <v>54</v>
      </c>
      <c r="H8" s="2"/>
      <c r="I8" s="14">
        <v>3</v>
      </c>
      <c r="J8" s="14">
        <v>2</v>
      </c>
      <c r="K8" s="2"/>
    </row>
    <row r="9" spans="1:12" ht="23.4" x14ac:dyDescent="0.45">
      <c r="B9" s="2"/>
      <c r="C9" s="2"/>
      <c r="D9" s="2"/>
      <c r="E9" s="2"/>
      <c r="F9" s="8"/>
      <c r="G9" s="8"/>
      <c r="H9" s="2"/>
      <c r="I9" s="85">
        <v>6</v>
      </c>
      <c r="J9" s="85">
        <v>8</v>
      </c>
      <c r="K9" s="86" t="s">
        <v>26</v>
      </c>
      <c r="L9" s="87"/>
    </row>
    <row r="10" spans="1:12" ht="18" x14ac:dyDescent="0.35">
      <c r="B10" s="2" t="s">
        <v>81</v>
      </c>
      <c r="F10" s="2" t="s">
        <v>88</v>
      </c>
    </row>
    <row r="11" spans="1:12" ht="21" x14ac:dyDescent="0.4">
      <c r="B11" s="2" t="s">
        <v>58</v>
      </c>
      <c r="F11" s="71" t="s">
        <v>85</v>
      </c>
      <c r="I11" s="17" t="str">
        <f>RIGHT(G12,LEN(G12)-SEARCH(",",G12))</f>
        <v>27</v>
      </c>
    </row>
    <row r="12" spans="1:12" ht="22.2" x14ac:dyDescent="0.5">
      <c r="B12" s="2" t="s">
        <v>48</v>
      </c>
      <c r="E12" s="4">
        <v>20</v>
      </c>
      <c r="F12" s="24" t="s">
        <v>0</v>
      </c>
      <c r="G12" s="6">
        <v>13.27</v>
      </c>
      <c r="H12" s="2" t="s">
        <v>1</v>
      </c>
      <c r="I12" s="249">
        <f>(E12-G12)</f>
        <v>6.73</v>
      </c>
      <c r="J12" s="249"/>
    </row>
    <row r="13" spans="1:12" ht="21" x14ac:dyDescent="0.5">
      <c r="B13" s="2" t="s">
        <v>49</v>
      </c>
      <c r="D13" s="4"/>
      <c r="E13" s="38">
        <v>19.100000000000001</v>
      </c>
      <c r="F13" s="39" t="s">
        <v>0</v>
      </c>
      <c r="G13" s="42">
        <v>13.27</v>
      </c>
      <c r="H13" s="2" t="s">
        <v>1</v>
      </c>
      <c r="I13" s="88"/>
      <c r="J13" s="89"/>
    </row>
    <row r="14" spans="1:12" ht="65.400000000000006" customHeight="1" x14ac:dyDescent="0.5">
      <c r="B14" s="2"/>
      <c r="D14" s="4"/>
      <c r="E14" s="24"/>
      <c r="F14" s="6"/>
      <c r="G14" s="2"/>
      <c r="H14" s="248" t="s">
        <v>57</v>
      </c>
      <c r="I14" s="248"/>
      <c r="J14" s="245" t="s">
        <v>56</v>
      </c>
      <c r="K14" s="245"/>
    </row>
    <row r="15" spans="1:12" ht="18" x14ac:dyDescent="0.35">
      <c r="B15" s="17" t="s">
        <v>73</v>
      </c>
      <c r="C15" s="17"/>
      <c r="D15" s="17"/>
      <c r="E15" s="17" t="s">
        <v>74</v>
      </c>
      <c r="F15" s="81">
        <v>6</v>
      </c>
      <c r="H15" s="2"/>
      <c r="I15" s="34" t="s">
        <v>24</v>
      </c>
      <c r="J15" s="34" t="s">
        <v>25</v>
      </c>
      <c r="K15" s="8"/>
    </row>
    <row r="16" spans="1:12" ht="18.600000000000001" thickBot="1" x14ac:dyDescent="0.4">
      <c r="B16" s="17" t="s">
        <v>75</v>
      </c>
      <c r="C16" s="17"/>
      <c r="D16" s="17"/>
      <c r="E16" s="17" t="s">
        <v>76</v>
      </c>
      <c r="F16" s="79" t="s">
        <v>55</v>
      </c>
      <c r="H16" s="2"/>
      <c r="I16" s="14">
        <v>2</v>
      </c>
      <c r="J16" s="14">
        <v>7</v>
      </c>
      <c r="K16" s="2"/>
    </row>
    <row r="17" spans="1:14" ht="24" thickBot="1" x14ac:dyDescent="0.5">
      <c r="A17" s="62"/>
      <c r="B17" s="63"/>
      <c r="C17" s="63"/>
      <c r="D17" s="63"/>
      <c r="E17" s="63"/>
      <c r="F17" s="64"/>
      <c r="G17" s="64"/>
      <c r="H17" s="63"/>
      <c r="I17" s="82">
        <v>7</v>
      </c>
      <c r="J17" s="82">
        <v>3</v>
      </c>
      <c r="K17" s="83" t="s">
        <v>26</v>
      </c>
      <c r="L17" s="84"/>
    </row>
    <row r="18" spans="1:14" ht="20.399999999999999" customHeight="1" thickTop="1" x14ac:dyDescent="0.45">
      <c r="A18" s="103"/>
      <c r="B18" s="104"/>
      <c r="C18" s="104"/>
      <c r="D18" s="104"/>
      <c r="E18" s="104"/>
      <c r="F18" s="105"/>
      <c r="G18" s="105"/>
      <c r="H18" s="250" t="s">
        <v>89</v>
      </c>
      <c r="I18" s="251"/>
      <c r="J18" s="251"/>
      <c r="K18" s="252"/>
      <c r="L18" s="106"/>
    </row>
    <row r="19" spans="1:14" ht="11.4" customHeight="1" x14ac:dyDescent="0.35">
      <c r="B19" s="2"/>
      <c r="H19" s="112">
        <v>1</v>
      </c>
      <c r="I19" s="113">
        <v>1</v>
      </c>
      <c r="J19" s="113">
        <v>1</v>
      </c>
      <c r="K19" s="114"/>
    </row>
    <row r="20" spans="1:14" ht="18" x14ac:dyDescent="0.35">
      <c r="B20" s="2" t="s">
        <v>77</v>
      </c>
      <c r="F20" s="2" t="s">
        <v>87</v>
      </c>
      <c r="G20" t="s">
        <v>90</v>
      </c>
      <c r="H20" s="115">
        <v>1</v>
      </c>
      <c r="I20" s="107">
        <v>3</v>
      </c>
      <c r="J20" s="108">
        <v>2</v>
      </c>
      <c r="K20" s="116">
        <v>7</v>
      </c>
    </row>
    <row r="21" spans="1:14" ht="18" x14ac:dyDescent="0.35">
      <c r="B21" s="2" t="s">
        <v>78</v>
      </c>
      <c r="F21" s="68">
        <v>7.54</v>
      </c>
      <c r="G21" t="s">
        <v>90</v>
      </c>
      <c r="H21" s="115"/>
      <c r="I21" s="107">
        <v>7</v>
      </c>
      <c r="J21" s="108">
        <v>5</v>
      </c>
      <c r="K21" s="116">
        <v>4</v>
      </c>
      <c r="M21" s="65"/>
    </row>
    <row r="22" spans="1:14" ht="18.600000000000001" thickBot="1" x14ac:dyDescent="0.4">
      <c r="B22" s="2" t="s">
        <v>86</v>
      </c>
      <c r="F22" s="68">
        <v>10.72</v>
      </c>
      <c r="G22" t="s">
        <v>90</v>
      </c>
      <c r="H22" s="117">
        <v>1</v>
      </c>
      <c r="I22" s="109">
        <v>0</v>
      </c>
      <c r="J22" s="110">
        <v>7</v>
      </c>
      <c r="K22" s="118">
        <v>2</v>
      </c>
    </row>
    <row r="23" spans="1:14" ht="18" x14ac:dyDescent="0.35">
      <c r="B23" s="2"/>
      <c r="H23" s="119">
        <v>3</v>
      </c>
      <c r="I23" s="77" t="s">
        <v>91</v>
      </c>
      <c r="J23" s="78" t="s">
        <v>92</v>
      </c>
      <c r="K23" s="120" t="s">
        <v>93</v>
      </c>
    </row>
    <row r="24" spans="1:14" ht="21.6" thickBot="1" x14ac:dyDescent="0.45">
      <c r="B24" s="2" t="s">
        <v>58</v>
      </c>
      <c r="F24" s="66">
        <v>50</v>
      </c>
      <c r="H24" s="121"/>
      <c r="I24" s="253" t="s">
        <v>105</v>
      </c>
      <c r="J24" s="253"/>
      <c r="K24" s="122"/>
    </row>
    <row r="25" spans="1:14" ht="24.6" thickTop="1" x14ac:dyDescent="0.5">
      <c r="B25" s="2" t="s">
        <v>48</v>
      </c>
      <c r="D25" s="47">
        <v>50</v>
      </c>
      <c r="E25" s="74" t="s">
        <v>79</v>
      </c>
      <c r="F25" s="24" t="s">
        <v>0</v>
      </c>
      <c r="G25" s="70">
        <v>31.53</v>
      </c>
      <c r="H25" s="2" t="s">
        <v>1</v>
      </c>
      <c r="I25" s="76" t="s">
        <v>70</v>
      </c>
      <c r="J25" s="76"/>
      <c r="K25" s="61" t="s">
        <v>67</v>
      </c>
      <c r="L25" s="90"/>
    </row>
    <row r="26" spans="1:14" ht="22.2" x14ac:dyDescent="0.5">
      <c r="B26" s="2" t="s">
        <v>69</v>
      </c>
      <c r="D26" s="4"/>
      <c r="E26" s="75">
        <v>49.1</v>
      </c>
      <c r="F26" s="39" t="s">
        <v>0</v>
      </c>
      <c r="G26" s="49">
        <v>31.53</v>
      </c>
      <c r="H26" s="2" t="s">
        <v>1</v>
      </c>
      <c r="N26" s="73"/>
    </row>
    <row r="27" spans="1:14" ht="21" customHeight="1" x14ac:dyDescent="0.5">
      <c r="B27" s="123" t="s">
        <v>65</v>
      </c>
      <c r="C27" s="124"/>
      <c r="D27" s="124"/>
      <c r="E27" s="24"/>
      <c r="F27" s="6"/>
      <c r="G27" s="60"/>
      <c r="H27" s="246" t="s">
        <v>51</v>
      </c>
      <c r="I27" s="246"/>
      <c r="J27" s="247" t="s">
        <v>50</v>
      </c>
      <c r="K27" s="247"/>
      <c r="L27" s="247"/>
    </row>
    <row r="28" spans="1:14" ht="24" customHeight="1" x14ac:dyDescent="0.3">
      <c r="B28" s="92">
        <f xml:space="preserve"> INT(E26)</f>
        <v>49</v>
      </c>
      <c r="C28" s="93" t="s">
        <v>0</v>
      </c>
      <c r="D28" s="94">
        <f xml:space="preserve"> INT(G26)</f>
        <v>31</v>
      </c>
      <c r="E28" s="95" t="s">
        <v>1</v>
      </c>
      <c r="F28" s="96">
        <v>18</v>
      </c>
      <c r="G28" s="125" t="s">
        <v>67</v>
      </c>
      <c r="H28" s="246"/>
      <c r="I28" s="246"/>
      <c r="J28" s="247"/>
      <c r="K28" s="247"/>
      <c r="L28" s="247"/>
    </row>
    <row r="29" spans="1:14" s="91" customFormat="1" ht="16.8" customHeight="1" x14ac:dyDescent="0.35">
      <c r="B29" s="254" t="s">
        <v>66</v>
      </c>
      <c r="C29" s="254"/>
      <c r="D29" s="254"/>
      <c r="E29"/>
      <c r="F29"/>
      <c r="G29"/>
      <c r="H29" s="97"/>
      <c r="I29" s="98" t="s">
        <v>24</v>
      </c>
      <c r="J29" s="98" t="s">
        <v>25</v>
      </c>
      <c r="K29" s="97"/>
    </row>
    <row r="30" spans="1:14" ht="21.6" thickBot="1" x14ac:dyDescent="0.45">
      <c r="B30" s="100">
        <v>100</v>
      </c>
      <c r="C30" s="100" t="s">
        <v>0</v>
      </c>
      <c r="D30" s="137" t="str">
        <f>RIGHT(G26,LEN(G26)-SEARCH(",",G26))</f>
        <v>53</v>
      </c>
      <c r="E30" s="95" t="s">
        <v>1</v>
      </c>
      <c r="F30" s="96">
        <v>47</v>
      </c>
      <c r="G30" s="101" t="s">
        <v>68</v>
      </c>
      <c r="H30" s="2"/>
      <c r="I30" s="14">
        <v>5</v>
      </c>
      <c r="J30" s="14">
        <v>3</v>
      </c>
      <c r="K30" s="2"/>
    </row>
    <row r="31" spans="1:14" s="99" customFormat="1" ht="15" customHeight="1" x14ac:dyDescent="0.45">
      <c r="B31" s="22"/>
      <c r="C31" s="22"/>
      <c r="E31" s="57"/>
      <c r="F31" s="10"/>
      <c r="G31" s="11"/>
      <c r="H31" s="102" t="s">
        <v>1</v>
      </c>
      <c r="I31" s="126">
        <v>4</v>
      </c>
      <c r="J31" s="126">
        <v>7</v>
      </c>
      <c r="K31" s="127" t="s">
        <v>26</v>
      </c>
      <c r="L31" s="128"/>
    </row>
    <row r="32" spans="1:14" ht="18" x14ac:dyDescent="0.35">
      <c r="B32" s="1" t="s">
        <v>81</v>
      </c>
      <c r="F32" s="2" t="s">
        <v>82</v>
      </c>
      <c r="H32">
        <v>1</v>
      </c>
      <c r="I32">
        <v>1</v>
      </c>
      <c r="J32">
        <v>1</v>
      </c>
    </row>
    <row r="33" spans="2:14" ht="21" x14ac:dyDescent="0.4">
      <c r="B33" s="1" t="s">
        <v>77</v>
      </c>
      <c r="F33" s="68">
        <v>7.54</v>
      </c>
      <c r="H33" s="12">
        <v>1</v>
      </c>
      <c r="I33" s="12" t="s">
        <v>62</v>
      </c>
      <c r="J33" s="12">
        <v>2</v>
      </c>
      <c r="K33" s="12">
        <v>7</v>
      </c>
    </row>
    <row r="34" spans="2:14" ht="21" x14ac:dyDescent="0.4">
      <c r="B34" s="1" t="s">
        <v>77</v>
      </c>
      <c r="F34" s="68">
        <v>10.72</v>
      </c>
      <c r="H34" s="12"/>
      <c r="I34" s="12" t="s">
        <v>63</v>
      </c>
      <c r="J34" s="12">
        <v>5</v>
      </c>
      <c r="K34" s="12">
        <v>4</v>
      </c>
    </row>
    <row r="35" spans="2:14" ht="21.6" thickBot="1" x14ac:dyDescent="0.45">
      <c r="B35" s="2"/>
      <c r="H35" s="45">
        <v>1</v>
      </c>
      <c r="I35" s="45" t="s">
        <v>64</v>
      </c>
      <c r="J35" s="45">
        <v>7</v>
      </c>
      <c r="K35" s="45">
        <v>2</v>
      </c>
    </row>
    <row r="36" spans="2:14" ht="23.4" x14ac:dyDescent="0.45">
      <c r="B36" s="2" t="s">
        <v>58</v>
      </c>
      <c r="F36" s="72">
        <v>50</v>
      </c>
      <c r="H36">
        <v>3</v>
      </c>
      <c r="I36" s="46" t="s">
        <v>61</v>
      </c>
      <c r="J36" t="s">
        <v>60</v>
      </c>
      <c r="K36" t="s">
        <v>59</v>
      </c>
    </row>
    <row r="37" spans="2:14" ht="21" x14ac:dyDescent="0.4">
      <c r="B37" s="2"/>
      <c r="I37" s="255">
        <f xml:space="preserve"> 31.53</f>
        <v>31.53</v>
      </c>
      <c r="J37" s="255"/>
    </row>
    <row r="38" spans="2:14" ht="22.2" x14ac:dyDescent="0.5">
      <c r="B38" s="2" t="s">
        <v>48</v>
      </c>
      <c r="D38" s="47">
        <v>50</v>
      </c>
      <c r="E38" s="69" t="s">
        <v>80</v>
      </c>
      <c r="F38" s="24" t="s">
        <v>0</v>
      </c>
      <c r="G38" s="6">
        <v>31.53</v>
      </c>
      <c r="N38" s="48"/>
    </row>
    <row r="39" spans="2:14" ht="22.2" x14ac:dyDescent="0.5">
      <c r="B39" s="1" t="s">
        <v>69</v>
      </c>
      <c r="D39" s="4"/>
      <c r="E39" s="50">
        <f>((D38-1)+(0.1))</f>
        <v>49.1</v>
      </c>
      <c r="F39" s="39" t="s">
        <v>0</v>
      </c>
      <c r="G39" s="49">
        <f>G38</f>
        <v>31.53</v>
      </c>
      <c r="H39" s="2" t="s">
        <v>1</v>
      </c>
      <c r="I39" s="44"/>
      <c r="J39" s="44"/>
      <c r="K39" s="44"/>
    </row>
    <row r="40" spans="2:14" ht="24" x14ac:dyDescent="0.5">
      <c r="B40" s="2"/>
      <c r="D40" s="4"/>
      <c r="E40" s="24"/>
      <c r="F40" s="6"/>
      <c r="G40" s="60">
        <f>G39-INT(G39)</f>
        <v>0.53000000000000114</v>
      </c>
      <c r="H40" s="2" t="s">
        <v>1</v>
      </c>
      <c r="I40" s="256" t="s">
        <v>70</v>
      </c>
      <c r="J40" s="256"/>
      <c r="K40" s="61" t="s">
        <v>67</v>
      </c>
    </row>
    <row r="41" spans="2:14" ht="67.2" customHeight="1" x14ac:dyDescent="0.4">
      <c r="B41" s="2" t="s">
        <v>65</v>
      </c>
      <c r="C41" s="2"/>
      <c r="D41" s="2"/>
      <c r="E41" s="73">
        <v>49.1</v>
      </c>
      <c r="H41" s="257" t="s">
        <v>57</v>
      </c>
      <c r="I41" s="257"/>
      <c r="J41" s="245" t="s">
        <v>56</v>
      </c>
      <c r="K41" s="245"/>
    </row>
    <row r="42" spans="2:14" ht="22.2" x14ac:dyDescent="0.5">
      <c r="B42" s="51">
        <f xml:space="preserve"> INT(E39)</f>
        <v>49</v>
      </c>
      <c r="C42" s="37" t="s">
        <v>0</v>
      </c>
      <c r="D42" s="55">
        <f xml:space="preserve"> INT(G39)</f>
        <v>31</v>
      </c>
      <c r="E42" s="57" t="s">
        <v>1</v>
      </c>
      <c r="F42" s="10">
        <v>18</v>
      </c>
      <c r="G42" s="58" t="s">
        <v>67</v>
      </c>
      <c r="H42" s="2"/>
      <c r="I42" s="53" t="s">
        <v>24</v>
      </c>
      <c r="J42" s="53" t="s">
        <v>25</v>
      </c>
      <c r="K42" s="8"/>
    </row>
    <row r="43" spans="2:14" ht="18.600000000000001" thickBot="1" x14ac:dyDescent="0.4">
      <c r="B43" s="243" t="s">
        <v>66</v>
      </c>
      <c r="C43" s="243"/>
      <c r="D43" s="243"/>
      <c r="H43" s="2"/>
      <c r="I43" s="14">
        <v>5</v>
      </c>
      <c r="J43" s="14">
        <v>3</v>
      </c>
      <c r="K43" s="2"/>
    </row>
    <row r="44" spans="2:14" ht="23.4" x14ac:dyDescent="0.45">
      <c r="B44" s="22">
        <v>100</v>
      </c>
      <c r="C44" s="22" t="s">
        <v>0</v>
      </c>
      <c r="D44" s="22">
        <f>G40*100</f>
        <v>53.000000000000114</v>
      </c>
      <c r="E44" s="57" t="s">
        <v>1</v>
      </c>
      <c r="F44" s="10">
        <v>47</v>
      </c>
      <c r="G44" s="11" t="s">
        <v>68</v>
      </c>
      <c r="H44" s="2" t="s">
        <v>1</v>
      </c>
      <c r="I44" s="22">
        <v>4</v>
      </c>
      <c r="J44" s="22">
        <v>7</v>
      </c>
      <c r="K44" s="23" t="s">
        <v>26</v>
      </c>
    </row>
    <row r="45" spans="2:14" ht="21" x14ac:dyDescent="0.5">
      <c r="B45" s="17"/>
      <c r="C45" s="17"/>
      <c r="E45" s="51"/>
      <c r="F45" s="41"/>
      <c r="G45" s="54"/>
    </row>
    <row r="46" spans="2:14" ht="18" x14ac:dyDescent="0.35">
      <c r="G46" s="59"/>
      <c r="I46" s="10"/>
      <c r="K46" s="10"/>
    </row>
    <row r="47" spans="2:14" ht="21" x14ac:dyDescent="0.4">
      <c r="B47" s="2"/>
      <c r="C47" s="2"/>
      <c r="D47" s="2"/>
      <c r="E47" s="52"/>
      <c r="F47" s="10"/>
      <c r="G47" s="56"/>
      <c r="I47" s="10"/>
      <c r="J47" s="10"/>
      <c r="K47" s="10"/>
    </row>
    <row r="48" spans="2:14" ht="18" x14ac:dyDescent="0.35">
      <c r="I48" s="10"/>
      <c r="J48" s="10"/>
      <c r="K48" s="10"/>
    </row>
  </sheetData>
  <mergeCells count="15">
    <mergeCell ref="B29:D29"/>
    <mergeCell ref="I37:J37"/>
    <mergeCell ref="B43:D43"/>
    <mergeCell ref="I40:J40"/>
    <mergeCell ref="H41:I41"/>
    <mergeCell ref="J41:K41"/>
    <mergeCell ref="J6:K6"/>
    <mergeCell ref="H6:I6"/>
    <mergeCell ref="H27:I28"/>
    <mergeCell ref="J27:L28"/>
    <mergeCell ref="H14:I14"/>
    <mergeCell ref="J14:K14"/>
    <mergeCell ref="I12:J12"/>
    <mergeCell ref="H18:K18"/>
    <mergeCell ref="I24:J24"/>
  </mergeCells>
  <pageMargins left="0.25" right="0.25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61C78-BA8B-417C-B530-A97E5447D009}">
  <sheetPr>
    <tabColor rgb="FFFF0000"/>
  </sheetPr>
  <dimension ref="A1:AA52"/>
  <sheetViews>
    <sheetView tabSelected="1" showWhiteSpace="0" view="pageLayout" topLeftCell="A14" zoomScaleNormal="100" workbookViewId="0">
      <selection activeCell="C14" sqref="C14"/>
    </sheetView>
  </sheetViews>
  <sheetFormatPr baseColWidth="10" defaultColWidth="11.5546875" defaultRowHeight="14.4" x14ac:dyDescent="0.3"/>
  <cols>
    <col min="1" max="1" width="3.33203125" customWidth="1"/>
    <col min="2" max="2" width="6.5546875" customWidth="1"/>
    <col min="3" max="3" width="3" customWidth="1"/>
    <col min="4" max="4" width="2.77734375" customWidth="1"/>
    <col min="5" max="5" width="4.77734375" customWidth="1"/>
    <col min="6" max="6" width="6.109375" customWidth="1"/>
    <col min="7" max="7" width="3.44140625" customWidth="1"/>
    <col min="8" max="8" width="7.44140625" customWidth="1"/>
    <col min="9" max="9" width="3" customWidth="1"/>
    <col min="10" max="10" width="7.88671875" customWidth="1"/>
    <col min="11" max="11" width="3.33203125" customWidth="1"/>
    <col min="12" max="12" width="3" customWidth="1"/>
    <col min="13" max="13" width="4.6640625" customWidth="1"/>
    <col min="14" max="14" width="3.77734375" customWidth="1"/>
    <col min="15" max="15" width="4" customWidth="1"/>
    <col min="16" max="16" width="3.5546875" customWidth="1"/>
    <col min="17" max="17" width="3" customWidth="1"/>
    <col min="18" max="18" width="3" style="147" customWidth="1"/>
    <col min="19" max="19" width="3.21875" customWidth="1"/>
    <col min="20" max="20" width="2.77734375" customWidth="1"/>
    <col min="21" max="21" width="2.5546875" customWidth="1"/>
    <col min="22" max="22" width="2.6640625" customWidth="1"/>
    <col min="23" max="23" width="2.109375" customWidth="1"/>
    <col min="24" max="41" width="3" customWidth="1"/>
    <col min="42" max="43" width="5" customWidth="1"/>
  </cols>
  <sheetData>
    <row r="1" spans="1:26" ht="18" x14ac:dyDescent="0.35">
      <c r="A1" s="132"/>
      <c r="B1" s="132"/>
      <c r="C1" s="258" t="s">
        <v>116</v>
      </c>
      <c r="D1" s="258"/>
      <c r="E1" s="258"/>
      <c r="F1" s="258"/>
      <c r="G1" s="258"/>
      <c r="H1" s="258"/>
      <c r="I1" s="258"/>
      <c r="J1" s="258"/>
      <c r="K1" s="258"/>
      <c r="L1" s="258"/>
      <c r="M1" s="258"/>
      <c r="N1" s="258"/>
      <c r="O1" s="258"/>
      <c r="P1" s="258"/>
      <c r="Q1" s="258"/>
      <c r="R1" s="258"/>
    </row>
    <row r="2" spans="1:26" s="147" customFormat="1" ht="18" x14ac:dyDescent="0.35">
      <c r="A2" s="132"/>
      <c r="B2" s="132"/>
      <c r="C2" s="184"/>
      <c r="D2" s="58" t="s">
        <v>120</v>
      </c>
      <c r="E2" s="184"/>
      <c r="G2" s="184"/>
      <c r="H2" s="184"/>
      <c r="I2" s="184"/>
      <c r="J2" s="184"/>
      <c r="K2" s="184"/>
      <c r="L2" s="184"/>
      <c r="M2" s="184"/>
      <c r="N2" s="184"/>
      <c r="O2" s="184"/>
      <c r="P2" s="184"/>
      <c r="Q2" s="184"/>
      <c r="R2" s="208"/>
      <c r="U2" s="17"/>
      <c r="V2" s="17"/>
      <c r="W2" s="17"/>
      <c r="X2" s="17"/>
    </row>
    <row r="3" spans="1:26" s="147" customFormat="1" ht="18" x14ac:dyDescent="0.35">
      <c r="A3" s="132"/>
      <c r="B3" s="58" t="s">
        <v>117</v>
      </c>
      <c r="C3" s="184"/>
      <c r="E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84"/>
      <c r="R3" s="208"/>
      <c r="T3" s="17" t="s">
        <v>89</v>
      </c>
      <c r="U3" s="17"/>
      <c r="V3" s="17"/>
      <c r="W3" s="17"/>
      <c r="X3" s="17"/>
    </row>
    <row r="4" spans="1:26" s="147" customFormat="1" ht="18.600000000000001" thickBot="1" x14ac:dyDescent="0.4">
      <c r="A4" s="132"/>
      <c r="B4" s="58"/>
      <c r="C4" s="184"/>
      <c r="E4" s="184"/>
      <c r="G4" s="184"/>
      <c r="H4" s="184"/>
      <c r="I4" s="184"/>
      <c r="J4" s="184"/>
      <c r="K4" s="184"/>
      <c r="L4" s="184"/>
      <c r="M4" s="184"/>
      <c r="N4" s="184"/>
      <c r="O4" s="184"/>
      <c r="P4" s="184"/>
      <c r="Q4" s="184"/>
      <c r="R4" s="208"/>
      <c r="T4" s="209" t="s">
        <v>123</v>
      </c>
      <c r="U4" s="210"/>
      <c r="V4" s="211" t="s">
        <v>123</v>
      </c>
      <c r="W4" s="211"/>
      <c r="X4" s="211" t="s">
        <v>123</v>
      </c>
    </row>
    <row r="5" spans="1:26" ht="18.600000000000001" thickBot="1" x14ac:dyDescent="0.4">
      <c r="A5" s="73"/>
      <c r="I5" s="80" t="s">
        <v>118</v>
      </c>
      <c r="L5" s="202"/>
      <c r="M5" s="202"/>
      <c r="N5" s="202"/>
      <c r="O5" s="202"/>
      <c r="P5" s="202"/>
      <c r="Q5" s="273" t="s">
        <v>121</v>
      </c>
      <c r="R5" s="274"/>
      <c r="S5" s="274"/>
      <c r="T5" s="205">
        <v>3</v>
      </c>
      <c r="U5" s="168"/>
      <c r="V5" s="206">
        <v>1</v>
      </c>
      <c r="W5" s="166"/>
    </row>
    <row r="6" spans="1:26" ht="18" x14ac:dyDescent="0.35">
      <c r="B6" s="2" t="s">
        <v>94</v>
      </c>
      <c r="N6" s="262">
        <v>4.9400000000000004</v>
      </c>
      <c r="O6" s="262"/>
      <c r="Q6" t="s">
        <v>99</v>
      </c>
      <c r="S6" s="154"/>
      <c r="T6" s="157">
        <v>4</v>
      </c>
      <c r="U6" s="168"/>
      <c r="V6" s="155">
        <v>9</v>
      </c>
      <c r="W6" s="166"/>
      <c r="X6" s="154">
        <v>4</v>
      </c>
    </row>
    <row r="7" spans="1:26" ht="18" x14ac:dyDescent="0.35">
      <c r="B7" s="2" t="s">
        <v>95</v>
      </c>
      <c r="C7" s="17"/>
      <c r="D7" s="17"/>
      <c r="E7" s="17"/>
      <c r="F7" s="17"/>
      <c r="G7" s="17"/>
      <c r="H7" s="17"/>
      <c r="I7" s="17"/>
      <c r="J7" s="17"/>
      <c r="K7" s="17"/>
      <c r="L7" s="17"/>
      <c r="N7" s="262">
        <v>6.74</v>
      </c>
      <c r="O7" s="262"/>
      <c r="Q7" t="s">
        <v>99</v>
      </c>
      <c r="S7" s="154"/>
      <c r="T7" s="157">
        <v>6</v>
      </c>
      <c r="U7" s="168"/>
      <c r="V7" s="155">
        <v>7</v>
      </c>
      <c r="W7" s="166"/>
      <c r="X7" s="154">
        <v>4</v>
      </c>
    </row>
    <row r="8" spans="1:26" ht="18" x14ac:dyDescent="0.35">
      <c r="B8" s="2" t="s">
        <v>96</v>
      </c>
      <c r="N8" s="262">
        <v>6.55</v>
      </c>
      <c r="O8" s="262"/>
      <c r="Q8" t="s">
        <v>99</v>
      </c>
      <c r="S8" s="154"/>
      <c r="T8" s="157">
        <v>6</v>
      </c>
      <c r="U8" s="168"/>
      <c r="V8" s="155">
        <v>5</v>
      </c>
      <c r="W8" s="166"/>
      <c r="X8" s="154">
        <v>5</v>
      </c>
    </row>
    <row r="9" spans="1:26" ht="18.600000000000001" thickBot="1" x14ac:dyDescent="0.4">
      <c r="B9" s="2" t="s">
        <v>97</v>
      </c>
      <c r="N9" s="262">
        <v>0.84</v>
      </c>
      <c r="O9" s="262"/>
      <c r="Q9" t="s">
        <v>99</v>
      </c>
      <c r="S9" s="45"/>
      <c r="T9" s="158">
        <v>0</v>
      </c>
      <c r="U9" s="169"/>
      <c r="V9" s="156">
        <v>8</v>
      </c>
      <c r="W9" s="167"/>
      <c r="X9" s="45">
        <v>4</v>
      </c>
    </row>
    <row r="10" spans="1:26" ht="19.2" thickTop="1" thickBot="1" x14ac:dyDescent="0.4">
      <c r="G10" s="152"/>
      <c r="H10" s="151"/>
      <c r="I10" s="151"/>
      <c r="J10" s="151"/>
      <c r="K10" s="151"/>
      <c r="L10" s="151"/>
      <c r="N10" s="263">
        <f>(N6+N7+N8+N9)</f>
        <v>19.07</v>
      </c>
      <c r="O10" s="264"/>
      <c r="S10" s="148">
        <v>1</v>
      </c>
      <c r="T10" s="171">
        <v>9</v>
      </c>
      <c r="U10" s="203">
        <v>2</v>
      </c>
      <c r="V10" s="164">
        <v>0</v>
      </c>
      <c r="W10" s="204">
        <v>1</v>
      </c>
      <c r="X10" s="165">
        <v>7</v>
      </c>
    </row>
    <row r="11" spans="1:26" ht="21.6" thickTop="1" x14ac:dyDescent="0.4">
      <c r="A11" s="147"/>
      <c r="B11" s="9" t="s">
        <v>126</v>
      </c>
      <c r="C11" s="228"/>
      <c r="D11" s="228"/>
      <c r="E11" s="228"/>
      <c r="F11" s="228"/>
      <c r="G11" s="152"/>
      <c r="H11" s="229"/>
      <c r="I11" s="229"/>
      <c r="J11" s="229"/>
      <c r="K11" s="151"/>
      <c r="L11" s="151"/>
      <c r="M11" s="147"/>
      <c r="N11" s="230"/>
      <c r="O11" s="231"/>
      <c r="P11" s="147"/>
      <c r="Q11" s="147"/>
      <c r="S11" s="148"/>
      <c r="T11" s="171"/>
      <c r="U11" s="225"/>
      <c r="V11" s="164"/>
      <c r="W11" s="226"/>
      <c r="X11" s="227"/>
      <c r="Y11" s="147"/>
      <c r="Z11" s="138"/>
    </row>
    <row r="12" spans="1:26" ht="24" thickBot="1" x14ac:dyDescent="0.5">
      <c r="E12" s="1" t="s">
        <v>100</v>
      </c>
      <c r="F12" s="1"/>
      <c r="H12" s="216">
        <v>20</v>
      </c>
      <c r="I12" s="148" t="s">
        <v>67</v>
      </c>
      <c r="J12" s="15" t="s">
        <v>101</v>
      </c>
      <c r="K12" s="207"/>
      <c r="P12" s="172"/>
      <c r="Q12" s="172" t="s">
        <v>107</v>
      </c>
      <c r="R12" s="172"/>
      <c r="S12" s="172"/>
      <c r="T12" s="172"/>
      <c r="U12" s="172"/>
      <c r="V12" s="172"/>
      <c r="X12" s="138"/>
      <c r="Y12" s="138"/>
    </row>
    <row r="13" spans="1:26" s="147" customFormat="1" ht="19.2" thickTop="1" thickBot="1" x14ac:dyDescent="0.4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S13" s="267">
        <v>19.07</v>
      </c>
      <c r="T13" s="268"/>
      <c r="U13" s="268"/>
      <c r="V13" s="269"/>
      <c r="W13"/>
      <c r="X13"/>
      <c r="Y13"/>
    </row>
    <row r="14" spans="1:26" ht="22.2" thickTop="1" thickBot="1" x14ac:dyDescent="0.45">
      <c r="A14" s="147"/>
      <c r="B14" s="147"/>
      <c r="C14" s="147"/>
      <c r="D14" s="147"/>
      <c r="E14" s="147"/>
      <c r="F14" s="147"/>
      <c r="G14" s="147"/>
      <c r="H14" s="192" t="s">
        <v>109</v>
      </c>
      <c r="I14" s="147"/>
      <c r="J14" s="182" t="s">
        <v>108</v>
      </c>
      <c r="K14" s="147"/>
      <c r="L14" s="147"/>
      <c r="M14" s="85" t="s">
        <v>67</v>
      </c>
      <c r="N14" s="79" t="s">
        <v>98</v>
      </c>
      <c r="O14" s="147"/>
      <c r="P14" s="15" t="s">
        <v>128</v>
      </c>
      <c r="Q14" s="185"/>
      <c r="R14" s="173"/>
      <c r="S14" s="173"/>
      <c r="T14" s="173"/>
      <c r="U14" s="147"/>
      <c r="V14" s="147"/>
      <c r="W14" s="147"/>
      <c r="X14" s="147"/>
      <c r="Y14" s="147"/>
    </row>
    <row r="15" spans="1:26" ht="17.399999999999999" customHeight="1" thickTop="1" thickBot="1" x14ac:dyDescent="0.5">
      <c r="F15" s="2" t="s">
        <v>102</v>
      </c>
      <c r="H15" s="178">
        <v>20</v>
      </c>
      <c r="I15" s="131" t="s">
        <v>0</v>
      </c>
      <c r="J15" s="198">
        <v>19.07</v>
      </c>
      <c r="K15" s="161"/>
      <c r="L15" s="130" t="s">
        <v>1</v>
      </c>
      <c r="M15" s="276">
        <f>(H15-J15)</f>
        <v>0.92999999999999972</v>
      </c>
      <c r="N15" s="276"/>
      <c r="O15" s="133"/>
      <c r="P15" s="199"/>
      <c r="Q15" s="186"/>
      <c r="R15" s="186"/>
      <c r="S15" s="186"/>
      <c r="T15" s="186"/>
      <c r="U15" s="186"/>
      <c r="V15" s="147"/>
    </row>
    <row r="16" spans="1:26" s="147" customFormat="1" ht="17.399999999999999" customHeight="1" thickTop="1" thickBot="1" x14ac:dyDescent="0.5">
      <c r="A16"/>
      <c r="B16"/>
      <c r="C16"/>
      <c r="D16"/>
      <c r="E16"/>
      <c r="F16"/>
      <c r="G16"/>
      <c r="H16" s="129"/>
      <c r="I16" s="139"/>
      <c r="J16" s="46"/>
      <c r="K16" s="46"/>
      <c r="L16" s="272" t="s">
        <v>129</v>
      </c>
      <c r="M16" s="272"/>
      <c r="N16" s="272"/>
      <c r="O16" s="272"/>
      <c r="P16" s="272"/>
      <c r="Q16"/>
      <c r="S16" s="91"/>
      <c r="T16"/>
      <c r="U16"/>
      <c r="V16"/>
      <c r="W16"/>
      <c r="X16"/>
      <c r="Y16"/>
    </row>
    <row r="17" spans="1:27" ht="19.8" thickBot="1" x14ac:dyDescent="0.5">
      <c r="A17" s="147"/>
      <c r="B17" s="147"/>
      <c r="C17" s="147"/>
      <c r="D17" s="220" t="s">
        <v>110</v>
      </c>
      <c r="E17" s="221"/>
      <c r="F17" s="222"/>
      <c r="G17" s="223"/>
      <c r="H17" s="174"/>
      <c r="I17" s="147"/>
      <c r="J17" s="265" t="s">
        <v>108</v>
      </c>
      <c r="K17" s="266"/>
      <c r="L17" s="130"/>
      <c r="M17" s="241">
        <f>MOD(J15,1)*100</f>
        <v>7.0000000000000284</v>
      </c>
      <c r="N17" s="232" t="s">
        <v>130</v>
      </c>
      <c r="P17" s="233"/>
      <c r="Q17" s="233"/>
      <c r="R17" s="233"/>
      <c r="S17" s="234"/>
      <c r="T17" s="233"/>
      <c r="U17" s="233"/>
      <c r="V17" s="233"/>
      <c r="W17" s="233"/>
      <c r="X17" s="235"/>
      <c r="Y17" s="147"/>
      <c r="AA17" s="147"/>
    </row>
    <row r="18" spans="1:27" s="147" customFormat="1" ht="22.8" thickTop="1" thickBot="1" x14ac:dyDescent="0.5">
      <c r="A18" t="s">
        <v>103</v>
      </c>
      <c r="B18"/>
      <c r="C18"/>
      <c r="D18"/>
      <c r="E18" s="153">
        <f>H12</f>
        <v>20</v>
      </c>
      <c r="F18" s="71" t="s">
        <v>125</v>
      </c>
      <c r="G18" s="260">
        <v>19.100000000000001</v>
      </c>
      <c r="H18" s="261"/>
      <c r="I18" s="57" t="s">
        <v>0</v>
      </c>
      <c r="J18" s="197">
        <v>19.07</v>
      </c>
      <c r="K18" s="160"/>
      <c r="L18" s="57" t="s">
        <v>1</v>
      </c>
      <c r="M18" s="242">
        <f>CEILING((J18-INT(J18))*100,1)</f>
        <v>8</v>
      </c>
      <c r="N18" s="237" t="s">
        <v>131</v>
      </c>
      <c r="P18" s="238"/>
      <c r="Q18" s="238"/>
      <c r="R18" s="238"/>
      <c r="S18" s="238"/>
      <c r="T18" s="239"/>
      <c r="U18" s="236"/>
      <c r="V18" s="236"/>
      <c r="W18" s="236"/>
      <c r="X18" s="240"/>
      <c r="Y18"/>
    </row>
    <row r="19" spans="1:27" ht="19.2" customHeight="1" thickTop="1" x14ac:dyDescent="0.45">
      <c r="A19" s="147"/>
      <c r="B19" s="147"/>
      <c r="C19" s="147"/>
      <c r="D19" s="147"/>
      <c r="E19" s="153"/>
      <c r="F19" s="147"/>
      <c r="G19" s="188"/>
      <c r="H19" s="188"/>
      <c r="I19" s="57"/>
      <c r="J19" s="189"/>
      <c r="K19" s="160"/>
      <c r="L19" s="57"/>
      <c r="M19" s="147"/>
      <c r="N19" s="147"/>
      <c r="O19" s="140"/>
      <c r="P19" s="140"/>
      <c r="Q19" s="140"/>
      <c r="R19" s="140"/>
      <c r="S19" s="147"/>
      <c r="T19" s="48"/>
      <c r="U19" s="147"/>
      <c r="V19" s="147"/>
      <c r="W19" s="147"/>
      <c r="X19" s="147"/>
      <c r="Y19" s="147"/>
      <c r="Z19" s="181"/>
    </row>
    <row r="20" spans="1:27" ht="21.6" thickBot="1" x14ac:dyDescent="0.45">
      <c r="F20" s="195"/>
      <c r="G20" s="162"/>
      <c r="H20" s="190" t="s">
        <v>111</v>
      </c>
      <c r="I20" s="193"/>
      <c r="M20" s="258" t="s">
        <v>114</v>
      </c>
      <c r="N20" s="258"/>
      <c r="O20" s="258"/>
      <c r="P20" s="258"/>
      <c r="Q20" s="138"/>
      <c r="R20" s="138"/>
      <c r="S20" s="138"/>
      <c r="T20" s="259" t="s">
        <v>115</v>
      </c>
      <c r="U20" s="259"/>
      <c r="V20" s="259"/>
      <c r="W20" s="259"/>
      <c r="X20" s="259"/>
      <c r="Y20" s="259"/>
    </row>
    <row r="21" spans="1:27" s="147" customFormat="1" ht="25.2" thickTop="1" thickBot="1" x14ac:dyDescent="0.55000000000000004">
      <c r="A21" s="270" t="s">
        <v>104</v>
      </c>
      <c r="B21" s="270"/>
      <c r="C21" s="270"/>
      <c r="D21" s="270"/>
      <c r="E21" s="183" t="s">
        <v>67</v>
      </c>
      <c r="F21" s="176">
        <v>19</v>
      </c>
      <c r="G21" s="24" t="s">
        <v>0</v>
      </c>
      <c r="H21" s="191">
        <v>19</v>
      </c>
      <c r="I21" s="12" t="s">
        <v>1</v>
      </c>
      <c r="J21" s="180">
        <v>0</v>
      </c>
      <c r="K21" s="15"/>
      <c r="L21"/>
      <c r="M21" s="179" t="s">
        <v>113</v>
      </c>
      <c r="N21"/>
      <c r="O21"/>
      <c r="P21" s="179" t="s">
        <v>113</v>
      </c>
      <c r="Q21"/>
      <c r="S21"/>
      <c r="T21"/>
      <c r="U21" s="150" t="s">
        <v>24</v>
      </c>
      <c r="V21" s="150" t="s">
        <v>25</v>
      </c>
      <c r="W21" s="150"/>
      <c r="X21"/>
      <c r="Y21"/>
    </row>
    <row r="22" spans="1:27" ht="22.2" thickTop="1" thickBot="1" x14ac:dyDescent="0.55000000000000004">
      <c r="A22" s="147"/>
      <c r="B22" s="147"/>
      <c r="C22" s="147"/>
      <c r="D22" s="147"/>
      <c r="E22" s="80"/>
      <c r="F22" s="196"/>
      <c r="G22" s="175"/>
      <c r="H22" s="187" t="s">
        <v>112</v>
      </c>
      <c r="I22" s="194"/>
      <c r="J22" s="111"/>
      <c r="K22" s="15"/>
      <c r="L22" s="213">
        <v>1</v>
      </c>
      <c r="M22" s="213">
        <v>9</v>
      </c>
      <c r="N22" s="212" t="s">
        <v>0</v>
      </c>
      <c r="O22" s="213">
        <v>1</v>
      </c>
      <c r="P22" s="213">
        <v>9</v>
      </c>
      <c r="T22" s="147"/>
      <c r="U22" s="214">
        <v>0</v>
      </c>
      <c r="V22" s="214">
        <v>8</v>
      </c>
      <c r="W22" s="67"/>
      <c r="X22" s="147"/>
      <c r="Y22" s="147"/>
    </row>
    <row r="23" spans="1:27" ht="23.4" thickTop="1" thickBot="1" x14ac:dyDescent="0.55000000000000004">
      <c r="A23" s="270" t="s">
        <v>104</v>
      </c>
      <c r="B23" s="270"/>
      <c r="C23" s="270"/>
      <c r="D23" s="270"/>
      <c r="E23" s="85" t="s">
        <v>98</v>
      </c>
      <c r="F23" s="177">
        <v>100</v>
      </c>
      <c r="G23" s="24" t="s">
        <v>0</v>
      </c>
      <c r="H23" s="224">
        <v>7</v>
      </c>
      <c r="I23" s="12" t="s">
        <v>1</v>
      </c>
      <c r="J23" s="22">
        <v>93</v>
      </c>
      <c r="K23" s="15" t="s">
        <v>98</v>
      </c>
      <c r="L23" s="148">
        <v>2</v>
      </c>
      <c r="M23" s="215">
        <v>0</v>
      </c>
      <c r="N23" s="24" t="s">
        <v>0</v>
      </c>
      <c r="O23" s="148">
        <v>2</v>
      </c>
      <c r="P23" s="148">
        <v>0</v>
      </c>
      <c r="Q23" s="147" t="s">
        <v>1</v>
      </c>
      <c r="R23" s="275">
        <v>0</v>
      </c>
      <c r="S23" s="275"/>
      <c r="U23" s="80">
        <v>9</v>
      </c>
      <c r="V23" s="80">
        <v>3</v>
      </c>
      <c r="W23" s="80" t="s">
        <v>98</v>
      </c>
    </row>
    <row r="24" spans="1:27" s="147" customFormat="1" ht="15" thickTop="1" x14ac:dyDescent="0.3">
      <c r="A24"/>
      <c r="B24"/>
      <c r="C24"/>
      <c r="D24"/>
      <c r="E24"/>
      <c r="F24" s="143"/>
      <c r="G24"/>
      <c r="H24" s="163"/>
      <c r="I24"/>
      <c r="J24"/>
      <c r="K24"/>
      <c r="L24"/>
      <c r="M24"/>
      <c r="N24"/>
      <c r="O24"/>
      <c r="P24"/>
      <c r="Q24"/>
      <c r="S24"/>
      <c r="T24" s="170"/>
      <c r="X24"/>
      <c r="Y24"/>
    </row>
    <row r="25" spans="1:27" ht="16.2" thickBot="1" x14ac:dyDescent="0.35">
      <c r="A25" s="147"/>
      <c r="B25" s="147"/>
      <c r="C25" s="147"/>
      <c r="D25" s="147"/>
      <c r="E25" s="147"/>
      <c r="F25" s="143"/>
      <c r="G25" s="147"/>
      <c r="H25" s="163"/>
      <c r="I25" s="271" t="s">
        <v>119</v>
      </c>
      <c r="J25" s="271"/>
      <c r="K25" s="271"/>
      <c r="L25" s="271"/>
      <c r="M25" s="271"/>
      <c r="N25" s="147"/>
      <c r="O25" s="147"/>
      <c r="P25" s="147"/>
      <c r="Q25" s="147"/>
      <c r="S25" s="147"/>
      <c r="T25" s="170"/>
      <c r="U25" s="147"/>
      <c r="V25" s="147"/>
      <c r="W25" s="147"/>
      <c r="X25" s="147"/>
      <c r="Y25" s="147"/>
    </row>
    <row r="26" spans="1:27" ht="25.2" thickTop="1" thickBot="1" x14ac:dyDescent="0.55000000000000004">
      <c r="C26" s="141"/>
      <c r="D26" s="142"/>
      <c r="E26" s="141"/>
      <c r="F26" s="178">
        <v>20</v>
      </c>
      <c r="G26" s="24" t="s">
        <v>0</v>
      </c>
      <c r="H26" s="198">
        <v>19.07</v>
      </c>
      <c r="I26" s="201" t="s">
        <v>1</v>
      </c>
      <c r="J26" s="219">
        <v>0.93</v>
      </c>
      <c r="K26" s="148" t="s">
        <v>122</v>
      </c>
      <c r="L26" s="200" t="s">
        <v>127</v>
      </c>
      <c r="O26" s="149"/>
      <c r="P26" s="149"/>
      <c r="Q26" s="149"/>
      <c r="R26" s="149"/>
      <c r="S26" s="147"/>
      <c r="X26" s="145"/>
    </row>
    <row r="27" spans="1:27" s="147" customFormat="1" ht="18.600000000000001" thickTop="1" x14ac:dyDescent="0.35">
      <c r="A27"/>
      <c r="B27"/>
      <c r="C27"/>
      <c r="D27"/>
      <c r="E27"/>
      <c r="F27" s="144"/>
      <c r="G27"/>
      <c r="H27"/>
      <c r="I27"/>
      <c r="J27" s="217"/>
      <c r="K27"/>
      <c r="L27" s="148"/>
      <c r="M27"/>
      <c r="N27"/>
      <c r="O27" s="146"/>
      <c r="P27" s="146"/>
      <c r="Q27"/>
      <c r="S27" s="149"/>
      <c r="T27" s="149"/>
      <c r="U27" s="149"/>
      <c r="V27" s="149"/>
      <c r="W27" s="149"/>
      <c r="X27" s="149"/>
      <c r="Y27" s="149"/>
    </row>
    <row r="28" spans="1:27" x14ac:dyDescent="0.3">
      <c r="A28" s="147"/>
      <c r="B28" s="147"/>
      <c r="C28" s="147"/>
      <c r="D28" s="147"/>
      <c r="E28" s="147"/>
      <c r="F28" s="144"/>
      <c r="G28" s="147"/>
      <c r="H28" s="147"/>
      <c r="I28" s="147"/>
      <c r="J28" s="147"/>
      <c r="K28" s="147"/>
      <c r="L28" s="147"/>
      <c r="M28" s="147"/>
      <c r="N28" s="147"/>
      <c r="O28" s="146"/>
      <c r="P28" s="146"/>
      <c r="Q28" s="147"/>
      <c r="S28" s="149"/>
      <c r="T28" s="149"/>
      <c r="U28" s="149"/>
      <c r="V28" s="149"/>
      <c r="W28" s="149"/>
      <c r="X28" s="149"/>
      <c r="Y28" s="149"/>
    </row>
    <row r="29" spans="1:27" x14ac:dyDescent="0.3">
      <c r="B29" s="218" t="s">
        <v>124</v>
      </c>
      <c r="E29" s="136"/>
      <c r="H29" s="159" t="s">
        <v>106</v>
      </c>
      <c r="O29" s="145"/>
    </row>
    <row r="52" ht="14.4" customHeight="1" x14ac:dyDescent="0.3"/>
  </sheetData>
  <mergeCells count="18">
    <mergeCell ref="A23:D23"/>
    <mergeCell ref="I25:M25"/>
    <mergeCell ref="L16:P16"/>
    <mergeCell ref="M20:P20"/>
    <mergeCell ref="Q5:S5"/>
    <mergeCell ref="A21:D21"/>
    <mergeCell ref="R23:S23"/>
    <mergeCell ref="M15:N15"/>
    <mergeCell ref="C1:R1"/>
    <mergeCell ref="T20:Y20"/>
    <mergeCell ref="G18:H18"/>
    <mergeCell ref="N6:O6"/>
    <mergeCell ref="N7:O7"/>
    <mergeCell ref="N8:O8"/>
    <mergeCell ref="N9:O9"/>
    <mergeCell ref="N10:O10"/>
    <mergeCell ref="J17:K17"/>
    <mergeCell ref="S13:V13"/>
  </mergeCells>
  <conditionalFormatting sqref="H15">
    <cfRule type="cellIs" dxfId="28" priority="108" operator="notEqual">
      <formula>$H$12</formula>
    </cfRule>
    <cfRule type="cellIs" dxfId="27" priority="109" operator="equal">
      <formula>$H$12</formula>
    </cfRule>
  </conditionalFormatting>
  <conditionalFormatting sqref="G18:H18">
    <cfRule type="cellIs" dxfId="26" priority="106" operator="notEqual">
      <formula>(H15-1)+0.1</formula>
    </cfRule>
    <cfRule type="cellIs" dxfId="25" priority="107" operator="equal">
      <formula>(H15-1)+0.1</formula>
    </cfRule>
  </conditionalFormatting>
  <conditionalFormatting sqref="J18">
    <cfRule type="cellIs" dxfId="24" priority="104" operator="notEqual">
      <formula>$J$15</formula>
    </cfRule>
    <cfRule type="cellIs" dxfId="23" priority="105" operator="equal">
      <formula>$J$15</formula>
    </cfRule>
  </conditionalFormatting>
  <conditionalFormatting sqref="F21">
    <cfRule type="cellIs" dxfId="22" priority="102" operator="notEqual">
      <formula>H15-1</formula>
    </cfRule>
    <cfRule type="cellIs" dxfId="21" priority="103" operator="equal">
      <formula>H15-1</formula>
    </cfRule>
  </conditionalFormatting>
  <conditionalFormatting sqref="S13">
    <cfRule type="cellIs" dxfId="20" priority="94" operator="notEqual">
      <formula>$N$10</formula>
    </cfRule>
    <cfRule type="cellIs" dxfId="19" priority="95" operator="equal">
      <formula>$N$10</formula>
    </cfRule>
  </conditionalFormatting>
  <conditionalFormatting sqref="F23">
    <cfRule type="cellIs" dxfId="18" priority="92" operator="notEqual">
      <formula>MID(G18,SEARCH(",",G18)+1,9^9)*100</formula>
    </cfRule>
    <cfRule type="cellIs" dxfId="17" priority="93" operator="equal">
      <formula>MID(G18,SEARCH(",",G18)+1,9^9)*100</formula>
    </cfRule>
  </conditionalFormatting>
  <conditionalFormatting sqref="X26">
    <cfRule type="cellIs" dxfId="16" priority="77" operator="equal">
      <formula>(J18-INT(J18))*100</formula>
    </cfRule>
  </conditionalFormatting>
  <conditionalFormatting sqref="L30">
    <cfRule type="cellIs" dxfId="15" priority="28" operator="equal">
      <formula>CEILING((J18-INT(J18))*100,1)</formula>
    </cfRule>
  </conditionalFormatting>
  <conditionalFormatting sqref="F26">
    <cfRule type="cellIs" dxfId="14" priority="19" operator="notEqual">
      <formula>$H$12</formula>
    </cfRule>
    <cfRule type="cellIs" dxfId="13" priority="20" operator="equal">
      <formula>$H$12</formula>
    </cfRule>
  </conditionalFormatting>
  <conditionalFormatting sqref="J15 H26">
    <cfRule type="cellIs" dxfId="12" priority="122" operator="notEqual">
      <formula>$S$13</formula>
    </cfRule>
    <cfRule type="cellIs" dxfId="11" priority="123" operator="equal">
      <formula>$S$13</formula>
    </cfRule>
  </conditionalFormatting>
  <conditionalFormatting sqref="H21">
    <cfRule type="cellIs" dxfId="10" priority="124" operator="notEqual">
      <formula>INT(S13)</formula>
    </cfRule>
    <cfRule type="cellIs" dxfId="9" priority="125" operator="equal">
      <formula>INT(S13)</formula>
    </cfRule>
  </conditionalFormatting>
  <conditionalFormatting sqref="M15:N15">
    <cfRule type="cellIs" dxfId="8" priority="5" operator="notEqual">
      <formula>$J$26</formula>
    </cfRule>
    <cfRule type="cellIs" dxfId="7" priority="17" operator="equal">
      <formula>$J$26</formula>
    </cfRule>
  </conditionalFormatting>
  <conditionalFormatting sqref="N10:O10">
    <cfRule type="cellIs" dxfId="6" priority="6" operator="notEqual">
      <formula>$S$13</formula>
    </cfRule>
    <cfRule type="cellIs" dxfId="5" priority="7" operator="equal">
      <formula>$S$13</formula>
    </cfRule>
  </conditionalFormatting>
  <conditionalFormatting sqref="J26">
    <cfRule type="cellIs" dxfId="4" priority="3" operator="notEqual">
      <formula>$M$15</formula>
    </cfRule>
    <cfRule type="cellIs" dxfId="3" priority="4" operator="equal">
      <formula>$M$15</formula>
    </cfRule>
  </conditionalFormatting>
  <conditionalFormatting sqref="H23">
    <cfRule type="cellIs" dxfId="2" priority="1" operator="notEqual">
      <formula>MOD(J18,1)*100</formula>
    </cfRule>
    <cfRule type="cellIs" dxfId="1" priority="2" operator="equal">
      <formula>MOD(J18,1)*100</formula>
    </cfRule>
  </conditionalFormatting>
  <pageMargins left="0.25" right="0.25" top="0.75" bottom="0.75" header="0.3" footer="0.3"/>
  <pageSetup paperSize="9" orientation="portrait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3" operator="containsText" id="{3BAF0349-5C81-4D38-BE2D-461E597486DB}">
            <xm:f>NOT(ISERROR(SEARCH(N10="OUI",Q14)))</xm:f>
            <xm:f>N10="OUI"</xm:f>
            <x14:dxf>
              <fill>
                <patternFill>
                  <bgColor rgb="FF92D050"/>
                </patternFill>
              </fill>
            </x14:dxf>
          </x14:cfRule>
          <xm:sqref>Q14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ED8D4-6DB6-4BB7-BAB2-30B7F4C908F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moins €</vt:lpstr>
      <vt:lpstr>probleme</vt:lpstr>
      <vt:lpstr>Probl €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UTILISATEUR-PC</dc:creator>
  <cp:lastModifiedBy>UTILISATEUR-PC</cp:lastModifiedBy>
  <cp:lastPrinted>2018-11-15T12:47:25Z</cp:lastPrinted>
  <dcterms:created xsi:type="dcterms:W3CDTF">2018-11-08T08:55:27Z</dcterms:created>
  <dcterms:modified xsi:type="dcterms:W3CDTF">2018-11-18T14:29:49Z</dcterms:modified>
</cp:coreProperties>
</file>