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projectsHVAC\Projet\Déperditon - En  cours\"/>
    </mc:Choice>
  </mc:AlternateContent>
  <bookViews>
    <workbookView xWindow="0" yWindow="0" windowWidth="21570" windowHeight="8160" activeTab="2"/>
  </bookViews>
  <sheets>
    <sheet name="Resume" sheetId="2" r:id="rId1"/>
    <sheet name="Calcul_U" sheetId="7" r:id="rId2"/>
    <sheet name="Pertes" sheetId="3" r:id="rId3"/>
    <sheet name="Bible_Cond_Therm" sheetId="6" state="hidden" r:id="rId4"/>
    <sheet name="Entry01" sheetId="11" r:id="rId5"/>
  </sheets>
  <definedNames>
    <definedName name="_xlnm._FilterDatabase" localSheetId="2" hidden="1">Pertes!$O$16:$AI$800</definedName>
    <definedName name="Column1">Pertes!$O$16:$AI$800</definedName>
    <definedName name="infos">Pertes!$O$16:$AI$800</definedName>
    <definedName name="_xlnm.Print_Area" localSheetId="2">Pertes!$B$1:$L$34</definedName>
    <definedName name="Tableau" localSheetId="2">Pertes!$O$16:$AI$800</definedName>
    <definedName name="Tableau">Pertes!$O$16:$AI$800</definedName>
    <definedName name="Tableau_Locaux">Pertes!$O$16:$AI$800</definedName>
  </definedNames>
  <calcPr calcId="152511"/>
</workbook>
</file>

<file path=xl/calcChain.xml><?xml version="1.0" encoding="utf-8"?>
<calcChain xmlns="http://schemas.openxmlformats.org/spreadsheetml/2006/main">
  <c r="O11" i="3" l="1"/>
  <c r="Q11" i="3"/>
  <c r="R801" i="3"/>
  <c r="S801" i="3"/>
  <c r="T801" i="3"/>
  <c r="U801" i="3"/>
  <c r="V801" i="3"/>
  <c r="W801" i="3"/>
  <c r="X801" i="3"/>
  <c r="Y801" i="3"/>
  <c r="Z801" i="3"/>
  <c r="AA801" i="3"/>
  <c r="AB801" i="3"/>
  <c r="AC801" i="3"/>
  <c r="AD801" i="3"/>
  <c r="AE801" i="3"/>
  <c r="AF801" i="3"/>
  <c r="AG801" i="3"/>
  <c r="AH801" i="3"/>
  <c r="AI801" i="3"/>
  <c r="J31" i="3"/>
  <c r="G31" i="3"/>
  <c r="J30" i="3"/>
  <c r="G30" i="3"/>
  <c r="J29" i="3"/>
  <c r="G29" i="3"/>
  <c r="J28" i="3"/>
  <c r="J16" i="3"/>
  <c r="G28" i="3"/>
  <c r="J27" i="3"/>
  <c r="G27" i="3"/>
  <c r="J26" i="3"/>
  <c r="G26" i="3"/>
  <c r="J25" i="3"/>
  <c r="G25" i="3"/>
  <c r="J24" i="3"/>
  <c r="G24" i="3"/>
  <c r="J23" i="3"/>
  <c r="G23" i="3"/>
  <c r="J22" i="3"/>
  <c r="G22" i="3"/>
  <c r="J21" i="3"/>
  <c r="G21" i="3"/>
  <c r="J20" i="3"/>
  <c r="G20" i="3"/>
  <c r="J19" i="3"/>
  <c r="J18" i="3"/>
  <c r="J17" i="3"/>
  <c r="G16" i="3"/>
  <c r="G15" i="3"/>
  <c r="G14" i="3"/>
  <c r="P11" i="3"/>
  <c r="I7" i="3"/>
  <c r="I4" i="3"/>
  <c r="I3" i="3"/>
  <c r="G26" i="7"/>
  <c r="F26" i="7"/>
  <c r="D26" i="7"/>
  <c r="C26" i="7"/>
  <c r="F24" i="7"/>
  <c r="F23" i="7"/>
  <c r="F22" i="7"/>
  <c r="F21" i="7"/>
  <c r="F20" i="7"/>
  <c r="F19" i="7"/>
  <c r="F18" i="7"/>
  <c r="F17" i="7"/>
  <c r="F16" i="7"/>
  <c r="F15" i="7"/>
  <c r="F14" i="7"/>
  <c r="F13" i="7"/>
  <c r="F12" i="7"/>
  <c r="F11" i="7"/>
  <c r="F10" i="7"/>
  <c r="F9" i="7"/>
  <c r="F8" i="7"/>
  <c r="F7" i="7"/>
  <c r="F6" i="7"/>
  <c r="F5" i="7"/>
  <c r="C28" i="2"/>
  <c r="B28" i="2"/>
  <c r="C27" i="2"/>
  <c r="B27" i="2"/>
  <c r="C26" i="2"/>
  <c r="B26" i="2"/>
  <c r="C25" i="2"/>
  <c r="B25" i="2"/>
  <c r="C24" i="2"/>
  <c r="B24" i="2"/>
  <c r="C23" i="2"/>
  <c r="B23" i="2"/>
  <c r="C22" i="2"/>
  <c r="B22" i="2"/>
  <c r="C21" i="2"/>
  <c r="B21" i="2"/>
  <c r="C20" i="2"/>
  <c r="B20" i="2"/>
  <c r="C19" i="2"/>
  <c r="B19" i="2"/>
  <c r="C18" i="2"/>
  <c r="B18" i="2"/>
  <c r="C17" i="2"/>
  <c r="B17" i="2"/>
  <c r="C16" i="2"/>
  <c r="B16" i="2"/>
  <c r="C15" i="2"/>
  <c r="B15" i="2"/>
  <c r="C14" i="2"/>
  <c r="B14" i="2"/>
  <c r="C13" i="2"/>
  <c r="B13" i="2"/>
  <c r="C12" i="2"/>
  <c r="B12" i="2"/>
  <c r="C11" i="2"/>
  <c r="B11" i="2"/>
  <c r="C10" i="2"/>
  <c r="B10" i="2"/>
  <c r="C9" i="2"/>
  <c r="B9" i="2"/>
  <c r="C4" i="2"/>
  <c r="E2" i="2"/>
  <c r="J15" i="3"/>
  <c r="K23" i="3"/>
  <c r="K29" i="3"/>
  <c r="J14" i="3"/>
  <c r="K14" i="3"/>
  <c r="I6" i="3"/>
  <c r="K17" i="3"/>
  <c r="K20" i="3"/>
  <c r="K26" i="3"/>
  <c r="Q801" i="3"/>
  <c r="P801" i="3"/>
  <c r="O801" i="3"/>
</calcChain>
</file>

<file path=xl/sharedStrings.xml><?xml version="1.0" encoding="utf-8"?>
<sst xmlns="http://schemas.openxmlformats.org/spreadsheetml/2006/main" count="963" uniqueCount="792">
  <si>
    <t>m</t>
  </si>
  <si>
    <t>U</t>
  </si>
  <si>
    <t>Longueur</t>
  </si>
  <si>
    <t>Largeur</t>
  </si>
  <si>
    <t>S nette</t>
  </si>
  <si>
    <t>m²</t>
  </si>
  <si>
    <t>Code</t>
  </si>
  <si>
    <t xml:space="preserve"> Nom parois</t>
  </si>
  <si>
    <t>Métaux</t>
  </si>
  <si>
    <t>Matériaux</t>
  </si>
  <si>
    <t>λui</t>
  </si>
  <si>
    <t>λue</t>
  </si>
  <si>
    <t>C massique</t>
  </si>
  <si>
    <t>M. volumique</t>
  </si>
  <si>
    <t>W/m K</t>
  </si>
  <si>
    <t>J/kg K</t>
  </si>
  <si>
    <t>kg/ m³</t>
  </si>
  <si>
    <t>Plomb</t>
  </si>
  <si>
    <t>Cuivre</t>
  </si>
  <si>
    <t>Laiton</t>
  </si>
  <si>
    <t>Acier</t>
  </si>
  <si>
    <t>Acier Inox</t>
  </si>
  <si>
    <t>Alu</t>
  </si>
  <si>
    <t>Fonte</t>
  </si>
  <si>
    <t>Zn</t>
  </si>
  <si>
    <t>Bronze</t>
  </si>
  <si>
    <t>Pierres naturelles</t>
  </si>
  <si>
    <t>Petit Granit</t>
  </si>
  <si>
    <t>Marbre</t>
  </si>
  <si>
    <t>Ardoises</t>
  </si>
  <si>
    <t>P. dures</t>
  </si>
  <si>
    <t>P. fermes</t>
  </si>
  <si>
    <t>Silico-Calc</t>
  </si>
  <si>
    <t>P. lourdes (*)</t>
  </si>
  <si>
    <t>Eléments de maçonnerie</t>
  </si>
  <si>
    <t>Briques en terre cuite</t>
  </si>
  <si>
    <t>Chaleur massique vaut 1000 J/(kg K)</t>
  </si>
  <si>
    <t>min</t>
  </si>
  <si>
    <t xml:space="preserve">max </t>
  </si>
  <si>
    <t>Briques/ Blocs Silico- Calcaires</t>
  </si>
  <si>
    <t>Blocs béton - Granulats ordinaires</t>
  </si>
  <si>
    <t>Blocs Béton - Argile expansé</t>
  </si>
  <si>
    <t>X</t>
  </si>
  <si>
    <t>B. béton - Granulats légers</t>
  </si>
  <si>
    <t>B. béton cellulaire</t>
  </si>
  <si>
    <t>Eléments de Construction</t>
  </si>
  <si>
    <t>Béton lourd normal</t>
  </si>
  <si>
    <t>Armé</t>
  </si>
  <si>
    <t>Non armé</t>
  </si>
  <si>
    <t>Plâtre - mortier - enduits</t>
  </si>
  <si>
    <t>Plâtre</t>
  </si>
  <si>
    <t>de Ciment</t>
  </si>
  <si>
    <t>de Chaux</t>
  </si>
  <si>
    <t>Bois et dérivés de bois</t>
  </si>
  <si>
    <t>Bois feuillus durs et résineux</t>
  </si>
  <si>
    <t>Aggloméré</t>
  </si>
  <si>
    <t>OSB</t>
  </si>
  <si>
    <t>max</t>
  </si>
  <si>
    <t>Panneau contreplaqué</t>
  </si>
  <si>
    <t>-</t>
  </si>
  <si>
    <t>Panneaux de fibres</t>
  </si>
  <si>
    <t>Fibres de Bois (MDF)</t>
  </si>
  <si>
    <t>Isolation thermique</t>
  </si>
  <si>
    <t>Liège</t>
  </si>
  <si>
    <t>Laine minérale (MW)</t>
  </si>
  <si>
    <t>Polystyrène expansé (EPS)</t>
  </si>
  <si>
    <t>Polyéthylène extrudé (PEF)</t>
  </si>
  <si>
    <t>Mousse phénolique (PF)</t>
  </si>
  <si>
    <t>Polyuréthene revêtu (PUR)</t>
  </si>
  <si>
    <t>Polystyrène extrudé (XPS)</t>
  </si>
  <si>
    <t>Verre cellulaire (CG)</t>
  </si>
  <si>
    <t>Perlite (EPB)</t>
  </si>
  <si>
    <t>Vermiculite</t>
  </si>
  <si>
    <t xml:space="preserve">Vermiculite expansée </t>
  </si>
  <si>
    <t>Valeurs par défauts d'après l'Annexe 7 de l'AGW.</t>
  </si>
  <si>
    <t>MW</t>
  </si>
  <si>
    <t>EPS</t>
  </si>
  <si>
    <t>PEF</t>
  </si>
  <si>
    <t>PF</t>
  </si>
  <si>
    <t>PUR</t>
  </si>
  <si>
    <t>XPS</t>
  </si>
  <si>
    <t>CG</t>
  </si>
  <si>
    <t>EPB</t>
  </si>
  <si>
    <t>Verm</t>
  </si>
  <si>
    <t>VermX</t>
  </si>
  <si>
    <t>Réf.</t>
  </si>
  <si>
    <t>Liege</t>
  </si>
  <si>
    <t>e</t>
  </si>
  <si>
    <t>R</t>
  </si>
  <si>
    <t>[m]</t>
  </si>
  <si>
    <t>[W/mK]</t>
  </si>
  <si>
    <t>[m²K/W]</t>
  </si>
  <si>
    <t>[W/m²K]</t>
  </si>
  <si>
    <t>Composition</t>
  </si>
  <si>
    <t>Total</t>
  </si>
  <si>
    <t>Résistance superficielle</t>
  </si>
  <si>
    <t>Résistances superficielles</t>
  </si>
  <si>
    <t>Direction</t>
  </si>
  <si>
    <t>Valeur</t>
  </si>
  <si>
    <t>Toutes</t>
  </si>
  <si>
    <t>Haut</t>
  </si>
  <si>
    <t>horizontal</t>
  </si>
  <si>
    <t>Bas</t>
  </si>
  <si>
    <t>m³</t>
  </si>
  <si>
    <t>°C</t>
  </si>
  <si>
    <t>Gw</t>
  </si>
  <si>
    <t>Hauteur</t>
  </si>
  <si>
    <t>Volume</t>
  </si>
  <si>
    <t>Surface</t>
  </si>
  <si>
    <t>W</t>
  </si>
  <si>
    <t>rsihoriz</t>
  </si>
  <si>
    <t>Rse</t>
  </si>
  <si>
    <t>rsih</t>
  </si>
  <si>
    <t>rsib</t>
  </si>
  <si>
    <t>l</t>
  </si>
  <si>
    <t>Date:</t>
  </si>
  <si>
    <t>Murs Extérieurs</t>
  </si>
  <si>
    <t>Murs Intérieurs</t>
  </si>
  <si>
    <t xml:space="preserve">Portes </t>
  </si>
  <si>
    <t>Plafonds/ Toiture</t>
  </si>
  <si>
    <t>Fenêtres</t>
  </si>
  <si>
    <t>Planchers</t>
  </si>
  <si>
    <t>Données du local</t>
  </si>
  <si>
    <t>Nom Local</t>
  </si>
  <si>
    <t>Référence Local</t>
  </si>
  <si>
    <t>Uequiv</t>
  </si>
  <si>
    <t>T° ext./adj.</t>
  </si>
  <si>
    <t>Dossier:</t>
  </si>
  <si>
    <t>Commune</t>
  </si>
  <si>
    <t>- Temp de base</t>
  </si>
  <si>
    <t>Aalst</t>
  </si>
  <si>
    <t>Aalter</t>
  </si>
  <si>
    <t>Aarschot</t>
  </si>
  <si>
    <t>Aartselaar</t>
  </si>
  <si>
    <t>Aiseau-Presles</t>
  </si>
  <si>
    <t>Alken</t>
  </si>
  <si>
    <t>Alveringem</t>
  </si>
  <si>
    <t>Amay</t>
  </si>
  <si>
    <t>Amel</t>
  </si>
  <si>
    <t>Andenne</t>
  </si>
  <si>
    <t>Anderlues</t>
  </si>
  <si>
    <t>Anhee</t>
  </si>
  <si>
    <t>Ans</t>
  </si>
  <si>
    <t>Anthisnes</t>
  </si>
  <si>
    <t>Antoing</t>
  </si>
  <si>
    <t>Antwerpen</t>
  </si>
  <si>
    <t>Anzegem</t>
  </si>
  <si>
    <t>Ardooie</t>
  </si>
  <si>
    <t>Arendonk</t>
  </si>
  <si>
    <t>Arlon</t>
  </si>
  <si>
    <t>As</t>
  </si>
  <si>
    <t>Asse</t>
  </si>
  <si>
    <t>Assenede</t>
  </si>
  <si>
    <t>Assesse</t>
  </si>
  <si>
    <t>Ath</t>
  </si>
  <si>
    <t>Attert</t>
  </si>
  <si>
    <t>Aubange</t>
  </si>
  <si>
    <t>Aubel</t>
  </si>
  <si>
    <t>Avelgem</t>
  </si>
  <si>
    <t>Awans</t>
  </si>
  <si>
    <t>Aywaille</t>
  </si>
  <si>
    <t>Baarle-Hertog</t>
  </si>
  <si>
    <t>Baelen</t>
  </si>
  <si>
    <t>Bassenge</t>
  </si>
  <si>
    <t>Basse-sambre</t>
  </si>
  <si>
    <t>Bastogne</t>
  </si>
  <si>
    <t>Beaumont</t>
  </si>
  <si>
    <t>Beauraing</t>
  </si>
  <si>
    <t>Beauvechain</t>
  </si>
  <si>
    <t>Beernem</t>
  </si>
  <si>
    <t>Beerse</t>
  </si>
  <si>
    <t>Beersel</t>
  </si>
  <si>
    <t>Begijnendijk</t>
  </si>
  <si>
    <t>Bekkevoort</t>
  </si>
  <si>
    <t>Beloeil</t>
  </si>
  <si>
    <t>Beringen</t>
  </si>
  <si>
    <t>Berlaar</t>
  </si>
  <si>
    <t>Berlare</t>
  </si>
  <si>
    <t>Berloz</t>
  </si>
  <si>
    <t>Bernissart</t>
  </si>
  <si>
    <t>Bertem</t>
  </si>
  <si>
    <t>Bertogne</t>
  </si>
  <si>
    <t>Bertrix</t>
  </si>
  <si>
    <t>Bever</t>
  </si>
  <si>
    <t>Beveren</t>
  </si>
  <si>
    <t>Beyne-Heusay</t>
  </si>
  <si>
    <t>Bierbeek</t>
  </si>
  <si>
    <t>Bievre</t>
  </si>
  <si>
    <t>Bilzen</t>
  </si>
  <si>
    <t>Binche</t>
  </si>
  <si>
    <t>Blankenberge</t>
  </si>
  <si>
    <t>Blegny</t>
  </si>
  <si>
    <t>Bocholt</t>
  </si>
  <si>
    <t>Boechout</t>
  </si>
  <si>
    <t>Bonheiden</t>
  </si>
  <si>
    <t>Boom</t>
  </si>
  <si>
    <t>Boortmeerbeek</t>
  </si>
  <si>
    <t>Borgloon</t>
  </si>
  <si>
    <t>Bornem</t>
  </si>
  <si>
    <t>Borsbeek</t>
  </si>
  <si>
    <t>Bouillon</t>
  </si>
  <si>
    <t>Boussu</t>
  </si>
  <si>
    <t>Boutersem</t>
  </si>
  <si>
    <t>Braine-l'Alleud</t>
  </si>
  <si>
    <t>Braine-le-Comte</t>
  </si>
  <si>
    <t>Braine-le-Chateau</t>
  </si>
  <si>
    <t>Braives</t>
  </si>
  <si>
    <t>Brakel</t>
  </si>
  <si>
    <t>Brasschaat</t>
  </si>
  <si>
    <t>Brecht</t>
  </si>
  <si>
    <t>Bredene</t>
  </si>
  <si>
    <t>Bree</t>
  </si>
  <si>
    <t>Brugelette</t>
  </si>
  <si>
    <t>Brugge</t>
  </si>
  <si>
    <t>Brunehaut</t>
  </si>
  <si>
    <t>Bruxelles</t>
  </si>
  <si>
    <t>Buggenhout</t>
  </si>
  <si>
    <t>Bullingen</t>
  </si>
  <si>
    <t>Burdinne</t>
  </si>
  <si>
    <t>Burg-Reuland</t>
  </si>
  <si>
    <t>Butgenbach</t>
  </si>
  <si>
    <t>Celles</t>
  </si>
  <si>
    <t>Cerfontaine</t>
  </si>
  <si>
    <t>Chapelle-lez-Herlaimont</t>
  </si>
  <si>
    <t>Charleroi</t>
  </si>
  <si>
    <t>Chastre-Villeroux-Blanmont</t>
  </si>
  <si>
    <t>Chatelet</t>
  </si>
  <si>
    <t>Chaudfontaine</t>
  </si>
  <si>
    <t>Chaumont-Gistoux</t>
  </si>
  <si>
    <t>Chievres</t>
  </si>
  <si>
    <t>Chimay</t>
  </si>
  <si>
    <t>Chiny</t>
  </si>
  <si>
    <t>Ciney</t>
  </si>
  <si>
    <t>Clavier</t>
  </si>
  <si>
    <t>Colfontaine</t>
  </si>
  <si>
    <t>Comblain-au-Pont</t>
  </si>
  <si>
    <t>Comines-Warneton</t>
  </si>
  <si>
    <t>Courcelles</t>
  </si>
  <si>
    <t>Court-Saint-Etienne</t>
  </si>
  <si>
    <t>Couvin</t>
  </si>
  <si>
    <t>Crisnee</t>
  </si>
  <si>
    <t>Dalhem</t>
  </si>
  <si>
    <t>Damme</t>
  </si>
  <si>
    <t>Daverdisse</t>
  </si>
  <si>
    <t>De Haan</t>
  </si>
  <si>
    <t>De Panne</t>
  </si>
  <si>
    <t>De Pinte</t>
  </si>
  <si>
    <t>Deerlijk</t>
  </si>
  <si>
    <t>Deinze</t>
  </si>
  <si>
    <t>Denderleeuw</t>
  </si>
  <si>
    <t>Dendermonde</t>
  </si>
  <si>
    <t>Dentergem</t>
  </si>
  <si>
    <t>Dessel</t>
  </si>
  <si>
    <t>Destelbergen</t>
  </si>
  <si>
    <t>Diepenbeek</t>
  </si>
  <si>
    <t>Diest</t>
  </si>
  <si>
    <t>Diksmuide</t>
  </si>
  <si>
    <t>Dilbeek</t>
  </si>
  <si>
    <t>Dilsen</t>
  </si>
  <si>
    <t>Dinant</t>
  </si>
  <si>
    <t>Dison</t>
  </si>
  <si>
    <t>Doische</t>
  </si>
  <si>
    <t>Donceel</t>
  </si>
  <si>
    <t>Dour</t>
  </si>
  <si>
    <t>Drogenbos</t>
  </si>
  <si>
    <t>Duffel</t>
  </si>
  <si>
    <t>Durbuy</t>
  </si>
  <si>
    <t>Ecaussinnes</t>
  </si>
  <si>
    <t>Edegem</t>
  </si>
  <si>
    <t>Eeklo</t>
  </si>
  <si>
    <t>Eghezee</t>
  </si>
  <si>
    <t>Ellezelles</t>
  </si>
  <si>
    <t>Enghien</t>
  </si>
  <si>
    <t>Engis</t>
  </si>
  <si>
    <t>Enines</t>
  </si>
  <si>
    <t>Erezee</t>
  </si>
  <si>
    <t>Erpe-Mere</t>
  </si>
  <si>
    <t>Erquelinnes</t>
  </si>
  <si>
    <t>Esneux</t>
  </si>
  <si>
    <t>Essen</t>
  </si>
  <si>
    <t>Estaimpuis</t>
  </si>
  <si>
    <t>Estinnes-au-Val</t>
  </si>
  <si>
    <t>Etalle</t>
  </si>
  <si>
    <t>Eupen</t>
  </si>
  <si>
    <t>Evegnee-Tignee</t>
  </si>
  <si>
    <t>Evergem</t>
  </si>
  <si>
    <t>Faimes</t>
  </si>
  <si>
    <t>Farciennes</t>
  </si>
  <si>
    <t>Fauvillers</t>
  </si>
  <si>
    <t>Fernelmont</t>
  </si>
  <si>
    <t>Ferrieres</t>
  </si>
  <si>
    <t>Fexhe-le-Haut-Clocher</t>
  </si>
  <si>
    <t>Flemalle</t>
  </si>
  <si>
    <t>Fleron</t>
  </si>
  <si>
    <t>Fleurus</t>
  </si>
  <si>
    <t>Flobecq</t>
  </si>
  <si>
    <t>Floreffe</t>
  </si>
  <si>
    <t>Florennes</t>
  </si>
  <si>
    <t>Florenville</t>
  </si>
  <si>
    <t>Fontaine-l'Eveque</t>
  </si>
  <si>
    <t>Fosses-la-Ville</t>
  </si>
  <si>
    <t>Frameries</t>
  </si>
  <si>
    <t>Frasnes-lez-Anvaing</t>
  </si>
  <si>
    <t>Froidchapelle</t>
  </si>
  <si>
    <t>Galmaarden</t>
  </si>
  <si>
    <t>Gavere</t>
  </si>
  <si>
    <t>Gedinne</t>
  </si>
  <si>
    <t>Geel</t>
  </si>
  <si>
    <t>Geer</t>
  </si>
  <si>
    <t>Geetbets</t>
  </si>
  <si>
    <t>Gembloux</t>
  </si>
  <si>
    <t>Genappe</t>
  </si>
  <si>
    <t>Genk</t>
  </si>
  <si>
    <t>Gent</t>
  </si>
  <si>
    <t>Geraardsbergen</t>
  </si>
  <si>
    <t>Gerpinnes</t>
  </si>
  <si>
    <t>Gesves</t>
  </si>
  <si>
    <t>Gingelom</t>
  </si>
  <si>
    <t>Gistel</t>
  </si>
  <si>
    <t>Glabbeek-Zuurbemde</t>
  </si>
  <si>
    <t>Gooik</t>
  </si>
  <si>
    <t>Gouvy</t>
  </si>
  <si>
    <t>Grace-Hollogne</t>
  </si>
  <si>
    <t>Grez-Doiceau</t>
  </si>
  <si>
    <t>Grimbergen</t>
  </si>
  <si>
    <t>Grobbendonk</t>
  </si>
  <si>
    <t>Haacht</t>
  </si>
  <si>
    <t>Haaltert</t>
  </si>
  <si>
    <t>Habay</t>
  </si>
  <si>
    <t>Halen</t>
  </si>
  <si>
    <t>Halle</t>
  </si>
  <si>
    <t>Ham</t>
  </si>
  <si>
    <t>Ham-sur-Heure-Nalinnes</t>
  </si>
  <si>
    <t>Hamme</t>
  </si>
  <si>
    <t>Hamoir</t>
  </si>
  <si>
    <t>Hamois</t>
  </si>
  <si>
    <t>Hamont-Achel</t>
  </si>
  <si>
    <t>Hannut</t>
  </si>
  <si>
    <t>Harelbeke</t>
  </si>
  <si>
    <t>Hasselt</t>
  </si>
  <si>
    <t>Hastiere</t>
  </si>
  <si>
    <t>Havelange</t>
  </si>
  <si>
    <t>Hechtel-Eksel</t>
  </si>
  <si>
    <t>Heer</t>
  </si>
  <si>
    <t>Heist-op-den-Berg</t>
  </si>
  <si>
    <t>Hekelgem</t>
  </si>
  <si>
    <t>Helecine</t>
  </si>
  <si>
    <t>Hemiksem</t>
  </si>
  <si>
    <t>Hensies</t>
  </si>
  <si>
    <t>Herbeumont</t>
  </si>
  <si>
    <t>Herent</t>
  </si>
  <si>
    <t>Herentals</t>
  </si>
  <si>
    <t>Herenthout</t>
  </si>
  <si>
    <t>Herk-de-Stad</t>
  </si>
  <si>
    <t>Herne</t>
  </si>
  <si>
    <t>Heron</t>
  </si>
  <si>
    <t>Herselt</t>
  </si>
  <si>
    <t>Herstal</t>
  </si>
  <si>
    <t>Herstappe</t>
  </si>
  <si>
    <t>Herve</t>
  </si>
  <si>
    <t>Herzele</t>
  </si>
  <si>
    <t>Heusden-Zolder</t>
  </si>
  <si>
    <t>Heuvelland</t>
  </si>
  <si>
    <t>Hoegaarden</t>
  </si>
  <si>
    <t>Hoeilaart</t>
  </si>
  <si>
    <t>Hoeselt</t>
  </si>
  <si>
    <t>Holsbeek</t>
  </si>
  <si>
    <t>Honnelles</t>
  </si>
  <si>
    <t>Hooglede</t>
  </si>
  <si>
    <t>Hoogstraten</t>
  </si>
  <si>
    <t>Horebeke</t>
  </si>
  <si>
    <t>Hotton</t>
  </si>
  <si>
    <t>Houffalize</t>
  </si>
  <si>
    <t>Houthalen-Helchteren</t>
  </si>
  <si>
    <t>Houthulst</t>
  </si>
  <si>
    <t>Houyet</t>
  </si>
  <si>
    <t>Hove</t>
  </si>
  <si>
    <t>Huldenberg</t>
  </si>
  <si>
    <t>Hulshout</t>
  </si>
  <si>
    <t>Huy</t>
  </si>
  <si>
    <t>Ichtegem</t>
  </si>
  <si>
    <t>Ieper</t>
  </si>
  <si>
    <t>Incourt</t>
  </si>
  <si>
    <t>Ingelmunster</t>
  </si>
  <si>
    <t>Ittre</t>
  </si>
  <si>
    <t>Izegem</t>
  </si>
  <si>
    <t>Jabbeke</t>
  </si>
  <si>
    <t>Jalhay</t>
  </si>
  <si>
    <t>Jemeppe-sur-Sambre</t>
  </si>
  <si>
    <t>Jodoigne</t>
  </si>
  <si>
    <t>Juprelle</t>
  </si>
  <si>
    <t>Jurbise</t>
  </si>
  <si>
    <t>Kalmthout</t>
  </si>
  <si>
    <t>Kampenhout</t>
  </si>
  <si>
    <t>Kapelle-op-den-Bos</t>
  </si>
  <si>
    <t>Kapellen</t>
  </si>
  <si>
    <t>Kaprijke</t>
  </si>
  <si>
    <t>Kasterlee</t>
  </si>
  <si>
    <t>Keerbergen</t>
  </si>
  <si>
    <t>Kelmis</t>
  </si>
  <si>
    <t>Kinrooi</t>
  </si>
  <si>
    <t>Kluisbergen</t>
  </si>
  <si>
    <t>Knesselare</t>
  </si>
  <si>
    <t>Knokke-Heist</t>
  </si>
  <si>
    <t>Koekelare</t>
  </si>
  <si>
    <t>Koksijde</t>
  </si>
  <si>
    <t>Kontich</t>
  </si>
  <si>
    <t>Kortemark</t>
  </si>
  <si>
    <t>Kortenaken</t>
  </si>
  <si>
    <t>Kortenberg</t>
  </si>
  <si>
    <t>Kortessem</t>
  </si>
  <si>
    <t>Kortrijk</t>
  </si>
  <si>
    <t>Kraainem</t>
  </si>
  <si>
    <t>Kruibeke</t>
  </si>
  <si>
    <t>Kruishoutem</t>
  </si>
  <si>
    <t>Kuurne</t>
  </si>
  <si>
    <t>La Bruyere</t>
  </si>
  <si>
    <t>La Louviere</t>
  </si>
  <si>
    <t>La Hulpe</t>
  </si>
  <si>
    <t>La Roche-en-Ardenne</t>
  </si>
  <si>
    <t>Laakdal</t>
  </si>
  <si>
    <t>Laar</t>
  </si>
  <si>
    <t>Lanaken</t>
  </si>
  <si>
    <t>Landen</t>
  </si>
  <si>
    <t>Langemark-Poelkapelle</t>
  </si>
  <si>
    <t>Lasne</t>
  </si>
  <si>
    <t>Le Roeulx</t>
  </si>
  <si>
    <t>Lebbeke</t>
  </si>
  <si>
    <t>Lede</t>
  </si>
  <si>
    <t>Ledegem</t>
  </si>
  <si>
    <t>Leglise</t>
  </si>
  <si>
    <t>Lendelede</t>
  </si>
  <si>
    <t>Lennik</t>
  </si>
  <si>
    <t>Lens</t>
  </si>
  <si>
    <t>Leopoldsburg</t>
  </si>
  <si>
    <t>Les Bons Villers</t>
  </si>
  <si>
    <t>Lessines</t>
  </si>
  <si>
    <t>Leuven</t>
  </si>
  <si>
    <t>Leuze-en-Hainaut</t>
  </si>
  <si>
    <t>Libin</t>
  </si>
  <si>
    <t>Libramont-Chevigny</t>
  </si>
  <si>
    <t>Lichtervelde</t>
  </si>
  <si>
    <t>Liedekerke</t>
  </si>
  <si>
    <t>Lier</t>
  </si>
  <si>
    <t>Lierde</t>
  </si>
  <si>
    <t>Lierneux</t>
  </si>
  <si>
    <t>Lille</t>
  </si>
  <si>
    <t>Limbourg</t>
  </si>
  <si>
    <t>Lincent</t>
  </si>
  <si>
    <t>Linkebeek</t>
  </si>
  <si>
    <t>Lint</t>
  </si>
  <si>
    <t>Linter</t>
  </si>
  <si>
    <t>Lo-Reninge</t>
  </si>
  <si>
    <t>Lobbes</t>
  </si>
  <si>
    <t>Lochristi</t>
  </si>
  <si>
    <t>Lokeren</t>
  </si>
  <si>
    <t>Lommel</t>
  </si>
  <si>
    <t>Londerzeel</t>
  </si>
  <si>
    <t>Lontzen</t>
  </si>
  <si>
    <t>Lovendegem</t>
  </si>
  <si>
    <t>Lubbeek</t>
  </si>
  <si>
    <t>Lummen</t>
  </si>
  <si>
    <t>Maarkedal</t>
  </si>
  <si>
    <t>Maaseik</t>
  </si>
  <si>
    <t>Maasmechelen</t>
  </si>
  <si>
    <t>Machelen</t>
  </si>
  <si>
    <t>Maldegem</t>
  </si>
  <si>
    <t>Malle</t>
  </si>
  <si>
    <t>Malmedy</t>
  </si>
  <si>
    <t>Manage</t>
  </si>
  <si>
    <t>Manhay</t>
  </si>
  <si>
    <t>Marche-en-Famenne</t>
  </si>
  <si>
    <t>Marchin</t>
  </si>
  <si>
    <t>Martelange</t>
  </si>
  <si>
    <t>Mechelen</t>
  </si>
  <si>
    <t>Meerhout</t>
  </si>
  <si>
    <t>Meeuwen-Gruitrode</t>
  </si>
  <si>
    <t>Meise</t>
  </si>
  <si>
    <t>Meix-devant-Virton</t>
  </si>
  <si>
    <t>Melen</t>
  </si>
  <si>
    <t>Menen</t>
  </si>
  <si>
    <t>Merbes-le-Chateau</t>
  </si>
  <si>
    <t>Merchtem</t>
  </si>
  <si>
    <t>Merelbeke</t>
  </si>
  <si>
    <t>Merksplas</t>
  </si>
  <si>
    <t>Mesen</t>
  </si>
  <si>
    <t>Messancy</t>
  </si>
  <si>
    <t>Mettet</t>
  </si>
  <si>
    <t>Meulebeke</t>
  </si>
  <si>
    <t>Middelkerke</t>
  </si>
  <si>
    <t>Modave</t>
  </si>
  <si>
    <t>Moerbeke</t>
  </si>
  <si>
    <t>Mol</t>
  </si>
  <si>
    <t>Momignies</t>
  </si>
  <si>
    <t>Mons</t>
  </si>
  <si>
    <t>Mont-Saint-Guibert</t>
  </si>
  <si>
    <t>Mont-de-l'Enclus</t>
  </si>
  <si>
    <t>Montigny-le-Tilleul</t>
  </si>
  <si>
    <t>Moorslede</t>
  </si>
  <si>
    <t>Morlanwelz</t>
  </si>
  <si>
    <t>Mortsel</t>
  </si>
  <si>
    <t>Mouscron</t>
  </si>
  <si>
    <t>Musson</t>
  </si>
  <si>
    <t>Namur</t>
  </si>
  <si>
    <t>Nandrin</t>
  </si>
  <si>
    <t>Nassogne</t>
  </si>
  <si>
    <t>Nazareth</t>
  </si>
  <si>
    <t>Neerpelt</t>
  </si>
  <si>
    <t>Neufchateau</t>
  </si>
  <si>
    <t>Neupre</t>
  </si>
  <si>
    <t>Nevele</t>
  </si>
  <si>
    <t>Niel</t>
  </si>
  <si>
    <t>Nieuwerkerken</t>
  </si>
  <si>
    <t>Nieuwpoort</t>
  </si>
  <si>
    <t>Nijlen</t>
  </si>
  <si>
    <t>Ninove</t>
  </si>
  <si>
    <t>Nivelles</t>
  </si>
  <si>
    <t>Ohey</t>
  </si>
  <si>
    <t>Olen</t>
  </si>
  <si>
    <t>Olne</t>
  </si>
  <si>
    <t>Onhaye</t>
  </si>
  <si>
    <t>Oostende</t>
  </si>
  <si>
    <t>Oosterzele</t>
  </si>
  <si>
    <t>Oostkamp</t>
  </si>
  <si>
    <t>Oostrozebeke</t>
  </si>
  <si>
    <t>Opglabbeek</t>
  </si>
  <si>
    <t>Opwijk</t>
  </si>
  <si>
    <t>Oreye</t>
  </si>
  <si>
    <t>Orp-Jauche</t>
  </si>
  <si>
    <t>Ottignies-Louvain-la-Neuve</t>
  </si>
  <si>
    <t>Oud-Heverlee</t>
  </si>
  <si>
    <t>Oud-Turnhout</t>
  </si>
  <si>
    <t>Oudenaarde</t>
  </si>
  <si>
    <t>Oudenburg</t>
  </si>
  <si>
    <t>Ouffet</t>
  </si>
  <si>
    <t>Oupeye</t>
  </si>
  <si>
    <t>Overijse</t>
  </si>
  <si>
    <t>Overpelt</t>
  </si>
  <si>
    <t>Paliseul</t>
  </si>
  <si>
    <t>Pecq</t>
  </si>
  <si>
    <t>Peer</t>
  </si>
  <si>
    <t>Pepingen</t>
  </si>
  <si>
    <t>Pepinster</t>
  </si>
  <si>
    <t>Peruwelz</t>
  </si>
  <si>
    <t>Perwez</t>
  </si>
  <si>
    <t>Philippeville</t>
  </si>
  <si>
    <t>Pittem</t>
  </si>
  <si>
    <t>Plombieres</t>
  </si>
  <si>
    <t>Pont-a-Celles</t>
  </si>
  <si>
    <t>Poperinge</t>
  </si>
  <si>
    <t>Profondeville</t>
  </si>
  <si>
    <t>Putte</t>
  </si>
  <si>
    <t>Puurs</t>
  </si>
  <si>
    <t>Quaregnon</t>
  </si>
  <si>
    <t>Quevy</t>
  </si>
  <si>
    <t>Quievrain</t>
  </si>
  <si>
    <t>Raeren</t>
  </si>
  <si>
    <t>Ramillies</t>
  </si>
  <si>
    <t>Ranst</t>
  </si>
  <si>
    <t>Ravels</t>
  </si>
  <si>
    <t>Rebecq</t>
  </si>
  <si>
    <t>Remicourt</t>
  </si>
  <si>
    <t>Rendeux</t>
  </si>
  <si>
    <t>Retie</t>
  </si>
  <si>
    <t>Riemst</t>
  </si>
  <si>
    <t>Rijkevorsel</t>
  </si>
  <si>
    <t>Rixensart</t>
  </si>
  <si>
    <t>Rochefort</t>
  </si>
  <si>
    <t>Roeselare</t>
  </si>
  <si>
    <t>Ronse</t>
  </si>
  <si>
    <t>Roosdaal</t>
  </si>
  <si>
    <t>Rotselaar</t>
  </si>
  <si>
    <t>Rouvroy</t>
  </si>
  <si>
    <t>Ruiselede</t>
  </si>
  <si>
    <t>Rumes</t>
  </si>
  <si>
    <t>Rumst</t>
  </si>
  <si>
    <t>Sainte-Ode</t>
  </si>
  <si>
    <t>Saint-Georges-sur-Meuse</t>
  </si>
  <si>
    <t>Saint-Ghislain</t>
  </si>
  <si>
    <t>Saint-Hubert</t>
  </si>
  <si>
    <t>Saint-Leger</t>
  </si>
  <si>
    <t>Saint-Nicolas</t>
  </si>
  <si>
    <t>Sankt Vith</t>
  </si>
  <si>
    <t>Schelle</t>
  </si>
  <si>
    <t>Scherpenheuvel-Zichem</t>
  </si>
  <si>
    <t>Schilde</t>
  </si>
  <si>
    <t>Schoten</t>
  </si>
  <si>
    <t>Seneffe</t>
  </si>
  <si>
    <t>Seraing</t>
  </si>
  <si>
    <t>Silly</t>
  </si>
  <si>
    <t>Sint-Katelijne-Waver</t>
  </si>
  <si>
    <t>Sint-Pieters-Leeuw</t>
  </si>
  <si>
    <t>Sint-Lievens-Houtem</t>
  </si>
  <si>
    <t>Sint-Martens-Latem</t>
  </si>
  <si>
    <t>Sint-Laureins</t>
  </si>
  <si>
    <t>Sint-Amands</t>
  </si>
  <si>
    <t>Sint-Truiden</t>
  </si>
  <si>
    <t>Sint-Genesius-Rode</t>
  </si>
  <si>
    <t>Sint-Gillis-Waas</t>
  </si>
  <si>
    <t>Sint-Gillis</t>
  </si>
  <si>
    <t>Sint-Niklaas</t>
  </si>
  <si>
    <t>Sivry-Rance</t>
  </si>
  <si>
    <t>Soignies</t>
  </si>
  <si>
    <t>Sombreffe</t>
  </si>
  <si>
    <t>Somme-Leuze</t>
  </si>
  <si>
    <t>Soumagne</t>
  </si>
  <si>
    <t>Spa</t>
  </si>
  <si>
    <t>Spiere-Helkijn</t>
  </si>
  <si>
    <t>Sprimont</t>
  </si>
  <si>
    <t>Stabroek</t>
  </si>
  <si>
    <t>Staden</t>
  </si>
  <si>
    <t>Stavelot</t>
  </si>
  <si>
    <t>Steenokkerzeel</t>
  </si>
  <si>
    <t>Stekene</t>
  </si>
  <si>
    <t>Stoumont</t>
  </si>
  <si>
    <t>Tellin</t>
  </si>
  <si>
    <t>Temse</t>
  </si>
  <si>
    <t>Tenneville</t>
  </si>
  <si>
    <t>Ternat</t>
  </si>
  <si>
    <t>Tervuren</t>
  </si>
  <si>
    <t>Tessenderlo</t>
  </si>
  <si>
    <t>Theux</t>
  </si>
  <si>
    <t>Thimister-Clermont</t>
  </si>
  <si>
    <t>Thuin</t>
  </si>
  <si>
    <t>Tielt</t>
  </si>
  <si>
    <t>Tielt-Winge</t>
  </si>
  <si>
    <t>Tienen</t>
  </si>
  <si>
    <t>Tinlot</t>
  </si>
  <si>
    <t>Tintigny</t>
  </si>
  <si>
    <t>Tongeren</t>
  </si>
  <si>
    <t>Torhout</t>
  </si>
  <si>
    <t>Tournai</t>
  </si>
  <si>
    <t>Tremelo</t>
  </si>
  <si>
    <t>Trois-Ponts</t>
  </si>
  <si>
    <t>Trooz</t>
  </si>
  <si>
    <t>Tubize</t>
  </si>
  <si>
    <t>Turnhout</t>
  </si>
  <si>
    <t>Vaux-sur-Sure</t>
  </si>
  <si>
    <t>Verlaine</t>
  </si>
  <si>
    <t>Verviers</t>
  </si>
  <si>
    <t>Veurne</t>
  </si>
  <si>
    <t>Vielsalm</t>
  </si>
  <si>
    <t>Villers-le-Bouillet</t>
  </si>
  <si>
    <t>Villers-la-Ville</t>
  </si>
  <si>
    <t>Vilvoorde</t>
  </si>
  <si>
    <t>Viroinval</t>
  </si>
  <si>
    <t>Virton</t>
  </si>
  <si>
    <t>Vise</t>
  </si>
  <si>
    <t>Vleteren</t>
  </si>
  <si>
    <t>Voeren</t>
  </si>
  <si>
    <t>Vorselaar</t>
  </si>
  <si>
    <t>Vosselaar</t>
  </si>
  <si>
    <t>Vresse-sur-Semois</t>
  </si>
  <si>
    <t>Waarschoot</t>
  </si>
  <si>
    <t>Waasmunster</t>
  </si>
  <si>
    <t>Wachtebeke</t>
  </si>
  <si>
    <t>Waimes</t>
  </si>
  <si>
    <t>Walcourt</t>
  </si>
  <si>
    <t>Walhain-Saint-Paul</t>
  </si>
  <si>
    <t>Wanze</t>
  </si>
  <si>
    <t>Waregem</t>
  </si>
  <si>
    <t>Waremme</t>
  </si>
  <si>
    <t>Wasseiges</t>
  </si>
  <si>
    <t>Waterloo</t>
  </si>
  <si>
    <t>Wavre</t>
  </si>
  <si>
    <t>Welkenraedt</t>
  </si>
  <si>
    <t>Wellen</t>
  </si>
  <si>
    <t>Wellin</t>
  </si>
  <si>
    <t>Wemmel</t>
  </si>
  <si>
    <t>Wervik</t>
  </si>
  <si>
    <t>Westerlo</t>
  </si>
  <si>
    <t>Wetteren</t>
  </si>
  <si>
    <t>Wevelgem</t>
  </si>
  <si>
    <t>Wezembeek-Oppem</t>
  </si>
  <si>
    <t>Wichelen</t>
  </si>
  <si>
    <t>Wielsbeke</t>
  </si>
  <si>
    <t>Wijnegem</t>
  </si>
  <si>
    <t>Willebroek</t>
  </si>
  <si>
    <t>Wingene</t>
  </si>
  <si>
    <t>Wommelgem</t>
  </si>
  <si>
    <t>Wortegem-Petegem</t>
  </si>
  <si>
    <t>Wuustwezel</t>
  </si>
  <si>
    <t>Yvoir</t>
  </si>
  <si>
    <t>Zandhoven</t>
  </si>
  <si>
    <t>Zaventem</t>
  </si>
  <si>
    <t>Zedelgem</t>
  </si>
  <si>
    <t>Zele</t>
  </si>
  <si>
    <t>Zelzate</t>
  </si>
  <si>
    <t>Zemst</t>
  </si>
  <si>
    <t>Zingem</t>
  </si>
  <si>
    <t>Zolder</t>
  </si>
  <si>
    <t>Zomergem</t>
  </si>
  <si>
    <t>Zonhoven</t>
  </si>
  <si>
    <t>Zonnebeke</t>
  </si>
  <si>
    <t>Zottegem</t>
  </si>
  <si>
    <t>Zoutleeuw</t>
  </si>
  <si>
    <t>Zuienkerke</t>
  </si>
  <si>
    <t>Zulte</t>
  </si>
  <si>
    <t>Zutendaal</t>
  </si>
  <si>
    <t>Zwalm</t>
  </si>
  <si>
    <t>Zwevegem</t>
  </si>
  <si>
    <t>Zwijndrecht</t>
  </si>
  <si>
    <t>Commune:</t>
  </si>
  <si>
    <t>Temp. ext. de base:</t>
  </si>
  <si>
    <t xml:space="preserve"> B'   / U sol</t>
  </si>
  <si>
    <t xml:space="preserve">Jusqu'à </t>
  </si>
  <si>
    <t>Mur en contact  avec le sol - NBN EN 12831</t>
  </si>
  <si>
    <t>Plancher en contact  avec le sol                NBN EN 12831</t>
  </si>
  <si>
    <t>B' = S / 0,5 * P =</t>
  </si>
  <si>
    <t>Récapitulatif des parois</t>
  </si>
  <si>
    <t xml:space="preserve">Nom </t>
  </si>
  <si>
    <t>Coef.</t>
  </si>
  <si>
    <t xml:space="preserve"> - Pièces sans aucune parois extérieure: </t>
  </si>
  <si>
    <t>Utiliser la paramètre B' pour le bât. entier.</t>
  </si>
  <si>
    <t>Utiliser le B' du bât. entier.</t>
  </si>
  <si>
    <t>Calculer B' pour chaque pièce.</t>
  </si>
  <si>
    <t>NBN EN 12831</t>
  </si>
  <si>
    <t>Temp. Moyenne ext. :</t>
  </si>
  <si>
    <t>Pertes par transmission -  fp &lt; Watts &gt;</t>
  </si>
  <si>
    <r>
      <rPr>
        <b/>
        <u/>
        <sz val="12"/>
        <color indexed="8"/>
        <rFont val="Calibri"/>
        <family val="2"/>
      </rPr>
      <t xml:space="preserve"> - Pièces avec plancher isolé ( Uf &lt; 0,5 W/m²K)</t>
    </r>
    <r>
      <rPr>
        <b/>
        <sz val="12"/>
        <color indexed="8"/>
        <rFont val="Calibri"/>
        <family val="2"/>
      </rPr>
      <t xml:space="preserve">: </t>
    </r>
  </si>
  <si>
    <r>
      <rPr>
        <b/>
        <u/>
        <sz val="12"/>
        <color indexed="8"/>
        <rFont val="Calibri"/>
        <family val="2"/>
      </rPr>
      <t xml:space="preserve"> - Toutes autres pièces ( Murs ext. ET Uf &gt; 0,5 W/m²K):</t>
    </r>
    <r>
      <rPr>
        <b/>
        <sz val="12"/>
        <color indexed="8"/>
        <rFont val="Calibri"/>
        <family val="2"/>
      </rPr>
      <t xml:space="preserve"> </t>
    </r>
  </si>
  <si>
    <t>Local n°</t>
  </si>
  <si>
    <t>Etage n°</t>
  </si>
  <si>
    <t>Sélection du local</t>
  </si>
  <si>
    <t>Local_Test</t>
  </si>
  <si>
    <t>L001</t>
  </si>
  <si>
    <t>TOTAL</t>
  </si>
  <si>
    <t>(°C)</t>
  </si>
  <si>
    <t>(m²)</t>
  </si>
  <si>
    <t>(m)</t>
  </si>
  <si>
    <t>(W/m² K)</t>
  </si>
  <si>
    <t>Haut. / Larg.</t>
  </si>
  <si>
    <t>T int.</t>
  </si>
  <si>
    <t>Type/Nom de la parois:</t>
  </si>
  <si>
    <t>ref</t>
  </si>
  <si>
    <t>Etage</t>
  </si>
  <si>
    <t>Local</t>
  </si>
  <si>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</si>
  <si>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</si>
  <si>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</si>
  <si>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</si>
  <si>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</si>
  <si>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</si>
  <si>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</si>
  <si>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</si>
  <si>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</si>
  <si>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</si>
  <si>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</si>
  <si>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</si>
  <si>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</si>
  <si>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</si>
  <si>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</si>
  <si>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</si>
  <si>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</si>
  <si>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</si>
  <si>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</si>
  <si>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Column20</t>
  </si>
  <si>
    <t>Column21</t>
  </si>
  <si>
    <t>a</t>
  </si>
  <si>
    <t>b</t>
  </si>
  <si>
    <t>c</t>
  </si>
  <si>
    <t>d</t>
  </si>
  <si>
    <t>f</t>
  </si>
  <si>
    <t>g</t>
  </si>
  <si>
    <t>h</t>
  </si>
  <si>
    <t>i</t>
  </si>
  <si>
    <t>j</t>
  </si>
  <si>
    <t>k</t>
  </si>
  <si>
    <t>n</t>
  </si>
  <si>
    <t>o</t>
  </si>
  <si>
    <t>p</t>
  </si>
  <si>
    <t>q</t>
  </si>
  <si>
    <t>r</t>
  </si>
  <si>
    <t>M ext 1</t>
  </si>
  <si>
    <t>M ext 2</t>
  </si>
  <si>
    <t>M ext 3</t>
  </si>
  <si>
    <t>M int 1</t>
  </si>
  <si>
    <t>M int 2</t>
  </si>
  <si>
    <t>M int 3</t>
  </si>
  <si>
    <t>Pl 1</t>
  </si>
  <si>
    <t>Pl 2</t>
  </si>
  <si>
    <t>Pl 3</t>
  </si>
  <si>
    <t>Sol 1</t>
  </si>
  <si>
    <t>Sol 2</t>
  </si>
  <si>
    <t>Sol 3</t>
  </si>
  <si>
    <t>Porte 1</t>
  </si>
  <si>
    <t>Porte 2</t>
  </si>
  <si>
    <t xml:space="preserve">Porte 3 </t>
  </si>
  <si>
    <t>Fen 1</t>
  </si>
  <si>
    <t>Fen 2</t>
  </si>
  <si>
    <t>Fen 3</t>
  </si>
  <si>
    <t>,,,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</si>
</sst>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0.00_)"/>
    <numFmt numFmtId="165" formatCode="0_)"/>
    <numFmt numFmtId="166" formatCode="0.000_)"/>
    <numFmt numFmtId="167" formatCode="0.000"/>
    <numFmt numFmtId="168" formatCode="0.00000_)"/>
    <numFmt numFmtId="169" formatCode="0.0_)"/>
    <numFmt numFmtId="170" formatCode="0.0000"/>
  </numFmts>
  <fonts count="19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0"/>
      <name val="Arial"/>
      <family val="2"/>
    </font>
    <font>
      <b/>
      <u/>
      <sz val="12"/>
      <color indexed="8"/>
      <name val="Calibri"/>
      <family val="2"/>
    </font>
    <font>
      <sz val="11"/>
      <color theme="1"/>
      <name val="Gara+"/>
    </font>
    <font>
      <sz val="11"/>
      <color theme="1"/>
      <name val="Garamond"/>
      <family val="1"/>
    </font>
    <font>
      <sz val="12"/>
      <color theme="1"/>
      <name val="Garamond"/>
      <family val="1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u/>
      <sz val="12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B7B7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theme="4" tint="0.59999389629810485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theme="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288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 applyProtection="1"/>
    <xf numFmtId="0" fontId="7" fillId="0" borderId="1" xfId="0" applyFont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3" borderId="5" xfId="0" applyFill="1" applyBorder="1"/>
    <xf numFmtId="0" fontId="0" fillId="3" borderId="6" xfId="0" applyFill="1" applyBorder="1"/>
    <xf numFmtId="0" fontId="5" fillId="4" borderId="0" xfId="0" applyFont="1" applyFill="1"/>
    <xf numFmtId="0" fontId="8" fillId="0" borderId="0" xfId="0" applyFont="1" applyFill="1" applyBorder="1" applyAlignment="1"/>
    <xf numFmtId="0" fontId="9" fillId="0" borderId="0" xfId="0" applyFont="1"/>
    <xf numFmtId="0" fontId="10" fillId="0" borderId="0" xfId="0" applyFont="1"/>
    <xf numFmtId="0" fontId="10" fillId="0" borderId="2" xfId="0" applyFont="1" applyBorder="1"/>
    <xf numFmtId="0" fontId="10" fillId="0" borderId="0" xfId="0" applyFont="1" applyBorder="1"/>
    <xf numFmtId="0" fontId="10" fillId="3" borderId="5" xfId="0" applyFont="1" applyFill="1" applyBorder="1"/>
    <xf numFmtId="0" fontId="10" fillId="5" borderId="7" xfId="0" applyFont="1" applyFill="1" applyBorder="1"/>
    <xf numFmtId="0" fontId="10" fillId="5" borderId="8" xfId="0" applyFont="1" applyFill="1" applyBorder="1"/>
    <xf numFmtId="0" fontId="10" fillId="5" borderId="9" xfId="0" applyFont="1" applyFill="1" applyBorder="1"/>
    <xf numFmtId="0" fontId="10" fillId="0" borderId="5" xfId="0" applyFont="1" applyBorder="1"/>
    <xf numFmtId="0" fontId="10" fillId="0" borderId="2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3" xfId="0" applyFont="1" applyBorder="1"/>
    <xf numFmtId="0" fontId="10" fillId="0" borderId="4" xfId="0" applyFont="1" applyBorder="1"/>
    <xf numFmtId="0" fontId="10" fillId="0" borderId="6" xfId="0" applyFont="1" applyBorder="1"/>
    <xf numFmtId="0" fontId="7" fillId="3" borderId="7" xfId="0" applyFont="1" applyFill="1" applyBorder="1"/>
    <xf numFmtId="0" fontId="7" fillId="3" borderId="8" xfId="0" quotePrefix="1" applyFont="1" applyFill="1" applyBorder="1"/>
    <xf numFmtId="0" fontId="7" fillId="3" borderId="9" xfId="0" applyFont="1" applyFill="1" applyBorder="1"/>
    <xf numFmtId="0" fontId="10" fillId="4" borderId="0" xfId="0" applyFont="1" applyFill="1"/>
    <xf numFmtId="0" fontId="10" fillId="0" borderId="10" xfId="0" applyFont="1" applyBorder="1"/>
    <xf numFmtId="0" fontId="10" fillId="0" borderId="11" xfId="0" applyFont="1" applyBorder="1"/>
    <xf numFmtId="0" fontId="7" fillId="6" borderId="12" xfId="0" applyFont="1" applyFill="1" applyBorder="1"/>
    <xf numFmtId="0" fontId="10" fillId="0" borderId="13" xfId="0" applyFont="1" applyBorder="1" applyAlignment="1">
      <alignment horizontal="center"/>
    </xf>
    <xf numFmtId="0" fontId="10" fillId="0" borderId="1" xfId="0" applyFont="1" applyBorder="1"/>
    <xf numFmtId="0" fontId="10" fillId="0" borderId="14" xfId="0" applyFont="1" applyBorder="1"/>
    <xf numFmtId="0" fontId="10" fillId="0" borderId="15" xfId="0" applyFont="1" applyBorder="1"/>
    <xf numFmtId="0" fontId="10" fillId="0" borderId="16" xfId="0" applyFont="1" applyBorder="1"/>
    <xf numFmtId="0" fontId="10" fillId="4" borderId="0" xfId="0" applyFont="1" applyFill="1" applyBorder="1"/>
    <xf numFmtId="0" fontId="7" fillId="6" borderId="17" xfId="0" applyFont="1" applyFill="1" applyBorder="1" applyAlignment="1">
      <alignment horizontal="center"/>
    </xf>
    <xf numFmtId="0" fontId="7" fillId="6" borderId="18" xfId="0" applyFont="1" applyFill="1" applyBorder="1" applyAlignment="1">
      <alignment horizontal="center"/>
    </xf>
    <xf numFmtId="0" fontId="7" fillId="6" borderId="19" xfId="0" applyFont="1" applyFill="1" applyBorder="1" applyAlignment="1">
      <alignment horizontal="center"/>
    </xf>
    <xf numFmtId="0" fontId="7" fillId="6" borderId="20" xfId="0" applyFont="1" applyFill="1" applyBorder="1"/>
    <xf numFmtId="0" fontId="10" fillId="0" borderId="21" xfId="0" applyFont="1" applyBorder="1" applyAlignment="1">
      <alignment horizontal="center"/>
    </xf>
    <xf numFmtId="0" fontId="10" fillId="0" borderId="22" xfId="0" applyFont="1" applyBorder="1" applyAlignment="1">
      <alignment horizontal="left"/>
    </xf>
    <xf numFmtId="0" fontId="10" fillId="0" borderId="23" xfId="0" applyFont="1" applyBorder="1"/>
    <xf numFmtId="0" fontId="10" fillId="0" borderId="1" xfId="0" applyFont="1" applyBorder="1" applyAlignment="1">
      <alignment horizontal="center"/>
    </xf>
    <xf numFmtId="0" fontId="10" fillId="0" borderId="0" xfId="0" applyFont="1" applyProtection="1"/>
    <xf numFmtId="0" fontId="7" fillId="0" borderId="24" xfId="0" applyFont="1" applyBorder="1" applyAlignment="1" applyProtection="1"/>
    <xf numFmtId="2" fontId="10" fillId="0" borderId="10" xfId="0" applyNumberFormat="1" applyFont="1" applyBorder="1" applyAlignment="1" applyProtection="1"/>
    <xf numFmtId="0" fontId="7" fillId="0" borderId="11" xfId="0" applyFont="1" applyBorder="1" applyAlignment="1" applyProtection="1">
      <alignment horizontal="center"/>
    </xf>
    <xf numFmtId="0" fontId="7" fillId="0" borderId="23" xfId="0" applyFont="1" applyBorder="1" applyAlignment="1" applyProtection="1">
      <alignment wrapText="1"/>
    </xf>
    <xf numFmtId="2" fontId="10" fillId="0" borderId="1" xfId="0" applyNumberFormat="1" applyFont="1" applyBorder="1" applyAlignment="1" applyProtection="1">
      <alignment wrapText="1"/>
    </xf>
    <xf numFmtId="0" fontId="7" fillId="0" borderId="14" xfId="0" applyFont="1" applyBorder="1" applyAlignment="1" applyProtection="1">
      <alignment horizontal="center"/>
    </xf>
    <xf numFmtId="0" fontId="7" fillId="0" borderId="23" xfId="0" applyFont="1" applyBorder="1" applyAlignment="1" applyProtection="1"/>
    <xf numFmtId="0" fontId="10" fillId="0" borderId="1" xfId="0" applyFont="1" applyBorder="1" applyAlignment="1" applyProtection="1"/>
    <xf numFmtId="2" fontId="10" fillId="0" borderId="1" xfId="0" applyNumberFormat="1" applyFont="1" applyBorder="1" applyAlignment="1" applyProtection="1"/>
    <xf numFmtId="0" fontId="7" fillId="0" borderId="25" xfId="0" applyFont="1" applyBorder="1" applyAlignment="1" applyProtection="1"/>
    <xf numFmtId="2" fontId="10" fillId="0" borderId="26" xfId="0" applyNumberFormat="1" applyFont="1" applyBorder="1" applyAlignment="1" applyProtection="1"/>
    <xf numFmtId="0" fontId="7" fillId="0" borderId="27" xfId="0" applyFont="1" applyBorder="1" applyAlignment="1" applyProtection="1">
      <alignment horizontal="center"/>
    </xf>
    <xf numFmtId="0" fontId="10" fillId="0" borderId="0" xfId="0" applyFont="1" applyBorder="1" applyProtection="1"/>
    <xf numFmtId="0" fontId="7" fillId="0" borderId="28" xfId="0" applyFont="1" applyBorder="1" applyProtection="1"/>
    <xf numFmtId="164" fontId="11" fillId="0" borderId="15" xfId="0" applyNumberFormat="1" applyFont="1" applyFill="1" applyBorder="1" applyAlignment="1" applyProtection="1">
      <alignment vertical="center"/>
      <protection locked="0"/>
    </xf>
    <xf numFmtId="0" fontId="7" fillId="0" borderId="16" xfId="0" applyFont="1" applyBorder="1" applyAlignment="1" applyProtection="1">
      <alignment horizontal="center"/>
    </xf>
    <xf numFmtId="0" fontId="10" fillId="0" borderId="29" xfId="0" applyFont="1" applyFill="1" applyBorder="1" applyProtection="1">
      <protection locked="0"/>
    </xf>
    <xf numFmtId="165" fontId="11" fillId="2" borderId="30" xfId="0" applyNumberFormat="1" applyFont="1" applyFill="1" applyBorder="1" applyAlignment="1" applyProtection="1">
      <alignment vertical="center"/>
    </xf>
    <xf numFmtId="164" fontId="11" fillId="0" borderId="30" xfId="0" applyNumberFormat="1" applyFont="1" applyFill="1" applyBorder="1" applyAlignment="1" applyProtection="1">
      <alignment vertical="center"/>
      <protection locked="0"/>
    </xf>
    <xf numFmtId="169" fontId="11" fillId="2" borderId="31" xfId="0" applyNumberFormat="1" applyFont="1" applyFill="1" applyBorder="1" applyAlignment="1" applyProtection="1">
      <alignment vertical="center"/>
    </xf>
    <xf numFmtId="0" fontId="10" fillId="0" borderId="23" xfId="0" applyFont="1" applyFill="1" applyBorder="1" applyProtection="1">
      <protection locked="0"/>
    </xf>
    <xf numFmtId="168" fontId="11" fillId="2" borderId="1" xfId="0" applyNumberFormat="1" applyFont="1" applyFill="1" applyBorder="1" applyAlignment="1" applyProtection="1">
      <alignment vertical="center"/>
    </xf>
    <xf numFmtId="165" fontId="11" fillId="2" borderId="1" xfId="0" applyNumberFormat="1" applyFont="1" applyFill="1" applyBorder="1" applyAlignment="1" applyProtection="1">
      <alignment vertical="center"/>
    </xf>
    <xf numFmtId="164" fontId="11" fillId="0" borderId="1" xfId="0" applyNumberFormat="1" applyFont="1" applyFill="1" applyBorder="1" applyAlignment="1" applyProtection="1">
      <alignment vertical="center"/>
      <protection locked="0"/>
    </xf>
    <xf numFmtId="169" fontId="11" fillId="2" borderId="14" xfId="0" applyNumberFormat="1" applyFont="1" applyFill="1" applyBorder="1" applyAlignment="1" applyProtection="1">
      <alignment vertical="center"/>
    </xf>
    <xf numFmtId="0" fontId="10" fillId="0" borderId="28" xfId="0" applyFont="1" applyFill="1" applyBorder="1" applyProtection="1">
      <protection locked="0"/>
    </xf>
    <xf numFmtId="168" fontId="11" fillId="2" borderId="15" xfId="0" applyNumberFormat="1" applyFont="1" applyFill="1" applyBorder="1" applyAlignment="1" applyProtection="1">
      <alignment vertical="center"/>
    </xf>
    <xf numFmtId="165" fontId="11" fillId="2" borderId="15" xfId="0" applyNumberFormat="1" applyFont="1" applyFill="1" applyBorder="1" applyAlignment="1" applyProtection="1">
      <alignment vertical="center"/>
    </xf>
    <xf numFmtId="169" fontId="11" fillId="2" borderId="16" xfId="0" applyNumberFormat="1" applyFont="1" applyFill="1" applyBorder="1" applyAlignment="1" applyProtection="1">
      <alignment vertical="center"/>
    </xf>
    <xf numFmtId="0" fontId="10" fillId="0" borderId="24" xfId="0" applyFont="1" applyFill="1" applyBorder="1" applyProtection="1">
      <protection locked="0"/>
    </xf>
    <xf numFmtId="168" fontId="11" fillId="2" borderId="26" xfId="0" applyNumberFormat="1" applyFont="1" applyFill="1" applyBorder="1" applyAlignment="1" applyProtection="1">
      <alignment vertical="center"/>
    </xf>
    <xf numFmtId="164" fontId="11" fillId="0" borderId="10" xfId="0" applyNumberFormat="1" applyFont="1" applyFill="1" applyBorder="1" applyAlignment="1" applyProtection="1">
      <alignment vertical="center"/>
      <protection locked="0"/>
    </xf>
    <xf numFmtId="168" fontId="11" fillId="2" borderId="32" xfId="0" applyNumberFormat="1" applyFont="1" applyFill="1" applyBorder="1" applyAlignment="1" applyProtection="1">
      <alignment vertical="center"/>
    </xf>
    <xf numFmtId="168" fontId="11" fillId="2" borderId="33" xfId="0" applyNumberFormat="1" applyFont="1" applyFill="1" applyBorder="1" applyAlignment="1" applyProtection="1">
      <alignment vertical="center"/>
    </xf>
    <xf numFmtId="166" fontId="11" fillId="2" borderId="33" xfId="0" applyNumberFormat="1" applyFont="1" applyFill="1" applyBorder="1" applyAlignment="1" applyProtection="1">
      <alignment vertical="center"/>
    </xf>
    <xf numFmtId="166" fontId="11" fillId="2" borderId="1" xfId="0" applyNumberFormat="1" applyFont="1" applyFill="1" applyBorder="1" applyAlignment="1" applyProtection="1">
      <alignment vertical="center"/>
    </xf>
    <xf numFmtId="166" fontId="11" fillId="2" borderId="32" xfId="0" applyNumberFormat="1" applyFont="1" applyFill="1" applyBorder="1" applyAlignment="1" applyProtection="1">
      <alignment vertical="center"/>
    </xf>
    <xf numFmtId="164" fontId="11" fillId="7" borderId="34" xfId="0" applyNumberFormat="1" applyFont="1" applyFill="1" applyBorder="1" applyAlignment="1" applyProtection="1">
      <alignment horizontal="center" vertical="top"/>
    </xf>
    <xf numFmtId="0" fontId="12" fillId="8" borderId="35" xfId="0" applyFont="1" applyFill="1" applyBorder="1" applyProtection="1"/>
    <xf numFmtId="0" fontId="10" fillId="8" borderId="35" xfId="0" applyFont="1" applyFill="1" applyBorder="1" applyProtection="1"/>
    <xf numFmtId="0" fontId="10" fillId="8" borderId="36" xfId="0" applyFont="1" applyFill="1" applyBorder="1" applyProtection="1"/>
    <xf numFmtId="166" fontId="11" fillId="2" borderId="26" xfId="0" applyNumberFormat="1" applyFont="1" applyFill="1" applyBorder="1" applyAlignment="1" applyProtection="1">
      <alignment vertical="center"/>
    </xf>
    <xf numFmtId="0" fontId="10" fillId="8" borderId="0" xfId="0" applyFont="1" applyFill="1" applyBorder="1" applyProtection="1"/>
    <xf numFmtId="0" fontId="10" fillId="8" borderId="5" xfId="0" applyFont="1" applyFill="1" applyBorder="1" applyProtection="1"/>
    <xf numFmtId="0" fontId="7" fillId="5" borderId="37" xfId="0" applyFont="1" applyFill="1" applyBorder="1" applyAlignment="1" applyProtection="1">
      <alignment horizontal="right" vertical="center"/>
    </xf>
    <xf numFmtId="0" fontId="7" fillId="8" borderId="0" xfId="0" applyFont="1" applyFill="1" applyBorder="1" applyProtection="1"/>
    <xf numFmtId="166" fontId="11" fillId="2" borderId="30" xfId="0" applyNumberFormat="1" applyFont="1" applyFill="1" applyBorder="1" applyAlignment="1" applyProtection="1">
      <alignment vertical="center"/>
    </xf>
    <xf numFmtId="164" fontId="11" fillId="0" borderId="31" xfId="0" applyNumberFormat="1" applyFont="1" applyFill="1" applyBorder="1" applyAlignment="1" applyProtection="1">
      <alignment vertical="center"/>
      <protection locked="0"/>
    </xf>
    <xf numFmtId="164" fontId="11" fillId="0" borderId="14" xfId="0" applyNumberFormat="1" applyFont="1" applyFill="1" applyBorder="1" applyAlignment="1" applyProtection="1">
      <alignment vertical="center"/>
      <protection locked="0"/>
    </xf>
    <xf numFmtId="164" fontId="11" fillId="0" borderId="16" xfId="0" applyNumberFormat="1" applyFont="1" applyFill="1" applyBorder="1" applyAlignment="1" applyProtection="1">
      <alignment vertical="center"/>
      <protection locked="0"/>
    </xf>
    <xf numFmtId="0" fontId="10" fillId="8" borderId="4" xfId="0" applyFont="1" applyFill="1" applyBorder="1" applyProtection="1"/>
    <xf numFmtId="0" fontId="10" fillId="8" borderId="6" xfId="0" applyFont="1" applyFill="1" applyBorder="1" applyProtection="1"/>
    <xf numFmtId="0" fontId="10" fillId="0" borderId="0" xfId="0" applyFont="1" applyAlignment="1">
      <alignment horizontal="center"/>
    </xf>
    <xf numFmtId="0" fontId="7" fillId="0" borderId="29" xfId="0" applyFont="1" applyBorder="1"/>
    <xf numFmtId="0" fontId="7" fillId="0" borderId="30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23" xfId="0" applyFont="1" applyBorder="1"/>
    <xf numFmtId="0" fontId="7" fillId="0" borderId="14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0" fontId="7" fillId="0" borderId="38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10" fillId="0" borderId="23" xfId="0" applyFont="1" applyBorder="1" applyAlignment="1">
      <alignment horizontal="center"/>
    </xf>
    <xf numFmtId="0" fontId="10" fillId="0" borderId="28" xfId="0" applyFont="1" applyBorder="1"/>
    <xf numFmtId="0" fontId="10" fillId="0" borderId="15" xfId="0" applyFont="1" applyBorder="1" applyAlignment="1">
      <alignment horizontal="center"/>
    </xf>
    <xf numFmtId="0" fontId="10" fillId="0" borderId="16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10" fillId="0" borderId="28" xfId="0" applyFont="1" applyBorder="1" applyAlignment="1">
      <alignment horizontal="center"/>
    </xf>
    <xf numFmtId="0" fontId="7" fillId="9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13" fillId="0" borderId="0" xfId="0" applyFont="1" applyFill="1" applyBorder="1" applyAlignment="1"/>
    <xf numFmtId="0" fontId="10" fillId="5" borderId="39" xfId="0" applyFont="1" applyFill="1" applyBorder="1" applyProtection="1"/>
    <xf numFmtId="0" fontId="10" fillId="5" borderId="40" xfId="0" applyFont="1" applyFill="1" applyBorder="1" applyProtection="1"/>
    <xf numFmtId="164" fontId="11" fillId="0" borderId="26" xfId="0" applyNumberFormat="1" applyFont="1" applyFill="1" applyBorder="1" applyAlignment="1" applyProtection="1">
      <alignment vertical="center"/>
      <protection locked="0"/>
    </xf>
    <xf numFmtId="0" fontId="7" fillId="0" borderId="35" xfId="0" applyFont="1" applyBorder="1" applyAlignment="1" applyProtection="1">
      <alignment horizontal="center" vertical="center"/>
    </xf>
    <xf numFmtId="0" fontId="7" fillId="0" borderId="36" xfId="0" applyFont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/>
    </xf>
    <xf numFmtId="0" fontId="7" fillId="5" borderId="8" xfId="0" applyFont="1" applyFill="1" applyBorder="1" applyAlignment="1" applyProtection="1">
      <alignment horizontal="right" vertical="center"/>
    </xf>
    <xf numFmtId="0" fontId="7" fillId="5" borderId="39" xfId="0" applyFont="1" applyFill="1" applyBorder="1" applyProtection="1"/>
    <xf numFmtId="0" fontId="7" fillId="5" borderId="40" xfId="0" applyFont="1" applyFill="1" applyBorder="1" applyProtection="1"/>
    <xf numFmtId="168" fontId="11" fillId="2" borderId="10" xfId="0" applyNumberFormat="1" applyFont="1" applyFill="1" applyBorder="1" applyAlignment="1" applyProtection="1">
      <alignment vertical="center"/>
    </xf>
    <xf numFmtId="0" fontId="10" fillId="10" borderId="29" xfId="0" applyFont="1" applyFill="1" applyBorder="1" applyProtection="1">
      <protection locked="0"/>
    </xf>
    <xf numFmtId="164" fontId="14" fillId="7" borderId="39" xfId="0" applyNumberFormat="1" applyFont="1" applyFill="1" applyBorder="1" applyAlignment="1" applyProtection="1">
      <alignment horizontal="center" vertical="center"/>
    </xf>
    <xf numFmtId="164" fontId="14" fillId="7" borderId="36" xfId="0" applyNumberFormat="1" applyFont="1" applyFill="1" applyBorder="1" applyAlignment="1" applyProtection="1">
      <alignment horizontal="center" vertical="center"/>
    </xf>
    <xf numFmtId="164" fontId="14" fillId="7" borderId="41" xfId="0" applyNumberFormat="1" applyFont="1" applyFill="1" applyBorder="1" applyAlignment="1" applyProtection="1">
      <alignment horizontal="center" vertical="center"/>
    </xf>
    <xf numFmtId="164" fontId="14" fillId="7" borderId="40" xfId="0" applyNumberFormat="1" applyFont="1" applyFill="1" applyBorder="1" applyAlignment="1" applyProtection="1">
      <alignment horizontal="center" vertical="center"/>
    </xf>
    <xf numFmtId="164" fontId="14" fillId="7" borderId="5" xfId="0" applyNumberFormat="1" applyFont="1" applyFill="1" applyBorder="1" applyAlignment="1" applyProtection="1">
      <alignment horizontal="center" vertical="center"/>
    </xf>
    <xf numFmtId="164" fontId="14" fillId="7" borderId="34" xfId="0" applyNumberFormat="1" applyFont="1" applyFill="1" applyBorder="1" applyAlignment="1" applyProtection="1">
      <alignment horizontal="center" vertical="top"/>
    </xf>
    <xf numFmtId="164" fontId="14" fillId="7" borderId="7" xfId="0" applyNumberFormat="1" applyFont="1" applyFill="1" applyBorder="1" applyAlignment="1" applyProtection="1">
      <alignment vertical="top"/>
    </xf>
    <xf numFmtId="164" fontId="14" fillId="7" borderId="8" xfId="0" applyNumberFormat="1" applyFont="1" applyFill="1" applyBorder="1" applyAlignment="1" applyProtection="1">
      <alignment vertical="top"/>
    </xf>
    <xf numFmtId="164" fontId="14" fillId="7" borderId="42" xfId="0" applyNumberFormat="1" applyFont="1" applyFill="1" applyBorder="1" applyAlignment="1" applyProtection="1">
      <alignment horizontal="center" vertical="center"/>
    </xf>
    <xf numFmtId="164" fontId="14" fillId="7" borderId="20" xfId="0" applyNumberFormat="1" applyFont="1" applyFill="1" applyBorder="1" applyAlignment="1" applyProtection="1">
      <alignment horizontal="center" vertical="center"/>
    </xf>
    <xf numFmtId="0" fontId="7" fillId="0" borderId="2" xfId="0" applyFont="1" applyFill="1" applyBorder="1" applyAlignment="1" applyProtection="1">
      <alignment horizontal="center"/>
    </xf>
    <xf numFmtId="164" fontId="14" fillId="0" borderId="20" xfId="0" applyNumberFormat="1" applyFont="1" applyFill="1" applyBorder="1" applyAlignment="1" applyProtection="1">
      <alignment vertical="center"/>
      <protection locked="0"/>
    </xf>
    <xf numFmtId="166" fontId="14" fillId="5" borderId="37" xfId="0" applyNumberFormat="1" applyFont="1" applyFill="1" applyBorder="1" applyAlignment="1" applyProtection="1">
      <alignment vertical="center"/>
    </xf>
    <xf numFmtId="164" fontId="14" fillId="7" borderId="43" xfId="0" applyNumberFormat="1" applyFont="1" applyFill="1" applyBorder="1" applyAlignment="1" applyProtection="1">
      <alignment horizontal="center" vertical="center"/>
    </xf>
    <xf numFmtId="164" fontId="14" fillId="7" borderId="44" xfId="0" applyNumberFormat="1" applyFont="1" applyFill="1" applyBorder="1" applyAlignment="1" applyProtection="1">
      <alignment horizontal="center" vertical="center"/>
    </xf>
    <xf numFmtId="0" fontId="7" fillId="0" borderId="31" xfId="0" applyFont="1" applyBorder="1" applyAlignment="1" applyProtection="1">
      <alignment horizontal="center"/>
    </xf>
    <xf numFmtId="0" fontId="10" fillId="0" borderId="27" xfId="0" applyFont="1" applyBorder="1" applyAlignment="1"/>
    <xf numFmtId="0" fontId="10" fillId="0" borderId="11" xfId="0" applyFont="1" applyBorder="1" applyAlignment="1"/>
    <xf numFmtId="0" fontId="10" fillId="0" borderId="14" xfId="0" applyFont="1" applyBorder="1" applyAlignment="1"/>
    <xf numFmtId="0" fontId="7" fillId="9" borderId="15" xfId="0" applyFont="1" applyFill="1" applyBorder="1" applyAlignment="1">
      <alignment horizontal="center"/>
    </xf>
    <xf numFmtId="0" fontId="10" fillId="0" borderId="24" xfId="0" applyFont="1" applyBorder="1" applyAlignment="1">
      <alignment horizontal="center"/>
    </xf>
    <xf numFmtId="167" fontId="10" fillId="0" borderId="10" xfId="0" applyNumberFormat="1" applyFont="1" applyBorder="1" applyAlignment="1">
      <alignment horizontal="center"/>
    </xf>
    <xf numFmtId="0" fontId="10" fillId="0" borderId="25" xfId="0" applyFont="1" applyBorder="1" applyAlignment="1">
      <alignment horizontal="center"/>
    </xf>
    <xf numFmtId="0" fontId="10" fillId="0" borderId="45" xfId="0" applyFont="1" applyBorder="1"/>
    <xf numFmtId="167" fontId="10" fillId="0" borderId="45" xfId="0" applyNumberFormat="1" applyFont="1" applyBorder="1" applyAlignment="1">
      <alignment horizontal="center"/>
    </xf>
    <xf numFmtId="0" fontId="15" fillId="9" borderId="7" xfId="0" applyFont="1" applyFill="1" applyBorder="1" applyAlignment="1">
      <alignment horizontal="right"/>
    </xf>
    <xf numFmtId="0" fontId="15" fillId="9" borderId="18" xfId="0" applyFont="1" applyFill="1" applyBorder="1" applyAlignment="1"/>
    <xf numFmtId="0" fontId="7" fillId="9" borderId="19" xfId="0" applyFont="1" applyFill="1" applyBorder="1" applyAlignment="1">
      <alignment horizontal="center"/>
    </xf>
    <xf numFmtId="0" fontId="7" fillId="9" borderId="19" xfId="0" applyFont="1" applyFill="1" applyBorder="1"/>
    <xf numFmtId="2" fontId="7" fillId="9" borderId="20" xfId="0" applyNumberFormat="1" applyFont="1" applyFill="1" applyBorder="1" applyAlignment="1">
      <alignment horizontal="center"/>
    </xf>
    <xf numFmtId="0" fontId="7" fillId="9" borderId="46" xfId="0" applyFont="1" applyFill="1" applyBorder="1" applyAlignment="1">
      <alignment horizontal="center"/>
    </xf>
    <xf numFmtId="0" fontId="7" fillId="9" borderId="30" xfId="0" applyFont="1" applyFill="1" applyBorder="1" applyAlignment="1">
      <alignment horizontal="center"/>
    </xf>
    <xf numFmtId="0" fontId="7" fillId="9" borderId="31" xfId="0" applyFont="1" applyFill="1" applyBorder="1" applyAlignment="1">
      <alignment horizontal="center"/>
    </xf>
    <xf numFmtId="0" fontId="7" fillId="9" borderId="47" xfId="0" applyFont="1" applyFill="1" applyBorder="1" applyAlignment="1">
      <alignment horizontal="center" vertical="center"/>
    </xf>
    <xf numFmtId="0" fontId="7" fillId="9" borderId="44" xfId="0" applyFont="1" applyFill="1" applyBorder="1" applyAlignment="1">
      <alignment horizontal="center"/>
    </xf>
    <xf numFmtId="0" fontId="10" fillId="0" borderId="40" xfId="0" applyFont="1" applyBorder="1" applyAlignment="1">
      <alignment horizontal="center"/>
    </xf>
    <xf numFmtId="0" fontId="10" fillId="0" borderId="48" xfId="0" applyFont="1" applyBorder="1" applyAlignment="1">
      <alignment horizontal="left"/>
    </xf>
    <xf numFmtId="0" fontId="7" fillId="9" borderId="43" xfId="0" applyFont="1" applyFill="1" applyBorder="1" applyAlignment="1">
      <alignment horizontal="center"/>
    </xf>
    <xf numFmtId="0" fontId="7" fillId="9" borderId="48" xfId="0" applyFont="1" applyFill="1" applyBorder="1" applyAlignment="1">
      <alignment horizontal="center" vertical="center"/>
    </xf>
    <xf numFmtId="0" fontId="7" fillId="9" borderId="49" xfId="0" applyFont="1" applyFill="1" applyBorder="1" applyAlignment="1">
      <alignment horizontal="center"/>
    </xf>
    <xf numFmtId="0" fontId="7" fillId="9" borderId="16" xfId="0" applyFont="1" applyFill="1" applyBorder="1" applyAlignment="1">
      <alignment horizontal="center"/>
    </xf>
    <xf numFmtId="0" fontId="7" fillId="6" borderId="50" xfId="0" applyFont="1" applyFill="1" applyBorder="1"/>
    <xf numFmtId="0" fontId="10" fillId="0" borderId="49" xfId="0" applyFont="1" applyBorder="1" applyAlignment="1">
      <alignment horizontal="center"/>
    </xf>
    <xf numFmtId="0" fontId="7" fillId="6" borderId="21" xfId="0" applyFont="1" applyFill="1" applyBorder="1"/>
    <xf numFmtId="0" fontId="10" fillId="0" borderId="22" xfId="0" applyFont="1" applyBorder="1" applyAlignment="1">
      <alignment horizontal="center" vertical="center"/>
    </xf>
    <xf numFmtId="0" fontId="12" fillId="6" borderId="7" xfId="0" applyFont="1" applyFill="1" applyBorder="1" applyAlignment="1">
      <alignment horizontal="center" vertical="center"/>
    </xf>
    <xf numFmtId="0" fontId="16" fillId="6" borderId="9" xfId="0" applyFont="1" applyFill="1" applyBorder="1" applyAlignment="1">
      <alignment vertical="center"/>
    </xf>
    <xf numFmtId="0" fontId="7" fillId="6" borderId="8" xfId="0" applyFont="1" applyFill="1" applyBorder="1" applyAlignment="1">
      <alignment horizontal="center" vertical="center"/>
    </xf>
    <xf numFmtId="14" fontId="7" fillId="6" borderId="9" xfId="0" applyNumberFormat="1" applyFont="1" applyFill="1" applyBorder="1" applyAlignment="1">
      <alignment horizontal="center" vertical="center"/>
    </xf>
    <xf numFmtId="164" fontId="11" fillId="11" borderId="30" xfId="0" applyNumberFormat="1" applyFont="1" applyFill="1" applyBorder="1" applyAlignment="1" applyProtection="1">
      <alignment vertical="center"/>
      <protection locked="0"/>
    </xf>
    <xf numFmtId="0" fontId="10" fillId="0" borderId="37" xfId="0" applyFont="1" applyBorder="1" applyAlignment="1" applyProtection="1">
      <alignment horizontal="center" vertical="center"/>
    </xf>
    <xf numFmtId="0" fontId="10" fillId="0" borderId="19" xfId="0" applyFont="1" applyBorder="1" applyAlignment="1" applyProtection="1">
      <alignment horizontal="center" vertical="center"/>
    </xf>
    <xf numFmtId="0" fontId="10" fillId="0" borderId="19" xfId="0" applyFont="1" applyBorder="1" applyProtection="1"/>
    <xf numFmtId="0" fontId="6" fillId="0" borderId="19" xfId="0" applyFont="1" applyBorder="1" applyProtection="1"/>
    <xf numFmtId="0" fontId="6" fillId="0" borderId="20" xfId="0" applyFont="1" applyBorder="1" applyProtection="1"/>
    <xf numFmtId="0" fontId="10" fillId="0" borderId="3" xfId="0" applyFont="1" applyBorder="1" applyProtection="1"/>
    <xf numFmtId="0" fontId="10" fillId="0" borderId="4" xfId="0" applyFont="1" applyBorder="1" applyProtection="1"/>
    <xf numFmtId="0" fontId="6" fillId="0" borderId="4" xfId="0" applyFont="1" applyBorder="1" applyProtection="1"/>
    <xf numFmtId="0" fontId="6" fillId="0" borderId="6" xfId="0" applyFont="1" applyBorder="1" applyProtection="1"/>
    <xf numFmtId="0" fontId="6" fillId="14" borderId="56" xfId="0" applyFont="1" applyFill="1" applyBorder="1"/>
    <xf numFmtId="0" fontId="6" fillId="14" borderId="45" xfId="0" applyFont="1" applyFill="1" applyBorder="1"/>
    <xf numFmtId="0" fontId="6" fillId="15" borderId="56" xfId="0" applyFont="1" applyFill="1" applyBorder="1"/>
    <xf numFmtId="0" fontId="6" fillId="15" borderId="45" xfId="0" applyFont="1" applyFill="1" applyBorder="1"/>
    <xf numFmtId="0" fontId="10" fillId="15" borderId="56" xfId="0" applyFont="1" applyFill="1" applyBorder="1"/>
    <xf numFmtId="0" fontId="10" fillId="14" borderId="56" xfId="0" applyFont="1" applyFill="1" applyBorder="1"/>
    <xf numFmtId="0" fontId="10" fillId="0" borderId="37" xfId="0" applyFont="1" applyBorder="1" applyProtection="1">
      <protection hidden="1"/>
    </xf>
    <xf numFmtId="1" fontId="10" fillId="0" borderId="19" xfId="0" applyNumberFormat="1" applyFont="1" applyBorder="1" applyProtection="1">
      <protection hidden="1"/>
    </xf>
    <xf numFmtId="170" fontId="10" fillId="14" borderId="56" xfId="0" applyNumberFormat="1" applyFont="1" applyFill="1" applyBorder="1"/>
    <xf numFmtId="0" fontId="6" fillId="4" borderId="0" xfId="0" applyFont="1" applyFill="1" applyProtection="1"/>
    <xf numFmtId="0" fontId="10" fillId="16" borderId="56" xfId="0" applyFont="1" applyFill="1" applyBorder="1"/>
    <xf numFmtId="0" fontId="6" fillId="16" borderId="56" xfId="0" applyFont="1" applyFill="1" applyBorder="1"/>
    <xf numFmtId="0" fontId="6" fillId="16" borderId="45" xfId="0" applyFont="1" applyFill="1" applyBorder="1"/>
    <xf numFmtId="0" fontId="12" fillId="6" borderId="7" xfId="0" applyFont="1" applyFill="1" applyBorder="1" applyAlignment="1">
      <alignment horizontal="center" vertical="center"/>
    </xf>
    <xf numFmtId="0" fontId="12" fillId="6" borderId="8" xfId="0" applyFont="1" applyFill="1" applyBorder="1" applyAlignment="1">
      <alignment horizontal="center" vertical="center"/>
    </xf>
    <xf numFmtId="0" fontId="12" fillId="6" borderId="9" xfId="0" applyFont="1" applyFill="1" applyBorder="1" applyAlignment="1">
      <alignment horizontal="center" vertical="center"/>
    </xf>
    <xf numFmtId="0" fontId="7" fillId="0" borderId="36" xfId="0" applyFont="1" applyBorder="1" applyAlignment="1" applyProtection="1">
      <alignment horizontal="center" vertical="center"/>
    </xf>
    <xf numFmtId="0" fontId="7" fillId="0" borderId="5" xfId="0" applyFont="1" applyBorder="1" applyAlignment="1" applyProtection="1">
      <alignment horizontal="center" vertical="center"/>
    </xf>
    <xf numFmtId="0" fontId="7" fillId="0" borderId="6" xfId="0" applyFont="1" applyBorder="1" applyAlignment="1" applyProtection="1">
      <alignment horizontal="center" vertical="center"/>
    </xf>
    <xf numFmtId="0" fontId="7" fillId="0" borderId="35" xfId="0" applyFont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 vertical="center"/>
    </xf>
    <xf numFmtId="0" fontId="7" fillId="0" borderId="4" xfId="0" applyFont="1" applyBorder="1" applyAlignment="1" applyProtection="1">
      <alignment horizontal="center" vertical="center"/>
    </xf>
    <xf numFmtId="0" fontId="7" fillId="4" borderId="15" xfId="0" applyFont="1" applyFill="1" applyBorder="1" applyAlignment="1" applyProtection="1">
      <alignment horizontal="center"/>
    </xf>
    <xf numFmtId="0" fontId="7" fillId="4" borderId="16" xfId="0" applyFont="1" applyFill="1" applyBorder="1" applyAlignment="1" applyProtection="1">
      <alignment horizontal="center"/>
    </xf>
    <xf numFmtId="0" fontId="18" fillId="5" borderId="34" xfId="0" applyFont="1" applyFill="1" applyBorder="1" applyAlignment="1" applyProtection="1">
      <alignment horizontal="center" vertical="center"/>
    </xf>
    <xf numFmtId="0" fontId="18" fillId="5" borderId="35" xfId="0" applyFont="1" applyFill="1" applyBorder="1" applyAlignment="1" applyProtection="1">
      <alignment horizontal="center" vertical="center"/>
    </xf>
    <xf numFmtId="0" fontId="18" fillId="5" borderId="36" xfId="0" applyFont="1" applyFill="1" applyBorder="1" applyAlignment="1" applyProtection="1">
      <alignment horizontal="center" vertical="center"/>
    </xf>
    <xf numFmtId="0" fontId="18" fillId="5" borderId="3" xfId="0" applyFont="1" applyFill="1" applyBorder="1" applyAlignment="1" applyProtection="1">
      <alignment horizontal="center" vertical="center"/>
    </xf>
    <xf numFmtId="0" fontId="18" fillId="5" borderId="4" xfId="0" applyFont="1" applyFill="1" applyBorder="1" applyAlignment="1" applyProtection="1">
      <alignment horizontal="center" vertical="center"/>
    </xf>
    <xf numFmtId="0" fontId="18" fillId="5" borderId="6" xfId="0" applyFont="1" applyFill="1" applyBorder="1" applyAlignment="1" applyProtection="1">
      <alignment horizontal="center" vertical="center"/>
    </xf>
    <xf numFmtId="164" fontId="14" fillId="7" borderId="34" xfId="0" applyNumberFormat="1" applyFont="1" applyFill="1" applyBorder="1" applyAlignment="1" applyProtection="1">
      <alignment horizontal="center" vertical="center"/>
    </xf>
    <xf numFmtId="164" fontId="14" fillId="7" borderId="36" xfId="0" applyNumberFormat="1" applyFont="1" applyFill="1" applyBorder="1" applyAlignment="1" applyProtection="1">
      <alignment horizontal="center" vertical="center"/>
    </xf>
    <xf numFmtId="164" fontId="14" fillId="7" borderId="3" xfId="0" applyNumberFormat="1" applyFont="1" applyFill="1" applyBorder="1" applyAlignment="1" applyProtection="1">
      <alignment horizontal="center" vertical="center"/>
    </xf>
    <xf numFmtId="164" fontId="14" fillId="7" borderId="6" xfId="0" applyNumberFormat="1" applyFont="1" applyFill="1" applyBorder="1" applyAlignment="1" applyProtection="1">
      <alignment horizontal="center" vertical="center"/>
    </xf>
    <xf numFmtId="164" fontId="14" fillId="7" borderId="7" xfId="0" applyNumberFormat="1" applyFont="1" applyFill="1" applyBorder="1" applyAlignment="1" applyProtection="1">
      <alignment horizontal="center" vertical="center"/>
    </xf>
    <xf numFmtId="164" fontId="14" fillId="7" borderId="9" xfId="0" applyNumberFormat="1" applyFont="1" applyFill="1" applyBorder="1" applyAlignment="1" applyProtection="1">
      <alignment horizontal="center" vertical="center"/>
    </xf>
    <xf numFmtId="164" fontId="14" fillId="5" borderId="7" xfId="0" applyNumberFormat="1" applyFont="1" applyFill="1" applyBorder="1" applyAlignment="1" applyProtection="1">
      <alignment horizontal="center" vertical="top"/>
    </xf>
    <xf numFmtId="164" fontId="14" fillId="5" borderId="8" xfId="0" applyNumberFormat="1" applyFont="1" applyFill="1" applyBorder="1" applyAlignment="1" applyProtection="1">
      <alignment horizontal="center" vertical="top"/>
    </xf>
    <xf numFmtId="164" fontId="14" fillId="5" borderId="9" xfId="0" applyNumberFormat="1" applyFont="1" applyFill="1" applyBorder="1" applyAlignment="1" applyProtection="1">
      <alignment horizontal="center" vertical="top"/>
    </xf>
    <xf numFmtId="0" fontId="7" fillId="12" borderId="29" xfId="0" applyFont="1" applyFill="1" applyBorder="1" applyAlignment="1" applyProtection="1">
      <alignment horizontal="center"/>
    </xf>
    <xf numFmtId="0" fontId="7" fillId="12" borderId="30" xfId="0" applyFont="1" applyFill="1" applyBorder="1" applyAlignment="1" applyProtection="1">
      <alignment horizontal="center"/>
    </xf>
    <xf numFmtId="0" fontId="7" fillId="12" borderId="28" xfId="0" applyFont="1" applyFill="1" applyBorder="1" applyAlignment="1" applyProtection="1">
      <alignment horizontal="center"/>
    </xf>
    <xf numFmtId="0" fontId="7" fillId="12" borderId="15" xfId="0" applyFont="1" applyFill="1" applyBorder="1" applyAlignment="1" applyProtection="1">
      <alignment horizontal="center"/>
    </xf>
    <xf numFmtId="0" fontId="7" fillId="0" borderId="10" xfId="0" applyFont="1" applyBorder="1" applyAlignment="1" applyProtection="1">
      <alignment horizontal="center"/>
    </xf>
    <xf numFmtId="0" fontId="7" fillId="0" borderId="11" xfId="0" applyFont="1" applyBorder="1" applyAlignment="1" applyProtection="1">
      <alignment horizontal="center"/>
    </xf>
    <xf numFmtId="164" fontId="11" fillId="0" borderId="52" xfId="0" applyNumberFormat="1" applyFont="1" applyBorder="1" applyAlignment="1" applyProtection="1">
      <alignment horizontal="center" vertical="center"/>
    </xf>
    <xf numFmtId="164" fontId="11" fillId="0" borderId="46" xfId="0" applyNumberFormat="1" applyFont="1" applyBorder="1" applyAlignment="1" applyProtection="1">
      <alignment horizontal="center" vertical="center"/>
    </xf>
    <xf numFmtId="0" fontId="7" fillId="5" borderId="51" xfId="0" applyFont="1" applyFill="1" applyBorder="1" applyAlignment="1" applyProtection="1">
      <alignment horizontal="center" vertical="center" wrapText="1"/>
    </xf>
    <xf numFmtId="0" fontId="7" fillId="5" borderId="40" xfId="0" applyFont="1" applyFill="1" applyBorder="1" applyAlignment="1" applyProtection="1">
      <alignment horizontal="center" vertical="center" wrapText="1"/>
    </xf>
    <xf numFmtId="164" fontId="11" fillId="0" borderId="53" xfId="0" applyNumberFormat="1" applyFont="1" applyBorder="1" applyAlignment="1" applyProtection="1">
      <alignment horizontal="center" vertical="center"/>
    </xf>
    <xf numFmtId="164" fontId="11" fillId="0" borderId="13" xfId="0" applyNumberFormat="1" applyFont="1" applyBorder="1" applyAlignment="1" applyProtection="1">
      <alignment horizontal="center" vertical="center"/>
    </xf>
    <xf numFmtId="164" fontId="11" fillId="0" borderId="54" xfId="0" applyNumberFormat="1" applyFont="1" applyBorder="1" applyAlignment="1" applyProtection="1">
      <alignment horizontal="center" vertical="center"/>
    </xf>
    <xf numFmtId="164" fontId="11" fillId="0" borderId="49" xfId="0" applyNumberFormat="1" applyFont="1" applyBorder="1" applyAlignment="1" applyProtection="1">
      <alignment horizontal="center" vertical="center"/>
    </xf>
    <xf numFmtId="0" fontId="7" fillId="12" borderId="24" xfId="0" applyFont="1" applyFill="1" applyBorder="1" applyAlignment="1" applyProtection="1">
      <alignment horizontal="center"/>
    </xf>
    <xf numFmtId="0" fontId="7" fillId="12" borderId="10" xfId="0" applyFont="1" applyFill="1" applyBorder="1" applyAlignment="1" applyProtection="1">
      <alignment horizontal="center"/>
    </xf>
    <xf numFmtId="164" fontId="11" fillId="0" borderId="42" xfId="0" applyNumberFormat="1" applyFont="1" applyBorder="1" applyAlignment="1" applyProtection="1">
      <alignment horizontal="center" vertical="center"/>
    </xf>
    <xf numFmtId="164" fontId="11" fillId="0" borderId="18" xfId="0" applyNumberFormat="1" applyFont="1" applyBorder="1" applyAlignment="1" applyProtection="1">
      <alignment horizontal="center" vertical="center"/>
    </xf>
    <xf numFmtId="164" fontId="14" fillId="7" borderId="2" xfId="0" applyNumberFormat="1" applyFont="1" applyFill="1" applyBorder="1" applyAlignment="1" applyProtection="1">
      <alignment horizontal="center" vertical="center"/>
    </xf>
    <xf numFmtId="0" fontId="14" fillId="7" borderId="2" xfId="0" applyFont="1" applyFill="1" applyBorder="1" applyAlignment="1" applyProtection="1">
      <alignment horizontal="center" vertical="center"/>
    </xf>
    <xf numFmtId="0" fontId="7" fillId="5" borderId="39" xfId="0" applyFont="1" applyFill="1" applyBorder="1" applyAlignment="1" applyProtection="1">
      <alignment horizontal="center" vertical="center" wrapText="1"/>
    </xf>
    <xf numFmtId="0" fontId="7" fillId="5" borderId="8" xfId="0" applyFont="1" applyFill="1" applyBorder="1" applyAlignment="1" applyProtection="1">
      <alignment horizontal="center"/>
    </xf>
    <xf numFmtId="0" fontId="7" fillId="8" borderId="34" xfId="0" applyFont="1" applyFill="1" applyBorder="1" applyAlignment="1" applyProtection="1">
      <alignment horizontal="center" vertical="center" textRotation="90"/>
    </xf>
    <xf numFmtId="0" fontId="7" fillId="8" borderId="2" xfId="0" applyFont="1" applyFill="1" applyBorder="1" applyAlignment="1" applyProtection="1">
      <alignment horizontal="center" vertical="center" textRotation="90"/>
    </xf>
    <xf numFmtId="0" fontId="7" fillId="8" borderId="3" xfId="0" applyFont="1" applyFill="1" applyBorder="1" applyAlignment="1" applyProtection="1">
      <alignment horizontal="center" vertical="center" textRotation="90"/>
    </xf>
    <xf numFmtId="164" fontId="17" fillId="5" borderId="7" xfId="0" applyNumberFormat="1" applyFont="1" applyFill="1" applyBorder="1" applyAlignment="1" applyProtection="1">
      <alignment horizontal="center" vertical="center"/>
    </xf>
    <xf numFmtId="164" fontId="17" fillId="5" borderId="8" xfId="0" applyNumberFormat="1" applyFont="1" applyFill="1" applyBorder="1" applyAlignment="1" applyProtection="1">
      <alignment horizontal="center" vertical="center"/>
    </xf>
    <xf numFmtId="164" fontId="17" fillId="5" borderId="35" xfId="0" applyNumberFormat="1" applyFont="1" applyFill="1" applyBorder="1" applyAlignment="1" applyProtection="1">
      <alignment horizontal="center" vertical="center"/>
    </xf>
    <xf numFmtId="164" fontId="17" fillId="5" borderId="9" xfId="0" applyNumberFormat="1" applyFont="1" applyFill="1" applyBorder="1" applyAlignment="1" applyProtection="1">
      <alignment horizontal="center" vertical="center"/>
    </xf>
    <xf numFmtId="0" fontId="7" fillId="0" borderId="52" xfId="0" applyFont="1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9" borderId="7" xfId="0" applyFont="1" applyFill="1" applyBorder="1" applyAlignment="1">
      <alignment horizontal="center" vertical="center"/>
    </xf>
    <xf numFmtId="0" fontId="7" fillId="9" borderId="8" xfId="0" applyFont="1" applyFill="1" applyBorder="1" applyAlignment="1">
      <alignment horizontal="center" vertical="center"/>
    </xf>
    <xf numFmtId="0" fontId="7" fillId="9" borderId="9" xfId="0" applyFont="1" applyFill="1" applyBorder="1" applyAlignment="1">
      <alignment horizontal="center" vertical="center"/>
    </xf>
    <xf numFmtId="0" fontId="10" fillId="0" borderId="53" xfId="0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10" fillId="0" borderId="23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8" fillId="13" borderId="3" xfId="0" applyFont="1" applyFill="1" applyBorder="1" applyAlignment="1">
      <alignment horizontal="center"/>
    </xf>
    <xf numFmtId="0" fontId="8" fillId="13" borderId="4" xfId="0" applyFont="1" applyFill="1" applyBorder="1" applyAlignment="1">
      <alignment horizontal="center"/>
    </xf>
    <xf numFmtId="0" fontId="13" fillId="13" borderId="7" xfId="0" applyFont="1" applyFill="1" applyBorder="1" applyAlignment="1">
      <alignment horizontal="center"/>
    </xf>
    <xf numFmtId="0" fontId="13" fillId="13" borderId="8" xfId="0" applyFont="1" applyFill="1" applyBorder="1" applyAlignment="1">
      <alignment horizontal="center"/>
    </xf>
    <xf numFmtId="0" fontId="13" fillId="13" borderId="9" xfId="0" applyFont="1" applyFill="1" applyBorder="1" applyAlignment="1">
      <alignment horizontal="center"/>
    </xf>
    <xf numFmtId="0" fontId="8" fillId="13" borderId="7" xfId="0" applyFont="1" applyFill="1" applyBorder="1" applyAlignment="1">
      <alignment horizontal="center"/>
    </xf>
    <xf numFmtId="0" fontId="8" fillId="13" borderId="8" xfId="0" applyFont="1" applyFill="1" applyBorder="1" applyAlignment="1">
      <alignment horizontal="center"/>
    </xf>
    <xf numFmtId="0" fontId="8" fillId="13" borderId="9" xfId="0" applyFont="1" applyFill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47" xfId="0" applyFont="1" applyBorder="1" applyAlignment="1">
      <alignment horizontal="center"/>
    </xf>
    <xf numFmtId="0" fontId="8" fillId="13" borderId="34" xfId="0" applyFont="1" applyFill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9" borderId="34" xfId="0" applyFont="1" applyFill="1" applyBorder="1" applyAlignment="1">
      <alignment horizontal="center" vertical="center"/>
    </xf>
    <xf numFmtId="0" fontId="7" fillId="9" borderId="35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13" fillId="13" borderId="2" xfId="0" applyFont="1" applyFill="1" applyBorder="1" applyAlignment="1">
      <alignment horizontal="center"/>
    </xf>
    <xf numFmtId="0" fontId="13" fillId="13" borderId="0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10">
    <dxf>
      <fill>
        <patternFill>
          <bgColor rgb="FFFF9999"/>
        </patternFill>
      </fill>
    </dxf>
    <dxf>
      <fill>
        <patternFill>
          <bgColor rgb="FFFF9999"/>
        </patternFill>
      </fill>
    </dxf>
    <dxf>
      <fill>
        <patternFill>
          <bgColor rgb="FFFF9999"/>
        </patternFill>
      </fill>
    </dxf>
    <dxf>
      <fill>
        <patternFill>
          <bgColor rgb="FFFF9999"/>
        </patternFill>
      </fill>
    </dxf>
    <dxf>
      <fill>
        <patternFill>
          <bgColor rgb="FFFF9999"/>
        </patternFill>
      </fill>
    </dxf>
    <dxf>
      <fill>
        <patternFill>
          <bgColor rgb="FFFF9999"/>
        </patternFill>
      </fill>
    </dxf>
    <dxf>
      <fill>
        <patternFill>
          <bgColor rgb="FFFF9999"/>
        </patternFill>
      </fill>
    </dxf>
    <dxf>
      <fill>
        <patternFill>
          <bgColor rgb="FFFF9999"/>
        </patternFill>
      </fill>
    </dxf>
    <dxf>
      <fill>
        <patternFill>
          <bgColor rgb="FFFF9999"/>
        </patternFill>
      </fill>
    </dxf>
    <dxf>
      <fill>
        <patternFill>
          <bgColor rgb="FFFF999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2"/>
          <c:order val="0"/>
          <c:tx>
            <c:v>U sol = 0.5</c:v>
          </c:tx>
          <c:spPr>
            <a:ln w="28575">
              <a:noFill/>
            </a:ln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poly"/>
            <c:order val="2"/>
            <c:dispRSqr val="0"/>
            <c:dispEq val="1"/>
            <c:trendlineLbl>
              <c:layout>
                <c:manualLayout>
                  <c:x val="0.15777817365589483"/>
                  <c:y val="-0.47519113517005296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trendlineLbl>
          </c:trendline>
          <c:yVal>
            <c:numRef>
              <c:f>Entry01!$H$5:$H$14</c:f>
              <c:numCache>
                <c:formatCode>General</c:formatCode>
                <c:ptCount val="10"/>
                <c:pt idx="0">
                  <c:v>0.33</c:v>
                </c:pt>
                <c:pt idx="1">
                  <c:v>0.3</c:v>
                </c:pt>
                <c:pt idx="2">
                  <c:v>0.27</c:v>
                </c:pt>
                <c:pt idx="3">
                  <c:v>0.25</c:v>
                </c:pt>
                <c:pt idx="4">
                  <c:v>0.23</c:v>
                </c:pt>
                <c:pt idx="5">
                  <c:v>0.21</c:v>
                </c:pt>
                <c:pt idx="6">
                  <c:v>0.19</c:v>
                </c:pt>
                <c:pt idx="7">
                  <c:v>0.18</c:v>
                </c:pt>
                <c:pt idx="8">
                  <c:v>0.17</c:v>
                </c:pt>
                <c:pt idx="9">
                  <c:v>0.16</c:v>
                </c:pt>
              </c:numCache>
            </c:numRef>
          </c:yVal>
          <c:smooth val="0"/>
        </c:ser>
        <c:ser>
          <c:idx val="3"/>
          <c:order val="1"/>
          <c:tx>
            <c:v>U sol = 0.25</c:v>
          </c:tx>
          <c:spPr>
            <a:ln w="28575">
              <a:noFill/>
            </a:ln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poly"/>
            <c:order val="2"/>
            <c:dispRSqr val="0"/>
            <c:dispEq val="1"/>
            <c:trendlineLbl>
              <c:layout>
                <c:manualLayout>
                  <c:x val="0.18731068118747601"/>
                  <c:y val="-0.41823462699971187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trendlineLbl>
          </c:trendline>
          <c:yVal>
            <c:numRef>
              <c:f>Entry01!$I$5:$I$14</c:f>
              <c:numCache>
                <c:formatCode>General</c:formatCode>
                <c:ptCount val="10"/>
                <c:pt idx="0">
                  <c:v>0.17</c:v>
                </c:pt>
                <c:pt idx="1">
                  <c:v>0.17</c:v>
                </c:pt>
                <c:pt idx="2">
                  <c:v>0.17</c:v>
                </c:pt>
                <c:pt idx="3">
                  <c:v>0.16</c:v>
                </c:pt>
                <c:pt idx="4">
                  <c:v>0.15</c:v>
                </c:pt>
                <c:pt idx="5">
                  <c:v>0.14000000000000001</c:v>
                </c:pt>
                <c:pt idx="6">
                  <c:v>0.14000000000000001</c:v>
                </c:pt>
                <c:pt idx="7">
                  <c:v>0.13</c:v>
                </c:pt>
                <c:pt idx="8">
                  <c:v>0.12</c:v>
                </c:pt>
                <c:pt idx="9">
                  <c:v>0.12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6201208"/>
        <c:axId val="426201600"/>
      </c:scatterChart>
      <c:valAx>
        <c:axId val="4262012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26201600"/>
        <c:crosses val="autoZero"/>
        <c:crossBetween val="midCat"/>
      </c:valAx>
      <c:valAx>
        <c:axId val="426201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6201208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v>U = 0.5</c:v>
          </c:tx>
          <c:spPr>
            <a:ln w="28575">
              <a:noFill/>
            </a:ln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0"/>
            <c:dispEq val="1"/>
            <c:trendlineLbl>
              <c:layout>
                <c:manualLayout>
                  <c:x val="7.1717030946352942E-2"/>
                  <c:y val="-0.18397837103791445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trendlineLbl>
          </c:trendline>
          <c:xVal>
            <c:numRef>
              <c:f>Entry01!$G$27:$G$36</c:f>
              <c:numCache>
                <c:formatCode>General</c:formatCode>
                <c:ptCount val="10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8</c:v>
                </c:pt>
                <c:pt idx="4">
                  <c:v>10</c:v>
                </c:pt>
                <c:pt idx="5">
                  <c:v>12</c:v>
                </c:pt>
                <c:pt idx="6">
                  <c:v>14</c:v>
                </c:pt>
                <c:pt idx="7">
                  <c:v>16</c:v>
                </c:pt>
                <c:pt idx="8">
                  <c:v>18</c:v>
                </c:pt>
                <c:pt idx="9">
                  <c:v>20</c:v>
                </c:pt>
              </c:numCache>
            </c:numRef>
          </c:xVal>
          <c:yVal>
            <c:numRef>
              <c:f>Entry01!$H$27:$H$36</c:f>
              <c:numCache>
                <c:formatCode>General</c:formatCode>
                <c:ptCount val="10"/>
                <c:pt idx="0">
                  <c:v>0.28000000000000003</c:v>
                </c:pt>
                <c:pt idx="1">
                  <c:v>0.26</c:v>
                </c:pt>
                <c:pt idx="2">
                  <c:v>0.25</c:v>
                </c:pt>
                <c:pt idx="3">
                  <c:v>0.23</c:v>
                </c:pt>
                <c:pt idx="4">
                  <c:v>0.21</c:v>
                </c:pt>
                <c:pt idx="5">
                  <c:v>0.19</c:v>
                </c:pt>
                <c:pt idx="6">
                  <c:v>0.18</c:v>
                </c:pt>
                <c:pt idx="7">
                  <c:v>0.17</c:v>
                </c:pt>
                <c:pt idx="8">
                  <c:v>0.16</c:v>
                </c:pt>
                <c:pt idx="9">
                  <c:v>0.15</c:v>
                </c:pt>
              </c:numCache>
            </c:numRef>
          </c:yVal>
          <c:smooth val="0"/>
        </c:ser>
        <c:ser>
          <c:idx val="1"/>
          <c:order val="1"/>
          <c:tx>
            <c:v>U = 0.25</c:v>
          </c:tx>
          <c:spPr>
            <a:ln w="28575">
              <a:noFill/>
            </a:ln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poly"/>
            <c:order val="2"/>
            <c:dispRSqr val="0"/>
            <c:dispEq val="1"/>
            <c:trendlineLbl>
              <c:layout>
                <c:manualLayout>
                  <c:x val="0.14947514304074822"/>
                  <c:y val="8.1929141047258111E-2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trendlineLbl>
          </c:trendline>
          <c:xVal>
            <c:numRef>
              <c:f>Entry01!$G$27:$G$36</c:f>
              <c:numCache>
                <c:formatCode>General</c:formatCode>
                <c:ptCount val="10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8</c:v>
                </c:pt>
                <c:pt idx="4">
                  <c:v>10</c:v>
                </c:pt>
                <c:pt idx="5">
                  <c:v>12</c:v>
                </c:pt>
                <c:pt idx="6">
                  <c:v>14</c:v>
                </c:pt>
                <c:pt idx="7">
                  <c:v>16</c:v>
                </c:pt>
                <c:pt idx="8">
                  <c:v>18</c:v>
                </c:pt>
                <c:pt idx="9">
                  <c:v>20</c:v>
                </c:pt>
              </c:numCache>
            </c:numRef>
          </c:xVal>
          <c:yVal>
            <c:numRef>
              <c:f>Entry01!$I$27:$I$36</c:f>
              <c:numCache>
                <c:formatCode>General</c:formatCode>
                <c:ptCount val="10"/>
                <c:pt idx="0">
                  <c:v>0.16</c:v>
                </c:pt>
                <c:pt idx="1">
                  <c:v>0.16</c:v>
                </c:pt>
                <c:pt idx="2">
                  <c:v>0.15</c:v>
                </c:pt>
                <c:pt idx="3">
                  <c:v>0.15</c:v>
                </c:pt>
                <c:pt idx="4">
                  <c:v>0.14000000000000001</c:v>
                </c:pt>
                <c:pt idx="5">
                  <c:v>0.14000000000000001</c:v>
                </c:pt>
                <c:pt idx="6">
                  <c:v>0.13</c:v>
                </c:pt>
                <c:pt idx="7">
                  <c:v>0.12</c:v>
                </c:pt>
                <c:pt idx="8">
                  <c:v>0.12</c:v>
                </c:pt>
                <c:pt idx="9">
                  <c:v>0.11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6202384"/>
        <c:axId val="426202776"/>
      </c:scatterChart>
      <c:valAx>
        <c:axId val="4262023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26202776"/>
        <c:crosses val="autoZero"/>
        <c:crossBetween val="midCat"/>
      </c:valAx>
      <c:valAx>
        <c:axId val="4262027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6202384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190500</xdr:colOff>
      <xdr:row>1</xdr:row>
      <xdr:rowOff>180975</xdr:rowOff>
    </xdr:from>
    <xdr:to>
      <xdr:col>18</xdr:col>
      <xdr:colOff>409575</xdr:colOff>
      <xdr:row>19</xdr:row>
      <xdr:rowOff>57150</xdr:rowOff>
    </xdr:to>
    <xdr:graphicFrame macro="">
      <xdr:nvGraphicFramePr>
        <xdr:cNvPr id="1061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0</xdr:colOff>
      <xdr:row>22</xdr:row>
      <xdr:rowOff>19050</xdr:rowOff>
    </xdr:from>
    <xdr:to>
      <xdr:col>18</xdr:col>
      <xdr:colOff>361950</xdr:colOff>
      <xdr:row>37</xdr:row>
      <xdr:rowOff>161925</xdr:rowOff>
    </xdr:to>
    <xdr:graphicFrame macro="">
      <xdr:nvGraphicFramePr>
        <xdr:cNvPr id="1062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AL240"/>
  <sheetViews>
    <sheetView zoomScaleNormal="100" workbookViewId="0">
      <selection activeCell="C10" sqref="C10"/>
    </sheetView>
  </sheetViews>
  <sheetFormatPr defaultColWidth="11.42578125" defaultRowHeight="15"/>
  <cols>
    <col min="1" max="1" width="11.42578125" style="4"/>
    <col min="2" max="2" width="22.42578125" style="4" customWidth="1"/>
    <col min="3" max="3" width="43.85546875" style="4" customWidth="1"/>
    <col min="4" max="4" width="8.42578125" style="4" customWidth="1"/>
    <col min="5" max="5" width="15" style="4" customWidth="1"/>
    <col min="6" max="16384" width="11.42578125" style="4"/>
  </cols>
  <sheetData>
    <row r="1" spans="2:38" ht="16.5" thickBot="1"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</row>
    <row r="2" spans="2:38" ht="26.25" customHeight="1" thickBot="1">
      <c r="B2" s="177" t="s">
        <v>127</v>
      </c>
      <c r="C2" s="178"/>
      <c r="D2" s="179" t="s">
        <v>115</v>
      </c>
      <c r="E2" s="180">
        <f ca="1">TODAY()</f>
        <v>42037</v>
      </c>
      <c r="F2" s="31"/>
      <c r="G2" s="31"/>
      <c r="H2" s="31"/>
      <c r="I2" s="31"/>
      <c r="J2" s="31"/>
      <c r="K2" s="31"/>
      <c r="L2" s="31"/>
      <c r="M2" s="31"/>
      <c r="N2" s="31"/>
      <c r="O2" s="31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</row>
    <row r="3" spans="2:38" ht="15.75">
      <c r="B3" s="175" t="s">
        <v>702</v>
      </c>
      <c r="C3" s="176" t="s">
        <v>224</v>
      </c>
      <c r="D3" s="32"/>
      <c r="E3" s="33"/>
      <c r="F3" s="31"/>
      <c r="G3" s="31"/>
      <c r="H3" s="31"/>
      <c r="I3" s="31"/>
      <c r="J3" s="31"/>
      <c r="K3" s="31"/>
      <c r="L3" s="31"/>
      <c r="M3" s="31"/>
      <c r="N3" s="31"/>
      <c r="O3" s="31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</row>
    <row r="4" spans="2:38" ht="15.75">
      <c r="B4" s="34" t="s">
        <v>703</v>
      </c>
      <c r="C4" s="35">
        <f>-VLOOKUP(Resume!C3,Entry01!B1:C574,2,FALSE)</f>
        <v>-9</v>
      </c>
      <c r="D4" s="36" t="s">
        <v>104</v>
      </c>
      <c r="E4" s="37"/>
      <c r="F4" s="31"/>
      <c r="G4" s="31"/>
      <c r="H4" s="31"/>
      <c r="I4" s="31"/>
      <c r="J4" s="31"/>
      <c r="K4" s="31"/>
      <c r="L4" s="31"/>
      <c r="M4" s="31"/>
      <c r="N4" s="31"/>
      <c r="O4" s="31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</row>
    <row r="5" spans="2:38" ht="16.5" thickBot="1">
      <c r="B5" s="173" t="s">
        <v>717</v>
      </c>
      <c r="C5" s="174">
        <v>10</v>
      </c>
      <c r="D5" s="38" t="s">
        <v>104</v>
      </c>
      <c r="E5" s="39"/>
      <c r="F5" s="31"/>
      <c r="G5" s="31"/>
      <c r="H5" s="31"/>
      <c r="I5" s="31"/>
      <c r="J5" s="31"/>
      <c r="K5" s="31"/>
      <c r="L5" s="31"/>
      <c r="M5" s="31"/>
      <c r="N5" s="31"/>
      <c r="O5" s="31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</row>
    <row r="6" spans="2:38" ht="16.5" thickBot="1">
      <c r="B6" s="40"/>
      <c r="C6" s="40"/>
      <c r="D6" s="40"/>
      <c r="E6" s="40"/>
      <c r="F6" s="31"/>
      <c r="G6" s="31"/>
      <c r="H6" s="31"/>
      <c r="I6" s="31"/>
      <c r="J6" s="31"/>
      <c r="K6" s="31"/>
      <c r="L6" s="31"/>
      <c r="M6" s="31"/>
      <c r="N6" s="31"/>
      <c r="O6" s="31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</row>
    <row r="7" spans="2:38" ht="25.5" customHeight="1" thickBot="1">
      <c r="B7" s="204" t="s">
        <v>709</v>
      </c>
      <c r="C7" s="205"/>
      <c r="D7" s="205"/>
      <c r="E7" s="206"/>
      <c r="F7" s="31"/>
      <c r="G7" s="31"/>
      <c r="H7" s="31"/>
      <c r="I7" s="31"/>
      <c r="J7" s="31"/>
      <c r="K7" s="31"/>
      <c r="L7" s="31"/>
      <c r="M7" s="31"/>
      <c r="N7" s="31"/>
      <c r="O7" s="31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</row>
    <row r="8" spans="2:38" ht="16.5" thickBot="1">
      <c r="B8" s="41" t="s">
        <v>6</v>
      </c>
      <c r="C8" s="42" t="s">
        <v>710</v>
      </c>
      <c r="D8" s="43" t="s">
        <v>711</v>
      </c>
      <c r="E8" s="44"/>
      <c r="F8" s="31"/>
      <c r="G8" s="31"/>
      <c r="H8" s="31"/>
      <c r="I8" s="31"/>
      <c r="J8" s="31"/>
      <c r="K8" s="31"/>
      <c r="L8" s="31"/>
      <c r="M8" s="31"/>
      <c r="N8" s="31"/>
      <c r="O8" s="31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</row>
    <row r="9" spans="2:38" ht="15.75">
      <c r="B9" s="45">
        <f>Calcul_U!B5</f>
        <v>0</v>
      </c>
      <c r="C9" s="46">
        <f>Calcul_U!C5</f>
        <v>0</v>
      </c>
      <c r="D9" s="32"/>
      <c r="E9" s="33"/>
      <c r="F9" s="31"/>
      <c r="G9" s="31"/>
      <c r="H9" s="31"/>
      <c r="I9" s="31"/>
      <c r="J9" s="31"/>
      <c r="K9" s="31"/>
      <c r="L9" s="31"/>
      <c r="M9" s="31"/>
      <c r="N9" s="31"/>
      <c r="O9" s="31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</row>
    <row r="10" spans="2:38" ht="15.75">
      <c r="B10" s="45">
        <f>Calcul_U!B6</f>
        <v>0</v>
      </c>
      <c r="C10" s="46">
        <f>Calcul_U!C6</f>
        <v>0</v>
      </c>
      <c r="D10" s="36"/>
      <c r="E10" s="37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</row>
    <row r="11" spans="2:38" ht="15.75">
      <c r="B11" s="45">
        <f>Calcul_U!B7</f>
        <v>0</v>
      </c>
      <c r="C11" s="46">
        <f>Calcul_U!C7</f>
        <v>0</v>
      </c>
      <c r="D11" s="36"/>
      <c r="E11" s="37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</row>
    <row r="12" spans="2:38" ht="15.75">
      <c r="B12" s="45">
        <f>Calcul_U!B8</f>
        <v>0</v>
      </c>
      <c r="C12" s="46">
        <f>Calcul_U!C8</f>
        <v>0</v>
      </c>
      <c r="D12" s="36"/>
      <c r="E12" s="37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</row>
    <row r="13" spans="2:38" ht="15.75">
      <c r="B13" s="45">
        <f>Calcul_U!B9</f>
        <v>0</v>
      </c>
      <c r="C13" s="46">
        <f>Calcul_U!C9</f>
        <v>0</v>
      </c>
      <c r="D13" s="36"/>
      <c r="E13" s="37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</row>
    <row r="14" spans="2:38" ht="15.75">
      <c r="B14" s="45">
        <f>Calcul_U!B10</f>
        <v>0</v>
      </c>
      <c r="C14" s="46">
        <f>Calcul_U!C10</f>
        <v>0</v>
      </c>
      <c r="D14" s="36"/>
      <c r="E14" s="37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</row>
    <row r="15" spans="2:38" ht="15.75">
      <c r="B15" s="45">
        <f>Calcul_U!B11</f>
        <v>0</v>
      </c>
      <c r="C15" s="46">
        <f>Calcul_U!C11</f>
        <v>0</v>
      </c>
      <c r="D15" s="36"/>
      <c r="E15" s="37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</row>
    <row r="16" spans="2:38" ht="15.75">
      <c r="B16" s="45">
        <f>Calcul_U!B12</f>
        <v>0</v>
      </c>
      <c r="C16" s="46">
        <f>Calcul_U!C12</f>
        <v>0</v>
      </c>
      <c r="D16" s="36"/>
      <c r="E16" s="37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</row>
    <row r="17" spans="2:38" ht="15.75">
      <c r="B17" s="45">
        <f>Calcul_U!B13</f>
        <v>0</v>
      </c>
      <c r="C17" s="46">
        <f>Calcul_U!C13</f>
        <v>0</v>
      </c>
      <c r="D17" s="36"/>
      <c r="E17" s="37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</row>
    <row r="18" spans="2:38" ht="15.75">
      <c r="B18" s="45">
        <f>Calcul_U!B14</f>
        <v>0</v>
      </c>
      <c r="C18" s="46">
        <f>Calcul_U!C14</f>
        <v>0</v>
      </c>
      <c r="D18" s="36"/>
      <c r="E18" s="37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</row>
    <row r="19" spans="2:38" ht="15.75">
      <c r="B19" s="45">
        <f>Calcul_U!B15</f>
        <v>0</v>
      </c>
      <c r="C19" s="46">
        <f>Calcul_U!C15</f>
        <v>0</v>
      </c>
      <c r="D19" s="36"/>
      <c r="E19" s="37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</row>
    <row r="20" spans="2:38" ht="15.75">
      <c r="B20" s="45">
        <f>Calcul_U!B16</f>
        <v>0</v>
      </c>
      <c r="C20" s="46">
        <f>Calcul_U!C16</f>
        <v>0</v>
      </c>
      <c r="D20" s="36"/>
      <c r="E20" s="37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</row>
    <row r="21" spans="2:38" ht="15.75">
      <c r="B21" s="45">
        <f>Calcul_U!B17</f>
        <v>0</v>
      </c>
      <c r="C21" s="46">
        <f>Calcul_U!C17</f>
        <v>0</v>
      </c>
      <c r="D21" s="36"/>
      <c r="E21" s="37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</row>
    <row r="22" spans="2:38" ht="15.75">
      <c r="B22" s="45">
        <f>Calcul_U!B18</f>
        <v>0</v>
      </c>
      <c r="C22" s="46">
        <f>Calcul_U!C18</f>
        <v>0</v>
      </c>
      <c r="D22" s="36"/>
      <c r="E22" s="37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</row>
    <row r="23" spans="2:38" ht="15.75">
      <c r="B23" s="45">
        <f>Calcul_U!B19</f>
        <v>0</v>
      </c>
      <c r="C23" s="46">
        <f>Calcul_U!C19</f>
        <v>0</v>
      </c>
      <c r="D23" s="36"/>
      <c r="E23" s="37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</row>
    <row r="24" spans="2:38" ht="15.75">
      <c r="B24" s="45">
        <f>Calcul_U!B20</f>
        <v>0</v>
      </c>
      <c r="C24" s="46">
        <f>Calcul_U!C20</f>
        <v>0</v>
      </c>
      <c r="D24" s="36"/>
      <c r="E24" s="37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</row>
    <row r="25" spans="2:38" ht="15.75">
      <c r="B25" s="45">
        <f>Calcul_U!B21</f>
        <v>0</v>
      </c>
      <c r="C25" s="46">
        <f>Calcul_U!C21</f>
        <v>0</v>
      </c>
      <c r="D25" s="36"/>
      <c r="E25" s="37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</row>
    <row r="26" spans="2:38" ht="15.75">
      <c r="B26" s="45">
        <f>Calcul_U!B22</f>
        <v>0</v>
      </c>
      <c r="C26" s="46">
        <f>Calcul_U!C22</f>
        <v>0</v>
      </c>
      <c r="D26" s="36"/>
      <c r="E26" s="37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</row>
    <row r="27" spans="2:38" ht="15.75">
      <c r="B27" s="45">
        <f>Calcul_U!B23</f>
        <v>0</v>
      </c>
      <c r="C27" s="46">
        <f>Calcul_U!C23</f>
        <v>0</v>
      </c>
      <c r="D27" s="36"/>
      <c r="E27" s="37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</row>
    <row r="28" spans="2:38" ht="16.5" thickBot="1">
      <c r="B28" s="167">
        <f>Calcul_U!B24</f>
        <v>0</v>
      </c>
      <c r="C28" s="168">
        <f>Calcul_U!C24</f>
        <v>0</v>
      </c>
      <c r="D28" s="38"/>
      <c r="E28" s="39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</row>
    <row r="29" spans="2:38" ht="15.75"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</row>
    <row r="30" spans="2:38" ht="15.75"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</row>
    <row r="31" spans="2:38" ht="15.75"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</row>
    <row r="32" spans="2:38" ht="15.75"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</row>
    <row r="33" spans="2:38" ht="15.75"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</row>
    <row r="34" spans="2:38" ht="15.75"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</row>
    <row r="35" spans="2:38" ht="15.75"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</row>
    <row r="36" spans="2:38" ht="15.75"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</row>
    <row r="37" spans="2:38" ht="15.75"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</row>
    <row r="38" spans="2:38" ht="15.75"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</row>
    <row r="39" spans="2:38" ht="15.75"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</row>
    <row r="40" spans="2:38" ht="15.75"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</row>
    <row r="41" spans="2:38" ht="15.75"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</row>
    <row r="42" spans="2:38" ht="15.75"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</row>
    <row r="43" spans="2:38" ht="15.75"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</row>
    <row r="44" spans="2:38" ht="15.75"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</row>
    <row r="45" spans="2:38" ht="15.75"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</row>
    <row r="46" spans="2:38" ht="15.75"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</row>
    <row r="47" spans="2:38" ht="15.75"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</row>
    <row r="48" spans="2:38" ht="15.75"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</row>
    <row r="49" spans="2:38" ht="15.75"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</row>
    <row r="50" spans="2:38" ht="15.75"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</row>
    <row r="51" spans="2:38" ht="15.75"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</row>
    <row r="52" spans="2:38" ht="15.75"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</row>
    <row r="53" spans="2:38" ht="15.75"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</row>
    <row r="54" spans="2:38" ht="15.75"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</row>
    <row r="55" spans="2:38" ht="15.75"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</row>
    <row r="56" spans="2:38" ht="15.75"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</row>
    <row r="57" spans="2:38" ht="15.75"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</row>
    <row r="58" spans="2:38" ht="15.75"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</row>
    <row r="59" spans="2:38" ht="15.75">
      <c r="B59" s="31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</row>
    <row r="60" spans="2:38" ht="15.75"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</row>
    <row r="61" spans="2:38" ht="15.75"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</row>
    <row r="62" spans="2:38" ht="15.75"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</row>
    <row r="63" spans="2:38" ht="15.75">
      <c r="B63" s="31"/>
      <c r="C63" s="31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</row>
    <row r="64" spans="2:38" ht="15.75">
      <c r="B64" s="31"/>
      <c r="C64" s="31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</row>
    <row r="65" spans="2:38" ht="15.75">
      <c r="B65" s="31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</row>
    <row r="66" spans="2:38" ht="15.75">
      <c r="B66" s="31"/>
      <c r="C66" s="31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</row>
    <row r="67" spans="2:38" ht="15.75">
      <c r="B67" s="31"/>
      <c r="C67" s="31"/>
      <c r="D67" s="31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</row>
    <row r="68" spans="2:38" ht="15.75">
      <c r="B68" s="31"/>
      <c r="C68" s="31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</row>
    <row r="69" spans="2:38" ht="15.75">
      <c r="B69" s="31"/>
      <c r="C69" s="31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</row>
    <row r="70" spans="2:38" ht="15.75">
      <c r="B70" s="31"/>
      <c r="C70" s="31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</row>
    <row r="71" spans="2:38" ht="15.75">
      <c r="B71" s="15"/>
      <c r="C71" s="15"/>
      <c r="D71" s="15"/>
      <c r="E71" s="15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</row>
    <row r="72" spans="2:38" ht="15.75">
      <c r="B72" s="15"/>
      <c r="C72" s="15"/>
      <c r="D72" s="15"/>
      <c r="E72" s="15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</row>
    <row r="73" spans="2:38" ht="15.75">
      <c r="B73" s="15"/>
      <c r="C73" s="15"/>
      <c r="D73" s="15"/>
      <c r="E73" s="15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</row>
    <row r="74" spans="2:38" ht="15.75">
      <c r="B74" s="15"/>
      <c r="C74" s="15"/>
      <c r="D74" s="15"/>
      <c r="E74" s="15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</row>
    <row r="75" spans="2:38" ht="15.75">
      <c r="B75" s="15"/>
      <c r="C75" s="15"/>
      <c r="D75" s="15"/>
      <c r="E75" s="15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</row>
    <row r="76" spans="2:38" ht="15.75">
      <c r="B76" s="15"/>
      <c r="C76" s="15"/>
      <c r="D76" s="15"/>
      <c r="E76" s="15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</row>
    <row r="77" spans="2:38" ht="15.75">
      <c r="B77" s="15"/>
      <c r="C77" s="15"/>
      <c r="D77" s="15"/>
      <c r="E77" s="15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</row>
    <row r="78" spans="2:38" ht="15.75">
      <c r="B78" s="15"/>
      <c r="C78" s="15"/>
      <c r="D78" s="15"/>
      <c r="E78" s="15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</row>
    <row r="79" spans="2:38" ht="15.75">
      <c r="B79" s="15"/>
      <c r="C79" s="15"/>
      <c r="D79" s="15"/>
      <c r="E79" s="15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</row>
    <row r="80" spans="2:38" ht="15.75">
      <c r="B80" s="15"/>
      <c r="C80" s="15"/>
      <c r="D80" s="15"/>
      <c r="E80" s="15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</row>
    <row r="81" spans="2:38" ht="15.75">
      <c r="B81" s="15"/>
      <c r="C81" s="15"/>
      <c r="D81" s="15"/>
      <c r="E81" s="15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</row>
    <row r="82" spans="2:38" ht="15.75">
      <c r="B82" s="15"/>
      <c r="C82" s="15"/>
      <c r="D82" s="15"/>
      <c r="E82" s="15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</row>
    <row r="83" spans="2:38" ht="15.75">
      <c r="B83" s="15"/>
      <c r="C83" s="15"/>
      <c r="D83" s="15"/>
      <c r="E83" s="15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</row>
    <row r="84" spans="2:38" ht="15.75">
      <c r="B84" s="15"/>
      <c r="C84" s="15"/>
      <c r="D84" s="15"/>
      <c r="E84" s="15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</row>
    <row r="85" spans="2:38" ht="15.75">
      <c r="B85" s="15"/>
      <c r="C85" s="15"/>
      <c r="D85" s="15"/>
      <c r="E85" s="15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</row>
    <row r="86" spans="2:38" ht="15.75">
      <c r="B86" s="15"/>
      <c r="C86" s="15"/>
      <c r="D86" s="15"/>
      <c r="E86" s="15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</row>
    <row r="87" spans="2:38" ht="15.75">
      <c r="B87" s="15"/>
      <c r="C87" s="15"/>
      <c r="D87" s="15"/>
      <c r="E87" s="15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</row>
    <row r="88" spans="2:38" ht="15.75">
      <c r="B88" s="15"/>
      <c r="C88" s="15"/>
      <c r="D88" s="15"/>
      <c r="E88" s="15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</row>
    <row r="89" spans="2:38" ht="15.75">
      <c r="B89" s="15"/>
      <c r="C89" s="15"/>
      <c r="D89" s="15"/>
      <c r="E89" s="15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</row>
    <row r="90" spans="2:38" ht="15.75">
      <c r="B90" s="15"/>
      <c r="C90" s="15"/>
      <c r="D90" s="15"/>
      <c r="E90" s="15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</row>
    <row r="91" spans="2:38" ht="15.75">
      <c r="B91" s="15"/>
      <c r="C91" s="15"/>
      <c r="D91" s="15"/>
      <c r="E91" s="15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</row>
    <row r="92" spans="2:38" ht="15.75">
      <c r="B92" s="15"/>
      <c r="C92" s="15"/>
      <c r="D92" s="15"/>
      <c r="E92" s="15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</row>
    <row r="93" spans="2:38" ht="15.75">
      <c r="B93" s="15"/>
      <c r="C93" s="15"/>
      <c r="D93" s="15"/>
      <c r="E93" s="15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</row>
    <row r="94" spans="2:38" ht="15.75">
      <c r="B94" s="15"/>
      <c r="C94" s="15"/>
      <c r="D94" s="15"/>
      <c r="E94" s="15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</row>
    <row r="95" spans="2:38" ht="15.75">
      <c r="B95" s="15"/>
      <c r="C95" s="15"/>
      <c r="D95" s="15"/>
      <c r="E95" s="15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</row>
    <row r="96" spans="2:38" ht="15.75">
      <c r="B96" s="15"/>
      <c r="C96" s="15"/>
      <c r="D96" s="15"/>
      <c r="E96" s="15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</row>
    <row r="97" spans="2:38" ht="15.75">
      <c r="B97" s="15"/>
      <c r="C97" s="15"/>
      <c r="D97" s="15"/>
      <c r="E97" s="15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</row>
    <row r="98" spans="2:38" ht="15.75">
      <c r="B98" s="15"/>
      <c r="C98" s="15"/>
      <c r="D98" s="15"/>
      <c r="E98" s="15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</row>
    <row r="99" spans="2:38" ht="15.75">
      <c r="B99" s="15"/>
      <c r="C99" s="15"/>
      <c r="D99" s="15"/>
      <c r="E99" s="15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</row>
    <row r="100" spans="2:38" ht="15.75">
      <c r="B100" s="15"/>
      <c r="C100" s="15"/>
      <c r="D100" s="15"/>
      <c r="E100" s="15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</row>
    <row r="101" spans="2:38" ht="15.75">
      <c r="B101" s="15"/>
      <c r="C101" s="15"/>
      <c r="D101" s="15"/>
      <c r="E101" s="15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</row>
    <row r="102" spans="2:38" ht="15.75">
      <c r="B102" s="15"/>
      <c r="C102" s="15"/>
      <c r="D102" s="15"/>
      <c r="E102" s="15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</row>
    <row r="103" spans="2:38" ht="15.75">
      <c r="B103" s="15"/>
      <c r="C103" s="15"/>
      <c r="D103" s="15"/>
      <c r="E103" s="15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</row>
    <row r="104" spans="2:38" ht="15.75">
      <c r="B104" s="15"/>
      <c r="C104" s="15"/>
      <c r="D104" s="15"/>
      <c r="E104" s="15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</row>
    <row r="105" spans="2:38" ht="15.75">
      <c r="B105" s="15"/>
      <c r="C105" s="15"/>
      <c r="D105" s="15"/>
      <c r="E105" s="15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</row>
    <row r="106" spans="2:38" ht="15.75">
      <c r="B106" s="15"/>
      <c r="C106" s="15"/>
      <c r="D106" s="15"/>
      <c r="E106" s="15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</row>
    <row r="107" spans="2:38" ht="15.75">
      <c r="B107" s="15"/>
      <c r="C107" s="15"/>
      <c r="D107" s="15"/>
      <c r="E107" s="15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</row>
    <row r="108" spans="2:38" ht="15.75">
      <c r="B108" s="15"/>
      <c r="C108" s="15"/>
      <c r="D108" s="15"/>
      <c r="E108" s="15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</row>
    <row r="109" spans="2:38" ht="15.75">
      <c r="B109" s="15"/>
      <c r="C109" s="15"/>
      <c r="D109" s="15"/>
      <c r="E109" s="15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</row>
    <row r="110" spans="2:38" ht="15.75">
      <c r="B110" s="15"/>
      <c r="C110" s="15"/>
      <c r="D110" s="15"/>
      <c r="E110" s="15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</row>
    <row r="111" spans="2:38" ht="15.75">
      <c r="B111" s="15"/>
      <c r="C111" s="15"/>
      <c r="D111" s="15"/>
      <c r="E111" s="15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</row>
    <row r="112" spans="2:38" ht="15.75">
      <c r="B112" s="15"/>
      <c r="C112" s="15"/>
      <c r="D112" s="15"/>
      <c r="E112" s="15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</row>
    <row r="113" spans="2:38" ht="15.75">
      <c r="B113" s="15"/>
      <c r="C113" s="15"/>
      <c r="D113" s="15"/>
      <c r="E113" s="15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</row>
    <row r="114" spans="2:38" ht="15.75">
      <c r="B114" s="15"/>
      <c r="C114" s="15"/>
      <c r="D114" s="15"/>
      <c r="E114" s="15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</row>
    <row r="115" spans="2:38" ht="15.75">
      <c r="B115" s="15"/>
      <c r="C115" s="15"/>
      <c r="D115" s="15"/>
      <c r="E115" s="15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</row>
    <row r="116" spans="2:38" ht="15.75">
      <c r="B116" s="15"/>
      <c r="C116" s="15"/>
      <c r="D116" s="15"/>
      <c r="E116" s="15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</row>
    <row r="117" spans="2:38" ht="15.75">
      <c r="B117" s="15"/>
      <c r="C117" s="15"/>
      <c r="D117" s="15"/>
      <c r="E117" s="15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</row>
    <row r="118" spans="2:38" ht="15.75">
      <c r="B118" s="15"/>
      <c r="C118" s="15"/>
      <c r="D118" s="15"/>
      <c r="E118" s="15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</row>
    <row r="119" spans="2:38" ht="15.75">
      <c r="B119" s="15"/>
      <c r="C119" s="15"/>
      <c r="D119" s="15"/>
      <c r="E119" s="15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</row>
    <row r="120" spans="2:38" ht="15.75">
      <c r="B120" s="15"/>
      <c r="C120" s="15"/>
      <c r="D120" s="15"/>
      <c r="E120" s="15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</row>
    <row r="121" spans="2:38" ht="15.75">
      <c r="B121" s="15"/>
      <c r="C121" s="15"/>
      <c r="D121" s="15"/>
      <c r="E121" s="15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</row>
    <row r="122" spans="2:38" ht="15.75">
      <c r="B122" s="15"/>
      <c r="C122" s="15"/>
      <c r="D122" s="15"/>
      <c r="E122" s="15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</row>
    <row r="123" spans="2:38" ht="15.75">
      <c r="B123" s="15"/>
      <c r="C123" s="15"/>
      <c r="D123" s="15"/>
      <c r="E123" s="15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</row>
    <row r="124" spans="2:38" ht="15.75">
      <c r="B124" s="15"/>
      <c r="C124" s="15"/>
      <c r="D124" s="15"/>
      <c r="E124" s="15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</row>
    <row r="125" spans="2:38" ht="15.75">
      <c r="B125" s="15"/>
      <c r="C125" s="15"/>
      <c r="D125" s="15"/>
      <c r="E125" s="15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</row>
    <row r="126" spans="2:38" ht="15.75">
      <c r="B126" s="15"/>
      <c r="C126" s="15"/>
      <c r="D126" s="15"/>
      <c r="E126" s="15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</row>
    <row r="127" spans="2:38" ht="15.75">
      <c r="B127" s="15"/>
      <c r="C127" s="15"/>
      <c r="D127" s="15"/>
      <c r="E127" s="15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</row>
    <row r="128" spans="2:38" ht="15.75">
      <c r="B128" s="15"/>
      <c r="C128" s="15"/>
      <c r="D128" s="15"/>
      <c r="E128" s="15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</row>
    <row r="129" spans="2:38" ht="15.75">
      <c r="B129" s="15"/>
      <c r="C129" s="15"/>
      <c r="D129" s="15"/>
      <c r="E129" s="15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</row>
    <row r="130" spans="2:38" ht="15.75">
      <c r="B130" s="15"/>
      <c r="C130" s="15"/>
      <c r="D130" s="15"/>
      <c r="E130" s="15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</row>
    <row r="131" spans="2:38" ht="15.75">
      <c r="B131" s="15"/>
      <c r="C131" s="15"/>
      <c r="D131" s="15"/>
      <c r="E131" s="15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</row>
    <row r="132" spans="2:38" ht="15.75">
      <c r="B132" s="15"/>
      <c r="C132" s="15"/>
      <c r="D132" s="15"/>
      <c r="E132" s="15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</row>
    <row r="133" spans="2:38" ht="15.75">
      <c r="B133" s="15"/>
      <c r="C133" s="15"/>
      <c r="D133" s="15"/>
      <c r="E133" s="15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</row>
    <row r="134" spans="2:38" ht="15.75">
      <c r="B134" s="15"/>
      <c r="C134" s="15"/>
      <c r="D134" s="15"/>
      <c r="E134" s="15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</row>
    <row r="135" spans="2:38" ht="15.75">
      <c r="B135" s="15"/>
      <c r="C135" s="15"/>
      <c r="D135" s="15"/>
      <c r="E135" s="15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</row>
    <row r="136" spans="2:38" ht="15.75">
      <c r="B136" s="15"/>
      <c r="C136" s="15"/>
      <c r="D136" s="15"/>
      <c r="E136" s="15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</row>
    <row r="137" spans="2:38" ht="15.75">
      <c r="B137" s="15"/>
      <c r="C137" s="15"/>
      <c r="D137" s="15"/>
      <c r="E137" s="15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</row>
    <row r="138" spans="2:38" ht="15.75">
      <c r="B138" s="15"/>
      <c r="C138" s="15"/>
      <c r="D138" s="15"/>
      <c r="E138" s="15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</row>
    <row r="139" spans="2:38" ht="15.75">
      <c r="B139" s="15"/>
      <c r="C139" s="15"/>
      <c r="D139" s="15"/>
      <c r="E139" s="15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</row>
    <row r="140" spans="2:38" ht="15.75">
      <c r="B140" s="15"/>
      <c r="C140" s="15"/>
      <c r="D140" s="15"/>
      <c r="E140" s="15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</row>
    <row r="141" spans="2:38" ht="15.75">
      <c r="B141" s="15"/>
      <c r="C141" s="15"/>
      <c r="D141" s="15"/>
      <c r="E141" s="15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</row>
    <row r="142" spans="2:38" ht="15.75">
      <c r="B142" s="15"/>
      <c r="C142" s="15"/>
      <c r="D142" s="15"/>
      <c r="E142" s="15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</row>
    <row r="143" spans="2:38" ht="15.75">
      <c r="B143" s="15"/>
      <c r="C143" s="15"/>
      <c r="D143" s="15"/>
      <c r="E143" s="15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</row>
    <row r="144" spans="2:38" ht="15.75">
      <c r="B144" s="15"/>
      <c r="C144" s="15"/>
      <c r="D144" s="15"/>
      <c r="E144" s="15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</row>
    <row r="145" spans="2:38" ht="15.75">
      <c r="B145" s="15"/>
      <c r="C145" s="15"/>
      <c r="D145" s="15"/>
      <c r="E145" s="15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</row>
    <row r="146" spans="2:38" ht="15.75">
      <c r="B146" s="15"/>
      <c r="C146" s="15"/>
      <c r="D146" s="15"/>
      <c r="E146" s="15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</row>
    <row r="147" spans="2:38" ht="15.75">
      <c r="B147" s="15"/>
      <c r="C147" s="15"/>
      <c r="D147" s="15"/>
      <c r="E147" s="15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</row>
    <row r="148" spans="2:38" ht="15.75">
      <c r="B148" s="15"/>
      <c r="C148" s="15"/>
      <c r="D148" s="15"/>
      <c r="E148" s="15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</row>
    <row r="149" spans="2:38" ht="15.75">
      <c r="B149" s="15"/>
      <c r="C149" s="15"/>
      <c r="D149" s="15"/>
      <c r="E149" s="15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</row>
    <row r="150" spans="2:38" ht="15.75">
      <c r="B150" s="15"/>
      <c r="C150" s="15"/>
      <c r="D150" s="15"/>
      <c r="E150" s="15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</row>
    <row r="151" spans="2:38" ht="15.75">
      <c r="B151" s="15"/>
      <c r="C151" s="15"/>
      <c r="D151" s="15"/>
      <c r="E151" s="15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</row>
    <row r="152" spans="2:38" ht="15.75">
      <c r="B152" s="15"/>
      <c r="C152" s="15"/>
      <c r="D152" s="15"/>
      <c r="E152" s="15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</row>
    <row r="153" spans="2:38" ht="15.75">
      <c r="B153" s="15"/>
      <c r="C153" s="15"/>
      <c r="D153" s="15"/>
      <c r="E153" s="15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</row>
    <row r="154" spans="2:38" ht="15.75">
      <c r="B154" s="15"/>
      <c r="C154" s="15"/>
      <c r="D154" s="15"/>
      <c r="E154" s="15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</row>
    <row r="155" spans="2:38" ht="15.75">
      <c r="B155" s="15"/>
      <c r="C155" s="15"/>
      <c r="D155" s="15"/>
      <c r="E155" s="15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</row>
    <row r="156" spans="2:38" ht="15.75">
      <c r="B156" s="15"/>
      <c r="C156" s="15"/>
      <c r="D156" s="15"/>
      <c r="E156" s="15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</row>
    <row r="157" spans="2:38" ht="15.75">
      <c r="B157" s="15"/>
      <c r="C157" s="15"/>
      <c r="D157" s="15"/>
      <c r="E157" s="15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</row>
    <row r="158" spans="2:38" ht="15.75">
      <c r="B158" s="15"/>
      <c r="C158" s="15"/>
      <c r="D158" s="15"/>
      <c r="E158" s="15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</row>
    <row r="159" spans="2:38" ht="15.75">
      <c r="B159" s="15"/>
      <c r="C159" s="15"/>
      <c r="D159" s="15"/>
      <c r="E159" s="15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</row>
    <row r="160" spans="2:38" ht="15.75">
      <c r="B160" s="15"/>
      <c r="C160" s="15"/>
      <c r="D160" s="15"/>
      <c r="E160" s="15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</row>
    <row r="161" spans="2:38" ht="15.75">
      <c r="B161" s="15"/>
      <c r="C161" s="15"/>
      <c r="D161" s="15"/>
      <c r="E161" s="15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</row>
    <row r="162" spans="2:38" ht="15.75">
      <c r="B162" s="15"/>
      <c r="C162" s="15"/>
      <c r="D162" s="15"/>
      <c r="E162" s="15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</row>
    <row r="163" spans="2:38" ht="15.75">
      <c r="B163" s="15"/>
      <c r="C163" s="15"/>
      <c r="D163" s="15"/>
      <c r="E163" s="15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</row>
    <row r="164" spans="2:38" ht="15.75">
      <c r="B164" s="15"/>
      <c r="C164" s="15"/>
      <c r="D164" s="15"/>
      <c r="E164" s="15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</row>
    <row r="165" spans="2:38" ht="15.75">
      <c r="B165" s="15"/>
      <c r="C165" s="15"/>
      <c r="D165" s="15"/>
      <c r="E165" s="15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</row>
    <row r="166" spans="2:38" ht="15.75">
      <c r="B166" s="15"/>
      <c r="C166" s="15"/>
      <c r="D166" s="15"/>
      <c r="E166" s="15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</row>
    <row r="167" spans="2:38" ht="15.75">
      <c r="B167" s="15"/>
      <c r="C167" s="15"/>
      <c r="D167" s="15"/>
      <c r="E167" s="15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</row>
    <row r="168" spans="2:38" ht="15.75">
      <c r="B168" s="15"/>
      <c r="C168" s="15"/>
      <c r="D168" s="15"/>
      <c r="E168" s="15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</row>
    <row r="169" spans="2:38" ht="15.75">
      <c r="B169" s="15"/>
      <c r="C169" s="15"/>
      <c r="D169" s="15"/>
      <c r="E169" s="15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</row>
    <row r="170" spans="2:38" ht="15.75">
      <c r="B170" s="15"/>
      <c r="C170" s="15"/>
      <c r="D170" s="15"/>
      <c r="E170" s="15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</row>
    <row r="171" spans="2:38" ht="15.75">
      <c r="B171" s="15"/>
      <c r="C171" s="15"/>
      <c r="D171" s="15"/>
      <c r="E171" s="15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</row>
    <row r="172" spans="2:38" ht="15.75">
      <c r="B172" s="15"/>
      <c r="C172" s="15"/>
      <c r="D172" s="15"/>
      <c r="E172" s="15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</row>
    <row r="173" spans="2:38" ht="15.75">
      <c r="B173" s="15"/>
      <c r="C173" s="15"/>
      <c r="D173" s="15"/>
      <c r="E173" s="15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</row>
    <row r="174" spans="2:38" ht="15.75">
      <c r="B174" s="15"/>
      <c r="C174" s="15"/>
      <c r="D174" s="15"/>
      <c r="E174" s="15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</row>
    <row r="175" spans="2:38" ht="15.75">
      <c r="B175" s="15"/>
      <c r="C175" s="15"/>
      <c r="D175" s="15"/>
      <c r="E175" s="15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</row>
    <row r="176" spans="2:38" ht="15.75">
      <c r="B176" s="15"/>
      <c r="C176" s="15"/>
      <c r="D176" s="15"/>
      <c r="E176" s="15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</row>
    <row r="177" spans="2:38" ht="15.75">
      <c r="B177" s="15"/>
      <c r="C177" s="15"/>
      <c r="D177" s="15"/>
      <c r="E177" s="15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</row>
    <row r="178" spans="2:38" ht="15.75">
      <c r="B178" s="15"/>
      <c r="C178" s="15"/>
      <c r="D178" s="15"/>
      <c r="E178" s="15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</row>
    <row r="179" spans="2:38">
      <c r="F179" s="12"/>
      <c r="G179" s="12"/>
      <c r="H179" s="12"/>
      <c r="I179" s="12"/>
      <c r="J179" s="12"/>
      <c r="K179" s="12"/>
      <c r="L179" s="12"/>
      <c r="M179" s="12"/>
      <c r="N179" s="12"/>
      <c r="O179" s="12"/>
    </row>
    <row r="180" spans="2:38">
      <c r="F180" s="12"/>
      <c r="G180" s="12"/>
      <c r="H180" s="12"/>
      <c r="I180" s="12"/>
      <c r="J180" s="12"/>
      <c r="K180" s="12"/>
      <c r="L180" s="12"/>
      <c r="M180" s="12"/>
      <c r="N180" s="12"/>
      <c r="O180" s="12"/>
    </row>
    <row r="181" spans="2:38">
      <c r="F181" s="12"/>
      <c r="G181" s="12"/>
      <c r="H181" s="12"/>
      <c r="I181" s="12"/>
      <c r="J181" s="12"/>
      <c r="K181" s="12"/>
      <c r="L181" s="12"/>
      <c r="M181" s="12"/>
      <c r="N181" s="12"/>
      <c r="O181" s="12"/>
    </row>
    <row r="182" spans="2:38">
      <c r="F182" s="12"/>
      <c r="G182" s="12"/>
      <c r="H182" s="12"/>
      <c r="I182" s="12"/>
      <c r="J182" s="12"/>
      <c r="K182" s="12"/>
      <c r="L182" s="12"/>
      <c r="M182" s="12"/>
      <c r="N182" s="12"/>
      <c r="O182" s="12"/>
    </row>
    <row r="183" spans="2:38">
      <c r="F183" s="12"/>
      <c r="G183" s="12"/>
      <c r="H183" s="12"/>
      <c r="I183" s="12"/>
      <c r="J183" s="12"/>
      <c r="K183" s="12"/>
      <c r="L183" s="12"/>
      <c r="M183" s="12"/>
      <c r="N183" s="12"/>
      <c r="O183" s="12"/>
    </row>
    <row r="184" spans="2:38">
      <c r="F184" s="12"/>
      <c r="G184" s="12"/>
      <c r="H184" s="12"/>
      <c r="I184" s="12"/>
      <c r="J184" s="12"/>
      <c r="K184" s="12"/>
      <c r="L184" s="12"/>
      <c r="M184" s="12"/>
      <c r="N184" s="12"/>
      <c r="O184" s="12"/>
    </row>
    <row r="185" spans="2:38">
      <c r="F185" s="12"/>
      <c r="G185" s="12"/>
      <c r="H185" s="12"/>
      <c r="I185" s="12"/>
      <c r="J185" s="12"/>
      <c r="K185" s="12"/>
      <c r="L185" s="12"/>
      <c r="M185" s="12"/>
      <c r="N185" s="12"/>
      <c r="O185" s="12"/>
    </row>
    <row r="186" spans="2:38">
      <c r="F186" s="12"/>
      <c r="G186" s="12"/>
      <c r="H186" s="12"/>
      <c r="I186" s="12"/>
      <c r="J186" s="12"/>
      <c r="K186" s="12"/>
      <c r="L186" s="12"/>
      <c r="M186" s="12"/>
      <c r="N186" s="12"/>
      <c r="O186" s="12"/>
    </row>
    <row r="187" spans="2:38">
      <c r="F187" s="12"/>
      <c r="G187" s="12"/>
      <c r="H187" s="12"/>
      <c r="I187" s="12"/>
      <c r="J187" s="12"/>
      <c r="K187" s="12"/>
      <c r="L187" s="12"/>
      <c r="M187" s="12"/>
      <c r="N187" s="12"/>
      <c r="O187" s="12"/>
    </row>
    <row r="188" spans="2:38">
      <c r="F188" s="12"/>
      <c r="G188" s="12"/>
      <c r="H188" s="12"/>
      <c r="I188" s="12"/>
      <c r="J188" s="12"/>
      <c r="K188" s="12"/>
      <c r="L188" s="12"/>
      <c r="M188" s="12"/>
      <c r="N188" s="12"/>
      <c r="O188" s="12"/>
    </row>
    <row r="189" spans="2:38">
      <c r="F189" s="12"/>
      <c r="G189" s="12"/>
      <c r="H189" s="12"/>
      <c r="I189" s="12"/>
      <c r="J189" s="12"/>
      <c r="K189" s="12"/>
      <c r="L189" s="12"/>
      <c r="M189" s="12"/>
      <c r="N189" s="12"/>
      <c r="O189" s="12"/>
    </row>
    <row r="190" spans="2:38">
      <c r="F190" s="12"/>
      <c r="G190" s="12"/>
      <c r="H190" s="12"/>
      <c r="I190" s="12"/>
      <c r="J190" s="12"/>
      <c r="K190" s="12"/>
      <c r="L190" s="12"/>
      <c r="M190" s="12"/>
      <c r="N190" s="12"/>
      <c r="O190" s="12"/>
    </row>
    <row r="191" spans="2:38">
      <c r="F191" s="12"/>
      <c r="G191" s="12"/>
      <c r="H191" s="12"/>
      <c r="I191" s="12"/>
      <c r="J191" s="12"/>
      <c r="K191" s="12"/>
      <c r="L191" s="12"/>
      <c r="M191" s="12"/>
      <c r="N191" s="12"/>
      <c r="O191" s="12"/>
    </row>
    <row r="192" spans="2:38">
      <c r="F192" s="12"/>
      <c r="G192" s="12"/>
      <c r="H192" s="12"/>
      <c r="I192" s="12"/>
      <c r="J192" s="12"/>
      <c r="K192" s="12"/>
      <c r="L192" s="12"/>
      <c r="M192" s="12"/>
      <c r="N192" s="12"/>
      <c r="O192" s="12"/>
    </row>
    <row r="193" spans="6:15">
      <c r="F193" s="12"/>
      <c r="G193" s="12"/>
      <c r="H193" s="12"/>
      <c r="I193" s="12"/>
      <c r="J193" s="12"/>
      <c r="K193" s="12"/>
      <c r="L193" s="12"/>
      <c r="M193" s="12"/>
      <c r="N193" s="12"/>
      <c r="O193" s="12"/>
    </row>
    <row r="194" spans="6:15">
      <c r="F194" s="12"/>
      <c r="G194" s="12"/>
      <c r="H194" s="12"/>
      <c r="I194" s="12"/>
      <c r="J194" s="12"/>
      <c r="K194" s="12"/>
      <c r="L194" s="12"/>
      <c r="M194" s="12"/>
      <c r="N194" s="12"/>
      <c r="O194" s="12"/>
    </row>
    <row r="195" spans="6:15">
      <c r="F195" s="12"/>
      <c r="G195" s="12"/>
      <c r="H195" s="12"/>
      <c r="I195" s="12"/>
      <c r="J195" s="12"/>
      <c r="K195" s="12"/>
      <c r="L195" s="12"/>
      <c r="M195" s="12"/>
      <c r="N195" s="12"/>
      <c r="O195" s="12"/>
    </row>
    <row r="196" spans="6:15">
      <c r="F196" s="12"/>
      <c r="G196" s="12"/>
      <c r="H196" s="12"/>
      <c r="I196" s="12"/>
      <c r="J196" s="12"/>
      <c r="K196" s="12"/>
      <c r="L196" s="12"/>
      <c r="M196" s="12"/>
      <c r="N196" s="12"/>
      <c r="O196" s="12"/>
    </row>
    <row r="197" spans="6:15">
      <c r="F197" s="12"/>
      <c r="G197" s="12"/>
      <c r="H197" s="12"/>
      <c r="I197" s="12"/>
      <c r="J197" s="12"/>
      <c r="K197" s="12"/>
      <c r="L197" s="12"/>
      <c r="M197" s="12"/>
      <c r="N197" s="12"/>
      <c r="O197" s="12"/>
    </row>
    <row r="198" spans="6:15">
      <c r="F198" s="12"/>
      <c r="G198" s="12"/>
      <c r="H198" s="12"/>
      <c r="I198" s="12"/>
      <c r="J198" s="12"/>
      <c r="K198" s="12"/>
      <c r="L198" s="12"/>
      <c r="M198" s="12"/>
      <c r="N198" s="12"/>
      <c r="O198" s="12"/>
    </row>
    <row r="199" spans="6:15">
      <c r="F199" s="12"/>
      <c r="G199" s="12"/>
      <c r="H199" s="12"/>
      <c r="I199" s="12"/>
      <c r="J199" s="12"/>
      <c r="K199" s="12"/>
      <c r="L199" s="12"/>
      <c r="M199" s="12"/>
      <c r="N199" s="12"/>
      <c r="O199" s="12"/>
    </row>
    <row r="200" spans="6:15">
      <c r="F200" s="12"/>
      <c r="G200" s="12"/>
      <c r="H200" s="12"/>
      <c r="I200" s="12"/>
      <c r="J200" s="12"/>
      <c r="K200" s="12"/>
      <c r="L200" s="12"/>
      <c r="M200" s="12"/>
      <c r="N200" s="12"/>
      <c r="O200" s="12"/>
    </row>
    <row r="201" spans="6:15">
      <c r="F201" s="12"/>
      <c r="G201" s="12"/>
      <c r="H201" s="12"/>
      <c r="I201" s="12"/>
      <c r="J201" s="12"/>
      <c r="K201" s="12"/>
      <c r="L201" s="12"/>
      <c r="M201" s="12"/>
      <c r="N201" s="12"/>
      <c r="O201" s="12"/>
    </row>
    <row r="202" spans="6:15">
      <c r="F202" s="12"/>
      <c r="G202" s="12"/>
      <c r="H202" s="12"/>
      <c r="I202" s="12"/>
      <c r="J202" s="12"/>
      <c r="K202" s="12"/>
      <c r="L202" s="12"/>
      <c r="M202" s="12"/>
      <c r="N202" s="12"/>
      <c r="O202" s="12"/>
    </row>
    <row r="203" spans="6:15">
      <c r="F203" s="12"/>
      <c r="G203" s="12"/>
      <c r="H203" s="12"/>
      <c r="I203" s="12"/>
      <c r="J203" s="12"/>
      <c r="K203" s="12"/>
      <c r="L203" s="12"/>
      <c r="M203" s="12"/>
      <c r="N203" s="12"/>
      <c r="O203" s="12"/>
    </row>
    <row r="204" spans="6:15">
      <c r="F204" s="12"/>
      <c r="G204" s="12"/>
      <c r="H204" s="12"/>
      <c r="I204" s="12"/>
      <c r="J204" s="12"/>
      <c r="K204" s="12"/>
      <c r="L204" s="12"/>
      <c r="M204" s="12"/>
      <c r="N204" s="12"/>
      <c r="O204" s="12"/>
    </row>
    <row r="205" spans="6:15">
      <c r="F205" s="12"/>
      <c r="G205" s="12"/>
      <c r="H205" s="12"/>
      <c r="I205" s="12"/>
      <c r="J205" s="12"/>
      <c r="K205" s="12"/>
      <c r="L205" s="12"/>
      <c r="M205" s="12"/>
      <c r="N205" s="12"/>
      <c r="O205" s="12"/>
    </row>
    <row r="206" spans="6:15">
      <c r="F206" s="12"/>
      <c r="G206" s="12"/>
      <c r="H206" s="12"/>
      <c r="I206" s="12"/>
      <c r="J206" s="12"/>
      <c r="K206" s="12"/>
      <c r="L206" s="12"/>
      <c r="M206" s="12"/>
      <c r="N206" s="12"/>
      <c r="O206" s="12"/>
    </row>
    <row r="207" spans="6:15">
      <c r="F207" s="12"/>
      <c r="G207" s="12"/>
      <c r="H207" s="12"/>
      <c r="I207" s="12"/>
      <c r="J207" s="12"/>
      <c r="K207" s="12"/>
      <c r="L207" s="12"/>
      <c r="M207" s="12"/>
      <c r="N207" s="12"/>
      <c r="O207" s="12"/>
    </row>
    <row r="208" spans="6:15">
      <c r="F208" s="12"/>
      <c r="G208" s="12"/>
      <c r="H208" s="12"/>
      <c r="I208" s="12"/>
      <c r="J208" s="12"/>
      <c r="K208" s="12"/>
      <c r="L208" s="12"/>
      <c r="M208" s="12"/>
      <c r="N208" s="12"/>
      <c r="O208" s="12"/>
    </row>
    <row r="209" spans="6:15">
      <c r="F209" s="12"/>
      <c r="G209" s="12"/>
      <c r="H209" s="12"/>
      <c r="I209" s="12"/>
      <c r="J209" s="12"/>
      <c r="K209" s="12"/>
      <c r="L209" s="12"/>
      <c r="M209" s="12"/>
      <c r="N209" s="12"/>
      <c r="O209" s="12"/>
    </row>
    <row r="210" spans="6:15">
      <c r="F210" s="12"/>
      <c r="G210" s="12"/>
      <c r="H210" s="12"/>
      <c r="I210" s="12"/>
      <c r="J210" s="12"/>
      <c r="K210" s="12"/>
      <c r="L210" s="12"/>
      <c r="M210" s="12"/>
      <c r="N210" s="12"/>
      <c r="O210" s="12"/>
    </row>
    <row r="211" spans="6:15">
      <c r="F211" s="12"/>
      <c r="G211" s="12"/>
      <c r="H211" s="12"/>
      <c r="I211" s="12"/>
      <c r="J211" s="12"/>
      <c r="K211" s="12"/>
      <c r="L211" s="12"/>
      <c r="M211" s="12"/>
      <c r="N211" s="12"/>
      <c r="O211" s="12"/>
    </row>
    <row r="212" spans="6:15">
      <c r="F212" s="12"/>
      <c r="G212" s="12"/>
      <c r="H212" s="12"/>
      <c r="I212" s="12"/>
      <c r="J212" s="12"/>
      <c r="K212" s="12"/>
      <c r="L212" s="12"/>
      <c r="M212" s="12"/>
      <c r="N212" s="12"/>
      <c r="O212" s="12"/>
    </row>
    <row r="213" spans="6:15">
      <c r="F213" s="12"/>
      <c r="G213" s="12"/>
      <c r="H213" s="12"/>
      <c r="I213" s="12"/>
      <c r="J213" s="12"/>
      <c r="K213" s="12"/>
      <c r="L213" s="12"/>
      <c r="M213" s="12"/>
      <c r="N213" s="12"/>
      <c r="O213" s="12"/>
    </row>
    <row r="214" spans="6:15">
      <c r="F214" s="12"/>
      <c r="G214" s="12"/>
      <c r="H214" s="12"/>
      <c r="I214" s="12"/>
      <c r="J214" s="12"/>
      <c r="K214" s="12"/>
      <c r="L214" s="12"/>
      <c r="M214" s="12"/>
      <c r="N214" s="12"/>
      <c r="O214" s="12"/>
    </row>
    <row r="215" spans="6:15">
      <c r="F215" s="12"/>
      <c r="G215" s="12"/>
      <c r="H215" s="12"/>
      <c r="I215" s="12"/>
      <c r="J215" s="12"/>
      <c r="K215" s="12"/>
      <c r="L215" s="12"/>
      <c r="M215" s="12"/>
      <c r="N215" s="12"/>
      <c r="O215" s="12"/>
    </row>
    <row r="216" spans="6:15">
      <c r="F216" s="12"/>
      <c r="G216" s="12"/>
      <c r="H216" s="12"/>
      <c r="I216" s="12"/>
      <c r="J216" s="12"/>
      <c r="K216" s="12"/>
      <c r="L216" s="12"/>
      <c r="M216" s="12"/>
      <c r="N216" s="12"/>
      <c r="O216" s="12"/>
    </row>
    <row r="217" spans="6:15">
      <c r="F217" s="12"/>
      <c r="G217" s="12"/>
      <c r="H217" s="12"/>
      <c r="I217" s="12"/>
      <c r="J217" s="12"/>
      <c r="K217" s="12"/>
      <c r="L217" s="12"/>
      <c r="M217" s="12"/>
      <c r="N217" s="12"/>
      <c r="O217" s="12"/>
    </row>
    <row r="218" spans="6:15">
      <c r="F218" s="12"/>
      <c r="G218" s="12"/>
      <c r="H218" s="12"/>
      <c r="I218" s="12"/>
      <c r="J218" s="12"/>
      <c r="K218" s="12"/>
      <c r="L218" s="12"/>
      <c r="M218" s="12"/>
      <c r="N218" s="12"/>
      <c r="O218" s="12"/>
    </row>
    <row r="219" spans="6:15">
      <c r="F219" s="12"/>
      <c r="G219" s="12"/>
      <c r="H219" s="12"/>
      <c r="I219" s="12"/>
      <c r="J219" s="12"/>
      <c r="K219" s="12"/>
      <c r="L219" s="12"/>
      <c r="M219" s="12"/>
      <c r="N219" s="12"/>
      <c r="O219" s="12"/>
    </row>
    <row r="220" spans="6:15">
      <c r="F220" s="12"/>
      <c r="G220" s="12"/>
      <c r="H220" s="12"/>
      <c r="I220" s="12"/>
      <c r="J220" s="12"/>
      <c r="K220" s="12"/>
      <c r="L220" s="12"/>
      <c r="M220" s="12"/>
      <c r="N220" s="12"/>
      <c r="O220" s="12"/>
    </row>
    <row r="221" spans="6:15">
      <c r="F221" s="12"/>
      <c r="G221" s="12"/>
      <c r="H221" s="12"/>
      <c r="I221" s="12"/>
      <c r="J221" s="12"/>
      <c r="K221" s="12"/>
      <c r="L221" s="12"/>
      <c r="M221" s="12"/>
      <c r="N221" s="12"/>
      <c r="O221" s="12"/>
    </row>
    <row r="222" spans="6:15">
      <c r="F222" s="12"/>
      <c r="G222" s="12"/>
      <c r="H222" s="12"/>
      <c r="I222" s="12"/>
      <c r="J222" s="12"/>
      <c r="K222" s="12"/>
      <c r="L222" s="12"/>
      <c r="M222" s="12"/>
      <c r="N222" s="12"/>
      <c r="O222" s="12"/>
    </row>
    <row r="223" spans="6:15">
      <c r="F223" s="12"/>
      <c r="G223" s="12"/>
      <c r="H223" s="12"/>
      <c r="I223" s="12"/>
      <c r="J223" s="12"/>
      <c r="K223" s="12"/>
      <c r="L223" s="12"/>
      <c r="M223" s="12"/>
      <c r="N223" s="12"/>
      <c r="O223" s="12"/>
    </row>
    <row r="224" spans="6:15">
      <c r="F224" s="12"/>
      <c r="G224" s="12"/>
      <c r="H224" s="12"/>
      <c r="I224" s="12"/>
      <c r="J224" s="12"/>
      <c r="K224" s="12"/>
      <c r="L224" s="12"/>
      <c r="M224" s="12"/>
      <c r="N224" s="12"/>
      <c r="O224" s="12"/>
    </row>
    <row r="225" spans="6:15">
      <c r="F225" s="12"/>
      <c r="G225" s="12"/>
      <c r="H225" s="12"/>
      <c r="I225" s="12"/>
      <c r="J225" s="12"/>
      <c r="K225" s="12"/>
      <c r="L225" s="12"/>
      <c r="M225" s="12"/>
      <c r="N225" s="12"/>
      <c r="O225" s="12"/>
    </row>
    <row r="226" spans="6:15">
      <c r="F226" s="12"/>
      <c r="G226" s="12"/>
      <c r="H226" s="12"/>
      <c r="I226" s="12"/>
      <c r="J226" s="12"/>
      <c r="K226" s="12"/>
      <c r="L226" s="12"/>
      <c r="M226" s="12"/>
      <c r="N226" s="12"/>
      <c r="O226" s="12"/>
    </row>
    <row r="227" spans="6:15">
      <c r="F227" s="12"/>
      <c r="G227" s="12"/>
      <c r="H227" s="12"/>
      <c r="I227" s="12"/>
      <c r="J227" s="12"/>
      <c r="K227" s="12"/>
      <c r="L227" s="12"/>
      <c r="M227" s="12"/>
      <c r="N227" s="12"/>
      <c r="O227" s="12"/>
    </row>
    <row r="228" spans="6:15">
      <c r="F228" s="12"/>
      <c r="G228" s="12"/>
      <c r="H228" s="12"/>
      <c r="I228" s="12"/>
      <c r="J228" s="12"/>
      <c r="K228" s="12"/>
      <c r="L228" s="12"/>
      <c r="M228" s="12"/>
      <c r="N228" s="12"/>
      <c r="O228" s="12"/>
    </row>
    <row r="229" spans="6:15">
      <c r="F229" s="12"/>
      <c r="G229" s="12"/>
      <c r="H229" s="12"/>
      <c r="I229" s="12"/>
      <c r="J229" s="12"/>
      <c r="K229" s="12"/>
      <c r="L229" s="12"/>
      <c r="M229" s="12"/>
      <c r="N229" s="12"/>
      <c r="O229" s="12"/>
    </row>
    <row r="230" spans="6:15">
      <c r="F230" s="12"/>
      <c r="G230" s="12"/>
      <c r="H230" s="12"/>
      <c r="I230" s="12"/>
      <c r="J230" s="12"/>
      <c r="K230" s="12"/>
      <c r="L230" s="12"/>
      <c r="M230" s="12"/>
      <c r="N230" s="12"/>
      <c r="O230" s="12"/>
    </row>
    <row r="231" spans="6:15">
      <c r="F231" s="12"/>
      <c r="G231" s="12"/>
      <c r="H231" s="12"/>
      <c r="I231" s="12"/>
      <c r="J231" s="12"/>
      <c r="K231" s="12"/>
      <c r="L231" s="12"/>
      <c r="M231" s="12"/>
      <c r="N231" s="12"/>
      <c r="O231" s="12"/>
    </row>
    <row r="232" spans="6:15">
      <c r="F232" s="12"/>
      <c r="G232" s="12"/>
      <c r="H232" s="12"/>
      <c r="I232" s="12"/>
      <c r="J232" s="12"/>
      <c r="K232" s="12"/>
      <c r="L232" s="12"/>
      <c r="M232" s="12"/>
      <c r="N232" s="12"/>
      <c r="O232" s="12"/>
    </row>
    <row r="233" spans="6:15">
      <c r="F233" s="12"/>
      <c r="G233" s="12"/>
      <c r="H233" s="12"/>
      <c r="I233" s="12"/>
      <c r="J233" s="12"/>
      <c r="K233" s="12"/>
      <c r="L233" s="12"/>
      <c r="M233" s="12"/>
      <c r="N233" s="12"/>
      <c r="O233" s="12"/>
    </row>
    <row r="234" spans="6:15">
      <c r="F234" s="12"/>
      <c r="G234" s="12"/>
      <c r="H234" s="12"/>
      <c r="I234" s="12"/>
      <c r="J234" s="12"/>
      <c r="K234" s="12"/>
      <c r="L234" s="12"/>
      <c r="M234" s="12"/>
      <c r="N234" s="12"/>
      <c r="O234" s="12"/>
    </row>
    <row r="235" spans="6:15">
      <c r="F235" s="12"/>
      <c r="G235" s="12"/>
      <c r="H235" s="12"/>
      <c r="I235" s="12"/>
      <c r="J235" s="12"/>
      <c r="K235" s="12"/>
      <c r="L235" s="12"/>
      <c r="M235" s="12"/>
      <c r="N235" s="12"/>
      <c r="O235" s="12"/>
    </row>
    <row r="236" spans="6:15">
      <c r="F236" s="12"/>
      <c r="G236" s="12"/>
      <c r="H236" s="12"/>
      <c r="I236" s="12"/>
      <c r="J236" s="12"/>
      <c r="K236" s="12"/>
      <c r="L236" s="12"/>
      <c r="M236" s="12"/>
      <c r="N236" s="12"/>
      <c r="O236" s="12"/>
    </row>
    <row r="237" spans="6:15">
      <c r="F237" s="12"/>
      <c r="G237" s="12"/>
      <c r="H237" s="12"/>
      <c r="I237" s="12"/>
      <c r="J237" s="12"/>
      <c r="K237" s="12"/>
      <c r="L237" s="12"/>
      <c r="M237" s="12"/>
      <c r="N237" s="12"/>
      <c r="O237" s="12"/>
    </row>
    <row r="238" spans="6:15">
      <c r="F238" s="12"/>
      <c r="G238" s="12"/>
      <c r="H238" s="12"/>
      <c r="I238" s="12"/>
      <c r="J238" s="12"/>
      <c r="K238" s="12"/>
      <c r="L238" s="12"/>
      <c r="M238" s="12"/>
      <c r="N238" s="12"/>
      <c r="O238" s="12"/>
    </row>
    <row r="239" spans="6:15">
      <c r="F239" s="12"/>
      <c r="G239" s="12"/>
      <c r="H239" s="12"/>
      <c r="I239" s="12"/>
      <c r="J239" s="12"/>
      <c r="K239" s="12"/>
      <c r="L239" s="12"/>
      <c r="M239" s="12"/>
      <c r="N239" s="12"/>
      <c r="O239" s="12"/>
    </row>
    <row r="240" spans="6:15">
      <c r="F240" s="12"/>
      <c r="G240" s="12"/>
      <c r="H240" s="12"/>
      <c r="I240" s="12"/>
      <c r="J240" s="12"/>
      <c r="K240" s="12"/>
      <c r="L240" s="12"/>
      <c r="M240" s="12"/>
      <c r="N240" s="12"/>
      <c r="O240" s="12"/>
    </row>
  </sheetData>
  <mergeCells count="1">
    <mergeCell ref="B7:E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AE174"/>
  <sheetViews>
    <sheetView zoomScaleNormal="100" workbookViewId="0">
      <selection activeCell="C6" sqref="C6"/>
    </sheetView>
  </sheetViews>
  <sheetFormatPr defaultColWidth="11.42578125" defaultRowHeight="14.25"/>
  <cols>
    <col min="1" max="2" width="11.42578125" style="3"/>
    <col min="3" max="3" width="34.28515625" style="3" customWidth="1"/>
    <col min="4" max="16384" width="11.42578125" style="3"/>
  </cols>
  <sheetData>
    <row r="1" spans="2:31" ht="16.5" thickBot="1"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</row>
    <row r="2" spans="2:31" ht="15.75">
      <c r="B2" s="166" t="s">
        <v>6</v>
      </c>
      <c r="C2" s="165" t="s">
        <v>93</v>
      </c>
      <c r="D2" s="162" t="s">
        <v>87</v>
      </c>
      <c r="E2" s="163" t="s">
        <v>114</v>
      </c>
      <c r="F2" s="163" t="s">
        <v>88</v>
      </c>
      <c r="G2" s="164" t="s">
        <v>1</v>
      </c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</row>
    <row r="3" spans="2:31" ht="16.5" thickBot="1">
      <c r="B3" s="169" t="s">
        <v>9</v>
      </c>
      <c r="C3" s="170" t="s">
        <v>733</v>
      </c>
      <c r="D3" s="171" t="s">
        <v>89</v>
      </c>
      <c r="E3" s="151" t="s">
        <v>90</v>
      </c>
      <c r="F3" s="151" t="s">
        <v>91</v>
      </c>
      <c r="G3" s="172" t="s">
        <v>92</v>
      </c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</row>
    <row r="4" spans="2:31" ht="15.75">
      <c r="B4" s="152"/>
      <c r="C4" s="32" t="s">
        <v>95</v>
      </c>
      <c r="D4" s="32"/>
      <c r="E4" s="32"/>
      <c r="F4" s="153">
        <v>0</v>
      </c>
      <c r="G4" s="149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</row>
    <row r="5" spans="2:31" ht="15.75">
      <c r="B5" s="112"/>
      <c r="C5" s="36"/>
      <c r="D5" s="36"/>
      <c r="E5" s="36"/>
      <c r="F5" s="48" t="str">
        <f>IF(E5="","0",D5/E5)</f>
        <v>0</v>
      </c>
      <c r="G5" s="150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</row>
    <row r="6" spans="2:31" ht="15.75">
      <c r="B6" s="112"/>
      <c r="C6" s="36"/>
      <c r="D6" s="36"/>
      <c r="E6" s="36"/>
      <c r="F6" s="48" t="str">
        <f t="shared" ref="F6:F24" si="0">IF(E6="","0",D6/E6)</f>
        <v>0</v>
      </c>
      <c r="G6" s="150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</row>
    <row r="7" spans="2:31" ht="15.75">
      <c r="B7" s="112"/>
      <c r="C7" s="36"/>
      <c r="D7" s="36"/>
      <c r="E7" s="36"/>
      <c r="F7" s="48" t="str">
        <f t="shared" si="0"/>
        <v>0</v>
      </c>
      <c r="G7" s="150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</row>
    <row r="8" spans="2:31" ht="15.75">
      <c r="B8" s="112"/>
      <c r="C8" s="36"/>
      <c r="D8" s="36"/>
      <c r="E8" s="36"/>
      <c r="F8" s="48" t="str">
        <f t="shared" si="0"/>
        <v>0</v>
      </c>
      <c r="G8" s="150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</row>
    <row r="9" spans="2:31" ht="15.75">
      <c r="B9" s="112"/>
      <c r="C9" s="36"/>
      <c r="D9" s="36"/>
      <c r="E9" s="36"/>
      <c r="F9" s="48" t="str">
        <f t="shared" si="0"/>
        <v>0</v>
      </c>
      <c r="G9" s="150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</row>
    <row r="10" spans="2:31" ht="15.75">
      <c r="B10" s="112"/>
      <c r="C10" s="36"/>
      <c r="D10" s="36"/>
      <c r="E10" s="36"/>
      <c r="F10" s="48" t="str">
        <f t="shared" si="0"/>
        <v>0</v>
      </c>
      <c r="G10" s="150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</row>
    <row r="11" spans="2:31" ht="15.75">
      <c r="B11" s="112"/>
      <c r="C11" s="36"/>
      <c r="D11" s="36"/>
      <c r="E11" s="36"/>
      <c r="F11" s="48" t="str">
        <f t="shared" si="0"/>
        <v>0</v>
      </c>
      <c r="G11" s="150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</row>
    <row r="12" spans="2:31" ht="15.75">
      <c r="B12" s="112"/>
      <c r="C12" s="36"/>
      <c r="D12" s="36"/>
      <c r="E12" s="36"/>
      <c r="F12" s="48" t="str">
        <f t="shared" si="0"/>
        <v>0</v>
      </c>
      <c r="G12" s="150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</row>
    <row r="13" spans="2:31" ht="15.75">
      <c r="B13" s="112"/>
      <c r="C13" s="36"/>
      <c r="D13" s="36"/>
      <c r="E13" s="36"/>
      <c r="F13" s="48" t="str">
        <f t="shared" si="0"/>
        <v>0</v>
      </c>
      <c r="G13" s="150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</row>
    <row r="14" spans="2:31" ht="15.75">
      <c r="B14" s="112"/>
      <c r="C14" s="36"/>
      <c r="D14" s="36"/>
      <c r="E14" s="36"/>
      <c r="F14" s="48" t="str">
        <f t="shared" si="0"/>
        <v>0</v>
      </c>
      <c r="G14" s="150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</row>
    <row r="15" spans="2:31" ht="15.75">
      <c r="B15" s="112"/>
      <c r="C15" s="36"/>
      <c r="D15" s="36"/>
      <c r="E15" s="36"/>
      <c r="F15" s="48" t="str">
        <f t="shared" si="0"/>
        <v>0</v>
      </c>
      <c r="G15" s="150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</row>
    <row r="16" spans="2:31" ht="15.75">
      <c r="B16" s="112"/>
      <c r="C16" s="36"/>
      <c r="D16" s="36"/>
      <c r="E16" s="36"/>
      <c r="F16" s="48" t="str">
        <f t="shared" si="0"/>
        <v>0</v>
      </c>
      <c r="G16" s="150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</row>
    <row r="17" spans="2:31" ht="15.75">
      <c r="B17" s="112"/>
      <c r="C17" s="36"/>
      <c r="D17" s="36"/>
      <c r="E17" s="36"/>
      <c r="F17" s="48" t="str">
        <f t="shared" si="0"/>
        <v>0</v>
      </c>
      <c r="G17" s="150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</row>
    <row r="18" spans="2:31" ht="15.75">
      <c r="B18" s="112"/>
      <c r="C18" s="36"/>
      <c r="D18" s="36"/>
      <c r="E18" s="36"/>
      <c r="F18" s="48" t="str">
        <f t="shared" si="0"/>
        <v>0</v>
      </c>
      <c r="G18" s="150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</row>
    <row r="19" spans="2:31" ht="15.75">
      <c r="B19" s="112"/>
      <c r="C19" s="36"/>
      <c r="D19" s="36"/>
      <c r="E19" s="36"/>
      <c r="F19" s="48" t="str">
        <f t="shared" si="0"/>
        <v>0</v>
      </c>
      <c r="G19" s="150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</row>
    <row r="20" spans="2:31" ht="15.75">
      <c r="B20" s="112"/>
      <c r="C20" s="36"/>
      <c r="D20" s="36"/>
      <c r="E20" s="36"/>
      <c r="F20" s="48" t="str">
        <f t="shared" si="0"/>
        <v>0</v>
      </c>
      <c r="G20" s="150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</row>
    <row r="21" spans="2:31" ht="15.75">
      <c r="B21" s="112"/>
      <c r="C21" s="36"/>
      <c r="D21" s="36"/>
      <c r="E21" s="36"/>
      <c r="F21" s="48" t="str">
        <f t="shared" si="0"/>
        <v>0</v>
      </c>
      <c r="G21" s="150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</row>
    <row r="22" spans="2:31" ht="15.75">
      <c r="B22" s="112"/>
      <c r="C22" s="36"/>
      <c r="D22" s="36"/>
      <c r="E22" s="36"/>
      <c r="F22" s="48" t="str">
        <f t="shared" si="0"/>
        <v>0</v>
      </c>
      <c r="G22" s="150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</row>
    <row r="23" spans="2:31" ht="15.75">
      <c r="B23" s="112"/>
      <c r="C23" s="36"/>
      <c r="D23" s="36"/>
      <c r="E23" s="36"/>
      <c r="F23" s="48" t="str">
        <f t="shared" si="0"/>
        <v>0</v>
      </c>
      <c r="G23" s="150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</row>
    <row r="24" spans="2:31" ht="15.75">
      <c r="B24" s="112"/>
      <c r="C24" s="36"/>
      <c r="D24" s="36"/>
      <c r="E24" s="36"/>
      <c r="F24" s="48" t="str">
        <f t="shared" si="0"/>
        <v>0</v>
      </c>
      <c r="G24" s="150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</row>
    <row r="25" spans="2:31" ht="16.5" thickBot="1">
      <c r="B25" s="154"/>
      <c r="C25" s="155" t="s">
        <v>95</v>
      </c>
      <c r="D25" s="155"/>
      <c r="E25" s="155"/>
      <c r="F25" s="156">
        <v>0</v>
      </c>
      <c r="G25" s="148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</row>
    <row r="26" spans="2:31" ht="16.5" thickBot="1">
      <c r="B26" s="157" t="s">
        <v>94</v>
      </c>
      <c r="C26" s="158" t="e">
        <f>+IF(#REF!="","",#REF!)</f>
        <v>#REF!</v>
      </c>
      <c r="D26" s="159">
        <f>+SUM(D4:D25)</f>
        <v>0</v>
      </c>
      <c r="E26" s="160"/>
      <c r="F26" s="159">
        <f>+SUM(F4:F25)</f>
        <v>0</v>
      </c>
      <c r="G26" s="161" t="str">
        <f>IF(D26=0,"0",1/F26)</f>
        <v>0</v>
      </c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</row>
    <row r="27" spans="2:31" ht="15.75"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</row>
    <row r="28" spans="2:31" ht="15.75"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</row>
    <row r="29" spans="2:31" ht="15.75"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</row>
    <row r="30" spans="2:31" ht="15.75"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</row>
    <row r="31" spans="2:31" ht="15.75"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</row>
    <row r="32" spans="2:31" ht="15.75"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</row>
    <row r="33" spans="2:31" ht="15.75"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</row>
    <row r="34" spans="2:31" ht="15.75"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</row>
    <row r="35" spans="2:31" ht="15.75"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</row>
    <row r="36" spans="2:31" ht="15.75"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</row>
    <row r="37" spans="2:31" ht="15.75"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</row>
    <row r="38" spans="2:31" ht="15.75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</row>
    <row r="39" spans="2:31" ht="15.7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</row>
    <row r="40" spans="2:31" ht="15.75"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</row>
    <row r="41" spans="2:31" ht="15.75"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</row>
    <row r="42" spans="2:31" ht="15.75"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</row>
    <row r="43" spans="2:31" ht="15.75"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</row>
    <row r="44" spans="2:31" ht="15.75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</row>
    <row r="45" spans="2:31" ht="15.75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</row>
    <row r="46" spans="2:31" ht="15.7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</row>
    <row r="47" spans="2:31" ht="15.75"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</row>
    <row r="48" spans="2:31" ht="15.75"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</row>
    <row r="49" spans="2:31" ht="15.75"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</row>
    <row r="50" spans="2:31" ht="15.75"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</row>
    <row r="51" spans="2:31" ht="15.75"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</row>
    <row r="52" spans="2:31" ht="15.75"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</row>
    <row r="53" spans="2:31" ht="15.75"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</row>
    <row r="54" spans="2:31" ht="15.75"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</row>
    <row r="55" spans="2:31" ht="15.75"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</row>
    <row r="56" spans="2:31" ht="15.75"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</row>
    <row r="57" spans="2:31" ht="15.75"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</row>
    <row r="58" spans="2:31" ht="15.75"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</row>
    <row r="59" spans="2:31" ht="15.75"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</row>
    <row r="60" spans="2:31" ht="15.75"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</row>
    <row r="61" spans="2:31" ht="15.75"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</row>
    <row r="62" spans="2:31" ht="15.75"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</row>
    <row r="63" spans="2:31" ht="15.75"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</row>
    <row r="64" spans="2:31" ht="15.75"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</row>
    <row r="65" spans="2:31" ht="15.75"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</row>
    <row r="66" spans="2:31" ht="15.75"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</row>
    <row r="67" spans="2:31" ht="15.75"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</row>
    <row r="68" spans="2:31" ht="15.75"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</row>
    <row r="69" spans="2:31" ht="15.75"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</row>
    <row r="70" spans="2:31" ht="15.75"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</row>
    <row r="71" spans="2:31" ht="15.75"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</row>
    <row r="72" spans="2:31" ht="15.75"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</row>
    <row r="73" spans="2:31" ht="15.75"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</row>
    <row r="74" spans="2:31" ht="15.75"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</row>
    <row r="75" spans="2:31" ht="15.75"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</row>
    <row r="76" spans="2:31" ht="15.75"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</row>
    <row r="77" spans="2:31" ht="15.75"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</row>
    <row r="78" spans="2:31" ht="15.75"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</row>
    <row r="79" spans="2:31" ht="15.75"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</row>
    <row r="80" spans="2:31" ht="15.75"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</row>
    <row r="81" spans="2:31" ht="15.75"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</row>
    <row r="82" spans="2:31" ht="15.75"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</row>
    <row r="83" spans="2:31" ht="15.75"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</row>
    <row r="84" spans="2:31" ht="15.75"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</row>
    <row r="85" spans="2:31" ht="15.75"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</row>
    <row r="86" spans="2:31" ht="15.75"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</row>
    <row r="87" spans="2:31" ht="15.75"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</row>
    <row r="88" spans="2:31" ht="15.75"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</row>
    <row r="89" spans="2:31" ht="15.75"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</row>
    <row r="90" spans="2:31" ht="15.75"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</row>
    <row r="91" spans="2:31" ht="15.75"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</row>
    <row r="92" spans="2:31" ht="15.75"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</row>
    <row r="93" spans="2:31" ht="15.75"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</row>
    <row r="94" spans="2:31" ht="15.75"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</row>
    <row r="95" spans="2:31" ht="15.75"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</row>
    <row r="96" spans="2:31" ht="15.75"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</row>
    <row r="97" spans="2:31" ht="15.75"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</row>
    <row r="98" spans="2:31" ht="15.75"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</row>
    <row r="99" spans="2:31" ht="15.75"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</row>
    <row r="100" spans="2:31" ht="15.75"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</row>
    <row r="101" spans="2:31" ht="15.75"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</row>
    <row r="102" spans="2:31" ht="15.75"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</row>
    <row r="103" spans="2:31" ht="15.75"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</row>
    <row r="104" spans="2:31" ht="15.75"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</row>
    <row r="105" spans="2:31" ht="15.75"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</row>
    <row r="106" spans="2:31" ht="15.75"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</row>
    <row r="107" spans="2:31" ht="15.75"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</row>
    <row r="108" spans="2:31" ht="15.75"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</row>
    <row r="109" spans="2:31" ht="15.75"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</row>
    <row r="110" spans="2:31" ht="15.75"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</row>
    <row r="111" spans="2:31" ht="15.75"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</row>
    <row r="112" spans="2:31" ht="15.75"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</row>
    <row r="113" spans="2:31" ht="15.75"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</row>
    <row r="114" spans="2:31" ht="15.75"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</row>
    <row r="115" spans="2:31" ht="15.75"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</row>
    <row r="116" spans="2:31" ht="15.75"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</row>
    <row r="117" spans="2:31" ht="15.75"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</row>
    <row r="118" spans="2:31" ht="15.75"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</row>
    <row r="119" spans="2:31" ht="15.75"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</row>
    <row r="120" spans="2:31" ht="15.75"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</row>
    <row r="121" spans="2:31" ht="15.75"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</row>
    <row r="122" spans="2:31" ht="15.75"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</row>
    <row r="123" spans="2:31" ht="15.75"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</row>
    <row r="124" spans="2:31" ht="15.75"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</row>
    <row r="125" spans="2:31" ht="15.75"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</row>
    <row r="126" spans="2:31" ht="15.75"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</row>
    <row r="127" spans="2:31" ht="15.75"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</row>
    <row r="128" spans="2:31" ht="15.75"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</row>
    <row r="129" spans="2:31" ht="15.75"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</row>
    <row r="130" spans="2:31" ht="15.75"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</row>
    <row r="131" spans="2:31" ht="15.75"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</row>
    <row r="132" spans="2:31" ht="15.75"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</row>
    <row r="133" spans="2:31" ht="15.75"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</row>
    <row r="134" spans="2:31" ht="15.75"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</row>
    <row r="135" spans="2:31" ht="15.75"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</row>
    <row r="136" spans="2:31" ht="15.75"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</row>
    <row r="137" spans="2:31" ht="15.75"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</row>
    <row r="138" spans="2:31" ht="15.75"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</row>
    <row r="139" spans="2:31" ht="15.75"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</row>
    <row r="140" spans="2:31" ht="15.75"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</row>
    <row r="141" spans="2:31" ht="15.75"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</row>
    <row r="142" spans="2:31" ht="15.75"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</row>
    <row r="143" spans="2:31" ht="15.75"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</row>
    <row r="144" spans="2:31" ht="15.75"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</row>
    <row r="145" spans="2:31" ht="15.75"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</row>
    <row r="146" spans="2:31" ht="15.75"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</row>
    <row r="147" spans="2:31" ht="15.75"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</row>
    <row r="148" spans="2:31" ht="15.75"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</row>
    <row r="149" spans="2:31" ht="15.75"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</row>
    <row r="150" spans="2:31" ht="15.75"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</row>
    <row r="151" spans="2:31" ht="15.75"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</row>
    <row r="152" spans="2:31" ht="15.75"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</row>
    <row r="153" spans="2:31" ht="15.75"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</row>
    <row r="154" spans="2:31" ht="15.75"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</row>
    <row r="155" spans="2:31" ht="15.75"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</row>
    <row r="156" spans="2:31" ht="15.75"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</row>
    <row r="157" spans="2:31" ht="15.75"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</row>
    <row r="158" spans="2:31" ht="15.75"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</row>
    <row r="159" spans="2:31" ht="15.75"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</row>
    <row r="160" spans="2:31" ht="15.75"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</row>
    <row r="161" spans="2:31" ht="15.75"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</row>
    <row r="162" spans="2:31" ht="15.75"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</row>
    <row r="163" spans="2:31" ht="15.75"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</row>
    <row r="164" spans="2:31" ht="15.75"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</row>
    <row r="165" spans="2:31" ht="15.75"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</row>
    <row r="166" spans="2:31" ht="15.75"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</row>
    <row r="167" spans="2:31" ht="15.75"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</row>
    <row r="168" spans="2:31" ht="15.75"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</row>
    <row r="169" spans="2:31" ht="15.75"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</row>
    <row r="170" spans="2:31" ht="15.75"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</row>
    <row r="171" spans="2:31" ht="15.75"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</row>
    <row r="172" spans="2:31" ht="15.75"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</row>
    <row r="173" spans="2:31" ht="15.75"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</row>
    <row r="174" spans="2:31" ht="15.75"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</row>
  </sheetData>
  <pageMargins left="0.7" right="0.7" top="0.75" bottom="0.75" header="0.3" footer="0.3"/>
  <pageSetup paperSize="9" scale="90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AI803"/>
  <sheetViews>
    <sheetView tabSelected="1" topLeftCell="J1" zoomScale="85" zoomScaleNormal="85" zoomScalePageLayoutView="80" workbookViewId="0">
      <selection activeCell="R13" sqref="R13"/>
    </sheetView>
  </sheetViews>
  <sheetFormatPr defaultColWidth="11.5703125" defaultRowHeight="15.75"/>
  <cols>
    <col min="1" max="1" width="11.5703125" style="5"/>
    <col min="2" max="2" width="20.5703125" style="5" customWidth="1"/>
    <col min="3" max="3" width="18" style="5" bestFit="1" customWidth="1"/>
    <col min="4" max="4" width="13.140625" style="5" customWidth="1"/>
    <col min="5" max="5" width="26" style="5" customWidth="1"/>
    <col min="6" max="6" width="12.42578125" style="5" bestFit="1" customWidth="1"/>
    <col min="7" max="7" width="11.5703125" style="5"/>
    <col min="8" max="8" width="14" style="5" customWidth="1"/>
    <col min="9" max="9" width="13.140625" style="5" customWidth="1"/>
    <col min="10" max="11" width="11.5703125" style="5"/>
    <col min="12" max="12" width="4.7109375" style="5" customWidth="1"/>
    <col min="13" max="13" width="12.42578125" style="5" bestFit="1" customWidth="1"/>
    <col min="14" max="14" width="11.5703125" style="5"/>
    <col min="15" max="23" width="12" style="5" customWidth="1"/>
    <col min="24" max="32" width="13.140625" style="5" customWidth="1"/>
    <col min="33" max="33" width="13.42578125" style="5" customWidth="1"/>
    <col min="34" max="34" width="13.5703125" style="5" customWidth="1"/>
    <col min="35" max="35" width="13.42578125" style="5" customWidth="1"/>
    <col min="36" max="16384" width="11.5703125" style="5"/>
  </cols>
  <sheetData>
    <row r="1" spans="2:35" ht="16.5" thickBot="1">
      <c r="E1" s="62"/>
      <c r="K1" s="49"/>
      <c r="L1" s="49"/>
      <c r="M1" s="49"/>
      <c r="N1" s="49"/>
      <c r="O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</row>
    <row r="2" spans="2:35" ht="16.5" thickBot="1">
      <c r="B2" s="215" t="s">
        <v>723</v>
      </c>
      <c r="C2" s="216"/>
      <c r="D2" s="216"/>
      <c r="E2" s="217"/>
      <c r="H2" s="227" t="s">
        <v>122</v>
      </c>
      <c r="I2" s="228"/>
      <c r="J2" s="229"/>
      <c r="K2" s="49"/>
      <c r="L2" s="49"/>
      <c r="M2" s="49"/>
      <c r="N2" s="49"/>
      <c r="O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</row>
    <row r="3" spans="2:35" ht="16.5" thickBot="1">
      <c r="B3" s="218"/>
      <c r="C3" s="219"/>
      <c r="D3" s="219"/>
      <c r="E3" s="220"/>
      <c r="H3" s="50" t="s">
        <v>2</v>
      </c>
      <c r="I3" s="51">
        <f>+H33+H23+H24+H25</f>
        <v>0</v>
      </c>
      <c r="J3" s="52" t="s">
        <v>0</v>
      </c>
      <c r="K3" s="49"/>
      <c r="L3" s="49"/>
      <c r="M3" s="49"/>
      <c r="N3" s="49"/>
      <c r="O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</row>
    <row r="4" spans="2:35">
      <c r="B4" s="230" t="s">
        <v>722</v>
      </c>
      <c r="C4" s="231"/>
      <c r="D4" s="147">
        <v>1</v>
      </c>
      <c r="E4" s="128"/>
      <c r="H4" s="53" t="s">
        <v>3</v>
      </c>
      <c r="I4" s="54">
        <f>+I33+I23+I24+I25</f>
        <v>0</v>
      </c>
      <c r="J4" s="55" t="s">
        <v>0</v>
      </c>
      <c r="K4" s="49"/>
      <c r="L4" s="49"/>
      <c r="M4" s="49"/>
      <c r="N4" s="49"/>
      <c r="O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</row>
    <row r="5" spans="2:35" ht="16.5" thickBot="1">
      <c r="B5" s="232" t="s">
        <v>721</v>
      </c>
      <c r="C5" s="233"/>
      <c r="D5" s="65">
        <v>1</v>
      </c>
      <c r="E5" s="129"/>
      <c r="H5" s="56" t="s">
        <v>106</v>
      </c>
      <c r="I5" s="57"/>
      <c r="J5" s="55" t="s">
        <v>0</v>
      </c>
      <c r="K5" s="49"/>
      <c r="L5" s="49"/>
      <c r="M5" s="49"/>
      <c r="N5" s="49"/>
      <c r="O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</row>
    <row r="6" spans="2:35">
      <c r="B6" s="244" t="s">
        <v>123</v>
      </c>
      <c r="C6" s="245"/>
      <c r="D6" s="234" t="s">
        <v>724</v>
      </c>
      <c r="E6" s="235"/>
      <c r="G6" s="49"/>
      <c r="H6" s="56" t="s">
        <v>107</v>
      </c>
      <c r="I6" s="58">
        <f>+I3*I4*I5</f>
        <v>0</v>
      </c>
      <c r="J6" s="55" t="s">
        <v>103</v>
      </c>
      <c r="K6" s="49"/>
      <c r="L6" s="49"/>
      <c r="M6" s="49"/>
      <c r="N6" s="49"/>
      <c r="O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</row>
    <row r="7" spans="2:35" ht="16.5" thickBot="1">
      <c r="B7" s="232" t="s">
        <v>124</v>
      </c>
      <c r="C7" s="233"/>
      <c r="D7" s="213" t="s">
        <v>725</v>
      </c>
      <c r="E7" s="214"/>
      <c r="G7" s="49"/>
      <c r="H7" s="59" t="s">
        <v>108</v>
      </c>
      <c r="I7" s="60">
        <f>+(H35*I35)+(H36*I36)+(H37*I37)</f>
        <v>0</v>
      </c>
      <c r="J7" s="61" t="s">
        <v>5</v>
      </c>
      <c r="K7" s="49"/>
      <c r="L7" s="49"/>
      <c r="M7" s="49"/>
      <c r="N7" s="49"/>
      <c r="O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</row>
    <row r="8" spans="2:35" ht="16.5" thickBot="1">
      <c r="E8" s="126"/>
      <c r="G8" s="49"/>
      <c r="H8" s="63" t="s">
        <v>732</v>
      </c>
      <c r="I8" s="64"/>
      <c r="J8" s="65" t="s">
        <v>104</v>
      </c>
      <c r="K8" s="49"/>
      <c r="L8" s="49"/>
      <c r="M8" s="49"/>
      <c r="N8" s="49"/>
      <c r="O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</row>
    <row r="9" spans="2:35" ht="16.5" thickBot="1"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182" t="s">
        <v>734</v>
      </c>
      <c r="P9" s="183" t="s">
        <v>735</v>
      </c>
      <c r="Q9" s="183" t="s">
        <v>736</v>
      </c>
      <c r="R9" s="184" t="s">
        <v>773</v>
      </c>
      <c r="S9" s="184" t="s">
        <v>774</v>
      </c>
      <c r="T9" s="184" t="s">
        <v>775</v>
      </c>
      <c r="U9" s="184" t="s">
        <v>776</v>
      </c>
      <c r="V9" s="184" t="s">
        <v>777</v>
      </c>
      <c r="W9" s="184" t="s">
        <v>778</v>
      </c>
      <c r="X9" s="184" t="s">
        <v>779</v>
      </c>
      <c r="Y9" s="184" t="s">
        <v>780</v>
      </c>
      <c r="Z9" s="184" t="s">
        <v>781</v>
      </c>
      <c r="AA9" s="184" t="s">
        <v>782</v>
      </c>
      <c r="AB9" s="184" t="s">
        <v>783</v>
      </c>
      <c r="AC9" s="184" t="s">
        <v>784</v>
      </c>
      <c r="AD9" s="184" t="s">
        <v>785</v>
      </c>
      <c r="AE9" s="184" t="s">
        <v>786</v>
      </c>
      <c r="AF9" s="184" t="s">
        <v>787</v>
      </c>
      <c r="AG9" s="185" t="s">
        <v>788</v>
      </c>
      <c r="AH9" s="185" t="s">
        <v>789</v>
      </c>
      <c r="AI9" s="186" t="s">
        <v>790</v>
      </c>
    </row>
    <row r="10" spans="2:35" ht="16.5" thickBot="1"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187"/>
      <c r="P10" s="188"/>
      <c r="Q10" s="188"/>
      <c r="R10" s="188"/>
      <c r="S10" s="188"/>
      <c r="T10" s="188"/>
      <c r="U10" s="188"/>
      <c r="V10" s="188"/>
      <c r="W10" s="188"/>
      <c r="X10" s="188"/>
      <c r="Y10" s="188"/>
      <c r="Z10" s="188"/>
      <c r="AA10" s="188"/>
      <c r="AB10" s="188"/>
      <c r="AC10" s="188"/>
      <c r="AD10" s="188"/>
      <c r="AE10" s="188"/>
      <c r="AF10" s="188"/>
      <c r="AG10" s="189"/>
      <c r="AH10" s="189"/>
      <c r="AI10" s="190"/>
    </row>
    <row r="11" spans="2:35" ht="16.5" thickBot="1">
      <c r="B11" s="255" t="s">
        <v>718</v>
      </c>
      <c r="C11" s="256"/>
      <c r="D11" s="256"/>
      <c r="E11" s="256"/>
      <c r="F11" s="257"/>
      <c r="G11" s="256"/>
      <c r="H11" s="256"/>
      <c r="I11" s="256"/>
      <c r="J11" s="256"/>
      <c r="K11" s="256"/>
      <c r="L11" s="258"/>
      <c r="M11" s="49"/>
      <c r="N11" s="49"/>
      <c r="O11" s="197">
        <f>D4+(D5/10000)</f>
        <v>1.0001</v>
      </c>
      <c r="P11" s="198">
        <f>ROUND(O11,0)</f>
        <v>1</v>
      </c>
      <c r="Q11" s="198">
        <f>(O11-P11)*10000</f>
        <v>0.99999999999988987</v>
      </c>
      <c r="R11" s="184" t="s">
        <v>758</v>
      </c>
      <c r="S11" s="184" t="s">
        <v>759</v>
      </c>
      <c r="T11" s="184" t="s">
        <v>760</v>
      </c>
      <c r="U11" s="184" t="s">
        <v>761</v>
      </c>
      <c r="V11" s="184" t="s">
        <v>87</v>
      </c>
      <c r="W11" s="184" t="s">
        <v>762</v>
      </c>
      <c r="X11" s="184" t="s">
        <v>763</v>
      </c>
      <c r="Y11" s="184" t="s">
        <v>764</v>
      </c>
      <c r="Z11" s="184" t="s">
        <v>765</v>
      </c>
      <c r="AA11" s="184" t="s">
        <v>766</v>
      </c>
      <c r="AB11" s="184" t="s">
        <v>767</v>
      </c>
      <c r="AC11" s="184" t="s">
        <v>114</v>
      </c>
      <c r="AD11" s="184" t="s">
        <v>0</v>
      </c>
      <c r="AE11" s="184" t="s">
        <v>768</v>
      </c>
      <c r="AF11" s="184" t="s">
        <v>769</v>
      </c>
      <c r="AG11" s="185" t="s">
        <v>770</v>
      </c>
      <c r="AH11" s="185" t="s">
        <v>771</v>
      </c>
      <c r="AI11" s="186" t="s">
        <v>772</v>
      </c>
    </row>
    <row r="12" spans="2:35">
      <c r="B12" s="121"/>
      <c r="C12" s="248" t="s">
        <v>6</v>
      </c>
      <c r="D12" s="221" t="s">
        <v>7</v>
      </c>
      <c r="E12" s="222"/>
      <c r="F12" s="132" t="s">
        <v>1</v>
      </c>
      <c r="G12" s="133" t="s">
        <v>126</v>
      </c>
      <c r="H12" s="146" t="s">
        <v>2</v>
      </c>
      <c r="I12" s="134" t="s">
        <v>731</v>
      </c>
      <c r="J12" s="132" t="s">
        <v>4</v>
      </c>
      <c r="K12" s="221" t="s">
        <v>726</v>
      </c>
      <c r="L12" s="222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</row>
    <row r="13" spans="2:35" ht="16.5" thickBot="1">
      <c r="B13" s="122"/>
      <c r="C13" s="249"/>
      <c r="D13" s="223"/>
      <c r="E13" s="224"/>
      <c r="F13" s="135" t="s">
        <v>730</v>
      </c>
      <c r="G13" s="136" t="s">
        <v>727</v>
      </c>
      <c r="H13" s="145" t="s">
        <v>729</v>
      </c>
      <c r="I13" s="134" t="s">
        <v>729</v>
      </c>
      <c r="J13" s="135" t="s">
        <v>728</v>
      </c>
      <c r="K13" s="223"/>
      <c r="L13" s="224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</row>
    <row r="14" spans="2:35">
      <c r="B14" s="250" t="s">
        <v>116</v>
      </c>
      <c r="C14" s="131"/>
      <c r="D14" s="236"/>
      <c r="E14" s="237"/>
      <c r="F14" s="130">
        <v>2</v>
      </c>
      <c r="G14" s="67">
        <f>+Resume!$C$4</f>
        <v>-9</v>
      </c>
      <c r="H14" s="181">
        <v>13</v>
      </c>
      <c r="I14" s="181">
        <v>4</v>
      </c>
      <c r="J14" s="69">
        <f>+(H14*I14)-J26-J29</f>
        <v>52</v>
      </c>
      <c r="K14" s="210">
        <f>+(F14*J14*($I$8-G14)+(F15*J15*($I$8-G15))+(F16*J16)*($I$8-G16))</f>
        <v>936</v>
      </c>
      <c r="L14" s="207" t="s">
        <v>109</v>
      </c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</row>
    <row r="15" spans="2:35">
      <c r="B15" s="238"/>
      <c r="C15" s="70"/>
      <c r="D15" s="240"/>
      <c r="E15" s="241"/>
      <c r="F15" s="71"/>
      <c r="G15" s="72">
        <f>+Resume!$C$4</f>
        <v>-9</v>
      </c>
      <c r="H15" s="73"/>
      <c r="I15" s="73"/>
      <c r="J15" s="74">
        <f>+(H15*I15)-J27-J30</f>
        <v>0</v>
      </c>
      <c r="K15" s="211"/>
      <c r="L15" s="208"/>
      <c r="M15" s="49"/>
      <c r="N15" s="49"/>
      <c r="O15" s="201" t="s">
        <v>737</v>
      </c>
      <c r="P15" s="201" t="s">
        <v>738</v>
      </c>
      <c r="Q15" s="201" t="s">
        <v>739</v>
      </c>
      <c r="R15" s="201" t="s">
        <v>740</v>
      </c>
      <c r="S15" s="201" t="s">
        <v>741</v>
      </c>
      <c r="T15" s="201" t="s">
        <v>742</v>
      </c>
      <c r="U15" s="201" t="s">
        <v>743</v>
      </c>
      <c r="V15" s="201" t="s">
        <v>744</v>
      </c>
      <c r="W15" s="201" t="s">
        <v>745</v>
      </c>
      <c r="X15" s="201" t="s">
        <v>746</v>
      </c>
      <c r="Y15" s="201" t="s">
        <v>747</v>
      </c>
      <c r="Z15" s="201" t="s">
        <v>748</v>
      </c>
      <c r="AA15" s="201" t="s">
        <v>749</v>
      </c>
      <c r="AB15" s="201" t="s">
        <v>750</v>
      </c>
      <c r="AC15" s="201" t="s">
        <v>751</v>
      </c>
      <c r="AD15" s="201" t="s">
        <v>752</v>
      </c>
      <c r="AE15" s="201" t="s">
        <v>753</v>
      </c>
      <c r="AF15" s="201" t="s">
        <v>754</v>
      </c>
      <c r="AG15" s="202" t="s">
        <v>755</v>
      </c>
      <c r="AH15" s="202" t="s">
        <v>756</v>
      </c>
      <c r="AI15" s="203" t="s">
        <v>757</v>
      </c>
    </row>
    <row r="16" spans="2:35" ht="16.5" thickBot="1">
      <c r="B16" s="239"/>
      <c r="C16" s="75"/>
      <c r="D16" s="242"/>
      <c r="E16" s="243"/>
      <c r="F16" s="76"/>
      <c r="G16" s="77">
        <f>+Resume!$C$4</f>
        <v>-9</v>
      </c>
      <c r="H16" s="64"/>
      <c r="I16" s="64"/>
      <c r="J16" s="78">
        <f>+(H16*I16)-J28-J31</f>
        <v>0</v>
      </c>
      <c r="K16" s="212"/>
      <c r="L16" s="209"/>
      <c r="M16" s="49"/>
      <c r="N16" s="49"/>
      <c r="O16" s="196"/>
      <c r="P16" s="191"/>
      <c r="Q16" s="191"/>
      <c r="R16" s="191"/>
      <c r="S16" s="191"/>
      <c r="T16" s="191"/>
      <c r="U16" s="191"/>
      <c r="V16" s="191"/>
      <c r="W16" s="191"/>
      <c r="X16" s="191"/>
      <c r="Y16" s="191"/>
      <c r="Z16" s="191"/>
      <c r="AA16" s="191"/>
      <c r="AB16" s="191"/>
      <c r="AC16" s="191"/>
      <c r="AD16" s="191"/>
      <c r="AE16" s="191"/>
      <c r="AF16" s="191"/>
      <c r="AG16" s="191"/>
      <c r="AH16" s="191"/>
      <c r="AI16" s="192"/>
    </row>
    <row r="17" spans="2:35" ht="15.75" customHeight="1">
      <c r="B17" s="238" t="s">
        <v>117</v>
      </c>
      <c r="C17" s="79"/>
      <c r="D17" s="236"/>
      <c r="E17" s="237"/>
      <c r="F17" s="80"/>
      <c r="G17" s="81"/>
      <c r="H17" s="81"/>
      <c r="I17" s="81"/>
      <c r="J17" s="69">
        <f>+H17*I17</f>
        <v>0</v>
      </c>
      <c r="K17" s="210">
        <f>+(F17*J17*($I$8-G17)+(F18*J18*($I$8-G18))+(F19*J19)*($I$8-G19))</f>
        <v>0</v>
      </c>
      <c r="L17" s="207" t="s">
        <v>109</v>
      </c>
      <c r="M17" s="49"/>
      <c r="N17" s="49"/>
      <c r="O17" s="199">
        <v>1.0001</v>
      </c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  <c r="AA17" s="193"/>
      <c r="AB17" s="193"/>
      <c r="AC17" s="193"/>
      <c r="AD17" s="193"/>
      <c r="AE17" s="193"/>
      <c r="AF17" s="193"/>
      <c r="AG17" s="193"/>
      <c r="AH17" s="193"/>
      <c r="AI17" s="194"/>
    </row>
    <row r="18" spans="2:35" ht="15.75" customHeight="1">
      <c r="B18" s="238"/>
      <c r="C18" s="70"/>
      <c r="D18" s="240"/>
      <c r="E18" s="241"/>
      <c r="F18" s="71"/>
      <c r="G18" s="73"/>
      <c r="H18" s="73"/>
      <c r="I18" s="73"/>
      <c r="J18" s="74">
        <f t="shared" ref="J18:J31" si="0">+H18*I18</f>
        <v>0</v>
      </c>
      <c r="K18" s="211"/>
      <c r="L18" s="208"/>
      <c r="M18" s="49"/>
      <c r="N18" s="49"/>
      <c r="O18" s="199">
        <v>1.0002</v>
      </c>
      <c r="P18" s="191"/>
      <c r="Q18" s="191"/>
      <c r="R18" s="191"/>
      <c r="S18" s="191"/>
      <c r="T18" s="191"/>
      <c r="U18" s="191"/>
      <c r="V18" s="191"/>
      <c r="W18" s="191"/>
      <c r="X18" s="191"/>
      <c r="Y18" s="191"/>
      <c r="Z18" s="191"/>
      <c r="AA18" s="191"/>
      <c r="AB18" s="191"/>
      <c r="AC18" s="191"/>
      <c r="AD18" s="191"/>
      <c r="AE18" s="191"/>
      <c r="AF18" s="191"/>
      <c r="AG18" s="191"/>
      <c r="AH18" s="191"/>
      <c r="AI18" s="192"/>
    </row>
    <row r="19" spans="2:35" ht="16.5" customHeight="1" thickBot="1">
      <c r="B19" s="239"/>
      <c r="C19" s="75"/>
      <c r="D19" s="242"/>
      <c r="E19" s="243"/>
      <c r="F19" s="82"/>
      <c r="G19" s="64"/>
      <c r="H19" s="64"/>
      <c r="I19" s="64"/>
      <c r="J19" s="78">
        <f t="shared" si="0"/>
        <v>0</v>
      </c>
      <c r="K19" s="212"/>
      <c r="L19" s="209"/>
      <c r="M19" s="49"/>
      <c r="N19" s="49"/>
      <c r="O19" s="199">
        <v>1.0003</v>
      </c>
      <c r="P19" s="191"/>
      <c r="Q19" s="191"/>
      <c r="R19" s="191"/>
      <c r="S19" s="191"/>
      <c r="T19" s="191"/>
      <c r="U19" s="191"/>
      <c r="V19" s="191"/>
      <c r="W19" s="191"/>
      <c r="X19" s="191"/>
      <c r="Y19" s="191"/>
      <c r="Z19" s="191"/>
      <c r="AA19" s="191"/>
      <c r="AB19" s="191"/>
      <c r="AC19" s="191"/>
      <c r="AD19" s="191"/>
      <c r="AE19" s="191"/>
      <c r="AF19" s="191"/>
      <c r="AG19" s="191"/>
      <c r="AH19" s="191"/>
      <c r="AI19" s="192"/>
    </row>
    <row r="20" spans="2:35" ht="15.75" customHeight="1">
      <c r="B20" s="238" t="s">
        <v>119</v>
      </c>
      <c r="C20" s="66"/>
      <c r="D20" s="236"/>
      <c r="E20" s="237"/>
      <c r="F20" s="83"/>
      <c r="G20" s="67">
        <f>+Resume!$C$4</f>
        <v>-9</v>
      </c>
      <c r="H20" s="68"/>
      <c r="I20" s="68"/>
      <c r="J20" s="69">
        <f t="shared" si="0"/>
        <v>0</v>
      </c>
      <c r="K20" s="210">
        <f>+(F20*J20*($I$8-G20)+(F21*J21*($I$8-G21))+(F22*J22)*($I$8-G22))</f>
        <v>0</v>
      </c>
      <c r="L20" s="207" t="s">
        <v>109</v>
      </c>
      <c r="M20" s="49"/>
      <c r="N20" s="49"/>
      <c r="O20" s="199">
        <v>1.0004</v>
      </c>
      <c r="P20" s="196"/>
      <c r="Q20" s="196"/>
      <c r="R20" s="196"/>
      <c r="S20" s="196"/>
      <c r="T20" s="196"/>
      <c r="U20" s="196"/>
      <c r="V20" s="196"/>
      <c r="W20" s="196"/>
      <c r="X20" s="196"/>
      <c r="Y20" s="196"/>
      <c r="Z20" s="196"/>
      <c r="AA20" s="196"/>
      <c r="AB20" s="196"/>
      <c r="AC20" s="196"/>
      <c r="AD20" s="196"/>
      <c r="AE20" s="196"/>
      <c r="AF20" s="196"/>
      <c r="AG20" s="191"/>
      <c r="AH20" s="191"/>
      <c r="AI20" s="192"/>
    </row>
    <row r="21" spans="2:35" ht="15.75" customHeight="1">
      <c r="B21" s="238"/>
      <c r="C21" s="70"/>
      <c r="D21" s="240"/>
      <c r="E21" s="241"/>
      <c r="F21" s="71"/>
      <c r="G21" s="72">
        <f>+Resume!$C$4</f>
        <v>-9</v>
      </c>
      <c r="H21" s="73"/>
      <c r="I21" s="73"/>
      <c r="J21" s="74">
        <f t="shared" si="0"/>
        <v>0</v>
      </c>
      <c r="K21" s="211"/>
      <c r="L21" s="208"/>
      <c r="M21" s="49"/>
      <c r="N21" s="49"/>
      <c r="O21" s="199">
        <v>2.0001000000000002</v>
      </c>
      <c r="P21" s="191"/>
      <c r="Q21" s="191"/>
      <c r="R21" s="191"/>
      <c r="S21" s="191"/>
      <c r="T21" s="191"/>
      <c r="U21" s="191"/>
      <c r="V21" s="191"/>
      <c r="W21" s="191"/>
      <c r="X21" s="191"/>
      <c r="Y21" s="191"/>
      <c r="Z21" s="191"/>
      <c r="AA21" s="191"/>
      <c r="AB21" s="191"/>
      <c r="AC21" s="191"/>
      <c r="AD21" s="191"/>
      <c r="AE21" s="191"/>
      <c r="AF21" s="191"/>
      <c r="AG21" s="191"/>
      <c r="AH21" s="191"/>
      <c r="AI21" s="192"/>
    </row>
    <row r="22" spans="2:35" ht="17.25" customHeight="1" thickBot="1">
      <c r="B22" s="239"/>
      <c r="C22" s="75"/>
      <c r="D22" s="242"/>
      <c r="E22" s="243"/>
      <c r="F22" s="82"/>
      <c r="G22" s="77">
        <f>+Resume!$C$4</f>
        <v>-9</v>
      </c>
      <c r="H22" s="64"/>
      <c r="I22" s="64"/>
      <c r="J22" s="78">
        <f t="shared" si="0"/>
        <v>0</v>
      </c>
      <c r="K22" s="212"/>
      <c r="L22" s="209"/>
      <c r="M22" s="49"/>
      <c r="N22" s="49"/>
      <c r="O22" s="199">
        <v>2.0002</v>
      </c>
      <c r="P22" s="193"/>
      <c r="Q22" s="193"/>
      <c r="R22" s="193"/>
      <c r="S22" s="193"/>
      <c r="T22" s="193"/>
      <c r="U22" s="193"/>
      <c r="V22" s="193"/>
      <c r="W22" s="193"/>
      <c r="X22" s="193"/>
      <c r="Y22" s="193"/>
      <c r="Z22" s="193"/>
      <c r="AA22" s="193"/>
      <c r="AB22" s="193"/>
      <c r="AC22" s="193"/>
      <c r="AD22" s="193"/>
      <c r="AE22" s="193"/>
      <c r="AF22" s="193"/>
      <c r="AG22" s="193"/>
      <c r="AH22" s="193"/>
      <c r="AI22" s="194"/>
    </row>
    <row r="23" spans="2:35" ht="15.75" customHeight="1">
      <c r="B23" s="238" t="s">
        <v>121</v>
      </c>
      <c r="C23" s="66"/>
      <c r="D23" s="236"/>
      <c r="E23" s="237"/>
      <c r="F23" s="83"/>
      <c r="G23" s="67">
        <f>+Resume!$C$4</f>
        <v>-9</v>
      </c>
      <c r="H23" s="68"/>
      <c r="I23" s="68"/>
      <c r="J23" s="69">
        <f t="shared" si="0"/>
        <v>0</v>
      </c>
      <c r="K23" s="210">
        <f>+(F23*J23*($I$8-G23)+(F24*J24*($I$8-G24))+(F25*J25)*($I$8-G25))</f>
        <v>0</v>
      </c>
      <c r="L23" s="207" t="s">
        <v>109</v>
      </c>
      <c r="M23" s="49"/>
      <c r="N23" s="49"/>
      <c r="O23" s="199" t="s">
        <v>791</v>
      </c>
      <c r="P23" s="193"/>
      <c r="Q23" s="193"/>
      <c r="R23" s="193"/>
      <c r="S23" s="193"/>
      <c r="T23" s="193"/>
      <c r="U23" s="193"/>
      <c r="V23" s="193"/>
      <c r="W23" s="193"/>
      <c r="X23" s="193"/>
      <c r="Y23" s="193"/>
      <c r="Z23" s="193"/>
      <c r="AA23" s="193"/>
      <c r="AB23" s="193"/>
      <c r="AC23" s="193"/>
      <c r="AD23" s="193"/>
      <c r="AE23" s="193"/>
      <c r="AF23" s="193"/>
      <c r="AG23" s="193"/>
      <c r="AH23" s="193"/>
      <c r="AI23" s="194"/>
    </row>
    <row r="24" spans="2:35" ht="15.75" customHeight="1">
      <c r="B24" s="238"/>
      <c r="C24" s="70"/>
      <c r="D24" s="240"/>
      <c r="E24" s="241"/>
      <c r="F24" s="71"/>
      <c r="G24" s="72">
        <f>+Resume!$C$4</f>
        <v>-9</v>
      </c>
      <c r="H24" s="73"/>
      <c r="I24" s="73"/>
      <c r="J24" s="74">
        <f t="shared" si="0"/>
        <v>0</v>
      </c>
      <c r="K24" s="211"/>
      <c r="L24" s="208"/>
      <c r="M24" s="49"/>
      <c r="N24" s="49"/>
      <c r="O24" s="199"/>
      <c r="P24" s="193"/>
      <c r="Q24" s="193"/>
      <c r="R24" s="193"/>
      <c r="S24" s="193"/>
      <c r="T24" s="193"/>
      <c r="U24" s="193"/>
      <c r="V24" s="193"/>
      <c r="W24" s="193"/>
      <c r="X24" s="193"/>
      <c r="Y24" s="193"/>
      <c r="Z24" s="193"/>
      <c r="AA24" s="193"/>
      <c r="AB24" s="193"/>
      <c r="AC24" s="193"/>
      <c r="AD24" s="193"/>
      <c r="AE24" s="193"/>
      <c r="AF24" s="193"/>
      <c r="AG24" s="193"/>
      <c r="AH24" s="193"/>
      <c r="AI24" s="194"/>
    </row>
    <row r="25" spans="2:35" ht="15.75" customHeight="1" thickBot="1">
      <c r="B25" s="239"/>
      <c r="C25" s="75"/>
      <c r="D25" s="242"/>
      <c r="E25" s="243"/>
      <c r="F25" s="82"/>
      <c r="G25" s="77">
        <f>+Resume!$C$4</f>
        <v>-9</v>
      </c>
      <c r="H25" s="64"/>
      <c r="I25" s="64"/>
      <c r="J25" s="78">
        <f t="shared" si="0"/>
        <v>0</v>
      </c>
      <c r="K25" s="212"/>
      <c r="L25" s="209"/>
      <c r="M25" s="49"/>
      <c r="N25" s="49"/>
      <c r="O25" s="199"/>
      <c r="P25" s="195"/>
      <c r="Q25" s="195"/>
      <c r="R25" s="195"/>
      <c r="S25" s="195"/>
      <c r="T25" s="195"/>
      <c r="U25" s="195"/>
      <c r="V25" s="195"/>
      <c r="W25" s="195"/>
      <c r="X25" s="195"/>
      <c r="Y25" s="195"/>
      <c r="Z25" s="195"/>
      <c r="AA25" s="195"/>
      <c r="AB25" s="195"/>
      <c r="AC25" s="195"/>
      <c r="AD25" s="195"/>
      <c r="AE25" s="195"/>
      <c r="AF25" s="195"/>
      <c r="AG25" s="193"/>
      <c r="AH25" s="193"/>
      <c r="AI25" s="194"/>
    </row>
    <row r="26" spans="2:35" ht="15.75" customHeight="1">
      <c r="B26" s="238" t="s">
        <v>118</v>
      </c>
      <c r="C26" s="66"/>
      <c r="D26" s="236"/>
      <c r="E26" s="237"/>
      <c r="F26" s="84"/>
      <c r="G26" s="67">
        <f>+Resume!$C$4</f>
        <v>-9</v>
      </c>
      <c r="H26" s="68"/>
      <c r="I26" s="68"/>
      <c r="J26" s="69">
        <f t="shared" si="0"/>
        <v>0</v>
      </c>
      <c r="K26" s="210">
        <f>+(F26*J26*($I$8-G26)+(F27*J27*($I$8-G27))+(F28*J28)*($I$8-G28))</f>
        <v>0</v>
      </c>
      <c r="L26" s="207" t="s">
        <v>109</v>
      </c>
      <c r="M26" s="49"/>
      <c r="N26" s="49"/>
      <c r="O26" s="199"/>
      <c r="P26" s="191"/>
      <c r="Q26" s="191"/>
      <c r="R26" s="191"/>
      <c r="S26" s="191"/>
      <c r="T26" s="191"/>
      <c r="U26" s="191"/>
      <c r="V26" s="191"/>
      <c r="W26" s="191"/>
      <c r="X26" s="191"/>
      <c r="Y26" s="191"/>
      <c r="Z26" s="191"/>
      <c r="AA26" s="191"/>
      <c r="AB26" s="191"/>
      <c r="AC26" s="191"/>
      <c r="AD26" s="191"/>
      <c r="AE26" s="191"/>
      <c r="AF26" s="191"/>
      <c r="AG26" s="191"/>
      <c r="AH26" s="191"/>
      <c r="AI26" s="192"/>
    </row>
    <row r="27" spans="2:35" ht="15.75" customHeight="1">
      <c r="B27" s="238"/>
      <c r="C27" s="70"/>
      <c r="D27" s="240"/>
      <c r="E27" s="241"/>
      <c r="F27" s="85"/>
      <c r="G27" s="72">
        <f>+Resume!$C$4</f>
        <v>-9</v>
      </c>
      <c r="H27" s="73"/>
      <c r="I27" s="73"/>
      <c r="J27" s="74">
        <f t="shared" si="0"/>
        <v>0</v>
      </c>
      <c r="K27" s="211"/>
      <c r="L27" s="208"/>
      <c r="M27" s="49"/>
      <c r="N27" s="49"/>
      <c r="O27" s="199"/>
      <c r="P27" s="191"/>
      <c r="Q27" s="191"/>
      <c r="R27" s="191"/>
      <c r="S27" s="191"/>
      <c r="T27" s="191"/>
      <c r="U27" s="191"/>
      <c r="V27" s="191"/>
      <c r="W27" s="191"/>
      <c r="X27" s="191"/>
      <c r="Y27" s="191"/>
      <c r="Z27" s="191"/>
      <c r="AA27" s="191"/>
      <c r="AB27" s="191"/>
      <c r="AC27" s="191"/>
      <c r="AD27" s="191"/>
      <c r="AE27" s="191"/>
      <c r="AF27" s="191"/>
      <c r="AG27" s="191"/>
      <c r="AH27" s="191"/>
      <c r="AI27" s="192"/>
    </row>
    <row r="28" spans="2:35" ht="15.75" customHeight="1" thickBot="1">
      <c r="B28" s="239"/>
      <c r="C28" s="75"/>
      <c r="D28" s="242"/>
      <c r="E28" s="243"/>
      <c r="F28" s="86"/>
      <c r="G28" s="77">
        <f>+Resume!$C$4</f>
        <v>-9</v>
      </c>
      <c r="H28" s="64"/>
      <c r="I28" s="64"/>
      <c r="J28" s="78">
        <f t="shared" si="0"/>
        <v>0</v>
      </c>
      <c r="K28" s="212"/>
      <c r="L28" s="209"/>
      <c r="M28" s="49"/>
      <c r="N28" s="49"/>
      <c r="O28" s="199"/>
      <c r="P28" s="191"/>
      <c r="Q28" s="191"/>
      <c r="R28" s="191"/>
      <c r="S28" s="191"/>
      <c r="T28" s="191"/>
      <c r="U28" s="191"/>
      <c r="V28" s="191"/>
      <c r="W28" s="191"/>
      <c r="X28" s="191"/>
      <c r="Y28" s="191"/>
      <c r="Z28" s="191"/>
      <c r="AA28" s="191"/>
      <c r="AB28" s="191"/>
      <c r="AC28" s="191"/>
      <c r="AD28" s="191"/>
      <c r="AE28" s="191"/>
      <c r="AF28" s="191"/>
      <c r="AG28" s="191"/>
      <c r="AH28" s="191"/>
      <c r="AI28" s="192"/>
    </row>
    <row r="29" spans="2:35">
      <c r="B29" s="250" t="s">
        <v>120</v>
      </c>
      <c r="C29" s="66"/>
      <c r="D29" s="236"/>
      <c r="E29" s="237"/>
      <c r="F29" s="85"/>
      <c r="G29" s="67">
        <f>+Resume!$C$4</f>
        <v>-9</v>
      </c>
      <c r="H29" s="68"/>
      <c r="I29" s="68"/>
      <c r="J29" s="69">
        <f t="shared" si="0"/>
        <v>0</v>
      </c>
      <c r="K29" s="210">
        <f>+(F29*J29*($I$8-G29)+(F30*J30*($I$8-G30))+(F31*J31)*($I$8-G31))</f>
        <v>0</v>
      </c>
      <c r="L29" s="207" t="s">
        <v>109</v>
      </c>
      <c r="M29" s="49"/>
      <c r="N29" s="49"/>
      <c r="O29" s="199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5"/>
      <c r="AE29" s="195"/>
      <c r="AF29" s="195"/>
      <c r="AG29" s="193"/>
      <c r="AH29" s="193"/>
      <c r="AI29" s="194"/>
    </row>
    <row r="30" spans="2:35">
      <c r="B30" s="238"/>
      <c r="C30" s="70"/>
      <c r="D30" s="240"/>
      <c r="E30" s="241"/>
      <c r="F30" s="85"/>
      <c r="G30" s="72">
        <f>+Resume!$C$4</f>
        <v>-9</v>
      </c>
      <c r="H30" s="73"/>
      <c r="I30" s="73"/>
      <c r="J30" s="74">
        <f t="shared" si="0"/>
        <v>0</v>
      </c>
      <c r="K30" s="211"/>
      <c r="L30" s="208"/>
      <c r="M30" s="49"/>
      <c r="N30" s="49"/>
      <c r="O30" s="199"/>
      <c r="P30" s="193"/>
      <c r="Q30" s="193"/>
      <c r="R30" s="193"/>
      <c r="S30" s="193"/>
      <c r="T30" s="193"/>
      <c r="U30" s="193"/>
      <c r="V30" s="193"/>
      <c r="W30" s="193"/>
      <c r="X30" s="193"/>
      <c r="Y30" s="193"/>
      <c r="Z30" s="193"/>
      <c r="AA30" s="193"/>
      <c r="AB30" s="193"/>
      <c r="AC30" s="193"/>
      <c r="AD30" s="193"/>
      <c r="AE30" s="193"/>
      <c r="AF30" s="193"/>
      <c r="AG30" s="193"/>
      <c r="AH30" s="193"/>
      <c r="AI30" s="194"/>
    </row>
    <row r="31" spans="2:35" ht="16.5" thickBot="1">
      <c r="B31" s="238"/>
      <c r="C31" s="75"/>
      <c r="D31" s="242"/>
      <c r="E31" s="243"/>
      <c r="F31" s="86"/>
      <c r="G31" s="77">
        <f>+Resume!$C$4</f>
        <v>-9</v>
      </c>
      <c r="H31" s="64"/>
      <c r="I31" s="64"/>
      <c r="J31" s="78">
        <f t="shared" si="0"/>
        <v>0</v>
      </c>
      <c r="K31" s="212"/>
      <c r="L31" s="209"/>
      <c r="M31" s="49"/>
      <c r="N31" s="49"/>
      <c r="O31" s="199"/>
      <c r="P31" s="193"/>
      <c r="Q31" s="193"/>
      <c r="R31" s="193"/>
      <c r="S31" s="193"/>
      <c r="T31" s="193"/>
      <c r="U31" s="193"/>
      <c r="V31" s="193"/>
      <c r="W31" s="193"/>
      <c r="X31" s="193"/>
      <c r="Y31" s="193"/>
      <c r="Z31" s="193"/>
      <c r="AA31" s="193"/>
      <c r="AB31" s="193"/>
      <c r="AC31" s="193"/>
      <c r="AD31" s="193"/>
      <c r="AE31" s="193"/>
      <c r="AF31" s="193"/>
      <c r="AG31" s="193"/>
      <c r="AH31" s="193"/>
      <c r="AI31" s="194"/>
    </row>
    <row r="32" spans="2:35" ht="16.5" thickBot="1">
      <c r="B32" s="87"/>
      <c r="C32" s="137" t="s">
        <v>6</v>
      </c>
      <c r="D32" s="138" t="s">
        <v>7</v>
      </c>
      <c r="E32" s="139"/>
      <c r="F32" s="140" t="s">
        <v>1</v>
      </c>
      <c r="G32" s="140" t="s">
        <v>125</v>
      </c>
      <c r="H32" s="140" t="s">
        <v>2</v>
      </c>
      <c r="I32" s="140" t="s">
        <v>3</v>
      </c>
      <c r="J32" s="141" t="s">
        <v>105</v>
      </c>
      <c r="K32" s="225" t="s">
        <v>726</v>
      </c>
      <c r="L32" s="226"/>
      <c r="M32" s="49"/>
      <c r="O32" s="199"/>
      <c r="P32" s="191"/>
      <c r="Q32" s="191"/>
      <c r="R32" s="191"/>
      <c r="S32" s="191"/>
      <c r="T32" s="191"/>
      <c r="U32" s="191"/>
      <c r="V32" s="191"/>
      <c r="W32" s="191"/>
      <c r="X32" s="191"/>
      <c r="Y32" s="191"/>
      <c r="Z32" s="191"/>
      <c r="AA32" s="191"/>
      <c r="AB32" s="191"/>
      <c r="AC32" s="191"/>
      <c r="AD32" s="191"/>
      <c r="AE32" s="191"/>
      <c r="AF32" s="191"/>
      <c r="AG32" s="191"/>
      <c r="AH32" s="191"/>
      <c r="AI32" s="192"/>
    </row>
    <row r="33" spans="2:35" ht="24" customHeight="1" thickBot="1">
      <c r="B33" s="250" t="s">
        <v>707</v>
      </c>
      <c r="C33" s="66"/>
      <c r="D33" s="246"/>
      <c r="E33" s="247"/>
      <c r="F33" s="91"/>
      <c r="G33" s="123"/>
      <c r="H33" s="123"/>
      <c r="I33" s="123"/>
      <c r="J33" s="123"/>
      <c r="K33" s="124"/>
      <c r="L33" s="125" t="s">
        <v>109</v>
      </c>
      <c r="M33" s="49"/>
      <c r="O33" s="199"/>
      <c r="P33" s="191"/>
      <c r="Q33" s="191"/>
      <c r="R33" s="191"/>
      <c r="S33" s="191"/>
      <c r="T33" s="191"/>
      <c r="U33" s="191"/>
      <c r="V33" s="191"/>
      <c r="W33" s="191"/>
      <c r="X33" s="191"/>
      <c r="Y33" s="191"/>
      <c r="Z33" s="191"/>
      <c r="AA33" s="191"/>
      <c r="AB33" s="191"/>
      <c r="AC33" s="191"/>
      <c r="AD33" s="191"/>
      <c r="AE33" s="191"/>
      <c r="AF33" s="191"/>
      <c r="AG33" s="191"/>
      <c r="AH33" s="191"/>
      <c r="AI33" s="192"/>
    </row>
    <row r="34" spans="2:35" ht="20.25" customHeight="1" thickBot="1">
      <c r="B34" s="239"/>
      <c r="C34" s="142"/>
      <c r="D34" s="94" t="s">
        <v>708</v>
      </c>
      <c r="E34" s="127"/>
      <c r="F34" s="143"/>
      <c r="G34" s="144"/>
      <c r="H34" s="251"/>
      <c r="I34" s="251"/>
      <c r="J34" s="251"/>
      <c r="K34" s="225" t="s">
        <v>726</v>
      </c>
      <c r="L34" s="226"/>
      <c r="M34" s="49"/>
      <c r="O34" s="199"/>
      <c r="P34" s="193"/>
      <c r="Q34" s="193"/>
      <c r="R34" s="193"/>
      <c r="S34" s="193"/>
      <c r="T34" s="193"/>
      <c r="U34" s="193"/>
      <c r="V34" s="193"/>
      <c r="W34" s="193"/>
      <c r="X34" s="193"/>
      <c r="Y34" s="193"/>
      <c r="Z34" s="193"/>
      <c r="AA34" s="193"/>
      <c r="AB34" s="193"/>
      <c r="AC34" s="193"/>
      <c r="AD34" s="193"/>
      <c r="AE34" s="193"/>
      <c r="AF34" s="193"/>
      <c r="AG34" s="193"/>
      <c r="AH34" s="193"/>
      <c r="AI34" s="194"/>
    </row>
    <row r="35" spans="2:35" ht="15.75" customHeight="1">
      <c r="B35" s="250" t="s">
        <v>706</v>
      </c>
      <c r="C35" s="66"/>
      <c r="D35" s="236"/>
      <c r="E35" s="237"/>
      <c r="F35" s="96"/>
      <c r="G35" s="68"/>
      <c r="H35" s="68"/>
      <c r="I35" s="68"/>
      <c r="J35" s="97"/>
      <c r="K35" s="210"/>
      <c r="L35" s="207" t="s">
        <v>109</v>
      </c>
      <c r="M35" s="49"/>
      <c r="O35" s="199"/>
      <c r="P35" s="195"/>
      <c r="Q35" s="195"/>
      <c r="R35" s="195"/>
      <c r="S35" s="195"/>
      <c r="T35" s="195"/>
      <c r="U35" s="195"/>
      <c r="V35" s="195"/>
      <c r="W35" s="195"/>
      <c r="X35" s="195"/>
      <c r="Y35" s="195"/>
      <c r="Z35" s="195"/>
      <c r="AA35" s="195"/>
      <c r="AB35" s="195"/>
      <c r="AC35" s="195"/>
      <c r="AD35" s="195"/>
      <c r="AE35" s="195"/>
      <c r="AF35" s="195"/>
      <c r="AG35" s="193"/>
      <c r="AH35" s="193"/>
      <c r="AI35" s="194"/>
    </row>
    <row r="36" spans="2:35">
      <c r="B36" s="238"/>
      <c r="C36" s="70"/>
      <c r="D36" s="240"/>
      <c r="E36" s="241"/>
      <c r="F36" s="85"/>
      <c r="G36" s="73"/>
      <c r="H36" s="73"/>
      <c r="I36" s="73"/>
      <c r="J36" s="98"/>
      <c r="K36" s="211"/>
      <c r="L36" s="208"/>
      <c r="M36" s="49"/>
      <c r="O36" s="199"/>
      <c r="P36" s="193"/>
      <c r="Q36" s="193"/>
      <c r="R36" s="193"/>
      <c r="S36" s="193"/>
      <c r="T36" s="193"/>
      <c r="U36" s="193"/>
      <c r="V36" s="193"/>
      <c r="W36" s="193"/>
      <c r="X36" s="193"/>
      <c r="Y36" s="193"/>
      <c r="Z36" s="193"/>
      <c r="AA36" s="193"/>
      <c r="AB36" s="193"/>
      <c r="AC36" s="193"/>
      <c r="AD36" s="193"/>
      <c r="AE36" s="193"/>
      <c r="AF36" s="193"/>
      <c r="AG36" s="193"/>
      <c r="AH36" s="193"/>
      <c r="AI36" s="194"/>
    </row>
    <row r="37" spans="2:35" ht="16.5" thickBot="1">
      <c r="B37" s="239"/>
      <c r="C37" s="75"/>
      <c r="D37" s="242"/>
      <c r="E37" s="243"/>
      <c r="F37" s="86"/>
      <c r="G37" s="64"/>
      <c r="H37" s="64"/>
      <c r="I37" s="64"/>
      <c r="J37" s="99"/>
      <c r="K37" s="212"/>
      <c r="L37" s="209"/>
      <c r="M37" s="49"/>
      <c r="O37" s="199"/>
      <c r="P37" s="195"/>
      <c r="Q37" s="195"/>
      <c r="R37" s="195"/>
      <c r="S37" s="195"/>
      <c r="T37" s="195"/>
      <c r="U37" s="195"/>
      <c r="V37" s="195"/>
      <c r="W37" s="195"/>
      <c r="X37" s="195"/>
      <c r="Y37" s="195"/>
      <c r="Z37" s="195"/>
      <c r="AA37" s="195"/>
      <c r="AB37" s="195"/>
      <c r="AC37" s="195"/>
      <c r="AD37" s="195"/>
      <c r="AE37" s="195"/>
      <c r="AF37" s="195"/>
      <c r="AG37" s="193"/>
      <c r="AH37" s="193"/>
      <c r="AI37" s="194"/>
    </row>
    <row r="38" spans="2:35"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199"/>
      <c r="P38" s="196"/>
      <c r="Q38" s="196"/>
      <c r="R38" s="196"/>
      <c r="S38" s="196"/>
      <c r="T38" s="196"/>
      <c r="U38" s="196"/>
      <c r="V38" s="196"/>
      <c r="W38" s="196"/>
      <c r="X38" s="196"/>
      <c r="Y38" s="196"/>
      <c r="Z38" s="196"/>
      <c r="AA38" s="196"/>
      <c r="AB38" s="196"/>
      <c r="AC38" s="196"/>
      <c r="AD38" s="196"/>
      <c r="AE38" s="196"/>
      <c r="AF38" s="196"/>
      <c r="AG38" s="191"/>
      <c r="AH38" s="191"/>
      <c r="AI38" s="192"/>
    </row>
    <row r="39" spans="2:35" ht="16.5" thickBot="1"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199"/>
      <c r="P39" s="195"/>
      <c r="Q39" s="195"/>
      <c r="R39" s="195"/>
      <c r="S39" s="195"/>
      <c r="T39" s="195"/>
      <c r="U39" s="195"/>
      <c r="V39" s="195"/>
      <c r="W39" s="195"/>
      <c r="X39" s="195"/>
      <c r="Y39" s="195"/>
      <c r="Z39" s="195"/>
      <c r="AA39" s="195"/>
      <c r="AB39" s="195"/>
      <c r="AC39" s="195"/>
      <c r="AD39" s="195"/>
      <c r="AE39" s="195"/>
      <c r="AF39" s="195"/>
      <c r="AG39" s="193"/>
      <c r="AH39" s="193"/>
      <c r="AI39" s="194"/>
    </row>
    <row r="40" spans="2:35">
      <c r="B40" s="49"/>
      <c r="C40" s="252" t="s">
        <v>716</v>
      </c>
      <c r="D40" s="88" t="s">
        <v>712</v>
      </c>
      <c r="E40" s="89"/>
      <c r="F40" s="89"/>
      <c r="G40" s="89"/>
      <c r="H40" s="90"/>
      <c r="I40" s="49"/>
      <c r="J40" s="49"/>
      <c r="K40" s="49"/>
      <c r="L40" s="49"/>
      <c r="M40" s="49"/>
      <c r="N40" s="49"/>
      <c r="O40" s="199"/>
      <c r="P40" s="195"/>
      <c r="Q40" s="195"/>
      <c r="R40" s="195"/>
      <c r="S40" s="195"/>
      <c r="T40" s="195"/>
      <c r="U40" s="195"/>
      <c r="V40" s="195"/>
      <c r="W40" s="195"/>
      <c r="X40" s="195"/>
      <c r="Y40" s="195"/>
      <c r="Z40" s="195"/>
      <c r="AA40" s="195"/>
      <c r="AB40" s="195"/>
      <c r="AC40" s="195"/>
      <c r="AD40" s="195"/>
      <c r="AE40" s="195"/>
      <c r="AF40" s="195"/>
      <c r="AG40" s="193"/>
      <c r="AH40" s="193"/>
      <c r="AI40" s="194"/>
    </row>
    <row r="41" spans="2:35">
      <c r="B41" s="49"/>
      <c r="C41" s="253"/>
      <c r="D41" s="92"/>
      <c r="E41" s="92" t="s">
        <v>713</v>
      </c>
      <c r="F41" s="92"/>
      <c r="G41" s="92"/>
      <c r="H41" s="93"/>
      <c r="I41" s="49"/>
      <c r="J41" s="49"/>
      <c r="K41" s="49"/>
      <c r="L41" s="49"/>
      <c r="M41" s="49"/>
      <c r="N41" s="49"/>
      <c r="O41" s="199"/>
      <c r="P41" s="196"/>
      <c r="Q41" s="196"/>
      <c r="R41" s="196"/>
      <c r="S41" s="196"/>
      <c r="T41" s="196"/>
      <c r="U41" s="196"/>
      <c r="V41" s="196"/>
      <c r="W41" s="196"/>
      <c r="X41" s="196"/>
      <c r="Y41" s="196"/>
      <c r="Z41" s="196"/>
      <c r="AA41" s="196"/>
      <c r="AB41" s="196"/>
      <c r="AC41" s="196"/>
      <c r="AD41" s="196"/>
      <c r="AE41" s="196"/>
      <c r="AF41" s="196"/>
      <c r="AG41" s="191"/>
      <c r="AH41" s="191"/>
      <c r="AI41" s="192"/>
    </row>
    <row r="42" spans="2:35">
      <c r="B42" s="49"/>
      <c r="C42" s="253"/>
      <c r="D42" s="95" t="s">
        <v>719</v>
      </c>
      <c r="E42" s="92"/>
      <c r="F42" s="92"/>
      <c r="G42" s="92"/>
      <c r="H42" s="93"/>
      <c r="I42" s="49"/>
      <c r="J42" s="49"/>
      <c r="K42" s="49"/>
      <c r="L42" s="49"/>
      <c r="M42" s="49"/>
      <c r="N42" s="49"/>
      <c r="O42" s="199"/>
      <c r="P42" s="193"/>
      <c r="Q42" s="193"/>
      <c r="R42" s="193"/>
      <c r="S42" s="193"/>
      <c r="T42" s="195"/>
      <c r="U42" s="195"/>
      <c r="V42" s="195"/>
      <c r="W42" s="195"/>
      <c r="X42" s="195"/>
      <c r="Y42" s="195"/>
      <c r="Z42" s="195"/>
      <c r="AA42" s="195"/>
      <c r="AB42" s="195"/>
      <c r="AC42" s="195"/>
      <c r="AD42" s="195"/>
      <c r="AE42" s="195"/>
      <c r="AF42" s="195"/>
      <c r="AG42" s="193"/>
      <c r="AH42" s="193"/>
      <c r="AI42" s="194"/>
    </row>
    <row r="43" spans="2:35">
      <c r="B43" s="49"/>
      <c r="C43" s="253"/>
      <c r="D43" s="92"/>
      <c r="E43" s="92" t="s">
        <v>714</v>
      </c>
      <c r="F43" s="92"/>
      <c r="G43" s="92"/>
      <c r="H43" s="93"/>
      <c r="I43" s="49"/>
      <c r="J43" s="49"/>
      <c r="K43" s="49"/>
      <c r="L43" s="49"/>
      <c r="M43" s="49"/>
      <c r="N43" s="49"/>
      <c r="O43" s="199"/>
      <c r="P43" s="196"/>
      <c r="Q43" s="196"/>
      <c r="R43" s="196"/>
      <c r="S43" s="196"/>
      <c r="T43" s="196"/>
      <c r="U43" s="196"/>
      <c r="V43" s="196"/>
      <c r="W43" s="196"/>
      <c r="X43" s="196"/>
      <c r="Y43" s="196"/>
      <c r="Z43" s="196"/>
      <c r="AA43" s="196"/>
      <c r="AB43" s="196"/>
      <c r="AC43" s="196"/>
      <c r="AD43" s="196"/>
      <c r="AE43" s="196"/>
      <c r="AF43" s="196"/>
      <c r="AG43" s="191"/>
      <c r="AH43" s="191"/>
      <c r="AI43" s="192"/>
    </row>
    <row r="44" spans="2:35">
      <c r="B44" s="49"/>
      <c r="C44" s="253"/>
      <c r="D44" s="95" t="s">
        <v>720</v>
      </c>
      <c r="E44" s="92"/>
      <c r="F44" s="92"/>
      <c r="G44" s="92"/>
      <c r="H44" s="93"/>
      <c r="I44" s="49"/>
      <c r="J44" s="49"/>
      <c r="K44" s="49"/>
      <c r="L44" s="49"/>
      <c r="M44" s="49"/>
      <c r="N44" s="49"/>
      <c r="O44" s="199"/>
      <c r="P44" s="191"/>
      <c r="Q44" s="191"/>
      <c r="R44" s="191"/>
      <c r="S44" s="191"/>
      <c r="T44" s="191"/>
      <c r="U44" s="191"/>
      <c r="V44" s="191"/>
      <c r="W44" s="191"/>
      <c r="X44" s="191"/>
      <c r="Y44" s="191"/>
      <c r="Z44" s="191"/>
      <c r="AA44" s="191"/>
      <c r="AB44" s="191"/>
      <c r="AC44" s="191"/>
      <c r="AD44" s="191"/>
      <c r="AE44" s="191"/>
      <c r="AF44" s="191"/>
      <c r="AG44" s="191"/>
      <c r="AH44" s="191"/>
      <c r="AI44" s="192"/>
    </row>
    <row r="45" spans="2:35" ht="16.5" thickBot="1">
      <c r="B45" s="49"/>
      <c r="C45" s="254"/>
      <c r="D45" s="100"/>
      <c r="E45" s="100" t="s">
        <v>715</v>
      </c>
      <c r="F45" s="100"/>
      <c r="G45" s="100"/>
      <c r="H45" s="101"/>
      <c r="I45" s="49"/>
      <c r="J45" s="49"/>
      <c r="K45" s="49"/>
      <c r="L45" s="49"/>
      <c r="M45" s="49"/>
      <c r="N45" s="49"/>
      <c r="O45" s="199"/>
      <c r="P45" s="191"/>
      <c r="Q45" s="191"/>
      <c r="R45" s="191"/>
      <c r="S45" s="191"/>
      <c r="T45" s="191"/>
      <c r="U45" s="191"/>
      <c r="V45" s="191"/>
      <c r="W45" s="191"/>
      <c r="X45" s="191"/>
      <c r="Y45" s="191"/>
      <c r="Z45" s="191"/>
      <c r="AA45" s="191"/>
      <c r="AB45" s="191"/>
      <c r="AC45" s="191"/>
      <c r="AD45" s="191"/>
      <c r="AE45" s="191"/>
      <c r="AF45" s="191"/>
      <c r="AG45" s="191"/>
      <c r="AH45" s="191"/>
      <c r="AI45" s="192"/>
    </row>
    <row r="46" spans="2:35">
      <c r="B46" s="49"/>
      <c r="C46" s="49"/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199"/>
      <c r="P46" s="195"/>
      <c r="Q46" s="195"/>
      <c r="R46" s="195"/>
      <c r="S46" s="195"/>
      <c r="T46" s="195"/>
      <c r="U46" s="195"/>
      <c r="V46" s="195"/>
      <c r="W46" s="195"/>
      <c r="X46" s="195"/>
      <c r="Y46" s="195"/>
      <c r="Z46" s="195"/>
      <c r="AA46" s="195"/>
      <c r="AB46" s="195"/>
      <c r="AC46" s="195"/>
      <c r="AD46" s="195"/>
      <c r="AE46" s="195"/>
      <c r="AF46" s="195"/>
      <c r="AG46" s="193"/>
      <c r="AH46" s="193"/>
      <c r="AI46" s="194"/>
    </row>
    <row r="47" spans="2:35">
      <c r="B47" s="49"/>
      <c r="C47" s="49"/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199"/>
      <c r="P47" s="196"/>
      <c r="Q47" s="196"/>
      <c r="R47" s="196"/>
      <c r="S47" s="196"/>
      <c r="T47" s="196"/>
      <c r="U47" s="196"/>
      <c r="V47" s="196"/>
      <c r="W47" s="196"/>
      <c r="X47" s="196"/>
      <c r="Y47" s="196"/>
      <c r="Z47" s="196"/>
      <c r="AA47" s="196"/>
      <c r="AB47" s="196"/>
      <c r="AC47" s="196"/>
      <c r="AD47" s="196"/>
      <c r="AE47" s="196"/>
      <c r="AF47" s="196"/>
      <c r="AG47" s="191"/>
      <c r="AH47" s="191"/>
      <c r="AI47" s="192"/>
    </row>
    <row r="48" spans="2:35">
      <c r="B48" s="49"/>
      <c r="C48" s="49"/>
      <c r="D48" s="49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199"/>
      <c r="P48" s="196"/>
      <c r="Q48" s="196"/>
      <c r="R48" s="196"/>
      <c r="S48" s="196"/>
      <c r="T48" s="196"/>
      <c r="U48" s="196"/>
      <c r="V48" s="196"/>
      <c r="W48" s="196"/>
      <c r="X48" s="196"/>
      <c r="Y48" s="196"/>
      <c r="Z48" s="196"/>
      <c r="AA48" s="196"/>
      <c r="AB48" s="196"/>
      <c r="AC48" s="196"/>
      <c r="AD48" s="196"/>
      <c r="AE48" s="196"/>
      <c r="AF48" s="196"/>
      <c r="AG48" s="191"/>
      <c r="AH48" s="191"/>
      <c r="AI48" s="192"/>
    </row>
    <row r="49" spans="2:35">
      <c r="B49" s="49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199"/>
      <c r="P49" s="196"/>
      <c r="Q49" s="196"/>
      <c r="R49" s="196"/>
      <c r="S49" s="196"/>
      <c r="T49" s="196"/>
      <c r="U49" s="196"/>
      <c r="V49" s="196"/>
      <c r="W49" s="196"/>
      <c r="X49" s="196"/>
      <c r="Y49" s="196"/>
      <c r="Z49" s="196"/>
      <c r="AA49" s="196"/>
      <c r="AB49" s="196"/>
      <c r="AC49" s="196"/>
      <c r="AD49" s="196"/>
      <c r="AE49" s="196"/>
      <c r="AF49" s="196"/>
      <c r="AG49" s="191"/>
      <c r="AH49" s="191"/>
      <c r="AI49" s="192"/>
    </row>
    <row r="50" spans="2:35">
      <c r="B50" s="49"/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199"/>
      <c r="P50" s="193"/>
      <c r="Q50" s="193"/>
      <c r="R50" s="193"/>
      <c r="S50" s="193"/>
      <c r="T50" s="193"/>
      <c r="U50" s="193"/>
      <c r="V50" s="193"/>
      <c r="W50" s="193"/>
      <c r="X50" s="193"/>
      <c r="Y50" s="193"/>
      <c r="Z50" s="193"/>
      <c r="AA50" s="193"/>
      <c r="AB50" s="193"/>
      <c r="AC50" s="193"/>
      <c r="AD50" s="193"/>
      <c r="AE50" s="193"/>
      <c r="AF50" s="193"/>
      <c r="AG50" s="193"/>
      <c r="AH50" s="193"/>
      <c r="AI50" s="194"/>
    </row>
    <row r="51" spans="2:35">
      <c r="B51" s="49"/>
      <c r="C51" s="49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199"/>
      <c r="P51" s="191"/>
      <c r="Q51" s="191"/>
      <c r="R51" s="191"/>
      <c r="S51" s="191"/>
      <c r="T51" s="191"/>
      <c r="U51" s="191"/>
      <c r="V51" s="191"/>
      <c r="W51" s="191"/>
      <c r="X51" s="191"/>
      <c r="Y51" s="191"/>
      <c r="Z51" s="191"/>
      <c r="AA51" s="191"/>
      <c r="AB51" s="191"/>
      <c r="AC51" s="191"/>
      <c r="AD51" s="191"/>
      <c r="AE51" s="191"/>
      <c r="AF51" s="191"/>
      <c r="AG51" s="191"/>
      <c r="AH51" s="191"/>
      <c r="AI51" s="192"/>
    </row>
    <row r="52" spans="2:35">
      <c r="B52" s="49"/>
      <c r="C52" s="49"/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199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5"/>
      <c r="AE52" s="195"/>
      <c r="AF52" s="195"/>
      <c r="AG52" s="193"/>
      <c r="AH52" s="193"/>
      <c r="AI52" s="194"/>
    </row>
    <row r="53" spans="2:35">
      <c r="B53" s="49"/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199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1"/>
      <c r="AE53" s="191"/>
      <c r="AF53" s="191"/>
      <c r="AG53" s="191"/>
      <c r="AH53" s="191"/>
      <c r="AI53" s="192"/>
    </row>
    <row r="54" spans="2:35">
      <c r="B54" s="49"/>
      <c r="C54" s="49"/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199"/>
      <c r="P54" s="196"/>
      <c r="Q54" s="196"/>
      <c r="R54" s="196"/>
      <c r="S54" s="196"/>
      <c r="T54" s="196"/>
      <c r="U54" s="196"/>
      <c r="V54" s="196"/>
      <c r="W54" s="196"/>
      <c r="X54" s="196"/>
      <c r="Y54" s="196"/>
      <c r="Z54" s="196"/>
      <c r="AA54" s="196"/>
      <c r="AB54" s="196"/>
      <c r="AC54" s="196"/>
      <c r="AD54" s="196"/>
      <c r="AE54" s="196"/>
      <c r="AF54" s="196"/>
      <c r="AG54" s="191"/>
      <c r="AH54" s="191"/>
      <c r="AI54" s="192"/>
    </row>
    <row r="55" spans="2:35">
      <c r="B55" s="49"/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199"/>
      <c r="P55" s="193"/>
      <c r="Q55" s="193"/>
      <c r="R55" s="193"/>
      <c r="S55" s="193"/>
      <c r="T55" s="195"/>
      <c r="U55" s="195"/>
      <c r="V55" s="195"/>
      <c r="W55" s="195"/>
      <c r="X55" s="195"/>
      <c r="Y55" s="195"/>
      <c r="Z55" s="195"/>
      <c r="AA55" s="195"/>
      <c r="AB55" s="195"/>
      <c r="AC55" s="195"/>
      <c r="AD55" s="195"/>
      <c r="AE55" s="195"/>
      <c r="AF55" s="195"/>
      <c r="AG55" s="193"/>
      <c r="AH55" s="193"/>
      <c r="AI55" s="194"/>
    </row>
    <row r="56" spans="2:35">
      <c r="B56" s="49"/>
      <c r="C56" s="49"/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199"/>
      <c r="P56" s="191"/>
      <c r="Q56" s="191"/>
      <c r="R56" s="191"/>
      <c r="S56" s="191"/>
      <c r="T56" s="196"/>
      <c r="U56" s="196"/>
      <c r="V56" s="196"/>
      <c r="W56" s="196"/>
      <c r="X56" s="196"/>
      <c r="Y56" s="196"/>
      <c r="Z56" s="196"/>
      <c r="AA56" s="196"/>
      <c r="AB56" s="196"/>
      <c r="AC56" s="196"/>
      <c r="AD56" s="196"/>
      <c r="AE56" s="196"/>
      <c r="AF56" s="196"/>
      <c r="AG56" s="191"/>
      <c r="AH56" s="191"/>
      <c r="AI56" s="192"/>
    </row>
    <row r="57" spans="2:35">
      <c r="B57" s="49"/>
      <c r="C57" s="49"/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199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5"/>
      <c r="AE57" s="195"/>
      <c r="AF57" s="195"/>
      <c r="AG57" s="193"/>
      <c r="AH57" s="193"/>
      <c r="AI57" s="194"/>
    </row>
    <row r="58" spans="2:35">
      <c r="B58" s="49"/>
      <c r="C58" s="49"/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199"/>
      <c r="P58" s="196"/>
      <c r="Q58" s="196"/>
      <c r="R58" s="196"/>
      <c r="S58" s="196"/>
      <c r="T58" s="196"/>
      <c r="U58" s="196"/>
      <c r="V58" s="196"/>
      <c r="W58" s="196"/>
      <c r="X58" s="196"/>
      <c r="Y58" s="196"/>
      <c r="Z58" s="196"/>
      <c r="AA58" s="196"/>
      <c r="AB58" s="196"/>
      <c r="AC58" s="196"/>
      <c r="AD58" s="196"/>
      <c r="AE58" s="196"/>
      <c r="AF58" s="196"/>
      <c r="AG58" s="191"/>
      <c r="AH58" s="191"/>
      <c r="AI58" s="192"/>
    </row>
    <row r="59" spans="2:35">
      <c r="B59" s="49"/>
      <c r="C59" s="49"/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199"/>
      <c r="P59" s="196"/>
      <c r="Q59" s="196"/>
      <c r="R59" s="196"/>
      <c r="S59" s="196"/>
      <c r="T59" s="196"/>
      <c r="U59" s="196"/>
      <c r="V59" s="196"/>
      <c r="W59" s="196"/>
      <c r="X59" s="196"/>
      <c r="Y59" s="196"/>
      <c r="Z59" s="196"/>
      <c r="AA59" s="196"/>
      <c r="AB59" s="196"/>
      <c r="AC59" s="196"/>
      <c r="AD59" s="196"/>
      <c r="AE59" s="196"/>
      <c r="AF59" s="196"/>
      <c r="AG59" s="191"/>
      <c r="AH59" s="191"/>
      <c r="AI59" s="192"/>
    </row>
    <row r="60" spans="2:35">
      <c r="B60" s="49"/>
      <c r="C60" s="49"/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199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5"/>
      <c r="AE60" s="195"/>
      <c r="AF60" s="195"/>
      <c r="AG60" s="193"/>
      <c r="AH60" s="193"/>
      <c r="AI60" s="194"/>
    </row>
    <row r="61" spans="2:35">
      <c r="B61" s="49"/>
      <c r="C61" s="49"/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199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1"/>
      <c r="AE61" s="191"/>
      <c r="AF61" s="191"/>
      <c r="AG61" s="191"/>
      <c r="AH61" s="191"/>
      <c r="AI61" s="192"/>
    </row>
    <row r="62" spans="2:35">
      <c r="B62" s="49"/>
      <c r="C62" s="49"/>
      <c r="D62" s="49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199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5"/>
      <c r="AE62" s="195"/>
      <c r="AF62" s="195"/>
      <c r="AG62" s="193"/>
      <c r="AH62" s="193"/>
      <c r="AI62" s="194"/>
    </row>
    <row r="63" spans="2:35">
      <c r="B63" s="49"/>
      <c r="C63" s="49"/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199"/>
      <c r="P63" s="196"/>
      <c r="Q63" s="196"/>
      <c r="R63" s="196"/>
      <c r="S63" s="196"/>
      <c r="T63" s="196"/>
      <c r="U63" s="196"/>
      <c r="V63" s="196"/>
      <c r="W63" s="196"/>
      <c r="X63" s="196"/>
      <c r="Y63" s="196"/>
      <c r="Z63" s="196"/>
      <c r="AA63" s="196"/>
      <c r="AB63" s="196"/>
      <c r="AC63" s="196"/>
      <c r="AD63" s="196"/>
      <c r="AE63" s="196"/>
      <c r="AF63" s="196"/>
      <c r="AG63" s="191"/>
      <c r="AH63" s="191"/>
      <c r="AI63" s="192"/>
    </row>
    <row r="64" spans="2:35">
      <c r="B64" s="49"/>
      <c r="C64" s="49"/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199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5"/>
      <c r="AE64" s="195"/>
      <c r="AF64" s="195"/>
      <c r="AG64" s="193"/>
      <c r="AH64" s="193"/>
      <c r="AI64" s="194"/>
    </row>
    <row r="65" spans="2:35">
      <c r="B65" s="49"/>
      <c r="C65" s="49"/>
      <c r="D65" s="49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199"/>
      <c r="P65" s="195"/>
      <c r="Q65" s="195"/>
      <c r="R65" s="195"/>
      <c r="S65" s="195"/>
      <c r="T65" s="195"/>
      <c r="U65" s="195"/>
      <c r="V65" s="195"/>
      <c r="W65" s="195"/>
      <c r="X65" s="195"/>
      <c r="Y65" s="195"/>
      <c r="Z65" s="195"/>
      <c r="AA65" s="195"/>
      <c r="AB65" s="195"/>
      <c r="AC65" s="195"/>
      <c r="AD65" s="195"/>
      <c r="AE65" s="195"/>
      <c r="AF65" s="195"/>
      <c r="AG65" s="193"/>
      <c r="AH65" s="193"/>
      <c r="AI65" s="194"/>
    </row>
    <row r="66" spans="2:35">
      <c r="B66" s="49"/>
      <c r="C66" s="49"/>
      <c r="D66" s="49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199"/>
      <c r="P66" s="191"/>
      <c r="Q66" s="191"/>
      <c r="R66" s="191"/>
      <c r="S66" s="191"/>
      <c r="T66" s="196"/>
      <c r="U66" s="196"/>
      <c r="V66" s="196"/>
      <c r="W66" s="196"/>
      <c r="X66" s="196"/>
      <c r="Y66" s="196"/>
      <c r="Z66" s="196"/>
      <c r="AA66" s="196"/>
      <c r="AB66" s="196"/>
      <c r="AC66" s="196"/>
      <c r="AD66" s="196"/>
      <c r="AE66" s="196"/>
      <c r="AF66" s="196"/>
      <c r="AG66" s="191"/>
      <c r="AH66" s="191"/>
      <c r="AI66" s="192"/>
    </row>
    <row r="67" spans="2:35">
      <c r="B67" s="49"/>
      <c r="C67" s="49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199"/>
      <c r="P67" s="193"/>
      <c r="Q67" s="193"/>
      <c r="R67" s="193"/>
      <c r="S67" s="193"/>
      <c r="T67" s="195"/>
      <c r="U67" s="195"/>
      <c r="V67" s="195"/>
      <c r="W67" s="195"/>
      <c r="X67" s="195"/>
      <c r="Y67" s="195"/>
      <c r="Z67" s="195"/>
      <c r="AA67" s="195"/>
      <c r="AB67" s="195"/>
      <c r="AC67" s="195"/>
      <c r="AD67" s="195"/>
      <c r="AE67" s="195"/>
      <c r="AF67" s="195"/>
      <c r="AG67" s="193"/>
      <c r="AH67" s="193"/>
      <c r="AI67" s="194"/>
    </row>
    <row r="68" spans="2:35">
      <c r="B68" s="49"/>
      <c r="C68" s="49"/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199"/>
      <c r="P68" s="191"/>
      <c r="Q68" s="191"/>
      <c r="R68" s="191"/>
      <c r="S68" s="191"/>
      <c r="T68" s="196"/>
      <c r="U68" s="196"/>
      <c r="V68" s="196"/>
      <c r="W68" s="196"/>
      <c r="X68" s="196"/>
      <c r="Y68" s="196"/>
      <c r="Z68" s="196"/>
      <c r="AA68" s="196"/>
      <c r="AB68" s="196"/>
      <c r="AC68" s="196"/>
      <c r="AD68" s="196"/>
      <c r="AE68" s="196"/>
      <c r="AF68" s="196"/>
      <c r="AG68" s="191"/>
      <c r="AH68" s="191"/>
      <c r="AI68" s="192"/>
    </row>
    <row r="69" spans="2:35">
      <c r="B69" s="49"/>
      <c r="C69" s="49"/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199"/>
      <c r="P69" s="196"/>
      <c r="Q69" s="196"/>
      <c r="R69" s="196"/>
      <c r="S69" s="196"/>
      <c r="T69" s="196"/>
      <c r="U69" s="196"/>
      <c r="V69" s="196"/>
      <c r="W69" s="196"/>
      <c r="X69" s="196"/>
      <c r="Y69" s="196"/>
      <c r="Z69" s="196"/>
      <c r="AA69" s="196"/>
      <c r="AB69" s="196"/>
      <c r="AC69" s="196"/>
      <c r="AD69" s="196"/>
      <c r="AE69" s="196"/>
      <c r="AF69" s="196"/>
      <c r="AG69" s="191"/>
      <c r="AH69" s="191"/>
      <c r="AI69" s="192"/>
    </row>
    <row r="70" spans="2:35">
      <c r="B70" s="49"/>
      <c r="C70" s="49"/>
      <c r="D70" s="49"/>
      <c r="E70" s="49"/>
      <c r="F70" s="49"/>
      <c r="G70" s="49"/>
      <c r="H70" s="49"/>
      <c r="I70" s="49"/>
      <c r="J70" s="49"/>
      <c r="K70" s="49"/>
      <c r="L70" s="49"/>
      <c r="M70" s="49"/>
      <c r="N70" s="49"/>
      <c r="O70" s="199"/>
      <c r="P70" s="195"/>
      <c r="Q70" s="195"/>
      <c r="R70" s="195"/>
      <c r="S70" s="195"/>
      <c r="T70" s="195"/>
      <c r="U70" s="195"/>
      <c r="V70" s="195"/>
      <c r="W70" s="195"/>
      <c r="X70" s="195"/>
      <c r="Y70" s="195"/>
      <c r="Z70" s="195"/>
      <c r="AA70" s="195"/>
      <c r="AB70" s="195"/>
      <c r="AC70" s="195"/>
      <c r="AD70" s="195"/>
      <c r="AE70" s="195"/>
      <c r="AF70" s="195"/>
      <c r="AG70" s="193"/>
      <c r="AH70" s="193"/>
      <c r="AI70" s="194"/>
    </row>
    <row r="71" spans="2:35">
      <c r="B71" s="49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199"/>
      <c r="P71" s="196"/>
      <c r="Q71" s="196"/>
      <c r="R71" s="196"/>
      <c r="S71" s="196"/>
      <c r="T71" s="196"/>
      <c r="U71" s="196"/>
      <c r="V71" s="196"/>
      <c r="W71" s="196"/>
      <c r="X71" s="196"/>
      <c r="Y71" s="196"/>
      <c r="Z71" s="196"/>
      <c r="AA71" s="196"/>
      <c r="AB71" s="196"/>
      <c r="AC71" s="196"/>
      <c r="AD71" s="196"/>
      <c r="AE71" s="196"/>
      <c r="AF71" s="196"/>
      <c r="AG71" s="191"/>
      <c r="AH71" s="191"/>
      <c r="AI71" s="192"/>
    </row>
    <row r="72" spans="2:35">
      <c r="B72" s="49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199"/>
      <c r="P72" s="195"/>
      <c r="Q72" s="195"/>
      <c r="R72" s="195"/>
      <c r="S72" s="195"/>
      <c r="T72" s="195"/>
      <c r="U72" s="195"/>
      <c r="V72" s="195"/>
      <c r="W72" s="195"/>
      <c r="X72" s="195"/>
      <c r="Y72" s="195"/>
      <c r="Z72" s="195"/>
      <c r="AA72" s="195"/>
      <c r="AB72" s="195"/>
      <c r="AC72" s="195"/>
      <c r="AD72" s="195"/>
      <c r="AE72" s="195"/>
      <c r="AF72" s="195"/>
      <c r="AG72" s="193"/>
      <c r="AH72" s="193"/>
      <c r="AI72" s="194"/>
    </row>
    <row r="73" spans="2:35">
      <c r="B73" s="49"/>
      <c r="C73" s="49"/>
      <c r="D73" s="49"/>
      <c r="E73" s="49"/>
      <c r="F73" s="49"/>
      <c r="G73" s="49"/>
      <c r="H73" s="49"/>
      <c r="I73" s="49"/>
      <c r="J73" s="49"/>
      <c r="K73" s="49"/>
      <c r="L73" s="49"/>
      <c r="M73" s="49"/>
      <c r="N73" s="49"/>
      <c r="O73" s="199"/>
      <c r="P73" s="195"/>
      <c r="Q73" s="195"/>
      <c r="R73" s="195"/>
      <c r="S73" s="195"/>
      <c r="T73" s="195"/>
      <c r="U73" s="195"/>
      <c r="V73" s="195"/>
      <c r="W73" s="195"/>
      <c r="X73" s="195"/>
      <c r="Y73" s="195"/>
      <c r="Z73" s="195"/>
      <c r="AA73" s="195"/>
      <c r="AB73" s="195"/>
      <c r="AC73" s="195"/>
      <c r="AD73" s="195"/>
      <c r="AE73" s="195"/>
      <c r="AF73" s="195"/>
      <c r="AG73" s="193"/>
      <c r="AH73" s="193"/>
      <c r="AI73" s="194"/>
    </row>
    <row r="74" spans="2:35">
      <c r="B74" s="49"/>
      <c r="C74" s="49"/>
      <c r="D74" s="49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199"/>
      <c r="P74" s="196"/>
      <c r="Q74" s="196"/>
      <c r="R74" s="196"/>
      <c r="S74" s="196"/>
      <c r="T74" s="196"/>
      <c r="U74" s="196"/>
      <c r="V74" s="196"/>
      <c r="W74" s="196"/>
      <c r="X74" s="196"/>
      <c r="Y74" s="196"/>
      <c r="Z74" s="196"/>
      <c r="AA74" s="196"/>
      <c r="AB74" s="196"/>
      <c r="AC74" s="196"/>
      <c r="AD74" s="196"/>
      <c r="AE74" s="196"/>
      <c r="AF74" s="196"/>
      <c r="AG74" s="191"/>
      <c r="AH74" s="191"/>
      <c r="AI74" s="192"/>
    </row>
    <row r="75" spans="2:35">
      <c r="B75" s="49"/>
      <c r="C75" s="49"/>
      <c r="D75" s="49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199"/>
      <c r="P75" s="195"/>
      <c r="Q75" s="195"/>
      <c r="R75" s="195"/>
      <c r="S75" s="195"/>
      <c r="T75" s="195"/>
      <c r="U75" s="195"/>
      <c r="V75" s="195"/>
      <c r="W75" s="195"/>
      <c r="X75" s="195"/>
      <c r="Y75" s="195"/>
      <c r="Z75" s="195"/>
      <c r="AA75" s="195"/>
      <c r="AB75" s="195"/>
      <c r="AC75" s="195"/>
      <c r="AD75" s="195"/>
      <c r="AE75" s="195"/>
      <c r="AF75" s="195"/>
      <c r="AG75" s="193"/>
      <c r="AH75" s="193"/>
      <c r="AI75" s="194"/>
    </row>
    <row r="76" spans="2:35">
      <c r="B76" s="49"/>
      <c r="C76" s="49"/>
      <c r="D76" s="49"/>
      <c r="E76" s="49"/>
      <c r="F76" s="49"/>
      <c r="G76" s="49"/>
      <c r="H76" s="49"/>
      <c r="I76" s="49"/>
      <c r="J76" s="49"/>
      <c r="K76" s="49"/>
      <c r="L76" s="49"/>
      <c r="M76" s="49"/>
      <c r="N76" s="49"/>
      <c r="O76" s="199"/>
      <c r="P76" s="196"/>
      <c r="Q76" s="196"/>
      <c r="R76" s="196"/>
      <c r="S76" s="196"/>
      <c r="T76" s="196"/>
      <c r="U76" s="196"/>
      <c r="V76" s="196"/>
      <c r="W76" s="196"/>
      <c r="X76" s="196"/>
      <c r="Y76" s="196"/>
      <c r="Z76" s="196"/>
      <c r="AA76" s="196"/>
      <c r="AB76" s="196"/>
      <c r="AC76" s="196"/>
      <c r="AD76" s="196"/>
      <c r="AE76" s="196"/>
      <c r="AF76" s="196"/>
      <c r="AG76" s="191"/>
      <c r="AH76" s="191"/>
      <c r="AI76" s="192"/>
    </row>
    <row r="77" spans="2:35">
      <c r="B77" s="49"/>
      <c r="C77" s="49"/>
      <c r="D77" s="49"/>
      <c r="E77" s="49"/>
      <c r="F77" s="49"/>
      <c r="G77" s="49"/>
      <c r="H77" s="49"/>
      <c r="I77" s="49"/>
      <c r="J77" s="49"/>
      <c r="K77" s="49"/>
      <c r="L77" s="49"/>
      <c r="M77" s="49"/>
      <c r="N77" s="49"/>
      <c r="O77" s="199"/>
      <c r="P77" s="195"/>
      <c r="Q77" s="195"/>
      <c r="R77" s="195"/>
      <c r="S77" s="195"/>
      <c r="T77" s="195"/>
      <c r="U77" s="195"/>
      <c r="V77" s="195"/>
      <c r="W77" s="195"/>
      <c r="X77" s="195"/>
      <c r="Y77" s="195"/>
      <c r="Z77" s="195"/>
      <c r="AA77" s="195"/>
      <c r="AB77" s="195"/>
      <c r="AC77" s="195"/>
      <c r="AD77" s="195"/>
      <c r="AE77" s="195"/>
      <c r="AF77" s="195"/>
      <c r="AG77" s="193"/>
      <c r="AH77" s="193"/>
      <c r="AI77" s="194"/>
    </row>
    <row r="78" spans="2:35">
      <c r="B78" s="49"/>
      <c r="C78" s="49"/>
      <c r="D78" s="49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199"/>
      <c r="P78" s="196"/>
      <c r="Q78" s="196"/>
      <c r="R78" s="196"/>
      <c r="S78" s="196"/>
      <c r="T78" s="196"/>
      <c r="U78" s="196"/>
      <c r="V78" s="196"/>
      <c r="W78" s="196"/>
      <c r="X78" s="196"/>
      <c r="Y78" s="196"/>
      <c r="Z78" s="196"/>
      <c r="AA78" s="196"/>
      <c r="AB78" s="196"/>
      <c r="AC78" s="196"/>
      <c r="AD78" s="196"/>
      <c r="AE78" s="196"/>
      <c r="AF78" s="196"/>
      <c r="AG78" s="191"/>
      <c r="AH78" s="191"/>
      <c r="AI78" s="192"/>
    </row>
    <row r="79" spans="2:35">
      <c r="B79" s="49"/>
      <c r="C79" s="49"/>
      <c r="D79" s="49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199"/>
      <c r="P79" s="195"/>
      <c r="Q79" s="195"/>
      <c r="R79" s="195"/>
      <c r="S79" s="195"/>
      <c r="T79" s="195"/>
      <c r="U79" s="195"/>
      <c r="V79" s="195"/>
      <c r="W79" s="195"/>
      <c r="X79" s="195"/>
      <c r="Y79" s="195"/>
      <c r="Z79" s="195"/>
      <c r="AA79" s="195"/>
      <c r="AB79" s="195"/>
      <c r="AC79" s="195"/>
      <c r="AD79" s="195"/>
      <c r="AE79" s="195"/>
      <c r="AF79" s="195"/>
      <c r="AG79" s="193"/>
      <c r="AH79" s="193"/>
      <c r="AI79" s="194"/>
    </row>
    <row r="80" spans="2:35">
      <c r="B80" s="49"/>
      <c r="C80" s="49"/>
      <c r="D80" s="49"/>
      <c r="E80" s="49"/>
      <c r="F80" s="49"/>
      <c r="G80" s="49"/>
      <c r="H80" s="49"/>
      <c r="I80" s="49"/>
      <c r="J80" s="49"/>
      <c r="K80" s="49"/>
      <c r="L80" s="49"/>
      <c r="M80" s="49"/>
      <c r="N80" s="49"/>
      <c r="O80" s="199"/>
      <c r="P80" s="196"/>
      <c r="Q80" s="196"/>
      <c r="R80" s="196"/>
      <c r="S80" s="196"/>
      <c r="T80" s="196"/>
      <c r="U80" s="196"/>
      <c r="V80" s="196"/>
      <c r="W80" s="196"/>
      <c r="X80" s="196"/>
      <c r="Y80" s="196"/>
      <c r="Z80" s="196"/>
      <c r="AA80" s="196"/>
      <c r="AB80" s="196"/>
      <c r="AC80" s="196"/>
      <c r="AD80" s="196"/>
      <c r="AE80" s="196"/>
      <c r="AF80" s="196"/>
      <c r="AG80" s="191"/>
      <c r="AH80" s="191"/>
      <c r="AI80" s="192"/>
    </row>
    <row r="81" spans="2:35"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199"/>
      <c r="P81" s="195"/>
      <c r="Q81" s="195"/>
      <c r="R81" s="195"/>
      <c r="S81" s="195"/>
      <c r="T81" s="195"/>
      <c r="U81" s="195"/>
      <c r="V81" s="195"/>
      <c r="W81" s="195"/>
      <c r="X81" s="195"/>
      <c r="Y81" s="195"/>
      <c r="Z81" s="195"/>
      <c r="AA81" s="195"/>
      <c r="AB81" s="195"/>
      <c r="AC81" s="195"/>
      <c r="AD81" s="195"/>
      <c r="AE81" s="195"/>
      <c r="AF81" s="195"/>
      <c r="AG81" s="193"/>
      <c r="AH81" s="193"/>
      <c r="AI81" s="194"/>
    </row>
    <row r="82" spans="2:35"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199"/>
      <c r="P82" s="196"/>
      <c r="Q82" s="196"/>
      <c r="R82" s="196"/>
      <c r="S82" s="196"/>
      <c r="T82" s="196"/>
      <c r="U82" s="196"/>
      <c r="V82" s="196"/>
      <c r="W82" s="196"/>
      <c r="X82" s="196"/>
      <c r="Y82" s="196"/>
      <c r="Z82" s="196"/>
      <c r="AA82" s="196"/>
      <c r="AB82" s="196"/>
      <c r="AC82" s="196"/>
      <c r="AD82" s="196"/>
      <c r="AE82" s="196"/>
      <c r="AF82" s="196"/>
      <c r="AG82" s="191"/>
      <c r="AH82" s="191"/>
      <c r="AI82" s="192"/>
    </row>
    <row r="83" spans="2:35">
      <c r="B83" s="49"/>
      <c r="C83" s="49"/>
      <c r="D83" s="49"/>
      <c r="E83" s="49"/>
      <c r="F83" s="49"/>
      <c r="G83" s="49"/>
      <c r="H83" s="49"/>
      <c r="I83" s="49"/>
      <c r="J83" s="49"/>
      <c r="K83" s="49"/>
      <c r="L83" s="49"/>
      <c r="M83" s="49"/>
      <c r="N83" s="49"/>
      <c r="O83" s="199"/>
      <c r="P83" s="195"/>
      <c r="Q83" s="195"/>
      <c r="R83" s="195"/>
      <c r="S83" s="195"/>
      <c r="T83" s="195"/>
      <c r="U83" s="195"/>
      <c r="V83" s="195"/>
      <c r="W83" s="195"/>
      <c r="X83" s="195"/>
      <c r="Y83" s="195"/>
      <c r="Z83" s="195"/>
      <c r="AA83" s="195"/>
      <c r="AB83" s="195"/>
      <c r="AC83" s="195"/>
      <c r="AD83" s="195"/>
      <c r="AE83" s="195"/>
      <c r="AF83" s="195"/>
      <c r="AG83" s="193"/>
      <c r="AH83" s="193"/>
      <c r="AI83" s="194"/>
    </row>
    <row r="84" spans="2:35">
      <c r="B84" s="49"/>
      <c r="C84" s="49"/>
      <c r="D84" s="49"/>
      <c r="E84" s="49"/>
      <c r="F84" s="49"/>
      <c r="G84" s="49"/>
      <c r="H84" s="49"/>
      <c r="I84" s="49"/>
      <c r="J84" s="49"/>
      <c r="K84" s="49"/>
      <c r="L84" s="49"/>
      <c r="M84" s="49"/>
      <c r="N84" s="49"/>
      <c r="O84" s="199"/>
      <c r="P84" s="196"/>
      <c r="Q84" s="196"/>
      <c r="R84" s="196"/>
      <c r="S84" s="196"/>
      <c r="T84" s="196"/>
      <c r="U84" s="196"/>
      <c r="V84" s="196"/>
      <c r="W84" s="196"/>
      <c r="X84" s="196"/>
      <c r="Y84" s="196"/>
      <c r="Z84" s="196"/>
      <c r="AA84" s="196"/>
      <c r="AB84" s="196"/>
      <c r="AC84" s="196"/>
      <c r="AD84" s="196"/>
      <c r="AE84" s="196"/>
      <c r="AF84" s="196"/>
      <c r="AG84" s="191"/>
      <c r="AH84" s="191"/>
      <c r="AI84" s="192"/>
    </row>
    <row r="85" spans="2:35">
      <c r="B85" s="49"/>
      <c r="C85" s="49"/>
      <c r="D85" s="49"/>
      <c r="E85" s="49"/>
      <c r="F85" s="49"/>
      <c r="G85" s="49"/>
      <c r="H85" s="49"/>
      <c r="I85" s="49"/>
      <c r="J85" s="49"/>
      <c r="K85" s="49"/>
      <c r="L85" s="49"/>
      <c r="M85" s="49"/>
      <c r="N85" s="49"/>
      <c r="O85" s="199"/>
      <c r="P85" s="195"/>
      <c r="Q85" s="195"/>
      <c r="R85" s="195"/>
      <c r="S85" s="195"/>
      <c r="T85" s="195"/>
      <c r="U85" s="195"/>
      <c r="V85" s="195"/>
      <c r="W85" s="195"/>
      <c r="X85" s="195"/>
      <c r="Y85" s="195"/>
      <c r="Z85" s="195"/>
      <c r="AA85" s="195"/>
      <c r="AB85" s="195"/>
      <c r="AC85" s="195"/>
      <c r="AD85" s="195"/>
      <c r="AE85" s="195"/>
      <c r="AF85" s="195"/>
      <c r="AG85" s="193"/>
      <c r="AH85" s="193"/>
      <c r="AI85" s="194"/>
    </row>
    <row r="86" spans="2:35">
      <c r="B86" s="49"/>
      <c r="C86" s="49"/>
      <c r="D86" s="49"/>
      <c r="E86" s="49"/>
      <c r="F86" s="49"/>
      <c r="G86" s="49"/>
      <c r="H86" s="49"/>
      <c r="I86" s="49"/>
      <c r="J86" s="49"/>
      <c r="K86" s="49"/>
      <c r="L86" s="49"/>
      <c r="M86" s="49"/>
      <c r="N86" s="49"/>
      <c r="O86" s="199"/>
      <c r="P86" s="196"/>
      <c r="Q86" s="196"/>
      <c r="R86" s="196"/>
      <c r="S86" s="196"/>
      <c r="T86" s="196"/>
      <c r="U86" s="196"/>
      <c r="V86" s="196"/>
      <c r="W86" s="196"/>
      <c r="X86" s="196"/>
      <c r="Y86" s="196"/>
      <c r="Z86" s="196"/>
      <c r="AA86" s="196"/>
      <c r="AB86" s="196"/>
      <c r="AC86" s="196"/>
      <c r="AD86" s="196"/>
      <c r="AE86" s="196"/>
      <c r="AF86" s="196"/>
      <c r="AG86" s="191"/>
      <c r="AH86" s="191"/>
      <c r="AI86" s="192"/>
    </row>
    <row r="87" spans="2:35">
      <c r="B87" s="49"/>
      <c r="C87" s="49"/>
      <c r="D87" s="49"/>
      <c r="E87" s="49"/>
      <c r="F87" s="49"/>
      <c r="G87" s="49"/>
      <c r="H87" s="49"/>
      <c r="I87" s="49"/>
      <c r="J87" s="49"/>
      <c r="K87" s="49"/>
      <c r="L87" s="49"/>
      <c r="M87" s="49"/>
      <c r="N87" s="49"/>
      <c r="O87" s="199"/>
      <c r="P87" s="195"/>
      <c r="Q87" s="195"/>
      <c r="R87" s="195"/>
      <c r="S87" s="195"/>
      <c r="T87" s="195"/>
      <c r="U87" s="195"/>
      <c r="V87" s="195"/>
      <c r="W87" s="195"/>
      <c r="X87" s="195"/>
      <c r="Y87" s="195"/>
      <c r="Z87" s="195"/>
      <c r="AA87" s="195"/>
      <c r="AB87" s="195"/>
      <c r="AC87" s="195"/>
      <c r="AD87" s="195"/>
      <c r="AE87" s="195"/>
      <c r="AF87" s="195"/>
      <c r="AG87" s="193"/>
      <c r="AH87" s="193"/>
      <c r="AI87" s="194"/>
    </row>
    <row r="88" spans="2:35">
      <c r="B88" s="49"/>
      <c r="C88" s="49"/>
      <c r="D88" s="49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199"/>
      <c r="P88" s="195"/>
      <c r="Q88" s="195"/>
      <c r="R88" s="195"/>
      <c r="S88" s="195"/>
      <c r="T88" s="195"/>
      <c r="U88" s="195"/>
      <c r="V88" s="195"/>
      <c r="W88" s="195"/>
      <c r="X88" s="195"/>
      <c r="Y88" s="195"/>
      <c r="Z88" s="195"/>
      <c r="AA88" s="195"/>
      <c r="AB88" s="195"/>
      <c r="AC88" s="195"/>
      <c r="AD88" s="195"/>
      <c r="AE88" s="195"/>
      <c r="AF88" s="195"/>
      <c r="AG88" s="193"/>
      <c r="AH88" s="193"/>
      <c r="AI88" s="194"/>
    </row>
    <row r="89" spans="2:35">
      <c r="B89" s="49"/>
      <c r="C89" s="49"/>
      <c r="D89" s="49"/>
      <c r="E89" s="49"/>
      <c r="F89" s="49"/>
      <c r="G89" s="49"/>
      <c r="H89" s="49"/>
      <c r="I89" s="49"/>
      <c r="J89" s="49"/>
      <c r="K89" s="49"/>
      <c r="L89" s="49"/>
      <c r="M89" s="49"/>
      <c r="N89" s="49"/>
      <c r="O89" s="199"/>
      <c r="P89" s="196"/>
      <c r="Q89" s="196"/>
      <c r="R89" s="196"/>
      <c r="S89" s="196"/>
      <c r="T89" s="196"/>
      <c r="U89" s="196"/>
      <c r="V89" s="196"/>
      <c r="W89" s="196"/>
      <c r="X89" s="196"/>
      <c r="Y89" s="196"/>
      <c r="Z89" s="196"/>
      <c r="AA89" s="196"/>
      <c r="AB89" s="196"/>
      <c r="AC89" s="196"/>
      <c r="AD89" s="196"/>
      <c r="AE89" s="196"/>
      <c r="AF89" s="196"/>
      <c r="AG89" s="191"/>
      <c r="AH89" s="191"/>
      <c r="AI89" s="192"/>
    </row>
    <row r="90" spans="2:35">
      <c r="B90" s="49"/>
      <c r="C90" s="49"/>
      <c r="D90" s="49"/>
      <c r="E90" s="49"/>
      <c r="F90" s="49"/>
      <c r="G90" s="49"/>
      <c r="H90" s="49"/>
      <c r="I90" s="49"/>
      <c r="J90" s="49"/>
      <c r="K90" s="49"/>
      <c r="L90" s="49"/>
      <c r="M90" s="49"/>
      <c r="N90" s="49"/>
      <c r="O90" s="199"/>
      <c r="P90" s="195"/>
      <c r="Q90" s="195"/>
      <c r="R90" s="195"/>
      <c r="S90" s="195"/>
      <c r="T90" s="195"/>
      <c r="U90" s="195"/>
      <c r="V90" s="195"/>
      <c r="W90" s="195"/>
      <c r="X90" s="195"/>
      <c r="Y90" s="195"/>
      <c r="Z90" s="195"/>
      <c r="AA90" s="195"/>
      <c r="AB90" s="195"/>
      <c r="AC90" s="195"/>
      <c r="AD90" s="195"/>
      <c r="AE90" s="195"/>
      <c r="AF90" s="195"/>
      <c r="AG90" s="193"/>
      <c r="AH90" s="193"/>
      <c r="AI90" s="194"/>
    </row>
    <row r="91" spans="2:35">
      <c r="B91" s="49"/>
      <c r="C91" s="49"/>
      <c r="D91" s="49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199"/>
      <c r="P91" s="196"/>
      <c r="Q91" s="196"/>
      <c r="R91" s="196"/>
      <c r="S91" s="196"/>
      <c r="T91" s="196"/>
      <c r="U91" s="196"/>
      <c r="V91" s="196"/>
      <c r="W91" s="196"/>
      <c r="X91" s="196"/>
      <c r="Y91" s="196"/>
      <c r="Z91" s="196"/>
      <c r="AA91" s="196"/>
      <c r="AB91" s="196"/>
      <c r="AC91" s="196"/>
      <c r="AD91" s="196"/>
      <c r="AE91" s="196"/>
      <c r="AF91" s="196"/>
      <c r="AG91" s="191"/>
      <c r="AH91" s="191"/>
      <c r="AI91" s="192"/>
    </row>
    <row r="92" spans="2:35">
      <c r="B92" s="49"/>
      <c r="C92" s="49"/>
      <c r="D92" s="49"/>
      <c r="E92" s="49"/>
      <c r="F92" s="49"/>
      <c r="G92" s="49"/>
      <c r="H92" s="49"/>
      <c r="I92" s="49"/>
      <c r="J92" s="49"/>
      <c r="K92" s="49"/>
      <c r="L92" s="49"/>
      <c r="M92" s="49"/>
      <c r="N92" s="49"/>
      <c r="O92" s="199"/>
      <c r="P92" s="195"/>
      <c r="Q92" s="195"/>
      <c r="R92" s="195"/>
      <c r="S92" s="195"/>
      <c r="T92" s="195"/>
      <c r="U92" s="195"/>
      <c r="V92" s="195"/>
      <c r="W92" s="195"/>
      <c r="X92" s="195"/>
      <c r="Y92" s="195"/>
      <c r="Z92" s="195"/>
      <c r="AA92" s="195"/>
      <c r="AB92" s="195"/>
      <c r="AC92" s="195"/>
      <c r="AD92" s="195"/>
      <c r="AE92" s="195"/>
      <c r="AF92" s="195"/>
      <c r="AG92" s="193"/>
      <c r="AH92" s="193"/>
      <c r="AI92" s="194"/>
    </row>
    <row r="93" spans="2:35">
      <c r="B93" s="49"/>
      <c r="C93" s="49"/>
      <c r="D93" s="49"/>
      <c r="E93" s="49"/>
      <c r="F93" s="49"/>
      <c r="G93" s="49"/>
      <c r="H93" s="49"/>
      <c r="I93" s="49"/>
      <c r="J93" s="49"/>
      <c r="K93" s="49"/>
      <c r="L93" s="49"/>
      <c r="M93" s="49"/>
      <c r="N93" s="49"/>
      <c r="O93" s="199"/>
      <c r="P93" s="196"/>
      <c r="Q93" s="196"/>
      <c r="R93" s="196"/>
      <c r="S93" s="196"/>
      <c r="T93" s="196"/>
      <c r="U93" s="196"/>
      <c r="V93" s="196"/>
      <c r="W93" s="196"/>
      <c r="X93" s="196"/>
      <c r="Y93" s="196"/>
      <c r="Z93" s="196"/>
      <c r="AA93" s="196"/>
      <c r="AB93" s="196"/>
      <c r="AC93" s="196"/>
      <c r="AD93" s="196"/>
      <c r="AE93" s="196"/>
      <c r="AF93" s="196"/>
      <c r="AG93" s="191"/>
      <c r="AH93" s="191"/>
      <c r="AI93" s="192"/>
    </row>
    <row r="94" spans="2:35">
      <c r="B94" s="49"/>
      <c r="C94" s="49"/>
      <c r="D94" s="49"/>
      <c r="E94" s="49"/>
      <c r="F94" s="49"/>
      <c r="G94" s="49"/>
      <c r="H94" s="49"/>
      <c r="I94" s="49"/>
      <c r="J94" s="49"/>
      <c r="K94" s="49"/>
      <c r="L94" s="49"/>
      <c r="M94" s="49"/>
      <c r="N94" s="49"/>
      <c r="O94" s="199"/>
      <c r="P94" s="195"/>
      <c r="Q94" s="195"/>
      <c r="R94" s="195"/>
      <c r="S94" s="195"/>
      <c r="T94" s="195"/>
      <c r="U94" s="195"/>
      <c r="V94" s="195"/>
      <c r="W94" s="195"/>
      <c r="X94" s="195"/>
      <c r="Y94" s="195"/>
      <c r="Z94" s="195"/>
      <c r="AA94" s="195"/>
      <c r="AB94" s="195"/>
      <c r="AC94" s="195"/>
      <c r="AD94" s="195"/>
      <c r="AE94" s="195"/>
      <c r="AF94" s="195"/>
      <c r="AG94" s="193"/>
      <c r="AH94" s="193"/>
      <c r="AI94" s="194"/>
    </row>
    <row r="95" spans="2:35">
      <c r="B95" s="49"/>
      <c r="C95" s="49"/>
      <c r="D95" s="49"/>
      <c r="E95" s="49"/>
      <c r="F95" s="49"/>
      <c r="G95" s="49"/>
      <c r="H95" s="49"/>
      <c r="I95" s="49"/>
      <c r="J95" s="49"/>
      <c r="K95" s="49"/>
      <c r="L95" s="49"/>
      <c r="M95" s="49"/>
      <c r="N95" s="49"/>
      <c r="O95" s="199"/>
      <c r="P95" s="196"/>
      <c r="Q95" s="196"/>
      <c r="R95" s="196"/>
      <c r="S95" s="196"/>
      <c r="T95" s="196"/>
      <c r="U95" s="196"/>
      <c r="V95" s="196"/>
      <c r="W95" s="196"/>
      <c r="X95" s="196"/>
      <c r="Y95" s="196"/>
      <c r="Z95" s="196"/>
      <c r="AA95" s="196"/>
      <c r="AB95" s="196"/>
      <c r="AC95" s="196"/>
      <c r="AD95" s="196"/>
      <c r="AE95" s="196"/>
      <c r="AF95" s="196"/>
      <c r="AG95" s="191"/>
      <c r="AH95" s="191"/>
      <c r="AI95" s="192"/>
    </row>
    <row r="96" spans="2:35">
      <c r="B96" s="49"/>
      <c r="C96" s="49"/>
      <c r="D96" s="49"/>
      <c r="E96" s="49"/>
      <c r="F96" s="49"/>
      <c r="G96" s="49"/>
      <c r="H96" s="49"/>
      <c r="I96" s="49"/>
      <c r="J96" s="49"/>
      <c r="K96" s="49"/>
      <c r="L96" s="49"/>
      <c r="M96" s="49"/>
      <c r="N96" s="49"/>
      <c r="O96" s="199"/>
      <c r="P96" s="195"/>
      <c r="Q96" s="195"/>
      <c r="R96" s="195"/>
      <c r="S96" s="195"/>
      <c r="T96" s="195"/>
      <c r="U96" s="195"/>
      <c r="V96" s="195"/>
      <c r="W96" s="195"/>
      <c r="X96" s="195"/>
      <c r="Y96" s="195"/>
      <c r="Z96" s="195"/>
      <c r="AA96" s="195"/>
      <c r="AB96" s="195"/>
      <c r="AC96" s="195"/>
      <c r="AD96" s="195"/>
      <c r="AE96" s="195"/>
      <c r="AF96" s="195"/>
      <c r="AG96" s="193"/>
      <c r="AH96" s="193"/>
      <c r="AI96" s="194"/>
    </row>
    <row r="97" spans="2:35">
      <c r="B97" s="49"/>
      <c r="C97" s="49"/>
      <c r="D97" s="49"/>
      <c r="E97" s="49"/>
      <c r="F97" s="49"/>
      <c r="G97" s="49"/>
      <c r="H97" s="49"/>
      <c r="I97" s="49"/>
      <c r="J97" s="49"/>
      <c r="K97" s="49"/>
      <c r="L97" s="49"/>
      <c r="M97" s="49"/>
      <c r="N97" s="49"/>
      <c r="O97" s="199"/>
      <c r="P97" s="196"/>
      <c r="Q97" s="196"/>
      <c r="R97" s="196"/>
      <c r="S97" s="196"/>
      <c r="T97" s="196"/>
      <c r="U97" s="196"/>
      <c r="V97" s="196"/>
      <c r="W97" s="196"/>
      <c r="X97" s="196"/>
      <c r="Y97" s="196"/>
      <c r="Z97" s="196"/>
      <c r="AA97" s="196"/>
      <c r="AB97" s="196"/>
      <c r="AC97" s="196"/>
      <c r="AD97" s="196"/>
      <c r="AE97" s="196"/>
      <c r="AF97" s="196"/>
      <c r="AG97" s="191"/>
      <c r="AH97" s="191"/>
      <c r="AI97" s="192"/>
    </row>
    <row r="98" spans="2:35">
      <c r="B98" s="49"/>
      <c r="C98" s="49"/>
      <c r="D98" s="49"/>
      <c r="E98" s="49"/>
      <c r="F98" s="49"/>
      <c r="G98" s="49"/>
      <c r="H98" s="49"/>
      <c r="I98" s="49"/>
      <c r="J98" s="49"/>
      <c r="K98" s="49"/>
      <c r="L98" s="49"/>
      <c r="M98" s="49"/>
      <c r="N98" s="49"/>
      <c r="O98" s="199"/>
      <c r="P98" s="196"/>
      <c r="Q98" s="196"/>
      <c r="R98" s="196"/>
      <c r="S98" s="196"/>
      <c r="T98" s="196"/>
      <c r="U98" s="196"/>
      <c r="V98" s="196"/>
      <c r="W98" s="196"/>
      <c r="X98" s="196"/>
      <c r="Y98" s="196"/>
      <c r="Z98" s="196"/>
      <c r="AA98" s="196"/>
      <c r="AB98" s="196"/>
      <c r="AC98" s="196"/>
      <c r="AD98" s="196"/>
      <c r="AE98" s="196"/>
      <c r="AF98" s="196"/>
      <c r="AG98" s="191"/>
      <c r="AH98" s="191"/>
      <c r="AI98" s="192"/>
    </row>
    <row r="99" spans="2:35">
      <c r="B99" s="49"/>
      <c r="C99" s="49"/>
      <c r="D99" s="49"/>
      <c r="E99" s="49"/>
      <c r="F99" s="49"/>
      <c r="G99" s="49"/>
      <c r="H99" s="49"/>
      <c r="I99" s="49"/>
      <c r="J99" s="49"/>
      <c r="K99" s="49"/>
      <c r="L99" s="49"/>
      <c r="M99" s="49"/>
      <c r="N99" s="49"/>
      <c r="O99" s="199"/>
      <c r="P99" s="195"/>
      <c r="Q99" s="195"/>
      <c r="R99" s="195"/>
      <c r="S99" s="195"/>
      <c r="T99" s="195"/>
      <c r="U99" s="195"/>
      <c r="V99" s="195"/>
      <c r="W99" s="195"/>
      <c r="X99" s="195"/>
      <c r="Y99" s="195"/>
      <c r="Z99" s="195"/>
      <c r="AA99" s="195"/>
      <c r="AB99" s="195"/>
      <c r="AC99" s="195"/>
      <c r="AD99" s="195"/>
      <c r="AE99" s="195"/>
      <c r="AF99" s="195"/>
      <c r="AG99" s="193"/>
      <c r="AH99" s="193"/>
      <c r="AI99" s="194"/>
    </row>
    <row r="100" spans="2:35">
      <c r="B100" s="49"/>
      <c r="C100" s="49"/>
      <c r="D100" s="49"/>
      <c r="E100" s="49"/>
      <c r="F100" s="49"/>
      <c r="G100" s="49"/>
      <c r="H100" s="49"/>
      <c r="I100" s="49"/>
      <c r="J100" s="49"/>
      <c r="K100" s="49"/>
      <c r="L100" s="49"/>
      <c r="M100" s="49"/>
      <c r="N100" s="49"/>
      <c r="O100" s="199"/>
      <c r="P100" s="196"/>
      <c r="Q100" s="196"/>
      <c r="R100" s="196"/>
      <c r="S100" s="196"/>
      <c r="T100" s="196"/>
      <c r="U100" s="196"/>
      <c r="V100" s="196"/>
      <c r="W100" s="196"/>
      <c r="X100" s="196"/>
      <c r="Y100" s="196"/>
      <c r="Z100" s="196"/>
      <c r="AA100" s="196"/>
      <c r="AB100" s="196"/>
      <c r="AC100" s="196"/>
      <c r="AD100" s="196"/>
      <c r="AE100" s="196"/>
      <c r="AF100" s="196"/>
      <c r="AG100" s="191"/>
      <c r="AH100" s="191"/>
      <c r="AI100" s="192"/>
    </row>
    <row r="101" spans="2:35">
      <c r="B101" s="49"/>
      <c r="C101" s="49"/>
      <c r="D101" s="49"/>
      <c r="E101" s="49"/>
      <c r="F101" s="49"/>
      <c r="G101" s="49"/>
      <c r="H101" s="49"/>
      <c r="I101" s="49"/>
      <c r="J101" s="49"/>
      <c r="K101" s="49"/>
      <c r="L101" s="49"/>
      <c r="M101" s="49"/>
      <c r="N101" s="49"/>
      <c r="O101" s="199"/>
      <c r="P101" s="195"/>
      <c r="Q101" s="195"/>
      <c r="R101" s="195"/>
      <c r="S101" s="195"/>
      <c r="T101" s="195"/>
      <c r="U101" s="195"/>
      <c r="V101" s="195"/>
      <c r="W101" s="195"/>
      <c r="X101" s="195"/>
      <c r="Y101" s="195"/>
      <c r="Z101" s="195"/>
      <c r="AA101" s="195"/>
      <c r="AB101" s="195"/>
      <c r="AC101" s="195"/>
      <c r="AD101" s="195"/>
      <c r="AE101" s="195"/>
      <c r="AF101" s="195"/>
      <c r="AG101" s="193"/>
      <c r="AH101" s="193"/>
      <c r="AI101" s="194"/>
    </row>
    <row r="102" spans="2:35">
      <c r="B102" s="49"/>
      <c r="C102" s="49"/>
      <c r="D102" s="49"/>
      <c r="E102" s="49"/>
      <c r="F102" s="49"/>
      <c r="G102" s="49"/>
      <c r="H102" s="49"/>
      <c r="I102" s="49"/>
      <c r="J102" s="49"/>
      <c r="K102" s="49"/>
      <c r="L102" s="49"/>
      <c r="M102" s="49"/>
      <c r="N102" s="49"/>
      <c r="O102" s="199"/>
      <c r="P102" s="196"/>
      <c r="Q102" s="196"/>
      <c r="R102" s="196"/>
      <c r="S102" s="196"/>
      <c r="T102" s="196"/>
      <c r="U102" s="196"/>
      <c r="V102" s="196"/>
      <c r="W102" s="196"/>
      <c r="X102" s="196"/>
      <c r="Y102" s="196"/>
      <c r="Z102" s="196"/>
      <c r="AA102" s="196"/>
      <c r="AB102" s="196"/>
      <c r="AC102" s="196"/>
      <c r="AD102" s="196"/>
      <c r="AE102" s="196"/>
      <c r="AF102" s="196"/>
      <c r="AG102" s="191"/>
      <c r="AH102" s="191"/>
      <c r="AI102" s="192"/>
    </row>
    <row r="103" spans="2:35">
      <c r="B103" s="49"/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199"/>
      <c r="P103" s="195"/>
      <c r="Q103" s="195"/>
      <c r="R103" s="195"/>
      <c r="S103" s="195"/>
      <c r="T103" s="195"/>
      <c r="U103" s="195"/>
      <c r="V103" s="195"/>
      <c r="W103" s="195"/>
      <c r="X103" s="195"/>
      <c r="Y103" s="195"/>
      <c r="Z103" s="195"/>
      <c r="AA103" s="195"/>
      <c r="AB103" s="195"/>
      <c r="AC103" s="195"/>
      <c r="AD103" s="195"/>
      <c r="AE103" s="195"/>
      <c r="AF103" s="195"/>
      <c r="AG103" s="193"/>
      <c r="AH103" s="193"/>
      <c r="AI103" s="194"/>
    </row>
    <row r="104" spans="2:35">
      <c r="B104" s="49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199"/>
      <c r="P104" s="196"/>
      <c r="Q104" s="196"/>
      <c r="R104" s="196"/>
      <c r="S104" s="196"/>
      <c r="T104" s="196"/>
      <c r="U104" s="196"/>
      <c r="V104" s="196"/>
      <c r="W104" s="196"/>
      <c r="X104" s="196"/>
      <c r="Y104" s="196"/>
      <c r="Z104" s="196"/>
      <c r="AA104" s="196"/>
      <c r="AB104" s="196"/>
      <c r="AC104" s="196"/>
      <c r="AD104" s="196"/>
      <c r="AE104" s="196"/>
      <c r="AF104" s="196"/>
      <c r="AG104" s="191"/>
      <c r="AH104" s="191"/>
      <c r="AI104" s="192"/>
    </row>
    <row r="105" spans="2:35">
      <c r="B105" s="49"/>
      <c r="C105" s="49"/>
      <c r="D105" s="49"/>
      <c r="E105" s="49"/>
      <c r="F105" s="49"/>
      <c r="G105" s="49"/>
      <c r="H105" s="49"/>
      <c r="I105" s="49"/>
      <c r="J105" s="49"/>
      <c r="K105" s="49"/>
      <c r="L105" s="49"/>
      <c r="M105" s="49"/>
      <c r="N105" s="49"/>
      <c r="O105" s="199"/>
      <c r="P105" s="195"/>
      <c r="Q105" s="195"/>
      <c r="R105" s="195"/>
      <c r="S105" s="195"/>
      <c r="T105" s="195"/>
      <c r="U105" s="195"/>
      <c r="V105" s="195"/>
      <c r="W105" s="195"/>
      <c r="X105" s="195"/>
      <c r="Y105" s="195"/>
      <c r="Z105" s="195"/>
      <c r="AA105" s="195"/>
      <c r="AB105" s="195"/>
      <c r="AC105" s="195"/>
      <c r="AD105" s="195"/>
      <c r="AE105" s="195"/>
      <c r="AF105" s="195"/>
      <c r="AG105" s="193"/>
      <c r="AH105" s="193"/>
      <c r="AI105" s="194"/>
    </row>
    <row r="106" spans="2:35">
      <c r="B106" s="49"/>
      <c r="C106" s="49"/>
      <c r="D106" s="49"/>
      <c r="E106" s="49"/>
      <c r="F106" s="49"/>
      <c r="G106" s="49"/>
      <c r="H106" s="49"/>
      <c r="I106" s="49"/>
      <c r="J106" s="49"/>
      <c r="K106" s="49"/>
      <c r="L106" s="49"/>
      <c r="M106" s="49"/>
      <c r="N106" s="49"/>
      <c r="O106" s="199"/>
      <c r="P106" s="196"/>
      <c r="Q106" s="196"/>
      <c r="R106" s="196"/>
      <c r="S106" s="196"/>
      <c r="T106" s="196"/>
      <c r="U106" s="196"/>
      <c r="V106" s="196"/>
      <c r="W106" s="196"/>
      <c r="X106" s="196"/>
      <c r="Y106" s="196"/>
      <c r="Z106" s="196"/>
      <c r="AA106" s="196"/>
      <c r="AB106" s="196"/>
      <c r="AC106" s="196"/>
      <c r="AD106" s="196"/>
      <c r="AE106" s="196"/>
      <c r="AF106" s="196"/>
      <c r="AG106" s="191"/>
      <c r="AH106" s="191"/>
      <c r="AI106" s="192"/>
    </row>
    <row r="107" spans="2:35">
      <c r="B107" s="49"/>
      <c r="C107" s="49"/>
      <c r="D107" s="49"/>
      <c r="E107" s="49"/>
      <c r="F107" s="49"/>
      <c r="G107" s="49"/>
      <c r="H107" s="49"/>
      <c r="I107" s="49"/>
      <c r="J107" s="49"/>
      <c r="K107" s="49"/>
      <c r="L107" s="49"/>
      <c r="M107" s="49"/>
      <c r="N107" s="49"/>
      <c r="O107" s="199"/>
      <c r="P107" s="195"/>
      <c r="Q107" s="195"/>
      <c r="R107" s="195"/>
      <c r="S107" s="195"/>
      <c r="T107" s="195"/>
      <c r="U107" s="195"/>
      <c r="V107" s="195"/>
      <c r="W107" s="195"/>
      <c r="X107" s="195"/>
      <c r="Y107" s="195"/>
      <c r="Z107" s="195"/>
      <c r="AA107" s="195"/>
      <c r="AB107" s="195"/>
      <c r="AC107" s="195"/>
      <c r="AD107" s="195"/>
      <c r="AE107" s="195"/>
      <c r="AF107" s="195"/>
      <c r="AG107" s="193"/>
      <c r="AH107" s="193"/>
      <c r="AI107" s="194"/>
    </row>
    <row r="108" spans="2:35">
      <c r="B108" s="49"/>
      <c r="C108" s="49"/>
      <c r="D108" s="49"/>
      <c r="E108" s="49"/>
      <c r="F108" s="49"/>
      <c r="G108" s="49"/>
      <c r="H108" s="49"/>
      <c r="I108" s="49"/>
      <c r="J108" s="49"/>
      <c r="K108" s="49"/>
      <c r="L108" s="49"/>
      <c r="M108" s="49"/>
      <c r="N108" s="49"/>
      <c r="O108" s="199"/>
      <c r="P108" s="196"/>
      <c r="Q108" s="196"/>
      <c r="R108" s="196"/>
      <c r="S108" s="196"/>
      <c r="T108" s="196"/>
      <c r="U108" s="196"/>
      <c r="V108" s="196"/>
      <c r="W108" s="196"/>
      <c r="X108" s="196"/>
      <c r="Y108" s="196"/>
      <c r="Z108" s="196"/>
      <c r="AA108" s="196"/>
      <c r="AB108" s="196"/>
      <c r="AC108" s="196"/>
      <c r="AD108" s="196"/>
      <c r="AE108" s="196"/>
      <c r="AF108" s="196"/>
      <c r="AG108" s="191"/>
      <c r="AH108" s="191"/>
      <c r="AI108" s="192"/>
    </row>
    <row r="109" spans="2:35">
      <c r="B109" s="49"/>
      <c r="C109" s="49"/>
      <c r="D109" s="49"/>
      <c r="E109" s="49"/>
      <c r="F109" s="49"/>
      <c r="G109" s="49"/>
      <c r="H109" s="49"/>
      <c r="I109" s="49"/>
      <c r="J109" s="49"/>
      <c r="K109" s="49"/>
      <c r="L109" s="49"/>
      <c r="M109" s="49"/>
      <c r="N109" s="49"/>
      <c r="O109" s="199"/>
      <c r="P109" s="195"/>
      <c r="Q109" s="195"/>
      <c r="R109" s="195"/>
      <c r="S109" s="195"/>
      <c r="T109" s="195"/>
      <c r="U109" s="195"/>
      <c r="V109" s="195"/>
      <c r="W109" s="195"/>
      <c r="X109" s="195"/>
      <c r="Y109" s="195"/>
      <c r="Z109" s="195"/>
      <c r="AA109" s="195"/>
      <c r="AB109" s="195"/>
      <c r="AC109" s="195"/>
      <c r="AD109" s="195"/>
      <c r="AE109" s="195"/>
      <c r="AF109" s="195"/>
      <c r="AG109" s="193"/>
      <c r="AH109" s="193"/>
      <c r="AI109" s="194"/>
    </row>
    <row r="110" spans="2:35">
      <c r="B110" s="49"/>
      <c r="C110" s="49"/>
      <c r="D110" s="49"/>
      <c r="E110" s="49"/>
      <c r="F110" s="49"/>
      <c r="G110" s="49"/>
      <c r="H110" s="49"/>
      <c r="I110" s="49"/>
      <c r="J110" s="49"/>
      <c r="K110" s="49"/>
      <c r="L110" s="49"/>
      <c r="M110" s="49"/>
      <c r="N110" s="49"/>
      <c r="O110" s="199"/>
      <c r="P110" s="196"/>
      <c r="Q110" s="196"/>
      <c r="R110" s="196"/>
      <c r="S110" s="196"/>
      <c r="T110" s="196"/>
      <c r="U110" s="196"/>
      <c r="V110" s="196"/>
      <c r="W110" s="196"/>
      <c r="X110" s="196"/>
      <c r="Y110" s="196"/>
      <c r="Z110" s="196"/>
      <c r="AA110" s="196"/>
      <c r="AB110" s="196"/>
      <c r="AC110" s="196"/>
      <c r="AD110" s="196"/>
      <c r="AE110" s="196"/>
      <c r="AF110" s="196"/>
      <c r="AG110" s="191"/>
      <c r="AH110" s="191"/>
      <c r="AI110" s="192"/>
    </row>
    <row r="111" spans="2:35">
      <c r="B111" s="49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199"/>
      <c r="P111" s="195"/>
      <c r="Q111" s="195"/>
      <c r="R111" s="195"/>
      <c r="S111" s="195"/>
      <c r="T111" s="195"/>
      <c r="U111" s="195"/>
      <c r="V111" s="195"/>
      <c r="W111" s="195"/>
      <c r="X111" s="195"/>
      <c r="Y111" s="195"/>
      <c r="Z111" s="195"/>
      <c r="AA111" s="195"/>
      <c r="AB111" s="195"/>
      <c r="AC111" s="195"/>
      <c r="AD111" s="195"/>
      <c r="AE111" s="195"/>
      <c r="AF111" s="195"/>
      <c r="AG111" s="193"/>
      <c r="AH111" s="193"/>
      <c r="AI111" s="194"/>
    </row>
    <row r="112" spans="2:35">
      <c r="B112" s="49"/>
      <c r="C112" s="49"/>
      <c r="D112" s="49"/>
      <c r="E112" s="49"/>
      <c r="F112" s="49"/>
      <c r="G112" s="49"/>
      <c r="H112" s="49"/>
      <c r="I112" s="49"/>
      <c r="J112" s="49"/>
      <c r="K112" s="49"/>
      <c r="L112" s="49"/>
      <c r="M112" s="49"/>
      <c r="N112" s="49"/>
      <c r="O112" s="199"/>
      <c r="P112" s="196"/>
      <c r="Q112" s="196"/>
      <c r="R112" s="196"/>
      <c r="S112" s="196"/>
      <c r="T112" s="196"/>
      <c r="U112" s="196"/>
      <c r="V112" s="196"/>
      <c r="W112" s="196"/>
      <c r="X112" s="196"/>
      <c r="Y112" s="196"/>
      <c r="Z112" s="196"/>
      <c r="AA112" s="196"/>
      <c r="AB112" s="196"/>
      <c r="AC112" s="196"/>
      <c r="AD112" s="196"/>
      <c r="AE112" s="196"/>
      <c r="AF112" s="196"/>
      <c r="AG112" s="191"/>
      <c r="AH112" s="191"/>
      <c r="AI112" s="192"/>
    </row>
    <row r="113" spans="2:35">
      <c r="B113" s="49"/>
      <c r="C113" s="49"/>
      <c r="D113" s="49"/>
      <c r="E113" s="49"/>
      <c r="F113" s="49"/>
      <c r="G113" s="49"/>
      <c r="H113" s="49"/>
      <c r="I113" s="49"/>
      <c r="J113" s="49"/>
      <c r="K113" s="49"/>
      <c r="L113" s="49"/>
      <c r="M113" s="49"/>
      <c r="N113" s="49"/>
      <c r="O113" s="199"/>
      <c r="P113" s="195"/>
      <c r="Q113" s="195"/>
      <c r="R113" s="195"/>
      <c r="S113" s="195"/>
      <c r="T113" s="195"/>
      <c r="U113" s="195"/>
      <c r="V113" s="195"/>
      <c r="W113" s="195"/>
      <c r="X113" s="195"/>
      <c r="Y113" s="195"/>
      <c r="Z113" s="195"/>
      <c r="AA113" s="195"/>
      <c r="AB113" s="195"/>
      <c r="AC113" s="195"/>
      <c r="AD113" s="195"/>
      <c r="AE113" s="195"/>
      <c r="AF113" s="195"/>
      <c r="AG113" s="193"/>
      <c r="AH113" s="193"/>
      <c r="AI113" s="194"/>
    </row>
    <row r="114" spans="2:35">
      <c r="B114" s="49"/>
      <c r="C114" s="49"/>
      <c r="D114" s="49"/>
      <c r="E114" s="49"/>
      <c r="F114" s="49"/>
      <c r="G114" s="49"/>
      <c r="H114" s="49"/>
      <c r="I114" s="49"/>
      <c r="J114" s="49"/>
      <c r="K114" s="49"/>
      <c r="L114" s="49"/>
      <c r="M114" s="49"/>
      <c r="N114" s="49"/>
      <c r="O114" s="199"/>
      <c r="P114" s="196"/>
      <c r="Q114" s="196"/>
      <c r="R114" s="196"/>
      <c r="S114" s="196"/>
      <c r="T114" s="196"/>
      <c r="U114" s="196"/>
      <c r="V114" s="196"/>
      <c r="W114" s="196"/>
      <c r="X114" s="196"/>
      <c r="Y114" s="196"/>
      <c r="Z114" s="196"/>
      <c r="AA114" s="196"/>
      <c r="AB114" s="196"/>
      <c r="AC114" s="196"/>
      <c r="AD114" s="196"/>
      <c r="AE114" s="196"/>
      <c r="AF114" s="196"/>
      <c r="AG114" s="191"/>
      <c r="AH114" s="191"/>
      <c r="AI114" s="192"/>
    </row>
    <row r="115" spans="2:35">
      <c r="B115" s="49"/>
      <c r="C115" s="49"/>
      <c r="D115" s="49"/>
      <c r="E115" s="49"/>
      <c r="F115" s="49"/>
      <c r="G115" s="49"/>
      <c r="H115" s="49"/>
      <c r="I115" s="49"/>
      <c r="J115" s="49"/>
      <c r="K115" s="49"/>
      <c r="L115" s="49"/>
      <c r="M115" s="49"/>
      <c r="N115" s="49"/>
      <c r="O115" s="199"/>
      <c r="P115" s="195"/>
      <c r="Q115" s="195"/>
      <c r="R115" s="195"/>
      <c r="S115" s="195"/>
      <c r="T115" s="195"/>
      <c r="U115" s="195"/>
      <c r="V115" s="195"/>
      <c r="W115" s="195"/>
      <c r="X115" s="195"/>
      <c r="Y115" s="195"/>
      <c r="Z115" s="195"/>
      <c r="AA115" s="195"/>
      <c r="AB115" s="195"/>
      <c r="AC115" s="195"/>
      <c r="AD115" s="195"/>
      <c r="AE115" s="195"/>
      <c r="AF115" s="195"/>
      <c r="AG115" s="193"/>
      <c r="AH115" s="193"/>
      <c r="AI115" s="194"/>
    </row>
    <row r="116" spans="2:35">
      <c r="B116" s="49"/>
      <c r="C116" s="49"/>
      <c r="D116" s="49"/>
      <c r="E116" s="49"/>
      <c r="F116" s="49"/>
      <c r="G116" s="49"/>
      <c r="H116" s="49"/>
      <c r="I116" s="49"/>
      <c r="J116" s="49"/>
      <c r="K116" s="49"/>
      <c r="L116" s="49"/>
      <c r="M116" s="49"/>
      <c r="N116" s="49"/>
      <c r="O116" s="199"/>
      <c r="P116" s="196"/>
      <c r="Q116" s="196"/>
      <c r="R116" s="196"/>
      <c r="S116" s="196"/>
      <c r="T116" s="196"/>
      <c r="U116" s="196"/>
      <c r="V116" s="196"/>
      <c r="W116" s="196"/>
      <c r="X116" s="196"/>
      <c r="Y116" s="196"/>
      <c r="Z116" s="196"/>
      <c r="AA116" s="196"/>
      <c r="AB116" s="196"/>
      <c r="AC116" s="196"/>
      <c r="AD116" s="196"/>
      <c r="AE116" s="196"/>
      <c r="AF116" s="196"/>
      <c r="AG116" s="191"/>
      <c r="AH116" s="191"/>
      <c r="AI116" s="192"/>
    </row>
    <row r="117" spans="2:35">
      <c r="B117" s="49"/>
      <c r="C117" s="49"/>
      <c r="D117" s="49"/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199"/>
      <c r="P117" s="195"/>
      <c r="Q117" s="195"/>
      <c r="R117" s="195"/>
      <c r="S117" s="195"/>
      <c r="T117" s="195"/>
      <c r="U117" s="195"/>
      <c r="V117" s="195"/>
      <c r="W117" s="195"/>
      <c r="X117" s="195"/>
      <c r="Y117" s="195"/>
      <c r="Z117" s="195"/>
      <c r="AA117" s="195"/>
      <c r="AB117" s="195"/>
      <c r="AC117" s="195"/>
      <c r="AD117" s="195"/>
      <c r="AE117" s="195"/>
      <c r="AF117" s="195"/>
      <c r="AG117" s="193"/>
      <c r="AH117" s="193"/>
      <c r="AI117" s="194"/>
    </row>
    <row r="118" spans="2:35">
      <c r="B118" s="49"/>
      <c r="C118" s="49"/>
      <c r="D118" s="49"/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199"/>
      <c r="P118" s="196"/>
      <c r="Q118" s="196"/>
      <c r="R118" s="196"/>
      <c r="S118" s="196"/>
      <c r="T118" s="196"/>
      <c r="U118" s="196"/>
      <c r="V118" s="196"/>
      <c r="W118" s="196"/>
      <c r="X118" s="196"/>
      <c r="Y118" s="196"/>
      <c r="Z118" s="196"/>
      <c r="AA118" s="196"/>
      <c r="AB118" s="196"/>
      <c r="AC118" s="196"/>
      <c r="AD118" s="196"/>
      <c r="AE118" s="196"/>
      <c r="AF118" s="196"/>
      <c r="AG118" s="191"/>
      <c r="AH118" s="191"/>
      <c r="AI118" s="192"/>
    </row>
    <row r="119" spans="2:35">
      <c r="B119" s="49"/>
      <c r="C119" s="49"/>
      <c r="D119" s="49"/>
      <c r="E119" s="49"/>
      <c r="F119" s="49"/>
      <c r="G119" s="49"/>
      <c r="H119" s="49"/>
      <c r="I119" s="49"/>
      <c r="J119" s="49"/>
      <c r="K119" s="49"/>
      <c r="L119" s="49"/>
      <c r="M119" s="49"/>
      <c r="N119" s="49"/>
      <c r="O119" s="199"/>
      <c r="P119" s="195"/>
      <c r="Q119" s="195"/>
      <c r="R119" s="195"/>
      <c r="S119" s="195"/>
      <c r="T119" s="195"/>
      <c r="U119" s="195"/>
      <c r="V119" s="195"/>
      <c r="W119" s="195"/>
      <c r="X119" s="195"/>
      <c r="Y119" s="195"/>
      <c r="Z119" s="195"/>
      <c r="AA119" s="195"/>
      <c r="AB119" s="195"/>
      <c r="AC119" s="195"/>
      <c r="AD119" s="195"/>
      <c r="AE119" s="195"/>
      <c r="AF119" s="195"/>
      <c r="AG119" s="193"/>
      <c r="AH119" s="193"/>
      <c r="AI119" s="194"/>
    </row>
    <row r="120" spans="2:35">
      <c r="B120" s="49"/>
      <c r="C120" s="49"/>
      <c r="D120" s="49"/>
      <c r="E120" s="49"/>
      <c r="F120" s="49"/>
      <c r="G120" s="49"/>
      <c r="H120" s="49"/>
      <c r="I120" s="49"/>
      <c r="J120" s="49"/>
      <c r="K120" s="49"/>
      <c r="L120" s="49"/>
      <c r="M120" s="49"/>
      <c r="N120" s="49"/>
      <c r="O120" s="199"/>
      <c r="P120" s="196"/>
      <c r="Q120" s="196"/>
      <c r="R120" s="196"/>
      <c r="S120" s="196"/>
      <c r="T120" s="196"/>
      <c r="U120" s="196"/>
      <c r="V120" s="196"/>
      <c r="W120" s="196"/>
      <c r="X120" s="196"/>
      <c r="Y120" s="196"/>
      <c r="Z120" s="196"/>
      <c r="AA120" s="196"/>
      <c r="AB120" s="196"/>
      <c r="AC120" s="196"/>
      <c r="AD120" s="196"/>
      <c r="AE120" s="196"/>
      <c r="AF120" s="196"/>
      <c r="AG120" s="191"/>
      <c r="AH120" s="191"/>
      <c r="AI120" s="192"/>
    </row>
    <row r="121" spans="2:35">
      <c r="B121" s="49"/>
      <c r="C121" s="49"/>
      <c r="D121" s="49"/>
      <c r="E121" s="49"/>
      <c r="F121" s="49"/>
      <c r="G121" s="49"/>
      <c r="H121" s="49"/>
      <c r="I121" s="49"/>
      <c r="J121" s="49"/>
      <c r="K121" s="49"/>
      <c r="L121" s="49"/>
      <c r="M121" s="49"/>
      <c r="N121" s="49"/>
      <c r="O121" s="199"/>
      <c r="P121" s="195"/>
      <c r="Q121" s="195"/>
      <c r="R121" s="195"/>
      <c r="S121" s="195"/>
      <c r="T121" s="195"/>
      <c r="U121" s="195"/>
      <c r="V121" s="195"/>
      <c r="W121" s="195"/>
      <c r="X121" s="195"/>
      <c r="Y121" s="195"/>
      <c r="Z121" s="195"/>
      <c r="AA121" s="195"/>
      <c r="AB121" s="195"/>
      <c r="AC121" s="195"/>
      <c r="AD121" s="195"/>
      <c r="AE121" s="195"/>
      <c r="AF121" s="195"/>
      <c r="AG121" s="193"/>
      <c r="AH121" s="193"/>
      <c r="AI121" s="194"/>
    </row>
    <row r="122" spans="2:35">
      <c r="B122" s="49"/>
      <c r="C122" s="49"/>
      <c r="D122" s="49"/>
      <c r="E122" s="49"/>
      <c r="F122" s="49"/>
      <c r="G122" s="49"/>
      <c r="H122" s="49"/>
      <c r="I122" s="49"/>
      <c r="J122" s="49"/>
      <c r="K122" s="49"/>
      <c r="L122" s="49"/>
      <c r="M122" s="49"/>
      <c r="N122" s="49"/>
      <c r="O122" s="199"/>
      <c r="P122" s="196"/>
      <c r="Q122" s="196"/>
      <c r="R122" s="196"/>
      <c r="S122" s="196"/>
      <c r="T122" s="196"/>
      <c r="U122" s="196"/>
      <c r="V122" s="196"/>
      <c r="W122" s="196"/>
      <c r="X122" s="196"/>
      <c r="Y122" s="196"/>
      <c r="Z122" s="196"/>
      <c r="AA122" s="196"/>
      <c r="AB122" s="196"/>
      <c r="AC122" s="196"/>
      <c r="AD122" s="196"/>
      <c r="AE122" s="196"/>
      <c r="AF122" s="196"/>
      <c r="AG122" s="191"/>
      <c r="AH122" s="191"/>
      <c r="AI122" s="192"/>
    </row>
    <row r="123" spans="2:35">
      <c r="B123" s="49"/>
      <c r="C123" s="49"/>
      <c r="D123" s="49"/>
      <c r="E123" s="49"/>
      <c r="F123" s="49"/>
      <c r="G123" s="49"/>
      <c r="H123" s="49"/>
      <c r="I123" s="49"/>
      <c r="J123" s="49"/>
      <c r="K123" s="49"/>
      <c r="L123" s="49"/>
      <c r="M123" s="49"/>
      <c r="N123" s="49"/>
      <c r="O123" s="199"/>
      <c r="P123" s="195"/>
      <c r="Q123" s="195"/>
      <c r="R123" s="195"/>
      <c r="S123" s="195"/>
      <c r="T123" s="195"/>
      <c r="U123" s="195"/>
      <c r="V123" s="195"/>
      <c r="W123" s="195"/>
      <c r="X123" s="195"/>
      <c r="Y123" s="195"/>
      <c r="Z123" s="195"/>
      <c r="AA123" s="195"/>
      <c r="AB123" s="195"/>
      <c r="AC123" s="195"/>
      <c r="AD123" s="195"/>
      <c r="AE123" s="195"/>
      <c r="AF123" s="195"/>
      <c r="AG123" s="193"/>
      <c r="AH123" s="193"/>
      <c r="AI123" s="194"/>
    </row>
    <row r="124" spans="2:35">
      <c r="B124" s="49"/>
      <c r="C124" s="49"/>
      <c r="D124" s="49"/>
      <c r="E124" s="49"/>
      <c r="F124" s="49"/>
      <c r="G124" s="49"/>
      <c r="H124" s="49"/>
      <c r="I124" s="49"/>
      <c r="J124" s="49"/>
      <c r="K124" s="49"/>
      <c r="L124" s="49"/>
      <c r="M124" s="49"/>
      <c r="N124" s="49"/>
      <c r="O124" s="199"/>
      <c r="P124" s="196"/>
      <c r="Q124" s="196"/>
      <c r="R124" s="196"/>
      <c r="S124" s="196"/>
      <c r="T124" s="196"/>
      <c r="U124" s="196"/>
      <c r="V124" s="196"/>
      <c r="W124" s="196"/>
      <c r="X124" s="196"/>
      <c r="Y124" s="196"/>
      <c r="Z124" s="196"/>
      <c r="AA124" s="196"/>
      <c r="AB124" s="196"/>
      <c r="AC124" s="196"/>
      <c r="AD124" s="196"/>
      <c r="AE124" s="196"/>
      <c r="AF124" s="196"/>
      <c r="AG124" s="191"/>
      <c r="AH124" s="191"/>
      <c r="AI124" s="192"/>
    </row>
    <row r="125" spans="2:35">
      <c r="B125" s="49"/>
      <c r="C125" s="49"/>
      <c r="D125" s="49"/>
      <c r="E125" s="49"/>
      <c r="F125" s="49"/>
      <c r="G125" s="49"/>
      <c r="H125" s="49"/>
      <c r="I125" s="49"/>
      <c r="J125" s="49"/>
      <c r="K125" s="49"/>
      <c r="L125" s="49"/>
      <c r="M125" s="49"/>
      <c r="N125" s="49"/>
      <c r="O125" s="199"/>
      <c r="P125" s="195"/>
      <c r="Q125" s="195"/>
      <c r="R125" s="195"/>
      <c r="S125" s="195"/>
      <c r="T125" s="195"/>
      <c r="U125" s="195"/>
      <c r="V125" s="195"/>
      <c r="W125" s="195"/>
      <c r="X125" s="195"/>
      <c r="Y125" s="195"/>
      <c r="Z125" s="195"/>
      <c r="AA125" s="195"/>
      <c r="AB125" s="195"/>
      <c r="AC125" s="195"/>
      <c r="AD125" s="195"/>
      <c r="AE125" s="195"/>
      <c r="AF125" s="195"/>
      <c r="AG125" s="193"/>
      <c r="AH125" s="193"/>
      <c r="AI125" s="194"/>
    </row>
    <row r="126" spans="2:35">
      <c r="B126" s="49"/>
      <c r="C126" s="49"/>
      <c r="D126" s="49"/>
      <c r="E126" s="49"/>
      <c r="F126" s="49"/>
      <c r="G126" s="49"/>
      <c r="H126" s="49"/>
      <c r="I126" s="49"/>
      <c r="J126" s="49"/>
      <c r="K126" s="49"/>
      <c r="L126" s="49"/>
      <c r="M126" s="49"/>
      <c r="N126" s="49"/>
      <c r="O126" s="199"/>
      <c r="P126" s="196"/>
      <c r="Q126" s="196"/>
      <c r="R126" s="196"/>
      <c r="S126" s="196"/>
      <c r="T126" s="196"/>
      <c r="U126" s="196"/>
      <c r="V126" s="196"/>
      <c r="W126" s="196"/>
      <c r="X126" s="196"/>
      <c r="Y126" s="196"/>
      <c r="Z126" s="196"/>
      <c r="AA126" s="196"/>
      <c r="AB126" s="196"/>
      <c r="AC126" s="196"/>
      <c r="AD126" s="196"/>
      <c r="AE126" s="196"/>
      <c r="AF126" s="196"/>
      <c r="AG126" s="191"/>
      <c r="AH126" s="191"/>
      <c r="AI126" s="192"/>
    </row>
    <row r="127" spans="2:35">
      <c r="B127" s="49"/>
      <c r="C127" s="49"/>
      <c r="D127" s="49"/>
      <c r="E127" s="49"/>
      <c r="F127" s="49"/>
      <c r="G127" s="49"/>
      <c r="H127" s="49"/>
      <c r="I127" s="49"/>
      <c r="J127" s="49"/>
      <c r="K127" s="49"/>
      <c r="L127" s="49"/>
      <c r="M127" s="49"/>
      <c r="N127" s="49"/>
      <c r="O127" s="199"/>
      <c r="P127" s="195"/>
      <c r="Q127" s="195"/>
      <c r="R127" s="195"/>
      <c r="S127" s="195"/>
      <c r="T127" s="195"/>
      <c r="U127" s="195"/>
      <c r="V127" s="195"/>
      <c r="W127" s="195"/>
      <c r="X127" s="195"/>
      <c r="Y127" s="195"/>
      <c r="Z127" s="195"/>
      <c r="AA127" s="195"/>
      <c r="AB127" s="195"/>
      <c r="AC127" s="195"/>
      <c r="AD127" s="195"/>
      <c r="AE127" s="195"/>
      <c r="AF127" s="195"/>
      <c r="AG127" s="193"/>
      <c r="AH127" s="193"/>
      <c r="AI127" s="194"/>
    </row>
    <row r="128" spans="2:35">
      <c r="B128" s="49"/>
      <c r="C128" s="49"/>
      <c r="D128" s="49"/>
      <c r="E128" s="49"/>
      <c r="F128" s="49"/>
      <c r="G128" s="49"/>
      <c r="H128" s="49"/>
      <c r="I128" s="49"/>
      <c r="J128" s="49"/>
      <c r="K128" s="49"/>
      <c r="L128" s="49"/>
      <c r="M128" s="49"/>
      <c r="N128" s="49"/>
      <c r="O128" s="199"/>
      <c r="P128" s="196"/>
      <c r="Q128" s="196"/>
      <c r="R128" s="196"/>
      <c r="S128" s="196"/>
      <c r="T128" s="196"/>
      <c r="U128" s="196"/>
      <c r="V128" s="196"/>
      <c r="W128" s="196"/>
      <c r="X128" s="196"/>
      <c r="Y128" s="196"/>
      <c r="Z128" s="196"/>
      <c r="AA128" s="196"/>
      <c r="AB128" s="196"/>
      <c r="AC128" s="196"/>
      <c r="AD128" s="196"/>
      <c r="AE128" s="196"/>
      <c r="AF128" s="196"/>
      <c r="AG128" s="191"/>
      <c r="AH128" s="191"/>
      <c r="AI128" s="192"/>
    </row>
    <row r="129" spans="2:35">
      <c r="B129" s="49"/>
      <c r="C129" s="49"/>
      <c r="D129" s="49"/>
      <c r="E129" s="49"/>
      <c r="F129" s="49"/>
      <c r="G129" s="49"/>
      <c r="H129" s="49"/>
      <c r="I129" s="49"/>
      <c r="J129" s="49"/>
      <c r="K129" s="49"/>
      <c r="L129" s="49"/>
      <c r="M129" s="49"/>
      <c r="N129" s="49"/>
      <c r="O129" s="199"/>
      <c r="P129" s="195"/>
      <c r="Q129" s="195"/>
      <c r="R129" s="195"/>
      <c r="S129" s="195"/>
      <c r="T129" s="195"/>
      <c r="U129" s="195"/>
      <c r="V129" s="195"/>
      <c r="W129" s="195"/>
      <c r="X129" s="195"/>
      <c r="Y129" s="195"/>
      <c r="Z129" s="195"/>
      <c r="AA129" s="195"/>
      <c r="AB129" s="195"/>
      <c r="AC129" s="195"/>
      <c r="AD129" s="195"/>
      <c r="AE129" s="195"/>
      <c r="AF129" s="195"/>
      <c r="AG129" s="193"/>
      <c r="AH129" s="193"/>
      <c r="AI129" s="194"/>
    </row>
    <row r="130" spans="2:35">
      <c r="B130" s="49"/>
      <c r="C130" s="49"/>
      <c r="D130" s="49"/>
      <c r="E130" s="49"/>
      <c r="F130" s="49"/>
      <c r="G130" s="49"/>
      <c r="H130" s="49"/>
      <c r="I130" s="49"/>
      <c r="J130" s="49"/>
      <c r="K130" s="49"/>
      <c r="L130" s="49"/>
      <c r="M130" s="49"/>
      <c r="N130" s="49"/>
      <c r="O130" s="199"/>
      <c r="P130" s="196"/>
      <c r="Q130" s="196"/>
      <c r="R130" s="196"/>
      <c r="S130" s="196"/>
      <c r="T130" s="196"/>
      <c r="U130" s="196"/>
      <c r="V130" s="196"/>
      <c r="W130" s="196"/>
      <c r="X130" s="196"/>
      <c r="Y130" s="196"/>
      <c r="Z130" s="196"/>
      <c r="AA130" s="196"/>
      <c r="AB130" s="196"/>
      <c r="AC130" s="196"/>
      <c r="AD130" s="196"/>
      <c r="AE130" s="196"/>
      <c r="AF130" s="196"/>
      <c r="AG130" s="191"/>
      <c r="AH130" s="191"/>
      <c r="AI130" s="192"/>
    </row>
    <row r="131" spans="2:35">
      <c r="B131" s="49"/>
      <c r="C131" s="49"/>
      <c r="D131" s="49"/>
      <c r="E131" s="49"/>
      <c r="F131" s="49"/>
      <c r="G131" s="49"/>
      <c r="H131" s="49"/>
      <c r="I131" s="49"/>
      <c r="J131" s="49"/>
      <c r="K131" s="49"/>
      <c r="L131" s="49"/>
      <c r="M131" s="49"/>
      <c r="N131" s="49"/>
      <c r="O131" s="199"/>
      <c r="P131" s="195"/>
      <c r="Q131" s="195"/>
      <c r="R131" s="195"/>
      <c r="S131" s="195"/>
      <c r="T131" s="195"/>
      <c r="U131" s="195"/>
      <c r="V131" s="195"/>
      <c r="W131" s="195"/>
      <c r="X131" s="195"/>
      <c r="Y131" s="195"/>
      <c r="Z131" s="195"/>
      <c r="AA131" s="195"/>
      <c r="AB131" s="195"/>
      <c r="AC131" s="195"/>
      <c r="AD131" s="195"/>
      <c r="AE131" s="195"/>
      <c r="AF131" s="195"/>
      <c r="AG131" s="193"/>
      <c r="AH131" s="193"/>
      <c r="AI131" s="194"/>
    </row>
    <row r="132" spans="2:35">
      <c r="B132" s="49"/>
      <c r="C132" s="49"/>
      <c r="D132" s="49"/>
      <c r="E132" s="49"/>
      <c r="F132" s="49"/>
      <c r="G132" s="49"/>
      <c r="H132" s="49"/>
      <c r="I132" s="49"/>
      <c r="J132" s="49"/>
      <c r="K132" s="49"/>
      <c r="L132" s="49"/>
      <c r="M132" s="49"/>
      <c r="N132" s="49"/>
      <c r="O132" s="199"/>
      <c r="P132" s="196"/>
      <c r="Q132" s="196"/>
      <c r="R132" s="196"/>
      <c r="S132" s="196"/>
      <c r="T132" s="196"/>
      <c r="U132" s="196"/>
      <c r="V132" s="196"/>
      <c r="W132" s="196"/>
      <c r="X132" s="196"/>
      <c r="Y132" s="196"/>
      <c r="Z132" s="196"/>
      <c r="AA132" s="196"/>
      <c r="AB132" s="196"/>
      <c r="AC132" s="196"/>
      <c r="AD132" s="196"/>
      <c r="AE132" s="196"/>
      <c r="AF132" s="196"/>
      <c r="AG132" s="191"/>
      <c r="AH132" s="191"/>
      <c r="AI132" s="192"/>
    </row>
    <row r="133" spans="2:35">
      <c r="B133" s="49"/>
      <c r="C133" s="49"/>
      <c r="D133" s="49"/>
      <c r="E133" s="49"/>
      <c r="F133" s="49"/>
      <c r="G133" s="49"/>
      <c r="H133" s="49"/>
      <c r="I133" s="49"/>
      <c r="J133" s="49"/>
      <c r="K133" s="49"/>
      <c r="L133" s="49"/>
      <c r="M133" s="49"/>
      <c r="N133" s="49"/>
      <c r="O133" s="199"/>
      <c r="P133" s="195"/>
      <c r="Q133" s="195"/>
      <c r="R133" s="195"/>
      <c r="S133" s="195"/>
      <c r="T133" s="195"/>
      <c r="U133" s="195"/>
      <c r="V133" s="195"/>
      <c r="W133" s="195"/>
      <c r="X133" s="195"/>
      <c r="Y133" s="195"/>
      <c r="Z133" s="195"/>
      <c r="AA133" s="195"/>
      <c r="AB133" s="195"/>
      <c r="AC133" s="195"/>
      <c r="AD133" s="195"/>
      <c r="AE133" s="195"/>
      <c r="AF133" s="195"/>
      <c r="AG133" s="193"/>
      <c r="AH133" s="193"/>
      <c r="AI133" s="194"/>
    </row>
    <row r="134" spans="2:35">
      <c r="B134" s="49"/>
      <c r="C134" s="49"/>
      <c r="D134" s="49"/>
      <c r="E134" s="49"/>
      <c r="F134" s="49"/>
      <c r="G134" s="49"/>
      <c r="H134" s="49"/>
      <c r="I134" s="49"/>
      <c r="J134" s="49"/>
      <c r="K134" s="49"/>
      <c r="L134" s="49"/>
      <c r="M134" s="49"/>
      <c r="N134" s="49"/>
      <c r="O134" s="199"/>
      <c r="P134" s="196"/>
      <c r="Q134" s="196"/>
      <c r="R134" s="196"/>
      <c r="S134" s="196"/>
      <c r="T134" s="196"/>
      <c r="U134" s="196"/>
      <c r="V134" s="196"/>
      <c r="W134" s="196"/>
      <c r="X134" s="196"/>
      <c r="Y134" s="196"/>
      <c r="Z134" s="196"/>
      <c r="AA134" s="196"/>
      <c r="AB134" s="196"/>
      <c r="AC134" s="196"/>
      <c r="AD134" s="196"/>
      <c r="AE134" s="196"/>
      <c r="AF134" s="196"/>
      <c r="AG134" s="191"/>
      <c r="AH134" s="191"/>
      <c r="AI134" s="192"/>
    </row>
    <row r="135" spans="2:35">
      <c r="B135" s="49"/>
      <c r="C135" s="49"/>
      <c r="D135" s="49"/>
      <c r="E135" s="49"/>
      <c r="F135" s="49"/>
      <c r="G135" s="49"/>
      <c r="H135" s="49"/>
      <c r="I135" s="49"/>
      <c r="J135" s="49"/>
      <c r="K135" s="49"/>
      <c r="L135" s="49"/>
      <c r="M135" s="49"/>
      <c r="N135" s="49"/>
      <c r="O135" s="199"/>
      <c r="P135" s="195"/>
      <c r="Q135" s="195"/>
      <c r="R135" s="195"/>
      <c r="S135" s="195"/>
      <c r="T135" s="195"/>
      <c r="U135" s="195"/>
      <c r="V135" s="195"/>
      <c r="W135" s="195"/>
      <c r="X135" s="195"/>
      <c r="Y135" s="195"/>
      <c r="Z135" s="195"/>
      <c r="AA135" s="195"/>
      <c r="AB135" s="195"/>
      <c r="AC135" s="195"/>
      <c r="AD135" s="195"/>
      <c r="AE135" s="195"/>
      <c r="AF135" s="195"/>
      <c r="AG135" s="193"/>
      <c r="AH135" s="193"/>
      <c r="AI135" s="194"/>
    </row>
    <row r="136" spans="2:35">
      <c r="B136" s="49"/>
      <c r="C136" s="49"/>
      <c r="D136" s="49"/>
      <c r="E136" s="49"/>
      <c r="F136" s="49"/>
      <c r="G136" s="49"/>
      <c r="H136" s="49"/>
      <c r="I136" s="49"/>
      <c r="J136" s="49"/>
      <c r="K136" s="49"/>
      <c r="L136" s="49"/>
      <c r="M136" s="49"/>
      <c r="N136" s="49"/>
      <c r="O136" s="199"/>
      <c r="P136" s="196"/>
      <c r="Q136" s="196"/>
      <c r="R136" s="196"/>
      <c r="S136" s="196"/>
      <c r="T136" s="196"/>
      <c r="U136" s="196"/>
      <c r="V136" s="196"/>
      <c r="W136" s="196"/>
      <c r="X136" s="196"/>
      <c r="Y136" s="196"/>
      <c r="Z136" s="196"/>
      <c r="AA136" s="196"/>
      <c r="AB136" s="196"/>
      <c r="AC136" s="196"/>
      <c r="AD136" s="196"/>
      <c r="AE136" s="196"/>
      <c r="AF136" s="196"/>
      <c r="AG136" s="191"/>
      <c r="AH136" s="191"/>
      <c r="AI136" s="192"/>
    </row>
    <row r="137" spans="2:35">
      <c r="B137" s="49"/>
      <c r="C137" s="49"/>
      <c r="D137" s="49"/>
      <c r="E137" s="49"/>
      <c r="F137" s="49"/>
      <c r="G137" s="49"/>
      <c r="H137" s="49"/>
      <c r="I137" s="49"/>
      <c r="J137" s="49"/>
      <c r="K137" s="49"/>
      <c r="L137" s="49"/>
      <c r="M137" s="49"/>
      <c r="N137" s="49"/>
      <c r="O137" s="199"/>
      <c r="P137" s="195"/>
      <c r="Q137" s="195"/>
      <c r="R137" s="195"/>
      <c r="S137" s="195"/>
      <c r="T137" s="195"/>
      <c r="U137" s="195"/>
      <c r="V137" s="195"/>
      <c r="W137" s="195"/>
      <c r="X137" s="195"/>
      <c r="Y137" s="195"/>
      <c r="Z137" s="195"/>
      <c r="AA137" s="195"/>
      <c r="AB137" s="195"/>
      <c r="AC137" s="195"/>
      <c r="AD137" s="195"/>
      <c r="AE137" s="195"/>
      <c r="AF137" s="195"/>
      <c r="AG137" s="193"/>
      <c r="AH137" s="193"/>
      <c r="AI137" s="194"/>
    </row>
    <row r="138" spans="2:35">
      <c r="B138" s="49"/>
      <c r="C138" s="49"/>
      <c r="D138" s="49"/>
      <c r="E138" s="49"/>
      <c r="F138" s="49"/>
      <c r="G138" s="49"/>
      <c r="H138" s="49"/>
      <c r="I138" s="49"/>
      <c r="J138" s="49"/>
      <c r="K138" s="49"/>
      <c r="L138" s="49"/>
      <c r="M138" s="49"/>
      <c r="N138" s="49"/>
      <c r="O138" s="199"/>
      <c r="P138" s="196"/>
      <c r="Q138" s="196"/>
      <c r="R138" s="196"/>
      <c r="S138" s="196"/>
      <c r="T138" s="196"/>
      <c r="U138" s="196"/>
      <c r="V138" s="196"/>
      <c r="W138" s="196"/>
      <c r="X138" s="196"/>
      <c r="Y138" s="196"/>
      <c r="Z138" s="196"/>
      <c r="AA138" s="196"/>
      <c r="AB138" s="196"/>
      <c r="AC138" s="196"/>
      <c r="AD138" s="196"/>
      <c r="AE138" s="196"/>
      <c r="AF138" s="196"/>
      <c r="AG138" s="191"/>
      <c r="AH138" s="191"/>
      <c r="AI138" s="192"/>
    </row>
    <row r="139" spans="2:35">
      <c r="B139" s="49"/>
      <c r="C139" s="49"/>
      <c r="D139" s="49"/>
      <c r="E139" s="49"/>
      <c r="F139" s="49"/>
      <c r="G139" s="49"/>
      <c r="H139" s="49"/>
      <c r="I139" s="49"/>
      <c r="J139" s="49"/>
      <c r="K139" s="49"/>
      <c r="L139" s="49"/>
      <c r="M139" s="49"/>
      <c r="N139" s="49"/>
      <c r="O139" s="199"/>
      <c r="P139" s="195"/>
      <c r="Q139" s="195"/>
      <c r="R139" s="195"/>
      <c r="S139" s="195"/>
      <c r="T139" s="195"/>
      <c r="U139" s="195"/>
      <c r="V139" s="195"/>
      <c r="W139" s="195"/>
      <c r="X139" s="195"/>
      <c r="Y139" s="195"/>
      <c r="Z139" s="195"/>
      <c r="AA139" s="195"/>
      <c r="AB139" s="195"/>
      <c r="AC139" s="195"/>
      <c r="AD139" s="195"/>
      <c r="AE139" s="195"/>
      <c r="AF139" s="195"/>
      <c r="AG139" s="193"/>
      <c r="AH139" s="193"/>
      <c r="AI139" s="194"/>
    </row>
    <row r="140" spans="2:35">
      <c r="B140" s="49"/>
      <c r="C140" s="49"/>
      <c r="D140" s="49"/>
      <c r="E140" s="49"/>
      <c r="F140" s="49"/>
      <c r="G140" s="49"/>
      <c r="H140" s="49"/>
      <c r="I140" s="49"/>
      <c r="J140" s="49"/>
      <c r="K140" s="49"/>
      <c r="L140" s="49"/>
      <c r="M140" s="49"/>
      <c r="N140" s="49"/>
      <c r="O140" s="199"/>
      <c r="P140" s="196"/>
      <c r="Q140" s="196"/>
      <c r="R140" s="196"/>
      <c r="S140" s="196"/>
      <c r="T140" s="196"/>
      <c r="U140" s="196"/>
      <c r="V140" s="196"/>
      <c r="W140" s="196"/>
      <c r="X140" s="196"/>
      <c r="Y140" s="196"/>
      <c r="Z140" s="196"/>
      <c r="AA140" s="196"/>
      <c r="AB140" s="196"/>
      <c r="AC140" s="196"/>
      <c r="AD140" s="196"/>
      <c r="AE140" s="196"/>
      <c r="AF140" s="196"/>
      <c r="AG140" s="191"/>
      <c r="AH140" s="191"/>
      <c r="AI140" s="192"/>
    </row>
    <row r="141" spans="2:35">
      <c r="B141" s="49"/>
      <c r="C141" s="49"/>
      <c r="D141" s="49"/>
      <c r="E141" s="49"/>
      <c r="F141" s="49"/>
      <c r="G141" s="49"/>
      <c r="H141" s="49"/>
      <c r="I141" s="49"/>
      <c r="J141" s="49"/>
      <c r="K141" s="49"/>
      <c r="L141" s="49"/>
      <c r="M141" s="49"/>
      <c r="N141" s="49"/>
      <c r="O141" s="199"/>
      <c r="P141" s="195"/>
      <c r="Q141" s="195"/>
      <c r="R141" s="195"/>
      <c r="S141" s="195"/>
      <c r="T141" s="195"/>
      <c r="U141" s="195"/>
      <c r="V141" s="195"/>
      <c r="W141" s="195"/>
      <c r="X141" s="195"/>
      <c r="Y141" s="195"/>
      <c r="Z141" s="195"/>
      <c r="AA141" s="195"/>
      <c r="AB141" s="195"/>
      <c r="AC141" s="195"/>
      <c r="AD141" s="195"/>
      <c r="AE141" s="195"/>
      <c r="AF141" s="195"/>
      <c r="AG141" s="193"/>
      <c r="AH141" s="193"/>
      <c r="AI141" s="194"/>
    </row>
    <row r="142" spans="2:35">
      <c r="B142" s="49"/>
      <c r="C142" s="49"/>
      <c r="D142" s="49"/>
      <c r="E142" s="49"/>
      <c r="F142" s="49"/>
      <c r="G142" s="49"/>
      <c r="H142" s="49"/>
      <c r="I142" s="49"/>
      <c r="J142" s="49"/>
      <c r="K142" s="49"/>
      <c r="L142" s="49"/>
      <c r="M142" s="49"/>
      <c r="N142" s="49"/>
      <c r="O142" s="199"/>
      <c r="P142" s="196"/>
      <c r="Q142" s="196"/>
      <c r="R142" s="196"/>
      <c r="S142" s="196"/>
      <c r="T142" s="196"/>
      <c r="U142" s="196"/>
      <c r="V142" s="196"/>
      <c r="W142" s="196"/>
      <c r="X142" s="196"/>
      <c r="Y142" s="196"/>
      <c r="Z142" s="196"/>
      <c r="AA142" s="196"/>
      <c r="AB142" s="196"/>
      <c r="AC142" s="196"/>
      <c r="AD142" s="196"/>
      <c r="AE142" s="196"/>
      <c r="AF142" s="196"/>
      <c r="AG142" s="191"/>
      <c r="AH142" s="191"/>
      <c r="AI142" s="192"/>
    </row>
    <row r="143" spans="2:35">
      <c r="B143" s="49"/>
      <c r="C143" s="49"/>
      <c r="D143" s="49"/>
      <c r="E143" s="49"/>
      <c r="F143" s="49"/>
      <c r="G143" s="49"/>
      <c r="H143" s="49"/>
      <c r="I143" s="49"/>
      <c r="J143" s="49"/>
      <c r="K143" s="49"/>
      <c r="L143" s="49"/>
      <c r="M143" s="49"/>
      <c r="N143" s="49"/>
      <c r="O143" s="199"/>
      <c r="P143" s="195"/>
      <c r="Q143" s="195"/>
      <c r="R143" s="195"/>
      <c r="S143" s="195"/>
      <c r="T143" s="195"/>
      <c r="U143" s="195"/>
      <c r="V143" s="195"/>
      <c r="W143" s="195"/>
      <c r="X143" s="195"/>
      <c r="Y143" s="195"/>
      <c r="Z143" s="195"/>
      <c r="AA143" s="195"/>
      <c r="AB143" s="195"/>
      <c r="AC143" s="195"/>
      <c r="AD143" s="195"/>
      <c r="AE143" s="195"/>
      <c r="AF143" s="195"/>
      <c r="AG143" s="193"/>
      <c r="AH143" s="193"/>
      <c r="AI143" s="194"/>
    </row>
    <row r="144" spans="2:35">
      <c r="B144" s="49"/>
      <c r="C144" s="49"/>
      <c r="D144" s="49"/>
      <c r="E144" s="49"/>
      <c r="F144" s="49"/>
      <c r="G144" s="49"/>
      <c r="H144" s="49"/>
      <c r="I144" s="49"/>
      <c r="J144" s="49"/>
      <c r="K144" s="49"/>
      <c r="L144" s="49"/>
      <c r="M144" s="49"/>
      <c r="N144" s="49"/>
      <c r="O144" s="199"/>
      <c r="P144" s="196"/>
      <c r="Q144" s="196"/>
      <c r="R144" s="196"/>
      <c r="S144" s="196"/>
      <c r="T144" s="196"/>
      <c r="U144" s="196"/>
      <c r="V144" s="196"/>
      <c r="W144" s="196"/>
      <c r="X144" s="196"/>
      <c r="Y144" s="196"/>
      <c r="Z144" s="196"/>
      <c r="AA144" s="196"/>
      <c r="AB144" s="196"/>
      <c r="AC144" s="196"/>
      <c r="AD144" s="196"/>
      <c r="AE144" s="196"/>
      <c r="AF144" s="196"/>
      <c r="AG144" s="191"/>
      <c r="AH144" s="191"/>
      <c r="AI144" s="192"/>
    </row>
    <row r="145" spans="2:35">
      <c r="B145" s="49"/>
      <c r="C145" s="49"/>
      <c r="D145" s="49"/>
      <c r="E145" s="49"/>
      <c r="F145" s="49"/>
      <c r="G145" s="49"/>
      <c r="H145" s="49"/>
      <c r="I145" s="49"/>
      <c r="J145" s="49"/>
      <c r="K145" s="49"/>
      <c r="L145" s="49"/>
      <c r="M145" s="49"/>
      <c r="N145" s="49"/>
      <c r="O145" s="199"/>
      <c r="P145" s="195"/>
      <c r="Q145" s="195"/>
      <c r="R145" s="195"/>
      <c r="S145" s="195"/>
      <c r="T145" s="195"/>
      <c r="U145" s="195"/>
      <c r="V145" s="195"/>
      <c r="W145" s="195"/>
      <c r="X145" s="195"/>
      <c r="Y145" s="195"/>
      <c r="Z145" s="195"/>
      <c r="AA145" s="195"/>
      <c r="AB145" s="195"/>
      <c r="AC145" s="195"/>
      <c r="AD145" s="195"/>
      <c r="AE145" s="195"/>
      <c r="AF145" s="195"/>
      <c r="AG145" s="193"/>
      <c r="AH145" s="193"/>
      <c r="AI145" s="194"/>
    </row>
    <row r="146" spans="2:35">
      <c r="B146" s="49"/>
      <c r="C146" s="49"/>
      <c r="D146" s="49"/>
      <c r="E146" s="49"/>
      <c r="F146" s="49"/>
      <c r="G146" s="49"/>
      <c r="H146" s="49"/>
      <c r="I146" s="49"/>
      <c r="J146" s="49"/>
      <c r="K146" s="49"/>
      <c r="L146" s="49"/>
      <c r="M146" s="49"/>
      <c r="N146" s="49"/>
      <c r="O146" s="199"/>
      <c r="P146" s="196"/>
      <c r="Q146" s="196"/>
      <c r="R146" s="196"/>
      <c r="S146" s="196"/>
      <c r="T146" s="196"/>
      <c r="U146" s="196"/>
      <c r="V146" s="196"/>
      <c r="W146" s="196"/>
      <c r="X146" s="196"/>
      <c r="Y146" s="196"/>
      <c r="Z146" s="196"/>
      <c r="AA146" s="196"/>
      <c r="AB146" s="196"/>
      <c r="AC146" s="196"/>
      <c r="AD146" s="196"/>
      <c r="AE146" s="196"/>
      <c r="AF146" s="196"/>
      <c r="AG146" s="191"/>
      <c r="AH146" s="191"/>
      <c r="AI146" s="192"/>
    </row>
    <row r="147" spans="2:35">
      <c r="B147" s="49"/>
      <c r="C147" s="49"/>
      <c r="D147" s="49"/>
      <c r="E147" s="49"/>
      <c r="F147" s="49"/>
      <c r="G147" s="49"/>
      <c r="H147" s="49"/>
      <c r="I147" s="49"/>
      <c r="J147" s="49"/>
      <c r="K147" s="49"/>
      <c r="L147" s="49"/>
      <c r="M147" s="49"/>
      <c r="N147" s="49"/>
      <c r="O147" s="199"/>
      <c r="P147" s="195"/>
      <c r="Q147" s="195"/>
      <c r="R147" s="195"/>
      <c r="S147" s="195"/>
      <c r="T147" s="195"/>
      <c r="U147" s="195"/>
      <c r="V147" s="195"/>
      <c r="W147" s="195"/>
      <c r="X147" s="195"/>
      <c r="Y147" s="195"/>
      <c r="Z147" s="195"/>
      <c r="AA147" s="195"/>
      <c r="AB147" s="195"/>
      <c r="AC147" s="195"/>
      <c r="AD147" s="195"/>
      <c r="AE147" s="195"/>
      <c r="AF147" s="195"/>
      <c r="AG147" s="193"/>
      <c r="AH147" s="193"/>
      <c r="AI147" s="194"/>
    </row>
    <row r="148" spans="2:35">
      <c r="B148" s="49"/>
      <c r="C148" s="49"/>
      <c r="D148" s="49"/>
      <c r="E148" s="49"/>
      <c r="F148" s="49"/>
      <c r="G148" s="49"/>
      <c r="H148" s="49"/>
      <c r="I148" s="49"/>
      <c r="J148" s="49"/>
      <c r="K148" s="49"/>
      <c r="L148" s="49"/>
      <c r="M148" s="49"/>
      <c r="N148" s="49"/>
      <c r="O148" s="199"/>
      <c r="P148" s="196"/>
      <c r="Q148" s="196"/>
      <c r="R148" s="196"/>
      <c r="S148" s="196"/>
      <c r="T148" s="196"/>
      <c r="U148" s="196"/>
      <c r="V148" s="196"/>
      <c r="W148" s="196"/>
      <c r="X148" s="196"/>
      <c r="Y148" s="196"/>
      <c r="Z148" s="196"/>
      <c r="AA148" s="196"/>
      <c r="AB148" s="196"/>
      <c r="AC148" s="196"/>
      <c r="AD148" s="196"/>
      <c r="AE148" s="196"/>
      <c r="AF148" s="196"/>
      <c r="AG148" s="191"/>
      <c r="AH148" s="191"/>
      <c r="AI148" s="192"/>
    </row>
    <row r="149" spans="2:35">
      <c r="B149" s="49"/>
      <c r="C149" s="49"/>
      <c r="D149" s="49"/>
      <c r="E149" s="49"/>
      <c r="F149" s="49"/>
      <c r="G149" s="49"/>
      <c r="H149" s="49"/>
      <c r="I149" s="49"/>
      <c r="J149" s="49"/>
      <c r="K149" s="49"/>
      <c r="L149" s="49"/>
      <c r="M149" s="49"/>
      <c r="N149" s="49"/>
      <c r="O149" s="199"/>
      <c r="P149" s="195"/>
      <c r="Q149" s="195"/>
      <c r="R149" s="195"/>
      <c r="S149" s="195"/>
      <c r="T149" s="195"/>
      <c r="U149" s="195"/>
      <c r="V149" s="195"/>
      <c r="W149" s="195"/>
      <c r="X149" s="195"/>
      <c r="Y149" s="195"/>
      <c r="Z149" s="195"/>
      <c r="AA149" s="195"/>
      <c r="AB149" s="195"/>
      <c r="AC149" s="195"/>
      <c r="AD149" s="195"/>
      <c r="AE149" s="195"/>
      <c r="AF149" s="195"/>
      <c r="AG149" s="193"/>
      <c r="AH149" s="193"/>
      <c r="AI149" s="194"/>
    </row>
    <row r="150" spans="2:35">
      <c r="B150" s="49"/>
      <c r="C150" s="49"/>
      <c r="D150" s="49"/>
      <c r="E150" s="49"/>
      <c r="F150" s="49"/>
      <c r="G150" s="49"/>
      <c r="H150" s="49"/>
      <c r="I150" s="49"/>
      <c r="J150" s="49"/>
      <c r="K150" s="49"/>
      <c r="L150" s="49"/>
      <c r="M150" s="49"/>
      <c r="N150" s="49"/>
      <c r="O150" s="199"/>
      <c r="P150" s="196"/>
      <c r="Q150" s="196"/>
      <c r="R150" s="196"/>
      <c r="S150" s="196"/>
      <c r="T150" s="196"/>
      <c r="U150" s="196"/>
      <c r="V150" s="196"/>
      <c r="W150" s="196"/>
      <c r="X150" s="196"/>
      <c r="Y150" s="196"/>
      <c r="Z150" s="196"/>
      <c r="AA150" s="196"/>
      <c r="AB150" s="196"/>
      <c r="AC150" s="196"/>
      <c r="AD150" s="196"/>
      <c r="AE150" s="196"/>
      <c r="AF150" s="196"/>
      <c r="AG150" s="191"/>
      <c r="AH150" s="191"/>
      <c r="AI150" s="192"/>
    </row>
    <row r="151" spans="2:35">
      <c r="B151" s="49"/>
      <c r="C151" s="49"/>
      <c r="D151" s="49"/>
      <c r="E151" s="49"/>
      <c r="F151" s="49"/>
      <c r="G151" s="49"/>
      <c r="H151" s="49"/>
      <c r="I151" s="49"/>
      <c r="J151" s="49"/>
      <c r="K151" s="49"/>
      <c r="L151" s="49"/>
      <c r="M151" s="49"/>
      <c r="N151" s="49"/>
      <c r="O151" s="199"/>
      <c r="P151" s="195"/>
      <c r="Q151" s="195"/>
      <c r="R151" s="195"/>
      <c r="S151" s="195"/>
      <c r="T151" s="195"/>
      <c r="U151" s="195"/>
      <c r="V151" s="195"/>
      <c r="W151" s="195"/>
      <c r="X151" s="195"/>
      <c r="Y151" s="195"/>
      <c r="Z151" s="195"/>
      <c r="AA151" s="195"/>
      <c r="AB151" s="195"/>
      <c r="AC151" s="195"/>
      <c r="AD151" s="195"/>
      <c r="AE151" s="195"/>
      <c r="AF151" s="195"/>
      <c r="AG151" s="193"/>
      <c r="AH151" s="193"/>
      <c r="AI151" s="194"/>
    </row>
    <row r="152" spans="2:35">
      <c r="B152" s="49"/>
      <c r="C152" s="49"/>
      <c r="D152" s="49"/>
      <c r="E152" s="49"/>
      <c r="F152" s="49"/>
      <c r="G152" s="49"/>
      <c r="H152" s="49"/>
      <c r="I152" s="49"/>
      <c r="J152" s="49"/>
      <c r="K152" s="49"/>
      <c r="L152" s="49"/>
      <c r="M152" s="49"/>
      <c r="N152" s="49"/>
      <c r="O152" s="199"/>
      <c r="P152" s="196"/>
      <c r="Q152" s="196"/>
      <c r="R152" s="196"/>
      <c r="S152" s="196"/>
      <c r="T152" s="196"/>
      <c r="U152" s="196"/>
      <c r="V152" s="196"/>
      <c r="W152" s="196"/>
      <c r="X152" s="196"/>
      <c r="Y152" s="196"/>
      <c r="Z152" s="196"/>
      <c r="AA152" s="196"/>
      <c r="AB152" s="196"/>
      <c r="AC152" s="196"/>
      <c r="AD152" s="196"/>
      <c r="AE152" s="196"/>
      <c r="AF152" s="196"/>
      <c r="AG152" s="191"/>
      <c r="AH152" s="191"/>
      <c r="AI152" s="192"/>
    </row>
    <row r="153" spans="2:35">
      <c r="B153" s="49"/>
      <c r="C153" s="49"/>
      <c r="D153" s="49"/>
      <c r="E153" s="49"/>
      <c r="F153" s="49"/>
      <c r="G153" s="49"/>
      <c r="H153" s="49"/>
      <c r="I153" s="49"/>
      <c r="J153" s="49"/>
      <c r="K153" s="49"/>
      <c r="L153" s="49"/>
      <c r="M153" s="49"/>
      <c r="N153" s="49"/>
      <c r="O153" s="199"/>
      <c r="P153" s="195"/>
      <c r="Q153" s="195"/>
      <c r="R153" s="195"/>
      <c r="S153" s="195"/>
      <c r="T153" s="195"/>
      <c r="U153" s="195"/>
      <c r="V153" s="195"/>
      <c r="W153" s="195"/>
      <c r="X153" s="195"/>
      <c r="Y153" s="195"/>
      <c r="Z153" s="195"/>
      <c r="AA153" s="195"/>
      <c r="AB153" s="195"/>
      <c r="AC153" s="195"/>
      <c r="AD153" s="195"/>
      <c r="AE153" s="195"/>
      <c r="AF153" s="195"/>
      <c r="AG153" s="193"/>
      <c r="AH153" s="193"/>
      <c r="AI153" s="194"/>
    </row>
    <row r="154" spans="2:35">
      <c r="B154" s="49"/>
      <c r="C154" s="49"/>
      <c r="D154" s="49"/>
      <c r="E154" s="49"/>
      <c r="F154" s="49"/>
      <c r="G154" s="49"/>
      <c r="H154" s="49"/>
      <c r="I154" s="49"/>
      <c r="J154" s="49"/>
      <c r="K154" s="49"/>
      <c r="L154" s="49"/>
      <c r="M154" s="49"/>
      <c r="N154" s="49"/>
      <c r="O154" s="199"/>
      <c r="P154" s="196"/>
      <c r="Q154" s="196"/>
      <c r="R154" s="196"/>
      <c r="S154" s="196"/>
      <c r="T154" s="196"/>
      <c r="U154" s="196"/>
      <c r="V154" s="196"/>
      <c r="W154" s="196"/>
      <c r="X154" s="196"/>
      <c r="Y154" s="196"/>
      <c r="Z154" s="196"/>
      <c r="AA154" s="196"/>
      <c r="AB154" s="196"/>
      <c r="AC154" s="196"/>
      <c r="AD154" s="196"/>
      <c r="AE154" s="196"/>
      <c r="AF154" s="196"/>
      <c r="AG154" s="191"/>
      <c r="AH154" s="191"/>
      <c r="AI154" s="192"/>
    </row>
    <row r="155" spans="2:35">
      <c r="B155" s="49"/>
      <c r="C155" s="49"/>
      <c r="D155" s="49"/>
      <c r="E155" s="49"/>
      <c r="F155" s="49"/>
      <c r="G155" s="49"/>
      <c r="H155" s="49"/>
      <c r="I155" s="49"/>
      <c r="J155" s="49"/>
      <c r="K155" s="49"/>
      <c r="L155" s="49"/>
      <c r="M155" s="49"/>
      <c r="N155" s="49"/>
      <c r="O155" s="199"/>
      <c r="P155" s="195"/>
      <c r="Q155" s="195"/>
      <c r="R155" s="195"/>
      <c r="S155" s="195"/>
      <c r="T155" s="195"/>
      <c r="U155" s="195"/>
      <c r="V155" s="195"/>
      <c r="W155" s="195"/>
      <c r="X155" s="195"/>
      <c r="Y155" s="195"/>
      <c r="Z155" s="195"/>
      <c r="AA155" s="195"/>
      <c r="AB155" s="195"/>
      <c r="AC155" s="195"/>
      <c r="AD155" s="195"/>
      <c r="AE155" s="195"/>
      <c r="AF155" s="195"/>
      <c r="AG155" s="193"/>
      <c r="AH155" s="193"/>
      <c r="AI155" s="194"/>
    </row>
    <row r="156" spans="2:35">
      <c r="B156" s="49"/>
      <c r="C156" s="49"/>
      <c r="D156" s="49"/>
      <c r="E156" s="49"/>
      <c r="F156" s="49"/>
      <c r="G156" s="49"/>
      <c r="H156" s="49"/>
      <c r="I156" s="49"/>
      <c r="J156" s="49"/>
      <c r="K156" s="49"/>
      <c r="L156" s="49"/>
      <c r="M156" s="49"/>
      <c r="N156" s="49"/>
      <c r="O156" s="199"/>
      <c r="P156" s="196"/>
      <c r="Q156" s="196"/>
      <c r="R156" s="196"/>
      <c r="S156" s="196"/>
      <c r="T156" s="196"/>
      <c r="U156" s="196"/>
      <c r="V156" s="196"/>
      <c r="W156" s="196"/>
      <c r="X156" s="196"/>
      <c r="Y156" s="196"/>
      <c r="Z156" s="196"/>
      <c r="AA156" s="196"/>
      <c r="AB156" s="196"/>
      <c r="AC156" s="196"/>
      <c r="AD156" s="196"/>
      <c r="AE156" s="196"/>
      <c r="AF156" s="196"/>
      <c r="AG156" s="191"/>
      <c r="AH156" s="191"/>
      <c r="AI156" s="192"/>
    </row>
    <row r="157" spans="2:35">
      <c r="B157" s="49"/>
      <c r="C157" s="49"/>
      <c r="D157" s="49"/>
      <c r="E157" s="49"/>
      <c r="F157" s="49"/>
      <c r="G157" s="49"/>
      <c r="H157" s="49"/>
      <c r="I157" s="49"/>
      <c r="J157" s="49"/>
      <c r="K157" s="49"/>
      <c r="L157" s="49"/>
      <c r="M157" s="49"/>
      <c r="N157" s="49"/>
      <c r="O157" s="199"/>
      <c r="P157" s="195"/>
      <c r="Q157" s="195"/>
      <c r="R157" s="195"/>
      <c r="S157" s="195"/>
      <c r="T157" s="195"/>
      <c r="U157" s="195"/>
      <c r="V157" s="195"/>
      <c r="W157" s="195"/>
      <c r="X157" s="195"/>
      <c r="Y157" s="195"/>
      <c r="Z157" s="195"/>
      <c r="AA157" s="195"/>
      <c r="AB157" s="195"/>
      <c r="AC157" s="195"/>
      <c r="AD157" s="195"/>
      <c r="AE157" s="195"/>
      <c r="AF157" s="195"/>
      <c r="AG157" s="193"/>
      <c r="AH157" s="193"/>
      <c r="AI157" s="194"/>
    </row>
    <row r="158" spans="2:35">
      <c r="B158" s="49"/>
      <c r="C158" s="49"/>
      <c r="D158" s="49"/>
      <c r="E158" s="49"/>
      <c r="F158" s="49"/>
      <c r="G158" s="49"/>
      <c r="H158" s="49"/>
      <c r="I158" s="49"/>
      <c r="J158" s="49"/>
      <c r="K158" s="49"/>
      <c r="L158" s="49"/>
      <c r="M158" s="49"/>
      <c r="N158" s="49"/>
      <c r="O158" s="199"/>
      <c r="P158" s="196"/>
      <c r="Q158" s="196"/>
      <c r="R158" s="196"/>
      <c r="S158" s="196"/>
      <c r="T158" s="196"/>
      <c r="U158" s="196"/>
      <c r="V158" s="196"/>
      <c r="W158" s="196"/>
      <c r="X158" s="196"/>
      <c r="Y158" s="196"/>
      <c r="Z158" s="196"/>
      <c r="AA158" s="196"/>
      <c r="AB158" s="196"/>
      <c r="AC158" s="196"/>
      <c r="AD158" s="196"/>
      <c r="AE158" s="196"/>
      <c r="AF158" s="196"/>
      <c r="AG158" s="191"/>
      <c r="AH158" s="191"/>
      <c r="AI158" s="192"/>
    </row>
    <row r="159" spans="2:35">
      <c r="B159" s="49"/>
      <c r="C159" s="49"/>
      <c r="D159" s="49"/>
      <c r="E159" s="49"/>
      <c r="F159" s="49"/>
      <c r="G159" s="49"/>
      <c r="H159" s="49"/>
      <c r="I159" s="49"/>
      <c r="J159" s="49"/>
      <c r="K159" s="49"/>
      <c r="L159" s="49"/>
      <c r="M159" s="49"/>
      <c r="N159" s="49"/>
      <c r="O159" s="199"/>
      <c r="P159" s="195"/>
      <c r="Q159" s="195"/>
      <c r="R159" s="195"/>
      <c r="S159" s="195"/>
      <c r="T159" s="195"/>
      <c r="U159" s="195"/>
      <c r="V159" s="195"/>
      <c r="W159" s="195"/>
      <c r="X159" s="195"/>
      <c r="Y159" s="195"/>
      <c r="Z159" s="195"/>
      <c r="AA159" s="195"/>
      <c r="AB159" s="195"/>
      <c r="AC159" s="195"/>
      <c r="AD159" s="195"/>
      <c r="AE159" s="195"/>
      <c r="AF159" s="195"/>
      <c r="AG159" s="193"/>
      <c r="AH159" s="193"/>
      <c r="AI159" s="194"/>
    </row>
    <row r="160" spans="2:35">
      <c r="B160" s="49"/>
      <c r="C160" s="49"/>
      <c r="D160" s="49"/>
      <c r="E160" s="49"/>
      <c r="F160" s="49"/>
      <c r="G160" s="49"/>
      <c r="H160" s="49"/>
      <c r="I160" s="49"/>
      <c r="J160" s="49"/>
      <c r="K160" s="49"/>
      <c r="L160" s="49"/>
      <c r="M160" s="49"/>
      <c r="N160" s="49"/>
      <c r="O160" s="199"/>
      <c r="P160" s="196"/>
      <c r="Q160" s="196"/>
      <c r="R160" s="196"/>
      <c r="S160" s="196"/>
      <c r="T160" s="196"/>
      <c r="U160" s="196"/>
      <c r="V160" s="196"/>
      <c r="W160" s="196"/>
      <c r="X160" s="196"/>
      <c r="Y160" s="196"/>
      <c r="Z160" s="196"/>
      <c r="AA160" s="196"/>
      <c r="AB160" s="196"/>
      <c r="AC160" s="196"/>
      <c r="AD160" s="196"/>
      <c r="AE160" s="196"/>
      <c r="AF160" s="196"/>
      <c r="AG160" s="191"/>
      <c r="AH160" s="191"/>
      <c r="AI160" s="192"/>
    </row>
    <row r="161" spans="2:35">
      <c r="B161" s="49"/>
      <c r="C161" s="49"/>
      <c r="D161" s="49"/>
      <c r="E161" s="49"/>
      <c r="F161" s="49"/>
      <c r="G161" s="49"/>
      <c r="H161" s="49"/>
      <c r="I161" s="49"/>
      <c r="J161" s="49"/>
      <c r="K161" s="49"/>
      <c r="L161" s="49"/>
      <c r="M161" s="49"/>
      <c r="N161" s="49"/>
      <c r="O161" s="199"/>
      <c r="P161" s="195"/>
      <c r="Q161" s="195"/>
      <c r="R161" s="195"/>
      <c r="S161" s="195"/>
      <c r="T161" s="195"/>
      <c r="U161" s="195"/>
      <c r="V161" s="195"/>
      <c r="W161" s="195"/>
      <c r="X161" s="195"/>
      <c r="Y161" s="195"/>
      <c r="Z161" s="195"/>
      <c r="AA161" s="195"/>
      <c r="AB161" s="195"/>
      <c r="AC161" s="195"/>
      <c r="AD161" s="195"/>
      <c r="AE161" s="195"/>
      <c r="AF161" s="195"/>
      <c r="AG161" s="193"/>
      <c r="AH161" s="193"/>
      <c r="AI161" s="194"/>
    </row>
    <row r="162" spans="2:35">
      <c r="B162" s="49"/>
      <c r="C162" s="49"/>
      <c r="D162" s="49"/>
      <c r="E162" s="49"/>
      <c r="F162" s="49"/>
      <c r="G162" s="49"/>
      <c r="H162" s="49"/>
      <c r="I162" s="49"/>
      <c r="J162" s="49"/>
      <c r="K162" s="49"/>
      <c r="L162" s="49"/>
      <c r="M162" s="49"/>
      <c r="N162" s="49"/>
      <c r="O162" s="199"/>
      <c r="P162" s="196"/>
      <c r="Q162" s="196"/>
      <c r="R162" s="196"/>
      <c r="S162" s="196"/>
      <c r="T162" s="196"/>
      <c r="U162" s="196"/>
      <c r="V162" s="196"/>
      <c r="W162" s="196"/>
      <c r="X162" s="196"/>
      <c r="Y162" s="196"/>
      <c r="Z162" s="196"/>
      <c r="AA162" s="196"/>
      <c r="AB162" s="196"/>
      <c r="AC162" s="196"/>
      <c r="AD162" s="196"/>
      <c r="AE162" s="196"/>
      <c r="AF162" s="196"/>
      <c r="AG162" s="191"/>
      <c r="AH162" s="191"/>
      <c r="AI162" s="192"/>
    </row>
    <row r="163" spans="2:35">
      <c r="B163" s="49"/>
      <c r="C163" s="49"/>
      <c r="D163" s="49"/>
      <c r="E163" s="49"/>
      <c r="F163" s="49"/>
      <c r="G163" s="49"/>
      <c r="H163" s="49"/>
      <c r="I163" s="49"/>
      <c r="J163" s="49"/>
      <c r="K163" s="49"/>
      <c r="L163" s="49"/>
      <c r="M163" s="49"/>
      <c r="N163" s="49"/>
      <c r="O163" s="199"/>
      <c r="P163" s="195"/>
      <c r="Q163" s="195"/>
      <c r="R163" s="195"/>
      <c r="S163" s="195"/>
      <c r="T163" s="195"/>
      <c r="U163" s="195"/>
      <c r="V163" s="195"/>
      <c r="W163" s="195"/>
      <c r="X163" s="195"/>
      <c r="Y163" s="195"/>
      <c r="Z163" s="195"/>
      <c r="AA163" s="195"/>
      <c r="AB163" s="195"/>
      <c r="AC163" s="195"/>
      <c r="AD163" s="195"/>
      <c r="AE163" s="195"/>
      <c r="AF163" s="195"/>
      <c r="AG163" s="193"/>
      <c r="AH163" s="193"/>
      <c r="AI163" s="194"/>
    </row>
    <row r="164" spans="2:35">
      <c r="B164" s="49"/>
      <c r="C164" s="49"/>
      <c r="D164" s="49"/>
      <c r="E164" s="49"/>
      <c r="F164" s="49"/>
      <c r="G164" s="49"/>
      <c r="H164" s="49"/>
      <c r="I164" s="49"/>
      <c r="J164" s="49"/>
      <c r="K164" s="49"/>
      <c r="L164" s="49"/>
      <c r="M164" s="49"/>
      <c r="N164" s="49"/>
      <c r="O164" s="199"/>
      <c r="P164" s="196"/>
      <c r="Q164" s="196"/>
      <c r="R164" s="196"/>
      <c r="S164" s="196"/>
      <c r="T164" s="196"/>
      <c r="U164" s="196"/>
      <c r="V164" s="196"/>
      <c r="W164" s="196"/>
      <c r="X164" s="196"/>
      <c r="Y164" s="196"/>
      <c r="Z164" s="196"/>
      <c r="AA164" s="196"/>
      <c r="AB164" s="196"/>
      <c r="AC164" s="196"/>
      <c r="AD164" s="196"/>
      <c r="AE164" s="196"/>
      <c r="AF164" s="196"/>
      <c r="AG164" s="191"/>
      <c r="AH164" s="191"/>
      <c r="AI164" s="192"/>
    </row>
    <row r="165" spans="2:35">
      <c r="B165" s="49"/>
      <c r="C165" s="49"/>
      <c r="D165" s="49"/>
      <c r="E165" s="49"/>
      <c r="F165" s="49"/>
      <c r="G165" s="49"/>
      <c r="H165" s="49"/>
      <c r="I165" s="49"/>
      <c r="J165" s="49"/>
      <c r="K165" s="49"/>
      <c r="L165" s="49"/>
      <c r="M165" s="49"/>
      <c r="N165" s="49"/>
      <c r="O165" s="199"/>
      <c r="P165" s="195"/>
      <c r="Q165" s="195"/>
      <c r="R165" s="195"/>
      <c r="S165" s="195"/>
      <c r="T165" s="195"/>
      <c r="U165" s="195"/>
      <c r="V165" s="195"/>
      <c r="W165" s="195"/>
      <c r="X165" s="195"/>
      <c r="Y165" s="195"/>
      <c r="Z165" s="195"/>
      <c r="AA165" s="195"/>
      <c r="AB165" s="195"/>
      <c r="AC165" s="195"/>
      <c r="AD165" s="195"/>
      <c r="AE165" s="195"/>
      <c r="AF165" s="195"/>
      <c r="AG165" s="193"/>
      <c r="AH165" s="193"/>
      <c r="AI165" s="194"/>
    </row>
    <row r="166" spans="2:35">
      <c r="B166" s="49"/>
      <c r="C166" s="49"/>
      <c r="D166" s="49"/>
      <c r="E166" s="49"/>
      <c r="F166" s="49"/>
      <c r="G166" s="49"/>
      <c r="H166" s="49"/>
      <c r="I166" s="49"/>
      <c r="J166" s="49"/>
      <c r="K166" s="49"/>
      <c r="L166" s="49"/>
      <c r="M166" s="49"/>
      <c r="N166" s="49"/>
      <c r="O166" s="199"/>
      <c r="P166" s="196"/>
      <c r="Q166" s="196"/>
      <c r="R166" s="196"/>
      <c r="S166" s="196"/>
      <c r="T166" s="196"/>
      <c r="U166" s="196"/>
      <c r="V166" s="196"/>
      <c r="W166" s="196"/>
      <c r="X166" s="196"/>
      <c r="Y166" s="196"/>
      <c r="Z166" s="196"/>
      <c r="AA166" s="196"/>
      <c r="AB166" s="196"/>
      <c r="AC166" s="196"/>
      <c r="AD166" s="196"/>
      <c r="AE166" s="196"/>
      <c r="AF166" s="196"/>
      <c r="AG166" s="191"/>
      <c r="AH166" s="191"/>
      <c r="AI166" s="192"/>
    </row>
    <row r="167" spans="2:35">
      <c r="B167" s="49"/>
      <c r="C167" s="49"/>
      <c r="D167" s="49"/>
      <c r="E167" s="49"/>
      <c r="F167" s="49"/>
      <c r="G167" s="49"/>
      <c r="H167" s="49"/>
      <c r="I167" s="49"/>
      <c r="J167" s="49"/>
      <c r="K167" s="49"/>
      <c r="L167" s="49"/>
      <c r="M167" s="49"/>
      <c r="N167" s="49"/>
      <c r="O167" s="199"/>
      <c r="P167" s="195"/>
      <c r="Q167" s="195"/>
      <c r="R167" s="195"/>
      <c r="S167" s="195"/>
      <c r="T167" s="195"/>
      <c r="U167" s="195"/>
      <c r="V167" s="195"/>
      <c r="W167" s="195"/>
      <c r="X167" s="195"/>
      <c r="Y167" s="195"/>
      <c r="Z167" s="195"/>
      <c r="AA167" s="195"/>
      <c r="AB167" s="195"/>
      <c r="AC167" s="195"/>
      <c r="AD167" s="195"/>
      <c r="AE167" s="195"/>
      <c r="AF167" s="195"/>
      <c r="AG167" s="193"/>
      <c r="AH167" s="193"/>
      <c r="AI167" s="194"/>
    </row>
    <row r="168" spans="2:35">
      <c r="B168" s="49"/>
      <c r="C168" s="49"/>
      <c r="D168" s="49"/>
      <c r="E168" s="49"/>
      <c r="F168" s="49"/>
      <c r="G168" s="49"/>
      <c r="H168" s="49"/>
      <c r="I168" s="49"/>
      <c r="J168" s="49"/>
      <c r="K168" s="49"/>
      <c r="L168" s="49"/>
      <c r="M168" s="49"/>
      <c r="N168" s="49"/>
      <c r="O168" s="199"/>
      <c r="P168" s="196"/>
      <c r="Q168" s="196"/>
      <c r="R168" s="196"/>
      <c r="S168" s="196"/>
      <c r="T168" s="196"/>
      <c r="U168" s="196"/>
      <c r="V168" s="196"/>
      <c r="W168" s="196"/>
      <c r="X168" s="196"/>
      <c r="Y168" s="196"/>
      <c r="Z168" s="196"/>
      <c r="AA168" s="196"/>
      <c r="AB168" s="196"/>
      <c r="AC168" s="196"/>
      <c r="AD168" s="196"/>
      <c r="AE168" s="196"/>
      <c r="AF168" s="196"/>
      <c r="AG168" s="191"/>
      <c r="AH168" s="191"/>
      <c r="AI168" s="192"/>
    </row>
    <row r="169" spans="2:35">
      <c r="B169" s="49"/>
      <c r="C169" s="49"/>
      <c r="D169" s="49"/>
      <c r="E169" s="49"/>
      <c r="F169" s="49"/>
      <c r="G169" s="49"/>
      <c r="H169" s="49"/>
      <c r="I169" s="49"/>
      <c r="J169" s="49"/>
      <c r="K169" s="49"/>
      <c r="L169" s="49"/>
      <c r="M169" s="49"/>
      <c r="N169" s="49"/>
      <c r="O169" s="199"/>
      <c r="P169" s="195"/>
      <c r="Q169" s="195"/>
      <c r="R169" s="195"/>
      <c r="S169" s="195"/>
      <c r="T169" s="195"/>
      <c r="U169" s="195"/>
      <c r="V169" s="195"/>
      <c r="W169" s="195"/>
      <c r="X169" s="195"/>
      <c r="Y169" s="195"/>
      <c r="Z169" s="195"/>
      <c r="AA169" s="195"/>
      <c r="AB169" s="195"/>
      <c r="AC169" s="195"/>
      <c r="AD169" s="195"/>
      <c r="AE169" s="195"/>
      <c r="AF169" s="195"/>
      <c r="AG169" s="193"/>
      <c r="AH169" s="193"/>
      <c r="AI169" s="194"/>
    </row>
    <row r="170" spans="2:35">
      <c r="B170" s="49"/>
      <c r="C170" s="49"/>
      <c r="D170" s="49"/>
      <c r="E170" s="49"/>
      <c r="F170" s="49"/>
      <c r="G170" s="49"/>
      <c r="H170" s="49"/>
      <c r="I170" s="49"/>
      <c r="J170" s="49"/>
      <c r="K170" s="49"/>
      <c r="L170" s="49"/>
      <c r="M170" s="49"/>
      <c r="N170" s="49"/>
      <c r="O170" s="199"/>
      <c r="P170" s="196"/>
      <c r="Q170" s="196"/>
      <c r="R170" s="196"/>
      <c r="S170" s="196"/>
      <c r="T170" s="196"/>
      <c r="U170" s="196"/>
      <c r="V170" s="196"/>
      <c r="W170" s="196"/>
      <c r="X170" s="196"/>
      <c r="Y170" s="196"/>
      <c r="Z170" s="196"/>
      <c r="AA170" s="196"/>
      <c r="AB170" s="196"/>
      <c r="AC170" s="196"/>
      <c r="AD170" s="196"/>
      <c r="AE170" s="196"/>
      <c r="AF170" s="196"/>
      <c r="AG170" s="191"/>
      <c r="AH170" s="191"/>
      <c r="AI170" s="192"/>
    </row>
    <row r="171" spans="2:35">
      <c r="B171" s="49"/>
      <c r="C171" s="49"/>
      <c r="D171" s="49"/>
      <c r="E171" s="49"/>
      <c r="F171" s="49"/>
      <c r="G171" s="49"/>
      <c r="H171" s="49"/>
      <c r="I171" s="49"/>
      <c r="J171" s="49"/>
      <c r="K171" s="49"/>
      <c r="L171" s="49"/>
      <c r="M171" s="49"/>
      <c r="N171" s="49"/>
      <c r="O171" s="199"/>
      <c r="P171" s="195"/>
      <c r="Q171" s="195"/>
      <c r="R171" s="195"/>
      <c r="S171" s="195"/>
      <c r="T171" s="195"/>
      <c r="U171" s="195"/>
      <c r="V171" s="195"/>
      <c r="W171" s="195"/>
      <c r="X171" s="195"/>
      <c r="Y171" s="195"/>
      <c r="Z171" s="195"/>
      <c r="AA171" s="195"/>
      <c r="AB171" s="195"/>
      <c r="AC171" s="195"/>
      <c r="AD171" s="195"/>
      <c r="AE171" s="195"/>
      <c r="AF171" s="195"/>
      <c r="AG171" s="193"/>
      <c r="AH171" s="193"/>
      <c r="AI171" s="194"/>
    </row>
    <row r="172" spans="2:35">
      <c r="B172" s="49"/>
      <c r="C172" s="49"/>
      <c r="D172" s="49"/>
      <c r="E172" s="49"/>
      <c r="F172" s="49"/>
      <c r="G172" s="49"/>
      <c r="H172" s="49"/>
      <c r="I172" s="49"/>
      <c r="J172" s="49"/>
      <c r="K172" s="49"/>
      <c r="L172" s="49"/>
      <c r="M172" s="49"/>
      <c r="N172" s="49"/>
      <c r="O172" s="199"/>
      <c r="P172" s="196"/>
      <c r="Q172" s="196"/>
      <c r="R172" s="196"/>
      <c r="S172" s="196"/>
      <c r="T172" s="196"/>
      <c r="U172" s="196"/>
      <c r="V172" s="196"/>
      <c r="W172" s="196"/>
      <c r="X172" s="196"/>
      <c r="Y172" s="196"/>
      <c r="Z172" s="196"/>
      <c r="AA172" s="196"/>
      <c r="AB172" s="196"/>
      <c r="AC172" s="196"/>
      <c r="AD172" s="196"/>
      <c r="AE172" s="196"/>
      <c r="AF172" s="196"/>
      <c r="AG172" s="191"/>
      <c r="AH172" s="191"/>
      <c r="AI172" s="192"/>
    </row>
    <row r="173" spans="2:35">
      <c r="B173" s="49"/>
      <c r="C173" s="49"/>
      <c r="D173" s="49"/>
      <c r="E173" s="49"/>
      <c r="F173" s="49"/>
      <c r="G173" s="49"/>
      <c r="H173" s="49"/>
      <c r="I173" s="49"/>
      <c r="J173" s="49"/>
      <c r="K173" s="49"/>
      <c r="L173" s="49"/>
      <c r="M173" s="49"/>
      <c r="N173" s="49"/>
      <c r="O173" s="199"/>
      <c r="P173" s="195"/>
      <c r="Q173" s="195"/>
      <c r="R173" s="195"/>
      <c r="S173" s="195"/>
      <c r="T173" s="195"/>
      <c r="U173" s="195"/>
      <c r="V173" s="195"/>
      <c r="W173" s="195"/>
      <c r="X173" s="195"/>
      <c r="Y173" s="195"/>
      <c r="Z173" s="195"/>
      <c r="AA173" s="195"/>
      <c r="AB173" s="195"/>
      <c r="AC173" s="195"/>
      <c r="AD173" s="195"/>
      <c r="AE173" s="195"/>
      <c r="AF173" s="195"/>
      <c r="AG173" s="193"/>
      <c r="AH173" s="193"/>
      <c r="AI173" s="194"/>
    </row>
    <row r="174" spans="2:35">
      <c r="B174" s="49"/>
      <c r="C174" s="49"/>
      <c r="D174" s="49"/>
      <c r="E174" s="49"/>
      <c r="F174" s="49"/>
      <c r="G174" s="49"/>
      <c r="H174" s="49"/>
      <c r="I174" s="49"/>
      <c r="J174" s="49"/>
      <c r="K174" s="49"/>
      <c r="L174" s="49"/>
      <c r="M174" s="49"/>
      <c r="N174" s="49"/>
      <c r="O174" s="199"/>
      <c r="P174" s="196"/>
      <c r="Q174" s="196"/>
      <c r="R174" s="196"/>
      <c r="S174" s="196"/>
      <c r="T174" s="196"/>
      <c r="U174" s="196"/>
      <c r="V174" s="196"/>
      <c r="W174" s="196"/>
      <c r="X174" s="196"/>
      <c r="Y174" s="196"/>
      <c r="Z174" s="196"/>
      <c r="AA174" s="196"/>
      <c r="AB174" s="196"/>
      <c r="AC174" s="196"/>
      <c r="AD174" s="196"/>
      <c r="AE174" s="196"/>
      <c r="AF174" s="196"/>
      <c r="AG174" s="191"/>
      <c r="AH174" s="191"/>
      <c r="AI174" s="192"/>
    </row>
    <row r="175" spans="2:35">
      <c r="B175" s="49"/>
      <c r="C175" s="49"/>
      <c r="D175" s="49"/>
      <c r="E175" s="49"/>
      <c r="F175" s="49"/>
      <c r="G175" s="49"/>
      <c r="H175" s="49"/>
      <c r="I175" s="49"/>
      <c r="J175" s="49"/>
      <c r="K175" s="49"/>
      <c r="L175" s="49"/>
      <c r="M175" s="49"/>
      <c r="N175" s="49"/>
      <c r="O175" s="199"/>
      <c r="P175" s="195"/>
      <c r="Q175" s="195"/>
      <c r="R175" s="195"/>
      <c r="S175" s="195"/>
      <c r="T175" s="195"/>
      <c r="U175" s="195"/>
      <c r="V175" s="195"/>
      <c r="W175" s="195"/>
      <c r="X175" s="195"/>
      <c r="Y175" s="195"/>
      <c r="Z175" s="195"/>
      <c r="AA175" s="195"/>
      <c r="AB175" s="195"/>
      <c r="AC175" s="195"/>
      <c r="AD175" s="195"/>
      <c r="AE175" s="195"/>
      <c r="AF175" s="195"/>
      <c r="AG175" s="193"/>
      <c r="AH175" s="193"/>
      <c r="AI175" s="194"/>
    </row>
    <row r="176" spans="2:35">
      <c r="B176" s="49"/>
      <c r="C176" s="49"/>
      <c r="D176" s="49"/>
      <c r="E176" s="49"/>
      <c r="F176" s="49"/>
      <c r="G176" s="49"/>
      <c r="H176" s="49"/>
      <c r="I176" s="49"/>
      <c r="J176" s="49"/>
      <c r="K176" s="49"/>
      <c r="L176" s="49"/>
      <c r="M176" s="49"/>
      <c r="N176" s="49"/>
      <c r="O176" s="199"/>
      <c r="P176" s="196"/>
      <c r="Q176" s="196"/>
      <c r="R176" s="196"/>
      <c r="S176" s="196"/>
      <c r="T176" s="196"/>
      <c r="U176" s="196"/>
      <c r="V176" s="196"/>
      <c r="W176" s="196"/>
      <c r="X176" s="196"/>
      <c r="Y176" s="196"/>
      <c r="Z176" s="196"/>
      <c r="AA176" s="196"/>
      <c r="AB176" s="196"/>
      <c r="AC176" s="196"/>
      <c r="AD176" s="196"/>
      <c r="AE176" s="196"/>
      <c r="AF176" s="196"/>
      <c r="AG176" s="191"/>
      <c r="AH176" s="191"/>
      <c r="AI176" s="192"/>
    </row>
    <row r="177" spans="2:35">
      <c r="B177" s="49"/>
      <c r="C177" s="49"/>
      <c r="D177" s="49"/>
      <c r="E177" s="49"/>
      <c r="F177" s="49"/>
      <c r="G177" s="49"/>
      <c r="H177" s="49"/>
      <c r="I177" s="49"/>
      <c r="J177" s="49"/>
      <c r="K177" s="49"/>
      <c r="L177" s="49"/>
      <c r="M177" s="49"/>
      <c r="N177" s="49"/>
      <c r="O177" s="199"/>
      <c r="P177" s="195"/>
      <c r="Q177" s="195"/>
      <c r="R177" s="195"/>
      <c r="S177" s="195"/>
      <c r="T177" s="195"/>
      <c r="U177" s="195"/>
      <c r="V177" s="195"/>
      <c r="W177" s="195"/>
      <c r="X177" s="195"/>
      <c r="Y177" s="195"/>
      <c r="Z177" s="195"/>
      <c r="AA177" s="195"/>
      <c r="AB177" s="195"/>
      <c r="AC177" s="195"/>
      <c r="AD177" s="195"/>
      <c r="AE177" s="195"/>
      <c r="AF177" s="195"/>
      <c r="AG177" s="193"/>
      <c r="AH177" s="193"/>
      <c r="AI177" s="194"/>
    </row>
    <row r="178" spans="2:35">
      <c r="B178" s="49"/>
      <c r="C178" s="49"/>
      <c r="D178" s="49"/>
      <c r="E178" s="49"/>
      <c r="F178" s="49"/>
      <c r="G178" s="49"/>
      <c r="H178" s="49"/>
      <c r="I178" s="49"/>
      <c r="J178" s="49"/>
      <c r="K178" s="49"/>
      <c r="L178" s="49"/>
      <c r="M178" s="49"/>
      <c r="N178" s="49"/>
      <c r="O178" s="199"/>
      <c r="P178" s="196"/>
      <c r="Q178" s="196"/>
      <c r="R178" s="196"/>
      <c r="S178" s="196"/>
      <c r="T178" s="196"/>
      <c r="U178" s="196"/>
      <c r="V178" s="196"/>
      <c r="W178" s="196"/>
      <c r="X178" s="196"/>
      <c r="Y178" s="196"/>
      <c r="Z178" s="196"/>
      <c r="AA178" s="196"/>
      <c r="AB178" s="196"/>
      <c r="AC178" s="196"/>
      <c r="AD178" s="196"/>
      <c r="AE178" s="196"/>
      <c r="AF178" s="196"/>
      <c r="AG178" s="191"/>
      <c r="AH178" s="191"/>
      <c r="AI178" s="192"/>
    </row>
    <row r="179" spans="2:35">
      <c r="B179" s="49"/>
      <c r="C179" s="49"/>
      <c r="D179" s="49"/>
      <c r="E179" s="49"/>
      <c r="F179" s="49"/>
      <c r="G179" s="49"/>
      <c r="H179" s="49"/>
      <c r="I179" s="49"/>
      <c r="J179" s="49"/>
      <c r="K179" s="49"/>
      <c r="L179" s="49"/>
      <c r="M179" s="49"/>
      <c r="N179" s="49"/>
      <c r="O179" s="199"/>
      <c r="P179" s="195"/>
      <c r="Q179" s="195"/>
      <c r="R179" s="195"/>
      <c r="S179" s="195"/>
      <c r="T179" s="195"/>
      <c r="U179" s="195"/>
      <c r="V179" s="195"/>
      <c r="W179" s="195"/>
      <c r="X179" s="195"/>
      <c r="Y179" s="195"/>
      <c r="Z179" s="195"/>
      <c r="AA179" s="195"/>
      <c r="AB179" s="195"/>
      <c r="AC179" s="195"/>
      <c r="AD179" s="195"/>
      <c r="AE179" s="195"/>
      <c r="AF179" s="195"/>
      <c r="AG179" s="193"/>
      <c r="AH179" s="193"/>
      <c r="AI179" s="194"/>
    </row>
    <row r="180" spans="2:35">
      <c r="B180" s="49"/>
      <c r="C180" s="49"/>
      <c r="D180" s="49"/>
      <c r="E180" s="49"/>
      <c r="F180" s="49"/>
      <c r="G180" s="49"/>
      <c r="H180" s="49"/>
      <c r="I180" s="49"/>
      <c r="J180" s="49"/>
      <c r="K180" s="49"/>
      <c r="L180" s="49"/>
      <c r="M180" s="49"/>
      <c r="N180" s="49"/>
      <c r="O180" s="199"/>
      <c r="P180" s="196"/>
      <c r="Q180" s="196"/>
      <c r="R180" s="196"/>
      <c r="S180" s="196"/>
      <c r="T180" s="196"/>
      <c r="U180" s="196"/>
      <c r="V180" s="196"/>
      <c r="W180" s="196"/>
      <c r="X180" s="196"/>
      <c r="Y180" s="196"/>
      <c r="Z180" s="196"/>
      <c r="AA180" s="196"/>
      <c r="AB180" s="196"/>
      <c r="AC180" s="196"/>
      <c r="AD180" s="196"/>
      <c r="AE180" s="196"/>
      <c r="AF180" s="196"/>
      <c r="AG180" s="191"/>
      <c r="AH180" s="191"/>
      <c r="AI180" s="192"/>
    </row>
    <row r="181" spans="2:35">
      <c r="B181" s="49"/>
      <c r="C181" s="49"/>
      <c r="D181" s="49"/>
      <c r="E181" s="49"/>
      <c r="F181" s="49"/>
      <c r="G181" s="49"/>
      <c r="H181" s="49"/>
      <c r="I181" s="49"/>
      <c r="J181" s="49"/>
      <c r="K181" s="49"/>
      <c r="L181" s="49"/>
      <c r="M181" s="49"/>
      <c r="N181" s="49"/>
      <c r="O181" s="199"/>
      <c r="P181" s="195"/>
      <c r="Q181" s="195"/>
      <c r="R181" s="195"/>
      <c r="S181" s="195"/>
      <c r="T181" s="195"/>
      <c r="U181" s="195"/>
      <c r="V181" s="195"/>
      <c r="W181" s="195"/>
      <c r="X181" s="195"/>
      <c r="Y181" s="195"/>
      <c r="Z181" s="195"/>
      <c r="AA181" s="195"/>
      <c r="AB181" s="195"/>
      <c r="AC181" s="195"/>
      <c r="AD181" s="195"/>
      <c r="AE181" s="195"/>
      <c r="AF181" s="195"/>
      <c r="AG181" s="193"/>
      <c r="AH181" s="193"/>
      <c r="AI181" s="194"/>
    </row>
    <row r="182" spans="2:35">
      <c r="B182" s="49"/>
      <c r="C182" s="49"/>
      <c r="D182" s="49"/>
      <c r="E182" s="49"/>
      <c r="F182" s="49"/>
      <c r="G182" s="49"/>
      <c r="H182" s="49"/>
      <c r="I182" s="49"/>
      <c r="J182" s="49"/>
      <c r="K182" s="49"/>
      <c r="L182" s="49"/>
      <c r="M182" s="49"/>
      <c r="N182" s="49"/>
      <c r="O182" s="199"/>
      <c r="P182" s="196"/>
      <c r="Q182" s="196"/>
      <c r="R182" s="196"/>
      <c r="S182" s="196"/>
      <c r="T182" s="196"/>
      <c r="U182" s="196"/>
      <c r="V182" s="196"/>
      <c r="W182" s="196"/>
      <c r="X182" s="196"/>
      <c r="Y182" s="196"/>
      <c r="Z182" s="196"/>
      <c r="AA182" s="196"/>
      <c r="AB182" s="196"/>
      <c r="AC182" s="196"/>
      <c r="AD182" s="196"/>
      <c r="AE182" s="196"/>
      <c r="AF182" s="196"/>
      <c r="AG182" s="191"/>
      <c r="AH182" s="191"/>
      <c r="AI182" s="192"/>
    </row>
    <row r="183" spans="2:35">
      <c r="B183" s="49"/>
      <c r="C183" s="49"/>
      <c r="D183" s="49"/>
      <c r="E183" s="49"/>
      <c r="F183" s="49"/>
      <c r="G183" s="49"/>
      <c r="H183" s="49"/>
      <c r="I183" s="49"/>
      <c r="J183" s="49"/>
      <c r="K183" s="49"/>
      <c r="L183" s="49"/>
      <c r="M183" s="49"/>
      <c r="N183" s="49"/>
      <c r="O183" s="199"/>
      <c r="P183" s="195"/>
      <c r="Q183" s="195"/>
      <c r="R183" s="195"/>
      <c r="S183" s="195"/>
      <c r="T183" s="195"/>
      <c r="U183" s="195"/>
      <c r="V183" s="195"/>
      <c r="W183" s="195"/>
      <c r="X183" s="195"/>
      <c r="Y183" s="195"/>
      <c r="Z183" s="195"/>
      <c r="AA183" s="195"/>
      <c r="AB183" s="195"/>
      <c r="AC183" s="195"/>
      <c r="AD183" s="195"/>
      <c r="AE183" s="195"/>
      <c r="AF183" s="195"/>
      <c r="AG183" s="193"/>
      <c r="AH183" s="193"/>
      <c r="AI183" s="194"/>
    </row>
    <row r="184" spans="2:35">
      <c r="B184" s="49"/>
      <c r="C184" s="49"/>
      <c r="D184" s="49"/>
      <c r="E184" s="49"/>
      <c r="F184" s="49"/>
      <c r="G184" s="49"/>
      <c r="H184" s="49"/>
      <c r="I184" s="49"/>
      <c r="J184" s="49"/>
      <c r="K184" s="49"/>
      <c r="L184" s="49"/>
      <c r="M184" s="49"/>
      <c r="N184" s="49"/>
      <c r="O184" s="199"/>
      <c r="P184" s="196"/>
      <c r="Q184" s="196"/>
      <c r="R184" s="196"/>
      <c r="S184" s="196"/>
      <c r="T184" s="196"/>
      <c r="U184" s="196"/>
      <c r="V184" s="196"/>
      <c r="W184" s="196"/>
      <c r="X184" s="196"/>
      <c r="Y184" s="196"/>
      <c r="Z184" s="196"/>
      <c r="AA184" s="196"/>
      <c r="AB184" s="196"/>
      <c r="AC184" s="196"/>
      <c r="AD184" s="196"/>
      <c r="AE184" s="196"/>
      <c r="AF184" s="196"/>
      <c r="AG184" s="191"/>
      <c r="AH184" s="191"/>
      <c r="AI184" s="192"/>
    </row>
    <row r="185" spans="2:35">
      <c r="B185" s="49"/>
      <c r="C185" s="49"/>
      <c r="D185" s="49"/>
      <c r="E185" s="49"/>
      <c r="F185" s="49"/>
      <c r="G185" s="49"/>
      <c r="H185" s="49"/>
      <c r="I185" s="49"/>
      <c r="J185" s="49"/>
      <c r="K185" s="49"/>
      <c r="L185" s="49"/>
      <c r="M185" s="49"/>
      <c r="N185" s="49"/>
      <c r="O185" s="199"/>
      <c r="P185" s="195"/>
      <c r="Q185" s="195"/>
      <c r="R185" s="195"/>
      <c r="S185" s="195"/>
      <c r="T185" s="195"/>
      <c r="U185" s="195"/>
      <c r="V185" s="195"/>
      <c r="W185" s="195"/>
      <c r="X185" s="195"/>
      <c r="Y185" s="195"/>
      <c r="Z185" s="195"/>
      <c r="AA185" s="195"/>
      <c r="AB185" s="195"/>
      <c r="AC185" s="195"/>
      <c r="AD185" s="195"/>
      <c r="AE185" s="195"/>
      <c r="AF185" s="195"/>
      <c r="AG185" s="193"/>
      <c r="AH185" s="193"/>
      <c r="AI185" s="194"/>
    </row>
    <row r="186" spans="2:35">
      <c r="B186" s="49"/>
      <c r="C186" s="49"/>
      <c r="D186" s="49"/>
      <c r="E186" s="49"/>
      <c r="F186" s="49"/>
      <c r="G186" s="49"/>
      <c r="H186" s="49"/>
      <c r="I186" s="49"/>
      <c r="J186" s="49"/>
      <c r="K186" s="49"/>
      <c r="L186" s="49"/>
      <c r="M186" s="49"/>
      <c r="N186" s="49"/>
      <c r="O186" s="199"/>
      <c r="P186" s="196"/>
      <c r="Q186" s="196"/>
      <c r="R186" s="196"/>
      <c r="S186" s="196"/>
      <c r="T186" s="196"/>
      <c r="U186" s="196"/>
      <c r="V186" s="196"/>
      <c r="W186" s="196"/>
      <c r="X186" s="196"/>
      <c r="Y186" s="196"/>
      <c r="Z186" s="196"/>
      <c r="AA186" s="196"/>
      <c r="AB186" s="196"/>
      <c r="AC186" s="196"/>
      <c r="AD186" s="196"/>
      <c r="AE186" s="196"/>
      <c r="AF186" s="196"/>
      <c r="AG186" s="191"/>
      <c r="AH186" s="191"/>
      <c r="AI186" s="192"/>
    </row>
    <row r="187" spans="2:35">
      <c r="B187" s="49"/>
      <c r="C187" s="49"/>
      <c r="D187" s="49"/>
      <c r="E187" s="49"/>
      <c r="F187" s="49"/>
      <c r="G187" s="49"/>
      <c r="H187" s="49"/>
      <c r="I187" s="49"/>
      <c r="J187" s="49"/>
      <c r="K187" s="49"/>
      <c r="L187" s="49"/>
      <c r="M187" s="49"/>
      <c r="N187" s="49"/>
      <c r="O187" s="199"/>
      <c r="P187" s="195"/>
      <c r="Q187" s="195"/>
      <c r="R187" s="195"/>
      <c r="S187" s="195"/>
      <c r="T187" s="195"/>
      <c r="U187" s="195"/>
      <c r="V187" s="195"/>
      <c r="W187" s="195"/>
      <c r="X187" s="195"/>
      <c r="Y187" s="195"/>
      <c r="Z187" s="195"/>
      <c r="AA187" s="195"/>
      <c r="AB187" s="195"/>
      <c r="AC187" s="195"/>
      <c r="AD187" s="195"/>
      <c r="AE187" s="195"/>
      <c r="AF187" s="195"/>
      <c r="AG187" s="193"/>
      <c r="AH187" s="193"/>
      <c r="AI187" s="194"/>
    </row>
    <row r="188" spans="2:35">
      <c r="B188" s="49"/>
      <c r="C188" s="49"/>
      <c r="D188" s="49"/>
      <c r="E188" s="49"/>
      <c r="F188" s="49"/>
      <c r="G188" s="49"/>
      <c r="H188" s="49"/>
      <c r="I188" s="49"/>
      <c r="J188" s="49"/>
      <c r="K188" s="49"/>
      <c r="L188" s="49"/>
      <c r="M188" s="49"/>
      <c r="N188" s="49"/>
      <c r="O188" s="199"/>
      <c r="P188" s="196"/>
      <c r="Q188" s="196"/>
      <c r="R188" s="196"/>
      <c r="S188" s="196"/>
      <c r="T188" s="196"/>
      <c r="U188" s="196"/>
      <c r="V188" s="196"/>
      <c r="W188" s="196"/>
      <c r="X188" s="196"/>
      <c r="Y188" s="196"/>
      <c r="Z188" s="196"/>
      <c r="AA188" s="196"/>
      <c r="AB188" s="196"/>
      <c r="AC188" s="196"/>
      <c r="AD188" s="196"/>
      <c r="AE188" s="196"/>
      <c r="AF188" s="196"/>
      <c r="AG188" s="191"/>
      <c r="AH188" s="191"/>
      <c r="AI188" s="192"/>
    </row>
    <row r="189" spans="2:35">
      <c r="B189" s="49"/>
      <c r="C189" s="49"/>
      <c r="D189" s="49"/>
      <c r="E189" s="49"/>
      <c r="F189" s="49"/>
      <c r="G189" s="49"/>
      <c r="H189" s="49"/>
      <c r="I189" s="49"/>
      <c r="J189" s="49"/>
      <c r="K189" s="49"/>
      <c r="L189" s="49"/>
      <c r="M189" s="49"/>
      <c r="N189" s="49"/>
      <c r="O189" s="199"/>
      <c r="P189" s="195"/>
      <c r="Q189" s="195"/>
      <c r="R189" s="195"/>
      <c r="S189" s="195"/>
      <c r="T189" s="195"/>
      <c r="U189" s="195"/>
      <c r="V189" s="195"/>
      <c r="W189" s="195"/>
      <c r="X189" s="195"/>
      <c r="Y189" s="195"/>
      <c r="Z189" s="195"/>
      <c r="AA189" s="195"/>
      <c r="AB189" s="195"/>
      <c r="AC189" s="195"/>
      <c r="AD189" s="195"/>
      <c r="AE189" s="195"/>
      <c r="AF189" s="195"/>
      <c r="AG189" s="193"/>
      <c r="AH189" s="193"/>
      <c r="AI189" s="194"/>
    </row>
    <row r="190" spans="2:35">
      <c r="B190" s="49"/>
      <c r="C190" s="49"/>
      <c r="D190" s="49"/>
      <c r="E190" s="49"/>
      <c r="F190" s="49"/>
      <c r="G190" s="49"/>
      <c r="H190" s="49"/>
      <c r="I190" s="49"/>
      <c r="J190" s="49"/>
      <c r="K190" s="49"/>
      <c r="L190" s="49"/>
      <c r="M190" s="49"/>
      <c r="N190" s="49"/>
      <c r="O190" s="199"/>
      <c r="P190" s="196"/>
      <c r="Q190" s="196"/>
      <c r="R190" s="196"/>
      <c r="S190" s="196"/>
      <c r="T190" s="196"/>
      <c r="U190" s="196"/>
      <c r="V190" s="196"/>
      <c r="W190" s="196"/>
      <c r="X190" s="196"/>
      <c r="Y190" s="196"/>
      <c r="Z190" s="196"/>
      <c r="AA190" s="196"/>
      <c r="AB190" s="196"/>
      <c r="AC190" s="196"/>
      <c r="AD190" s="196"/>
      <c r="AE190" s="196"/>
      <c r="AF190" s="196"/>
      <c r="AG190" s="191"/>
      <c r="AH190" s="191"/>
      <c r="AI190" s="192"/>
    </row>
    <row r="191" spans="2:35">
      <c r="B191" s="49"/>
      <c r="C191" s="49"/>
      <c r="D191" s="49"/>
      <c r="E191" s="49"/>
      <c r="F191" s="49"/>
      <c r="G191" s="49"/>
      <c r="H191" s="49"/>
      <c r="I191" s="49"/>
      <c r="J191" s="49"/>
      <c r="K191" s="49"/>
      <c r="L191" s="49"/>
      <c r="M191" s="49"/>
      <c r="N191" s="49"/>
      <c r="O191" s="199"/>
      <c r="P191" s="195"/>
      <c r="Q191" s="195"/>
      <c r="R191" s="195"/>
      <c r="S191" s="195"/>
      <c r="T191" s="195"/>
      <c r="U191" s="195"/>
      <c r="V191" s="195"/>
      <c r="W191" s="195"/>
      <c r="X191" s="195"/>
      <c r="Y191" s="195"/>
      <c r="Z191" s="195"/>
      <c r="AA191" s="195"/>
      <c r="AB191" s="195"/>
      <c r="AC191" s="195"/>
      <c r="AD191" s="195"/>
      <c r="AE191" s="195"/>
      <c r="AF191" s="195"/>
      <c r="AG191" s="193"/>
      <c r="AH191" s="193"/>
      <c r="AI191" s="194"/>
    </row>
    <row r="192" spans="2:35">
      <c r="B192" s="49"/>
      <c r="C192" s="49"/>
      <c r="D192" s="49"/>
      <c r="E192" s="49"/>
      <c r="F192" s="49"/>
      <c r="G192" s="49"/>
      <c r="H192" s="49"/>
      <c r="I192" s="49"/>
      <c r="J192" s="49"/>
      <c r="K192" s="49"/>
      <c r="L192" s="49"/>
      <c r="M192" s="49"/>
      <c r="N192" s="49"/>
      <c r="O192" s="199"/>
      <c r="P192" s="196"/>
      <c r="Q192" s="196"/>
      <c r="R192" s="196"/>
      <c r="S192" s="196"/>
      <c r="T192" s="196"/>
      <c r="U192" s="196"/>
      <c r="V192" s="196"/>
      <c r="W192" s="196"/>
      <c r="X192" s="196"/>
      <c r="Y192" s="196"/>
      <c r="Z192" s="196"/>
      <c r="AA192" s="196"/>
      <c r="AB192" s="196"/>
      <c r="AC192" s="196"/>
      <c r="AD192" s="196"/>
      <c r="AE192" s="196"/>
      <c r="AF192" s="196"/>
      <c r="AG192" s="191"/>
      <c r="AH192" s="191"/>
      <c r="AI192" s="192"/>
    </row>
    <row r="193" spans="2:35">
      <c r="B193" s="49"/>
      <c r="C193" s="49"/>
      <c r="D193" s="49"/>
      <c r="E193" s="49"/>
      <c r="F193" s="49"/>
      <c r="G193" s="49"/>
      <c r="H193" s="49"/>
      <c r="I193" s="49"/>
      <c r="J193" s="49"/>
      <c r="K193" s="49"/>
      <c r="L193" s="49"/>
      <c r="M193" s="49"/>
      <c r="N193" s="49"/>
      <c r="O193" s="199"/>
      <c r="P193" s="195"/>
      <c r="Q193" s="195"/>
      <c r="R193" s="195"/>
      <c r="S193" s="195"/>
      <c r="T193" s="195"/>
      <c r="U193" s="195"/>
      <c r="V193" s="195"/>
      <c r="W193" s="195"/>
      <c r="X193" s="195"/>
      <c r="Y193" s="195"/>
      <c r="Z193" s="195"/>
      <c r="AA193" s="195"/>
      <c r="AB193" s="195"/>
      <c r="AC193" s="195"/>
      <c r="AD193" s="195"/>
      <c r="AE193" s="195"/>
      <c r="AF193" s="195"/>
      <c r="AG193" s="193"/>
      <c r="AH193" s="193"/>
      <c r="AI193" s="194"/>
    </row>
    <row r="194" spans="2:35">
      <c r="B194" s="49"/>
      <c r="C194" s="49"/>
      <c r="D194" s="49"/>
      <c r="E194" s="49"/>
      <c r="F194" s="49"/>
      <c r="G194" s="49"/>
      <c r="H194" s="49"/>
      <c r="I194" s="49"/>
      <c r="J194" s="49"/>
      <c r="K194" s="49"/>
      <c r="L194" s="49"/>
      <c r="M194" s="49"/>
      <c r="N194" s="49"/>
      <c r="O194" s="199"/>
      <c r="P194" s="196"/>
      <c r="Q194" s="196"/>
      <c r="R194" s="196"/>
      <c r="S194" s="196"/>
      <c r="T194" s="196"/>
      <c r="U194" s="196"/>
      <c r="V194" s="196"/>
      <c r="W194" s="196"/>
      <c r="X194" s="196"/>
      <c r="Y194" s="196"/>
      <c r="Z194" s="196"/>
      <c r="AA194" s="196"/>
      <c r="AB194" s="196"/>
      <c r="AC194" s="196"/>
      <c r="AD194" s="196"/>
      <c r="AE194" s="196"/>
      <c r="AF194" s="196"/>
      <c r="AG194" s="191"/>
      <c r="AH194" s="191"/>
      <c r="AI194" s="192"/>
    </row>
    <row r="195" spans="2:35">
      <c r="B195" s="49"/>
      <c r="C195" s="49"/>
      <c r="D195" s="49"/>
      <c r="E195" s="49"/>
      <c r="F195" s="49"/>
      <c r="G195" s="49"/>
      <c r="H195" s="49"/>
      <c r="I195" s="49"/>
      <c r="J195" s="49"/>
      <c r="K195" s="49"/>
      <c r="L195" s="49"/>
      <c r="M195" s="49"/>
      <c r="N195" s="49"/>
      <c r="O195" s="199"/>
      <c r="P195" s="195"/>
      <c r="Q195" s="195"/>
      <c r="R195" s="195"/>
      <c r="S195" s="195"/>
      <c r="T195" s="195"/>
      <c r="U195" s="195"/>
      <c r="V195" s="195"/>
      <c r="W195" s="195"/>
      <c r="X195" s="195"/>
      <c r="Y195" s="195"/>
      <c r="Z195" s="195"/>
      <c r="AA195" s="195"/>
      <c r="AB195" s="195"/>
      <c r="AC195" s="195"/>
      <c r="AD195" s="195"/>
      <c r="AE195" s="195"/>
      <c r="AF195" s="195"/>
      <c r="AG195" s="193"/>
      <c r="AH195" s="193"/>
      <c r="AI195" s="194"/>
    </row>
    <row r="196" spans="2:35">
      <c r="B196" s="49"/>
      <c r="C196" s="49"/>
      <c r="D196" s="49"/>
      <c r="E196" s="49"/>
      <c r="F196" s="49"/>
      <c r="G196" s="49"/>
      <c r="H196" s="49"/>
      <c r="I196" s="49"/>
      <c r="J196" s="49"/>
      <c r="K196" s="49"/>
      <c r="L196" s="49"/>
      <c r="M196" s="49"/>
      <c r="N196" s="49"/>
      <c r="O196" s="199"/>
      <c r="P196" s="196"/>
      <c r="Q196" s="196"/>
      <c r="R196" s="196"/>
      <c r="S196" s="196"/>
      <c r="T196" s="196"/>
      <c r="U196" s="196"/>
      <c r="V196" s="196"/>
      <c r="W196" s="196"/>
      <c r="X196" s="196"/>
      <c r="Y196" s="196"/>
      <c r="Z196" s="196"/>
      <c r="AA196" s="196"/>
      <c r="AB196" s="196"/>
      <c r="AC196" s="196"/>
      <c r="AD196" s="196"/>
      <c r="AE196" s="196"/>
      <c r="AF196" s="196"/>
      <c r="AG196" s="191"/>
      <c r="AH196" s="191"/>
      <c r="AI196" s="192"/>
    </row>
    <row r="197" spans="2:35">
      <c r="B197" s="49"/>
      <c r="C197" s="49"/>
      <c r="D197" s="49"/>
      <c r="E197" s="49"/>
      <c r="F197" s="49"/>
      <c r="G197" s="49"/>
      <c r="H197" s="49"/>
      <c r="I197" s="49"/>
      <c r="J197" s="49"/>
      <c r="K197" s="49"/>
      <c r="L197" s="49"/>
      <c r="M197" s="49"/>
      <c r="N197" s="49"/>
      <c r="O197" s="199"/>
      <c r="P197" s="195"/>
      <c r="Q197" s="195"/>
      <c r="R197" s="195"/>
      <c r="S197" s="195"/>
      <c r="T197" s="195"/>
      <c r="U197" s="195"/>
      <c r="V197" s="195"/>
      <c r="W197" s="195"/>
      <c r="X197" s="195"/>
      <c r="Y197" s="195"/>
      <c r="Z197" s="195"/>
      <c r="AA197" s="195"/>
      <c r="AB197" s="195"/>
      <c r="AC197" s="195"/>
      <c r="AD197" s="195"/>
      <c r="AE197" s="195"/>
      <c r="AF197" s="195"/>
      <c r="AG197" s="193"/>
      <c r="AH197" s="193"/>
      <c r="AI197" s="194"/>
    </row>
    <row r="198" spans="2:35">
      <c r="B198" s="49"/>
      <c r="C198" s="49"/>
      <c r="D198" s="49"/>
      <c r="E198" s="49"/>
      <c r="F198" s="49"/>
      <c r="G198" s="49"/>
      <c r="H198" s="49"/>
      <c r="I198" s="49"/>
      <c r="J198" s="49"/>
      <c r="K198" s="49"/>
      <c r="L198" s="49"/>
      <c r="M198" s="49"/>
      <c r="N198" s="49"/>
      <c r="O198" s="199"/>
      <c r="P198" s="196"/>
      <c r="Q198" s="196"/>
      <c r="R198" s="196"/>
      <c r="S198" s="196"/>
      <c r="T198" s="196"/>
      <c r="U198" s="196"/>
      <c r="V198" s="196"/>
      <c r="W198" s="196"/>
      <c r="X198" s="196"/>
      <c r="Y198" s="196"/>
      <c r="Z198" s="196"/>
      <c r="AA198" s="196"/>
      <c r="AB198" s="196"/>
      <c r="AC198" s="196"/>
      <c r="AD198" s="196"/>
      <c r="AE198" s="196"/>
      <c r="AF198" s="196"/>
      <c r="AG198" s="191"/>
      <c r="AH198" s="191"/>
      <c r="AI198" s="192"/>
    </row>
    <row r="199" spans="2:35">
      <c r="B199" s="49"/>
      <c r="C199" s="49"/>
      <c r="D199" s="49"/>
      <c r="E199" s="49"/>
      <c r="F199" s="49"/>
      <c r="G199" s="49"/>
      <c r="H199" s="49"/>
      <c r="I199" s="49"/>
      <c r="J199" s="49"/>
      <c r="K199" s="49"/>
      <c r="L199" s="49"/>
      <c r="M199" s="49"/>
      <c r="N199" s="49"/>
      <c r="O199" s="199"/>
      <c r="P199" s="195"/>
      <c r="Q199" s="195"/>
      <c r="R199" s="195"/>
      <c r="S199" s="195"/>
      <c r="T199" s="195"/>
      <c r="U199" s="195"/>
      <c r="V199" s="195"/>
      <c r="W199" s="195"/>
      <c r="X199" s="195"/>
      <c r="Y199" s="195"/>
      <c r="Z199" s="195"/>
      <c r="AA199" s="195"/>
      <c r="AB199" s="195"/>
      <c r="AC199" s="195"/>
      <c r="AD199" s="195"/>
      <c r="AE199" s="195"/>
      <c r="AF199" s="195"/>
      <c r="AG199" s="193"/>
      <c r="AH199" s="193"/>
      <c r="AI199" s="194"/>
    </row>
    <row r="200" spans="2:35">
      <c r="B200" s="49"/>
      <c r="C200" s="49"/>
      <c r="D200" s="49"/>
      <c r="E200" s="49"/>
      <c r="F200" s="49"/>
      <c r="G200" s="49"/>
      <c r="H200" s="49"/>
      <c r="I200" s="49"/>
      <c r="J200" s="49"/>
      <c r="K200" s="49"/>
      <c r="L200" s="49"/>
      <c r="M200" s="49"/>
      <c r="N200" s="49"/>
      <c r="O200" s="199"/>
      <c r="P200" s="196"/>
      <c r="Q200" s="196"/>
      <c r="R200" s="196"/>
      <c r="S200" s="196"/>
      <c r="T200" s="196"/>
      <c r="U200" s="196"/>
      <c r="V200" s="196"/>
      <c r="W200" s="196"/>
      <c r="X200" s="196"/>
      <c r="Y200" s="196"/>
      <c r="Z200" s="196"/>
      <c r="AA200" s="196"/>
      <c r="AB200" s="196"/>
      <c r="AC200" s="196"/>
      <c r="AD200" s="196"/>
      <c r="AE200" s="196"/>
      <c r="AF200" s="196"/>
      <c r="AG200" s="191"/>
      <c r="AH200" s="191"/>
      <c r="AI200" s="192"/>
    </row>
    <row r="201" spans="2:35">
      <c r="B201" s="49"/>
      <c r="C201" s="49"/>
      <c r="D201" s="49"/>
      <c r="E201" s="49"/>
      <c r="F201" s="49"/>
      <c r="G201" s="49"/>
      <c r="H201" s="49"/>
      <c r="I201" s="49"/>
      <c r="J201" s="49"/>
      <c r="K201" s="49"/>
      <c r="L201" s="49"/>
      <c r="M201" s="49"/>
      <c r="N201" s="49"/>
      <c r="O201" s="199"/>
      <c r="P201" s="195"/>
      <c r="Q201" s="195"/>
      <c r="R201" s="195"/>
      <c r="S201" s="195"/>
      <c r="T201" s="195"/>
      <c r="U201" s="195"/>
      <c r="V201" s="195"/>
      <c r="W201" s="195"/>
      <c r="X201" s="195"/>
      <c r="Y201" s="195"/>
      <c r="Z201" s="195"/>
      <c r="AA201" s="195"/>
      <c r="AB201" s="195"/>
      <c r="AC201" s="195"/>
      <c r="AD201" s="195"/>
      <c r="AE201" s="195"/>
      <c r="AF201" s="195"/>
      <c r="AG201" s="193"/>
      <c r="AH201" s="193"/>
      <c r="AI201" s="194"/>
    </row>
    <row r="202" spans="2:35">
      <c r="B202" s="49"/>
      <c r="C202" s="49"/>
      <c r="D202" s="49"/>
      <c r="E202" s="49"/>
      <c r="F202" s="49"/>
      <c r="G202" s="49"/>
      <c r="H202" s="49"/>
      <c r="I202" s="49"/>
      <c r="J202" s="49"/>
      <c r="K202" s="49"/>
      <c r="L202" s="49"/>
      <c r="M202" s="49"/>
      <c r="N202" s="49"/>
      <c r="O202" s="199"/>
      <c r="P202" s="196"/>
      <c r="Q202" s="196"/>
      <c r="R202" s="196"/>
      <c r="S202" s="196"/>
      <c r="T202" s="196"/>
      <c r="U202" s="196"/>
      <c r="V202" s="196"/>
      <c r="W202" s="196"/>
      <c r="X202" s="196"/>
      <c r="Y202" s="196"/>
      <c r="Z202" s="196"/>
      <c r="AA202" s="196"/>
      <c r="AB202" s="196"/>
      <c r="AC202" s="196"/>
      <c r="AD202" s="196"/>
      <c r="AE202" s="196"/>
      <c r="AF202" s="196"/>
      <c r="AG202" s="191"/>
      <c r="AH202" s="191"/>
      <c r="AI202" s="192"/>
    </row>
    <row r="203" spans="2:35">
      <c r="B203" s="49"/>
      <c r="C203" s="49"/>
      <c r="D203" s="49"/>
      <c r="E203" s="49"/>
      <c r="F203" s="49"/>
      <c r="G203" s="49"/>
      <c r="H203" s="49"/>
      <c r="I203" s="49"/>
      <c r="J203" s="49"/>
      <c r="K203" s="49"/>
      <c r="L203" s="49"/>
      <c r="M203" s="49"/>
      <c r="N203" s="49"/>
      <c r="O203" s="199"/>
      <c r="P203" s="195"/>
      <c r="Q203" s="195"/>
      <c r="R203" s="195"/>
      <c r="S203" s="195"/>
      <c r="T203" s="195"/>
      <c r="U203" s="195"/>
      <c r="V203" s="195"/>
      <c r="W203" s="195"/>
      <c r="X203" s="195"/>
      <c r="Y203" s="195"/>
      <c r="Z203" s="195"/>
      <c r="AA203" s="195"/>
      <c r="AB203" s="195"/>
      <c r="AC203" s="195"/>
      <c r="AD203" s="195"/>
      <c r="AE203" s="195"/>
      <c r="AF203" s="195"/>
      <c r="AG203" s="193"/>
      <c r="AH203" s="193"/>
      <c r="AI203" s="194"/>
    </row>
    <row r="204" spans="2:35">
      <c r="B204" s="49"/>
      <c r="C204" s="49"/>
      <c r="D204" s="49"/>
      <c r="E204" s="49"/>
      <c r="F204" s="49"/>
      <c r="G204" s="49"/>
      <c r="H204" s="49"/>
      <c r="I204" s="49"/>
      <c r="J204" s="49"/>
      <c r="K204" s="49"/>
      <c r="L204" s="49"/>
      <c r="M204" s="49"/>
      <c r="N204" s="49"/>
      <c r="O204" s="199"/>
      <c r="P204" s="196"/>
      <c r="Q204" s="196"/>
      <c r="R204" s="196"/>
      <c r="S204" s="196"/>
      <c r="T204" s="196"/>
      <c r="U204" s="196"/>
      <c r="V204" s="196"/>
      <c r="W204" s="196"/>
      <c r="X204" s="196"/>
      <c r="Y204" s="196"/>
      <c r="Z204" s="196"/>
      <c r="AA204" s="196"/>
      <c r="AB204" s="196"/>
      <c r="AC204" s="196"/>
      <c r="AD204" s="196"/>
      <c r="AE204" s="196"/>
      <c r="AF204" s="196"/>
      <c r="AG204" s="191"/>
      <c r="AH204" s="191"/>
      <c r="AI204" s="192"/>
    </row>
    <row r="205" spans="2:35">
      <c r="B205" s="49"/>
      <c r="C205" s="49"/>
      <c r="D205" s="49"/>
      <c r="E205" s="49"/>
      <c r="F205" s="49"/>
      <c r="G205" s="49"/>
      <c r="H205" s="49"/>
      <c r="I205" s="49"/>
      <c r="J205" s="49"/>
      <c r="K205" s="49"/>
      <c r="L205" s="49"/>
      <c r="M205" s="49"/>
      <c r="N205" s="49"/>
      <c r="O205" s="199"/>
      <c r="P205" s="195"/>
      <c r="Q205" s="195"/>
      <c r="R205" s="195"/>
      <c r="S205" s="195"/>
      <c r="T205" s="195"/>
      <c r="U205" s="195"/>
      <c r="V205" s="195"/>
      <c r="W205" s="195"/>
      <c r="X205" s="195"/>
      <c r="Y205" s="195"/>
      <c r="Z205" s="195"/>
      <c r="AA205" s="195"/>
      <c r="AB205" s="195"/>
      <c r="AC205" s="195"/>
      <c r="AD205" s="195"/>
      <c r="AE205" s="195"/>
      <c r="AF205" s="195"/>
      <c r="AG205" s="193"/>
      <c r="AH205" s="193"/>
      <c r="AI205" s="194"/>
    </row>
    <row r="206" spans="2:35">
      <c r="B206" s="49"/>
      <c r="C206" s="49"/>
      <c r="D206" s="49"/>
      <c r="E206" s="49"/>
      <c r="F206" s="49"/>
      <c r="G206" s="49"/>
      <c r="H206" s="49"/>
      <c r="I206" s="49"/>
      <c r="J206" s="49"/>
      <c r="K206" s="49"/>
      <c r="L206" s="49"/>
      <c r="M206" s="49"/>
      <c r="N206" s="49"/>
      <c r="O206" s="199"/>
      <c r="P206" s="196"/>
      <c r="Q206" s="196"/>
      <c r="R206" s="196"/>
      <c r="S206" s="196"/>
      <c r="T206" s="196"/>
      <c r="U206" s="196"/>
      <c r="V206" s="196"/>
      <c r="W206" s="196"/>
      <c r="X206" s="196"/>
      <c r="Y206" s="196"/>
      <c r="Z206" s="196"/>
      <c r="AA206" s="196"/>
      <c r="AB206" s="196"/>
      <c r="AC206" s="196"/>
      <c r="AD206" s="196"/>
      <c r="AE206" s="196"/>
      <c r="AF206" s="196"/>
      <c r="AG206" s="191"/>
      <c r="AH206" s="191"/>
      <c r="AI206" s="192"/>
    </row>
    <row r="207" spans="2:35">
      <c r="B207" s="49"/>
      <c r="C207" s="49"/>
      <c r="D207" s="49"/>
      <c r="E207" s="49"/>
      <c r="F207" s="49"/>
      <c r="G207" s="49"/>
      <c r="H207" s="49"/>
      <c r="I207" s="49"/>
      <c r="J207" s="49"/>
      <c r="K207" s="49"/>
      <c r="L207" s="49"/>
      <c r="M207" s="49"/>
      <c r="N207" s="49"/>
      <c r="O207" s="199"/>
      <c r="P207" s="195"/>
      <c r="Q207" s="195"/>
      <c r="R207" s="195"/>
      <c r="S207" s="195"/>
      <c r="T207" s="195"/>
      <c r="U207" s="195"/>
      <c r="V207" s="195"/>
      <c r="W207" s="195"/>
      <c r="X207" s="195"/>
      <c r="Y207" s="195"/>
      <c r="Z207" s="195"/>
      <c r="AA207" s="195"/>
      <c r="AB207" s="195"/>
      <c r="AC207" s="195"/>
      <c r="AD207" s="195"/>
      <c r="AE207" s="195"/>
      <c r="AF207" s="195"/>
      <c r="AG207" s="193"/>
      <c r="AH207" s="193"/>
      <c r="AI207" s="194"/>
    </row>
    <row r="208" spans="2:35">
      <c r="B208" s="49"/>
      <c r="C208" s="49"/>
      <c r="D208" s="49"/>
      <c r="E208" s="49"/>
      <c r="F208" s="49"/>
      <c r="G208" s="49"/>
      <c r="H208" s="49"/>
      <c r="I208" s="49"/>
      <c r="J208" s="49"/>
      <c r="K208" s="49"/>
      <c r="L208" s="49"/>
      <c r="M208" s="49"/>
      <c r="N208" s="49"/>
      <c r="O208" s="199"/>
      <c r="P208" s="196"/>
      <c r="Q208" s="196"/>
      <c r="R208" s="196"/>
      <c r="S208" s="196"/>
      <c r="T208" s="196"/>
      <c r="U208" s="196"/>
      <c r="V208" s="196"/>
      <c r="W208" s="196"/>
      <c r="X208" s="196"/>
      <c r="Y208" s="196"/>
      <c r="Z208" s="196"/>
      <c r="AA208" s="196"/>
      <c r="AB208" s="196"/>
      <c r="AC208" s="196"/>
      <c r="AD208" s="196"/>
      <c r="AE208" s="196"/>
      <c r="AF208" s="196"/>
      <c r="AG208" s="191"/>
      <c r="AH208" s="191"/>
      <c r="AI208" s="192"/>
    </row>
    <row r="209" spans="2:35">
      <c r="B209" s="49"/>
      <c r="C209" s="49"/>
      <c r="D209" s="49"/>
      <c r="E209" s="49"/>
      <c r="F209" s="49"/>
      <c r="G209" s="49"/>
      <c r="H209" s="49"/>
      <c r="I209" s="49"/>
      <c r="J209" s="49"/>
      <c r="K209" s="49"/>
      <c r="L209" s="49"/>
      <c r="M209" s="49"/>
      <c r="N209" s="49"/>
      <c r="O209" s="199"/>
      <c r="P209" s="195"/>
      <c r="Q209" s="195"/>
      <c r="R209" s="195"/>
      <c r="S209" s="195"/>
      <c r="T209" s="195"/>
      <c r="U209" s="195"/>
      <c r="V209" s="195"/>
      <c r="W209" s="195"/>
      <c r="X209" s="195"/>
      <c r="Y209" s="195"/>
      <c r="Z209" s="195"/>
      <c r="AA209" s="195"/>
      <c r="AB209" s="195"/>
      <c r="AC209" s="195"/>
      <c r="AD209" s="195"/>
      <c r="AE209" s="195"/>
      <c r="AF209" s="195"/>
      <c r="AG209" s="193"/>
      <c r="AH209" s="193"/>
      <c r="AI209" s="194"/>
    </row>
    <row r="210" spans="2:35">
      <c r="B210" s="49"/>
      <c r="C210" s="49"/>
      <c r="D210" s="49"/>
      <c r="E210" s="49"/>
      <c r="F210" s="49"/>
      <c r="G210" s="49"/>
      <c r="H210" s="49"/>
      <c r="I210" s="49"/>
      <c r="J210" s="49"/>
      <c r="K210" s="49"/>
      <c r="L210" s="49"/>
      <c r="M210" s="49"/>
      <c r="N210" s="49"/>
      <c r="O210" s="199"/>
      <c r="P210" s="196"/>
      <c r="Q210" s="196"/>
      <c r="R210" s="196"/>
      <c r="S210" s="196"/>
      <c r="T210" s="196"/>
      <c r="U210" s="196"/>
      <c r="V210" s="196"/>
      <c r="W210" s="196"/>
      <c r="X210" s="196"/>
      <c r="Y210" s="196"/>
      <c r="Z210" s="196"/>
      <c r="AA210" s="196"/>
      <c r="AB210" s="196"/>
      <c r="AC210" s="196"/>
      <c r="AD210" s="196"/>
      <c r="AE210" s="196"/>
      <c r="AF210" s="196"/>
      <c r="AG210" s="191"/>
      <c r="AH210" s="191"/>
      <c r="AI210" s="192"/>
    </row>
    <row r="211" spans="2:35">
      <c r="B211" s="49"/>
      <c r="C211" s="49"/>
      <c r="D211" s="49"/>
      <c r="E211" s="49"/>
      <c r="F211" s="49"/>
      <c r="G211" s="49"/>
      <c r="H211" s="49"/>
      <c r="I211" s="49"/>
      <c r="J211" s="49"/>
      <c r="K211" s="49"/>
      <c r="L211" s="49"/>
      <c r="M211" s="49"/>
      <c r="N211" s="49"/>
      <c r="O211" s="199"/>
      <c r="P211" s="195"/>
      <c r="Q211" s="195"/>
      <c r="R211" s="195"/>
      <c r="S211" s="195"/>
      <c r="T211" s="195"/>
      <c r="U211" s="195"/>
      <c r="V211" s="195"/>
      <c r="W211" s="195"/>
      <c r="X211" s="195"/>
      <c r="Y211" s="195"/>
      <c r="Z211" s="195"/>
      <c r="AA211" s="195"/>
      <c r="AB211" s="195"/>
      <c r="AC211" s="195"/>
      <c r="AD211" s="195"/>
      <c r="AE211" s="195"/>
      <c r="AF211" s="195"/>
      <c r="AG211" s="193"/>
      <c r="AH211" s="193"/>
      <c r="AI211" s="194"/>
    </row>
    <row r="212" spans="2:35">
      <c r="B212" s="49"/>
      <c r="C212" s="49"/>
      <c r="D212" s="49"/>
      <c r="E212" s="49"/>
      <c r="F212" s="49"/>
      <c r="G212" s="49"/>
      <c r="H212" s="49"/>
      <c r="I212" s="49"/>
      <c r="J212" s="49"/>
      <c r="K212" s="49"/>
      <c r="L212" s="49"/>
      <c r="M212" s="49"/>
      <c r="N212" s="49"/>
      <c r="O212" s="199"/>
      <c r="P212" s="196"/>
      <c r="Q212" s="196"/>
      <c r="R212" s="196"/>
      <c r="S212" s="196"/>
      <c r="T212" s="196"/>
      <c r="U212" s="196"/>
      <c r="V212" s="196"/>
      <c r="W212" s="196"/>
      <c r="X212" s="196"/>
      <c r="Y212" s="196"/>
      <c r="Z212" s="196"/>
      <c r="AA212" s="196"/>
      <c r="AB212" s="196"/>
      <c r="AC212" s="196"/>
      <c r="AD212" s="196"/>
      <c r="AE212" s="196"/>
      <c r="AF212" s="196"/>
      <c r="AG212" s="191"/>
      <c r="AH212" s="191"/>
      <c r="AI212" s="192"/>
    </row>
    <row r="213" spans="2:35">
      <c r="B213" s="49"/>
      <c r="C213" s="49"/>
      <c r="D213" s="49"/>
      <c r="E213" s="49"/>
      <c r="F213" s="49"/>
      <c r="G213" s="49"/>
      <c r="H213" s="49"/>
      <c r="I213" s="49"/>
      <c r="J213" s="49"/>
      <c r="K213" s="49"/>
      <c r="L213" s="49"/>
      <c r="M213" s="49"/>
      <c r="N213" s="49"/>
      <c r="O213" s="199"/>
      <c r="P213" s="195"/>
      <c r="Q213" s="195"/>
      <c r="R213" s="195"/>
      <c r="S213" s="195"/>
      <c r="T213" s="195"/>
      <c r="U213" s="195"/>
      <c r="V213" s="195"/>
      <c r="W213" s="195"/>
      <c r="X213" s="195"/>
      <c r="Y213" s="195"/>
      <c r="Z213" s="195"/>
      <c r="AA213" s="195"/>
      <c r="AB213" s="195"/>
      <c r="AC213" s="195"/>
      <c r="AD213" s="195"/>
      <c r="AE213" s="195"/>
      <c r="AF213" s="195"/>
      <c r="AG213" s="193"/>
      <c r="AH213" s="193"/>
      <c r="AI213" s="194"/>
    </row>
    <row r="214" spans="2:35">
      <c r="B214" s="49"/>
      <c r="C214" s="49"/>
      <c r="D214" s="49"/>
      <c r="E214" s="49"/>
      <c r="F214" s="49"/>
      <c r="G214" s="49"/>
      <c r="H214" s="49"/>
      <c r="I214" s="49"/>
      <c r="J214" s="49"/>
      <c r="K214" s="49"/>
      <c r="L214" s="49"/>
      <c r="M214" s="49"/>
      <c r="N214" s="49"/>
      <c r="O214" s="199"/>
      <c r="P214" s="196"/>
      <c r="Q214" s="196"/>
      <c r="R214" s="196"/>
      <c r="S214" s="196"/>
      <c r="T214" s="196"/>
      <c r="U214" s="196"/>
      <c r="V214" s="196"/>
      <c r="W214" s="196"/>
      <c r="X214" s="196"/>
      <c r="Y214" s="196"/>
      <c r="Z214" s="196"/>
      <c r="AA214" s="196"/>
      <c r="AB214" s="196"/>
      <c r="AC214" s="196"/>
      <c r="AD214" s="196"/>
      <c r="AE214" s="196"/>
      <c r="AF214" s="196"/>
      <c r="AG214" s="191"/>
      <c r="AH214" s="191"/>
      <c r="AI214" s="192"/>
    </row>
    <row r="215" spans="2:35">
      <c r="B215" s="49"/>
      <c r="C215" s="49"/>
      <c r="D215" s="49"/>
      <c r="E215" s="49"/>
      <c r="F215" s="49"/>
      <c r="G215" s="49"/>
      <c r="H215" s="49"/>
      <c r="I215" s="49"/>
      <c r="J215" s="49"/>
      <c r="K215" s="49"/>
      <c r="L215" s="49"/>
      <c r="M215" s="49"/>
      <c r="N215" s="49"/>
      <c r="O215" s="199"/>
      <c r="P215" s="195"/>
      <c r="Q215" s="195"/>
      <c r="R215" s="195"/>
      <c r="S215" s="195"/>
      <c r="T215" s="195"/>
      <c r="U215" s="195"/>
      <c r="V215" s="195"/>
      <c r="W215" s="195"/>
      <c r="X215" s="195"/>
      <c r="Y215" s="195"/>
      <c r="Z215" s="195"/>
      <c r="AA215" s="195"/>
      <c r="AB215" s="195"/>
      <c r="AC215" s="195"/>
      <c r="AD215" s="195"/>
      <c r="AE215" s="195"/>
      <c r="AF215" s="195"/>
      <c r="AG215" s="193"/>
      <c r="AH215" s="193"/>
      <c r="AI215" s="194"/>
    </row>
    <row r="216" spans="2:35">
      <c r="B216" s="49"/>
      <c r="C216" s="49"/>
      <c r="D216" s="49"/>
      <c r="E216" s="49"/>
      <c r="F216" s="49"/>
      <c r="G216" s="49"/>
      <c r="H216" s="49"/>
      <c r="I216" s="49"/>
      <c r="J216" s="49"/>
      <c r="K216" s="49"/>
      <c r="L216" s="49"/>
      <c r="M216" s="49"/>
      <c r="N216" s="49"/>
      <c r="O216" s="199"/>
      <c r="P216" s="196"/>
      <c r="Q216" s="196"/>
      <c r="R216" s="196"/>
      <c r="S216" s="196"/>
      <c r="T216" s="196"/>
      <c r="U216" s="196"/>
      <c r="V216" s="196"/>
      <c r="W216" s="196"/>
      <c r="X216" s="196"/>
      <c r="Y216" s="196"/>
      <c r="Z216" s="196"/>
      <c r="AA216" s="196"/>
      <c r="AB216" s="196"/>
      <c r="AC216" s="196"/>
      <c r="AD216" s="196"/>
      <c r="AE216" s="196"/>
      <c r="AF216" s="196"/>
      <c r="AG216" s="191"/>
      <c r="AH216" s="191"/>
      <c r="AI216" s="192"/>
    </row>
    <row r="217" spans="2:35">
      <c r="B217" s="49"/>
      <c r="C217" s="49"/>
      <c r="D217" s="49"/>
      <c r="E217" s="49"/>
      <c r="F217" s="49"/>
      <c r="G217" s="49"/>
      <c r="H217" s="49"/>
      <c r="I217" s="49"/>
      <c r="J217" s="49"/>
      <c r="K217" s="49"/>
      <c r="L217" s="49"/>
      <c r="M217" s="49"/>
      <c r="N217" s="49"/>
      <c r="O217" s="199"/>
      <c r="P217" s="195"/>
      <c r="Q217" s="195"/>
      <c r="R217" s="195"/>
      <c r="S217" s="195"/>
      <c r="T217" s="195"/>
      <c r="U217" s="195"/>
      <c r="V217" s="195"/>
      <c r="W217" s="195"/>
      <c r="X217" s="195"/>
      <c r="Y217" s="195"/>
      <c r="Z217" s="195"/>
      <c r="AA217" s="195"/>
      <c r="AB217" s="195"/>
      <c r="AC217" s="195"/>
      <c r="AD217" s="195"/>
      <c r="AE217" s="195"/>
      <c r="AF217" s="195"/>
      <c r="AG217" s="193"/>
      <c r="AH217" s="193"/>
      <c r="AI217" s="194"/>
    </row>
    <row r="218" spans="2:35">
      <c r="B218" s="49"/>
      <c r="C218" s="49"/>
      <c r="D218" s="49"/>
      <c r="E218" s="49"/>
      <c r="F218" s="49"/>
      <c r="G218" s="49"/>
      <c r="H218" s="49"/>
      <c r="I218" s="49"/>
      <c r="J218" s="49"/>
      <c r="K218" s="49"/>
      <c r="L218" s="49"/>
      <c r="M218" s="49"/>
      <c r="N218" s="49"/>
      <c r="O218" s="199"/>
      <c r="P218" s="196"/>
      <c r="Q218" s="196"/>
      <c r="R218" s="196"/>
      <c r="S218" s="196"/>
      <c r="T218" s="196"/>
      <c r="U218" s="196"/>
      <c r="V218" s="196"/>
      <c r="W218" s="196"/>
      <c r="X218" s="196"/>
      <c r="Y218" s="196"/>
      <c r="Z218" s="196"/>
      <c r="AA218" s="196"/>
      <c r="AB218" s="196"/>
      <c r="AC218" s="196"/>
      <c r="AD218" s="196"/>
      <c r="AE218" s="196"/>
      <c r="AF218" s="196"/>
      <c r="AG218" s="191"/>
      <c r="AH218" s="191"/>
      <c r="AI218" s="192"/>
    </row>
    <row r="219" spans="2:35">
      <c r="B219" s="49"/>
      <c r="C219" s="49"/>
      <c r="D219" s="49"/>
      <c r="E219" s="49"/>
      <c r="F219" s="49"/>
      <c r="G219" s="49"/>
      <c r="H219" s="49"/>
      <c r="I219" s="49"/>
      <c r="J219" s="49"/>
      <c r="K219" s="49"/>
      <c r="L219" s="49"/>
      <c r="M219" s="49"/>
      <c r="N219" s="49"/>
      <c r="O219" s="199"/>
      <c r="P219" s="195"/>
      <c r="Q219" s="195"/>
      <c r="R219" s="195"/>
      <c r="S219" s="195"/>
      <c r="T219" s="195"/>
      <c r="U219" s="195"/>
      <c r="V219" s="195"/>
      <c r="W219" s="195"/>
      <c r="X219" s="195"/>
      <c r="Y219" s="195"/>
      <c r="Z219" s="195"/>
      <c r="AA219" s="195"/>
      <c r="AB219" s="195"/>
      <c r="AC219" s="195"/>
      <c r="AD219" s="195"/>
      <c r="AE219" s="195"/>
      <c r="AF219" s="195"/>
      <c r="AG219" s="193"/>
      <c r="AH219" s="193"/>
      <c r="AI219" s="194"/>
    </row>
    <row r="220" spans="2:35">
      <c r="B220" s="49"/>
      <c r="C220" s="49"/>
      <c r="D220" s="49"/>
      <c r="E220" s="49"/>
      <c r="F220" s="49"/>
      <c r="G220" s="49"/>
      <c r="H220" s="49"/>
      <c r="I220" s="49"/>
      <c r="J220" s="49"/>
      <c r="K220" s="49"/>
      <c r="L220" s="49"/>
      <c r="M220" s="49"/>
      <c r="N220" s="49"/>
      <c r="O220" s="199"/>
      <c r="P220" s="196"/>
      <c r="Q220" s="196"/>
      <c r="R220" s="196"/>
      <c r="S220" s="196"/>
      <c r="T220" s="196"/>
      <c r="U220" s="196"/>
      <c r="V220" s="196"/>
      <c r="W220" s="196"/>
      <c r="X220" s="196"/>
      <c r="Y220" s="196"/>
      <c r="Z220" s="196"/>
      <c r="AA220" s="196"/>
      <c r="AB220" s="196"/>
      <c r="AC220" s="196"/>
      <c r="AD220" s="196"/>
      <c r="AE220" s="196"/>
      <c r="AF220" s="196"/>
      <c r="AG220" s="191"/>
      <c r="AH220" s="191"/>
      <c r="AI220" s="192"/>
    </row>
    <row r="221" spans="2:35">
      <c r="B221" s="49"/>
      <c r="C221" s="49"/>
      <c r="D221" s="49"/>
      <c r="E221" s="49"/>
      <c r="F221" s="49"/>
      <c r="G221" s="49"/>
      <c r="H221" s="49"/>
      <c r="I221" s="49"/>
      <c r="J221" s="49"/>
      <c r="K221" s="49"/>
      <c r="L221" s="49"/>
      <c r="M221" s="49"/>
      <c r="N221" s="49"/>
      <c r="O221" s="199"/>
      <c r="P221" s="195"/>
      <c r="Q221" s="195"/>
      <c r="R221" s="195"/>
      <c r="S221" s="195"/>
      <c r="T221" s="195"/>
      <c r="U221" s="195"/>
      <c r="V221" s="195"/>
      <c r="W221" s="195"/>
      <c r="X221" s="195"/>
      <c r="Y221" s="195"/>
      <c r="Z221" s="195"/>
      <c r="AA221" s="195"/>
      <c r="AB221" s="195"/>
      <c r="AC221" s="195"/>
      <c r="AD221" s="195"/>
      <c r="AE221" s="195"/>
      <c r="AF221" s="195"/>
      <c r="AG221" s="193"/>
      <c r="AH221" s="193"/>
      <c r="AI221" s="194"/>
    </row>
    <row r="222" spans="2:35">
      <c r="B222" s="49"/>
      <c r="C222" s="49"/>
      <c r="D222" s="49"/>
      <c r="E222" s="49"/>
      <c r="F222" s="49"/>
      <c r="G222" s="49"/>
      <c r="H222" s="49"/>
      <c r="I222" s="49"/>
      <c r="J222" s="49"/>
      <c r="K222" s="49"/>
      <c r="L222" s="49"/>
      <c r="M222" s="49"/>
      <c r="N222" s="49"/>
      <c r="O222" s="199"/>
      <c r="P222" s="196"/>
      <c r="Q222" s="196"/>
      <c r="R222" s="196"/>
      <c r="S222" s="196"/>
      <c r="T222" s="196"/>
      <c r="U222" s="196"/>
      <c r="V222" s="196"/>
      <c r="W222" s="196"/>
      <c r="X222" s="196"/>
      <c r="Y222" s="196"/>
      <c r="Z222" s="196"/>
      <c r="AA222" s="196"/>
      <c r="AB222" s="196"/>
      <c r="AC222" s="196"/>
      <c r="AD222" s="196"/>
      <c r="AE222" s="196"/>
      <c r="AF222" s="196"/>
      <c r="AG222" s="191"/>
      <c r="AH222" s="191"/>
      <c r="AI222" s="192"/>
    </row>
    <row r="223" spans="2:35">
      <c r="B223" s="49"/>
      <c r="C223" s="49"/>
      <c r="D223" s="49"/>
      <c r="E223" s="49"/>
      <c r="F223" s="49"/>
      <c r="G223" s="49"/>
      <c r="H223" s="49"/>
      <c r="I223" s="49"/>
      <c r="J223" s="49"/>
      <c r="K223" s="49"/>
      <c r="L223" s="49"/>
      <c r="M223" s="49"/>
      <c r="N223" s="49"/>
      <c r="O223" s="199"/>
      <c r="P223" s="195"/>
      <c r="Q223" s="195"/>
      <c r="R223" s="195"/>
      <c r="S223" s="195"/>
      <c r="T223" s="195"/>
      <c r="U223" s="195"/>
      <c r="V223" s="195"/>
      <c r="W223" s="195"/>
      <c r="X223" s="195"/>
      <c r="Y223" s="195"/>
      <c r="Z223" s="195"/>
      <c r="AA223" s="195"/>
      <c r="AB223" s="195"/>
      <c r="AC223" s="195"/>
      <c r="AD223" s="195"/>
      <c r="AE223" s="195"/>
      <c r="AF223" s="195"/>
      <c r="AG223" s="193"/>
      <c r="AH223" s="193"/>
      <c r="AI223" s="194"/>
    </row>
    <row r="224" spans="2:35">
      <c r="B224" s="49"/>
      <c r="C224" s="49"/>
      <c r="D224" s="49"/>
      <c r="E224" s="49"/>
      <c r="F224" s="49"/>
      <c r="G224" s="49"/>
      <c r="H224" s="49"/>
      <c r="I224" s="49"/>
      <c r="J224" s="49"/>
      <c r="K224" s="49"/>
      <c r="L224" s="49"/>
      <c r="M224" s="49"/>
      <c r="N224" s="49"/>
      <c r="O224" s="199"/>
      <c r="P224" s="196"/>
      <c r="Q224" s="196"/>
      <c r="R224" s="196"/>
      <c r="S224" s="196"/>
      <c r="T224" s="196"/>
      <c r="U224" s="196"/>
      <c r="V224" s="196"/>
      <c r="W224" s="196"/>
      <c r="X224" s="196"/>
      <c r="Y224" s="196"/>
      <c r="Z224" s="196"/>
      <c r="AA224" s="196"/>
      <c r="AB224" s="196"/>
      <c r="AC224" s="196"/>
      <c r="AD224" s="196"/>
      <c r="AE224" s="196"/>
      <c r="AF224" s="196"/>
      <c r="AG224" s="191"/>
      <c r="AH224" s="191"/>
      <c r="AI224" s="192"/>
    </row>
    <row r="225" spans="2:35">
      <c r="B225" s="49"/>
      <c r="C225" s="49"/>
      <c r="D225" s="49"/>
      <c r="E225" s="49"/>
      <c r="F225" s="49"/>
      <c r="G225" s="49"/>
      <c r="H225" s="49"/>
      <c r="I225" s="49"/>
      <c r="J225" s="49"/>
      <c r="K225" s="49"/>
      <c r="L225" s="49"/>
      <c r="M225" s="49"/>
      <c r="N225" s="49"/>
      <c r="O225" s="199"/>
      <c r="P225" s="195"/>
      <c r="Q225" s="195"/>
      <c r="R225" s="195"/>
      <c r="S225" s="195"/>
      <c r="T225" s="195"/>
      <c r="U225" s="195"/>
      <c r="V225" s="195"/>
      <c r="W225" s="195"/>
      <c r="X225" s="195"/>
      <c r="Y225" s="195"/>
      <c r="Z225" s="195"/>
      <c r="AA225" s="195"/>
      <c r="AB225" s="195"/>
      <c r="AC225" s="195"/>
      <c r="AD225" s="195"/>
      <c r="AE225" s="195"/>
      <c r="AF225" s="195"/>
      <c r="AG225" s="193"/>
      <c r="AH225" s="193"/>
      <c r="AI225" s="194"/>
    </row>
    <row r="226" spans="2:35">
      <c r="B226" s="49"/>
      <c r="C226" s="49"/>
      <c r="D226" s="49"/>
      <c r="E226" s="49"/>
      <c r="F226" s="49"/>
      <c r="G226" s="49"/>
      <c r="H226" s="49"/>
      <c r="I226" s="49"/>
      <c r="J226" s="49"/>
      <c r="K226" s="49"/>
      <c r="L226" s="49"/>
      <c r="M226" s="49"/>
      <c r="N226" s="49"/>
      <c r="O226" s="199"/>
      <c r="P226" s="196"/>
      <c r="Q226" s="196"/>
      <c r="R226" s="196"/>
      <c r="S226" s="196"/>
      <c r="T226" s="196"/>
      <c r="U226" s="196"/>
      <c r="V226" s="196"/>
      <c r="W226" s="196"/>
      <c r="X226" s="196"/>
      <c r="Y226" s="196"/>
      <c r="Z226" s="196"/>
      <c r="AA226" s="196"/>
      <c r="AB226" s="196"/>
      <c r="AC226" s="196"/>
      <c r="AD226" s="196"/>
      <c r="AE226" s="196"/>
      <c r="AF226" s="196"/>
      <c r="AG226" s="191"/>
      <c r="AH226" s="191"/>
      <c r="AI226" s="192"/>
    </row>
    <row r="227" spans="2:35">
      <c r="B227" s="49"/>
      <c r="C227" s="49"/>
      <c r="D227" s="49"/>
      <c r="E227" s="49"/>
      <c r="F227" s="49"/>
      <c r="G227" s="49"/>
      <c r="H227" s="49"/>
      <c r="I227" s="49"/>
      <c r="J227" s="49"/>
      <c r="K227" s="49"/>
      <c r="L227" s="49"/>
      <c r="M227" s="49"/>
      <c r="N227" s="49"/>
      <c r="O227" s="199"/>
      <c r="P227" s="195"/>
      <c r="Q227" s="195"/>
      <c r="R227" s="195"/>
      <c r="S227" s="195"/>
      <c r="T227" s="195"/>
      <c r="U227" s="195"/>
      <c r="V227" s="195"/>
      <c r="W227" s="195"/>
      <c r="X227" s="195"/>
      <c r="Y227" s="195"/>
      <c r="Z227" s="195"/>
      <c r="AA227" s="195"/>
      <c r="AB227" s="195"/>
      <c r="AC227" s="195"/>
      <c r="AD227" s="195"/>
      <c r="AE227" s="195"/>
      <c r="AF227" s="195"/>
      <c r="AG227" s="193"/>
      <c r="AH227" s="193"/>
      <c r="AI227" s="194"/>
    </row>
    <row r="228" spans="2:35">
      <c r="B228" s="49"/>
      <c r="C228" s="49"/>
      <c r="D228" s="49"/>
      <c r="E228" s="49"/>
      <c r="F228" s="49"/>
      <c r="G228" s="49"/>
      <c r="H228" s="49"/>
      <c r="I228" s="49"/>
      <c r="J228" s="49"/>
      <c r="K228" s="49"/>
      <c r="L228" s="49"/>
      <c r="M228" s="49"/>
      <c r="N228" s="49"/>
      <c r="O228" s="199"/>
      <c r="P228" s="196"/>
      <c r="Q228" s="196"/>
      <c r="R228" s="196"/>
      <c r="S228" s="196"/>
      <c r="T228" s="196"/>
      <c r="U228" s="196"/>
      <c r="V228" s="196"/>
      <c r="W228" s="196"/>
      <c r="X228" s="196"/>
      <c r="Y228" s="196"/>
      <c r="Z228" s="196"/>
      <c r="AA228" s="196"/>
      <c r="AB228" s="196"/>
      <c r="AC228" s="196"/>
      <c r="AD228" s="196"/>
      <c r="AE228" s="196"/>
      <c r="AF228" s="196"/>
      <c r="AG228" s="191"/>
      <c r="AH228" s="191"/>
      <c r="AI228" s="192"/>
    </row>
    <row r="229" spans="2:35">
      <c r="B229" s="49"/>
      <c r="C229" s="49"/>
      <c r="D229" s="49"/>
      <c r="E229" s="49"/>
      <c r="F229" s="49"/>
      <c r="G229" s="49"/>
      <c r="H229" s="49"/>
      <c r="I229" s="49"/>
      <c r="J229" s="49"/>
      <c r="K229" s="49"/>
      <c r="L229" s="49"/>
      <c r="M229" s="49"/>
      <c r="N229" s="49"/>
      <c r="O229" s="199"/>
      <c r="P229" s="195"/>
      <c r="Q229" s="195"/>
      <c r="R229" s="195"/>
      <c r="S229" s="195"/>
      <c r="T229" s="195"/>
      <c r="U229" s="195"/>
      <c r="V229" s="195"/>
      <c r="W229" s="195"/>
      <c r="X229" s="195"/>
      <c r="Y229" s="195"/>
      <c r="Z229" s="195"/>
      <c r="AA229" s="195"/>
      <c r="AB229" s="195"/>
      <c r="AC229" s="195"/>
      <c r="AD229" s="195"/>
      <c r="AE229" s="195"/>
      <c r="AF229" s="195"/>
      <c r="AG229" s="193"/>
      <c r="AH229" s="193"/>
      <c r="AI229" s="194"/>
    </row>
    <row r="230" spans="2:35">
      <c r="B230" s="49"/>
      <c r="C230" s="49"/>
      <c r="D230" s="49"/>
      <c r="E230" s="49"/>
      <c r="F230" s="49"/>
      <c r="G230" s="49"/>
      <c r="H230" s="49"/>
      <c r="I230" s="49"/>
      <c r="J230" s="49"/>
      <c r="K230" s="49"/>
      <c r="L230" s="49"/>
      <c r="M230" s="49"/>
      <c r="N230" s="49"/>
      <c r="O230" s="199"/>
      <c r="P230" s="196"/>
      <c r="Q230" s="196"/>
      <c r="R230" s="196"/>
      <c r="S230" s="196"/>
      <c r="T230" s="196"/>
      <c r="U230" s="196"/>
      <c r="V230" s="196"/>
      <c r="W230" s="196"/>
      <c r="X230" s="196"/>
      <c r="Y230" s="196"/>
      <c r="Z230" s="196"/>
      <c r="AA230" s="196"/>
      <c r="AB230" s="196"/>
      <c r="AC230" s="196"/>
      <c r="AD230" s="196"/>
      <c r="AE230" s="196"/>
      <c r="AF230" s="196"/>
      <c r="AG230" s="191"/>
      <c r="AH230" s="191"/>
      <c r="AI230" s="192"/>
    </row>
    <row r="231" spans="2:35">
      <c r="B231" s="49"/>
      <c r="C231" s="49"/>
      <c r="D231" s="49"/>
      <c r="E231" s="49"/>
      <c r="F231" s="49"/>
      <c r="G231" s="49"/>
      <c r="H231" s="49"/>
      <c r="I231" s="49"/>
      <c r="J231" s="49"/>
      <c r="K231" s="49"/>
      <c r="L231" s="49"/>
      <c r="M231" s="49"/>
      <c r="N231" s="49"/>
      <c r="O231" s="199"/>
      <c r="P231" s="195"/>
      <c r="Q231" s="195"/>
      <c r="R231" s="195"/>
      <c r="S231" s="195"/>
      <c r="T231" s="195"/>
      <c r="U231" s="195"/>
      <c r="V231" s="195"/>
      <c r="W231" s="195"/>
      <c r="X231" s="195"/>
      <c r="Y231" s="195"/>
      <c r="Z231" s="195"/>
      <c r="AA231" s="195"/>
      <c r="AB231" s="195"/>
      <c r="AC231" s="195"/>
      <c r="AD231" s="195"/>
      <c r="AE231" s="195"/>
      <c r="AF231" s="195"/>
      <c r="AG231" s="193"/>
      <c r="AH231" s="193"/>
      <c r="AI231" s="194"/>
    </row>
    <row r="232" spans="2:35">
      <c r="B232" s="49"/>
      <c r="C232" s="49"/>
      <c r="D232" s="49"/>
      <c r="E232" s="49"/>
      <c r="F232" s="49"/>
      <c r="G232" s="49"/>
      <c r="H232" s="49"/>
      <c r="I232" s="49"/>
      <c r="J232" s="49"/>
      <c r="K232" s="49"/>
      <c r="L232" s="49"/>
      <c r="M232" s="49"/>
      <c r="N232" s="49"/>
      <c r="O232" s="199"/>
      <c r="P232" s="196"/>
      <c r="Q232" s="196"/>
      <c r="R232" s="196"/>
      <c r="S232" s="196"/>
      <c r="T232" s="196"/>
      <c r="U232" s="196"/>
      <c r="V232" s="196"/>
      <c r="W232" s="196"/>
      <c r="X232" s="196"/>
      <c r="Y232" s="196"/>
      <c r="Z232" s="196"/>
      <c r="AA232" s="196"/>
      <c r="AB232" s="196"/>
      <c r="AC232" s="196"/>
      <c r="AD232" s="196"/>
      <c r="AE232" s="196"/>
      <c r="AF232" s="196"/>
      <c r="AG232" s="191"/>
      <c r="AH232" s="191"/>
      <c r="AI232" s="192"/>
    </row>
    <row r="233" spans="2:35">
      <c r="B233" s="49"/>
      <c r="C233" s="49"/>
      <c r="D233" s="49"/>
      <c r="E233" s="49"/>
      <c r="F233" s="49"/>
      <c r="G233" s="49"/>
      <c r="H233" s="49"/>
      <c r="I233" s="49"/>
      <c r="J233" s="49"/>
      <c r="K233" s="49"/>
      <c r="L233" s="49"/>
      <c r="M233" s="49"/>
      <c r="N233" s="49"/>
      <c r="O233" s="199"/>
      <c r="P233" s="195"/>
      <c r="Q233" s="195"/>
      <c r="R233" s="195"/>
      <c r="S233" s="195"/>
      <c r="T233" s="195"/>
      <c r="U233" s="195"/>
      <c r="V233" s="195"/>
      <c r="W233" s="195"/>
      <c r="X233" s="195"/>
      <c r="Y233" s="195"/>
      <c r="Z233" s="195"/>
      <c r="AA233" s="195"/>
      <c r="AB233" s="195"/>
      <c r="AC233" s="195"/>
      <c r="AD233" s="195"/>
      <c r="AE233" s="195"/>
      <c r="AF233" s="195"/>
      <c r="AG233" s="193"/>
      <c r="AH233" s="193"/>
      <c r="AI233" s="194"/>
    </row>
    <row r="234" spans="2:35">
      <c r="B234" s="49"/>
      <c r="C234" s="49"/>
      <c r="D234" s="49"/>
      <c r="E234" s="49"/>
      <c r="F234" s="49"/>
      <c r="G234" s="49"/>
      <c r="H234" s="49"/>
      <c r="I234" s="49"/>
      <c r="J234" s="49"/>
      <c r="K234" s="49"/>
      <c r="L234" s="49"/>
      <c r="M234" s="49"/>
      <c r="N234" s="49"/>
      <c r="O234" s="199"/>
      <c r="P234" s="196"/>
      <c r="Q234" s="196"/>
      <c r="R234" s="196"/>
      <c r="S234" s="196"/>
      <c r="T234" s="196"/>
      <c r="U234" s="196"/>
      <c r="V234" s="196"/>
      <c r="W234" s="196"/>
      <c r="X234" s="196"/>
      <c r="Y234" s="196"/>
      <c r="Z234" s="196"/>
      <c r="AA234" s="196"/>
      <c r="AB234" s="196"/>
      <c r="AC234" s="196"/>
      <c r="AD234" s="196"/>
      <c r="AE234" s="196"/>
      <c r="AF234" s="196"/>
      <c r="AG234" s="191"/>
      <c r="AH234" s="191"/>
      <c r="AI234" s="192"/>
    </row>
    <row r="235" spans="2:35">
      <c r="B235" s="49"/>
      <c r="C235" s="49"/>
      <c r="D235" s="49"/>
      <c r="E235" s="49"/>
      <c r="F235" s="49"/>
      <c r="G235" s="49"/>
      <c r="H235" s="49"/>
      <c r="I235" s="49"/>
      <c r="J235" s="49"/>
      <c r="K235" s="49"/>
      <c r="L235" s="49"/>
      <c r="M235" s="49"/>
      <c r="N235" s="49"/>
      <c r="O235" s="199"/>
      <c r="P235" s="195"/>
      <c r="Q235" s="195"/>
      <c r="R235" s="195"/>
      <c r="S235" s="195"/>
      <c r="T235" s="195"/>
      <c r="U235" s="195"/>
      <c r="V235" s="195"/>
      <c r="W235" s="195"/>
      <c r="X235" s="195"/>
      <c r="Y235" s="195"/>
      <c r="Z235" s="195"/>
      <c r="AA235" s="195"/>
      <c r="AB235" s="195"/>
      <c r="AC235" s="195"/>
      <c r="AD235" s="195"/>
      <c r="AE235" s="195"/>
      <c r="AF235" s="195"/>
      <c r="AG235" s="193"/>
      <c r="AH235" s="193"/>
      <c r="AI235" s="194"/>
    </row>
    <row r="236" spans="2:35">
      <c r="B236" s="49"/>
      <c r="C236" s="49"/>
      <c r="D236" s="49"/>
      <c r="E236" s="49"/>
      <c r="F236" s="49"/>
      <c r="G236" s="49"/>
      <c r="H236" s="49"/>
      <c r="I236" s="49"/>
      <c r="J236" s="49"/>
      <c r="K236" s="49"/>
      <c r="L236" s="49"/>
      <c r="M236" s="49"/>
      <c r="N236" s="49"/>
      <c r="O236" s="199"/>
      <c r="P236" s="196"/>
      <c r="Q236" s="196"/>
      <c r="R236" s="196"/>
      <c r="S236" s="196"/>
      <c r="T236" s="196"/>
      <c r="U236" s="196"/>
      <c r="V236" s="196"/>
      <c r="W236" s="196"/>
      <c r="X236" s="196"/>
      <c r="Y236" s="196"/>
      <c r="Z236" s="196"/>
      <c r="AA236" s="196"/>
      <c r="AB236" s="196"/>
      <c r="AC236" s="196"/>
      <c r="AD236" s="196"/>
      <c r="AE236" s="196"/>
      <c r="AF236" s="196"/>
      <c r="AG236" s="191"/>
      <c r="AH236" s="191"/>
      <c r="AI236" s="192"/>
    </row>
    <row r="237" spans="2:35">
      <c r="B237" s="49"/>
      <c r="C237" s="49"/>
      <c r="D237" s="49"/>
      <c r="E237" s="49"/>
      <c r="F237" s="49"/>
      <c r="G237" s="49"/>
      <c r="H237" s="49"/>
      <c r="I237" s="49"/>
      <c r="J237" s="49"/>
      <c r="K237" s="49"/>
      <c r="L237" s="49"/>
      <c r="M237" s="49"/>
      <c r="N237" s="49"/>
      <c r="O237" s="199"/>
      <c r="P237" s="195"/>
      <c r="Q237" s="195"/>
      <c r="R237" s="195"/>
      <c r="S237" s="195"/>
      <c r="T237" s="195"/>
      <c r="U237" s="195"/>
      <c r="V237" s="195"/>
      <c r="W237" s="195"/>
      <c r="X237" s="195"/>
      <c r="Y237" s="195"/>
      <c r="Z237" s="195"/>
      <c r="AA237" s="195"/>
      <c r="AB237" s="195"/>
      <c r="AC237" s="195"/>
      <c r="AD237" s="195"/>
      <c r="AE237" s="195"/>
      <c r="AF237" s="195"/>
      <c r="AG237" s="193"/>
      <c r="AH237" s="193"/>
      <c r="AI237" s="194"/>
    </row>
    <row r="238" spans="2:35">
      <c r="B238" s="49"/>
      <c r="C238" s="49"/>
      <c r="D238" s="49"/>
      <c r="E238" s="49"/>
      <c r="F238" s="49"/>
      <c r="G238" s="49"/>
      <c r="H238" s="49"/>
      <c r="I238" s="49"/>
      <c r="J238" s="49"/>
      <c r="K238" s="49"/>
      <c r="L238" s="49"/>
      <c r="M238" s="49"/>
      <c r="N238" s="49"/>
      <c r="O238" s="199"/>
      <c r="P238" s="196"/>
      <c r="Q238" s="196"/>
      <c r="R238" s="196"/>
      <c r="S238" s="196"/>
      <c r="T238" s="196"/>
      <c r="U238" s="196"/>
      <c r="V238" s="196"/>
      <c r="W238" s="196"/>
      <c r="X238" s="196"/>
      <c r="Y238" s="196"/>
      <c r="Z238" s="196"/>
      <c r="AA238" s="196"/>
      <c r="AB238" s="196"/>
      <c r="AC238" s="196"/>
      <c r="AD238" s="196"/>
      <c r="AE238" s="196"/>
      <c r="AF238" s="196"/>
      <c r="AG238" s="191"/>
      <c r="AH238" s="191"/>
      <c r="AI238" s="192"/>
    </row>
    <row r="239" spans="2:35">
      <c r="B239" s="49"/>
      <c r="C239" s="49"/>
      <c r="D239" s="49"/>
      <c r="E239" s="49"/>
      <c r="F239" s="49"/>
      <c r="G239" s="49"/>
      <c r="H239" s="49"/>
      <c r="I239" s="49"/>
      <c r="J239" s="49"/>
      <c r="K239" s="49"/>
      <c r="L239" s="49"/>
      <c r="M239" s="49"/>
      <c r="N239" s="49"/>
      <c r="O239" s="199"/>
      <c r="P239" s="195"/>
      <c r="Q239" s="195"/>
      <c r="R239" s="195"/>
      <c r="S239" s="195"/>
      <c r="T239" s="195"/>
      <c r="U239" s="195"/>
      <c r="V239" s="195"/>
      <c r="W239" s="195"/>
      <c r="X239" s="195"/>
      <c r="Y239" s="195"/>
      <c r="Z239" s="195"/>
      <c r="AA239" s="195"/>
      <c r="AB239" s="195"/>
      <c r="AC239" s="195"/>
      <c r="AD239" s="195"/>
      <c r="AE239" s="195"/>
      <c r="AF239" s="195"/>
      <c r="AG239" s="193"/>
      <c r="AH239" s="193"/>
      <c r="AI239" s="194"/>
    </row>
    <row r="240" spans="2:35">
      <c r="B240" s="49"/>
      <c r="C240" s="49"/>
      <c r="D240" s="49"/>
      <c r="E240" s="49"/>
      <c r="F240" s="49"/>
      <c r="G240" s="49"/>
      <c r="H240" s="49"/>
      <c r="I240" s="49"/>
      <c r="J240" s="49"/>
      <c r="K240" s="49"/>
      <c r="L240" s="49"/>
      <c r="M240" s="49"/>
      <c r="N240" s="49"/>
      <c r="O240" s="199"/>
      <c r="P240" s="196"/>
      <c r="Q240" s="196"/>
      <c r="R240" s="196"/>
      <c r="S240" s="196"/>
      <c r="T240" s="196"/>
      <c r="U240" s="196"/>
      <c r="V240" s="196"/>
      <c r="W240" s="196"/>
      <c r="X240" s="196"/>
      <c r="Y240" s="196"/>
      <c r="Z240" s="196"/>
      <c r="AA240" s="196"/>
      <c r="AB240" s="196"/>
      <c r="AC240" s="196"/>
      <c r="AD240" s="196"/>
      <c r="AE240" s="196"/>
      <c r="AF240" s="196"/>
      <c r="AG240" s="191"/>
      <c r="AH240" s="191"/>
      <c r="AI240" s="192"/>
    </row>
    <row r="241" spans="2:35">
      <c r="B241" s="49"/>
      <c r="C241" s="49"/>
      <c r="D241" s="49"/>
      <c r="E241" s="49"/>
      <c r="F241" s="49"/>
      <c r="G241" s="49"/>
      <c r="H241" s="49"/>
      <c r="I241" s="49"/>
      <c r="J241" s="49"/>
      <c r="K241" s="49"/>
      <c r="L241" s="49"/>
      <c r="M241" s="49"/>
      <c r="N241" s="49"/>
      <c r="O241" s="199"/>
      <c r="P241" s="195"/>
      <c r="Q241" s="195"/>
      <c r="R241" s="195"/>
      <c r="S241" s="195"/>
      <c r="T241" s="195"/>
      <c r="U241" s="195"/>
      <c r="V241" s="195"/>
      <c r="W241" s="195"/>
      <c r="X241" s="195"/>
      <c r="Y241" s="195"/>
      <c r="Z241" s="195"/>
      <c r="AA241" s="195"/>
      <c r="AB241" s="195"/>
      <c r="AC241" s="195"/>
      <c r="AD241" s="195"/>
      <c r="AE241" s="195"/>
      <c r="AF241" s="195"/>
      <c r="AG241" s="193"/>
      <c r="AH241" s="193"/>
      <c r="AI241" s="194"/>
    </row>
    <row r="242" spans="2:35">
      <c r="B242" s="49"/>
      <c r="C242" s="49"/>
      <c r="D242" s="49"/>
      <c r="E242" s="49"/>
      <c r="F242" s="49"/>
      <c r="G242" s="49"/>
      <c r="H242" s="49"/>
      <c r="I242" s="49"/>
      <c r="J242" s="49"/>
      <c r="K242" s="49"/>
      <c r="L242" s="49"/>
      <c r="M242" s="49"/>
      <c r="N242" s="49"/>
      <c r="O242" s="199"/>
      <c r="P242" s="196"/>
      <c r="Q242" s="196"/>
      <c r="R242" s="196"/>
      <c r="S242" s="196"/>
      <c r="T242" s="196"/>
      <c r="U242" s="196"/>
      <c r="V242" s="196"/>
      <c r="W242" s="196"/>
      <c r="X242" s="196"/>
      <c r="Y242" s="196"/>
      <c r="Z242" s="196"/>
      <c r="AA242" s="196"/>
      <c r="AB242" s="196"/>
      <c r="AC242" s="196"/>
      <c r="AD242" s="196"/>
      <c r="AE242" s="196"/>
      <c r="AF242" s="196"/>
      <c r="AG242" s="191"/>
      <c r="AH242" s="191"/>
      <c r="AI242" s="192"/>
    </row>
    <row r="243" spans="2:35">
      <c r="B243" s="49"/>
      <c r="C243" s="49"/>
      <c r="D243" s="49"/>
      <c r="E243" s="49"/>
      <c r="F243" s="49"/>
      <c r="G243" s="49"/>
      <c r="H243" s="49"/>
      <c r="I243" s="49"/>
      <c r="J243" s="49"/>
      <c r="K243" s="49"/>
      <c r="L243" s="49"/>
      <c r="M243" s="49"/>
      <c r="N243" s="49"/>
      <c r="O243" s="199"/>
      <c r="P243" s="195"/>
      <c r="Q243" s="195"/>
      <c r="R243" s="195"/>
      <c r="S243" s="195"/>
      <c r="T243" s="195"/>
      <c r="U243" s="195"/>
      <c r="V243" s="195"/>
      <c r="W243" s="195"/>
      <c r="X243" s="195"/>
      <c r="Y243" s="195"/>
      <c r="Z243" s="195"/>
      <c r="AA243" s="195"/>
      <c r="AB243" s="195"/>
      <c r="AC243" s="195"/>
      <c r="AD243" s="195"/>
      <c r="AE243" s="195"/>
      <c r="AF243" s="195"/>
      <c r="AG243" s="193"/>
      <c r="AH243" s="193"/>
      <c r="AI243" s="194"/>
    </row>
    <row r="244" spans="2:35">
      <c r="B244" s="49"/>
      <c r="C244" s="49"/>
      <c r="D244" s="49"/>
      <c r="E244" s="49"/>
      <c r="F244" s="49"/>
      <c r="G244" s="49"/>
      <c r="H244" s="49"/>
      <c r="I244" s="49"/>
      <c r="J244" s="49"/>
      <c r="K244" s="49"/>
      <c r="L244" s="49"/>
      <c r="M244" s="49"/>
      <c r="N244" s="49"/>
      <c r="O244" s="199"/>
      <c r="P244" s="196"/>
      <c r="Q244" s="196"/>
      <c r="R244" s="196"/>
      <c r="S244" s="196"/>
      <c r="T244" s="196"/>
      <c r="U244" s="196"/>
      <c r="V244" s="196"/>
      <c r="W244" s="196"/>
      <c r="X244" s="196"/>
      <c r="Y244" s="196"/>
      <c r="Z244" s="196"/>
      <c r="AA244" s="196"/>
      <c r="AB244" s="196"/>
      <c r="AC244" s="196"/>
      <c r="AD244" s="196"/>
      <c r="AE244" s="196"/>
      <c r="AF244" s="196"/>
      <c r="AG244" s="191"/>
      <c r="AH244" s="191"/>
      <c r="AI244" s="192"/>
    </row>
    <row r="245" spans="2:35">
      <c r="B245" s="49"/>
      <c r="C245" s="49"/>
      <c r="D245" s="49"/>
      <c r="E245" s="49"/>
      <c r="F245" s="49"/>
      <c r="G245" s="49"/>
      <c r="H245" s="49"/>
      <c r="I245" s="49"/>
      <c r="J245" s="49"/>
      <c r="K245" s="49"/>
      <c r="L245" s="49"/>
      <c r="M245" s="49"/>
      <c r="N245" s="49"/>
      <c r="O245" s="199"/>
      <c r="P245" s="196"/>
      <c r="Q245" s="196"/>
      <c r="R245" s="196"/>
      <c r="S245" s="196"/>
      <c r="T245" s="196"/>
      <c r="U245" s="196"/>
      <c r="V245" s="196"/>
      <c r="W245" s="196"/>
      <c r="X245" s="196"/>
      <c r="Y245" s="196"/>
      <c r="Z245" s="196"/>
      <c r="AA245" s="196"/>
      <c r="AB245" s="196"/>
      <c r="AC245" s="196"/>
      <c r="AD245" s="196"/>
      <c r="AE245" s="196"/>
      <c r="AF245" s="196"/>
      <c r="AG245" s="191"/>
      <c r="AH245" s="191"/>
      <c r="AI245" s="192"/>
    </row>
    <row r="246" spans="2:35">
      <c r="B246" s="49"/>
      <c r="C246" s="49"/>
      <c r="D246" s="49"/>
      <c r="E246" s="49"/>
      <c r="F246" s="49"/>
      <c r="G246" s="49"/>
      <c r="H246" s="49"/>
      <c r="I246" s="49"/>
      <c r="J246" s="49"/>
      <c r="K246" s="49"/>
      <c r="L246" s="49"/>
      <c r="M246" s="49"/>
      <c r="N246" s="49"/>
      <c r="O246" s="199"/>
      <c r="P246" s="195"/>
      <c r="Q246" s="195"/>
      <c r="R246" s="195"/>
      <c r="S246" s="195"/>
      <c r="T246" s="195"/>
      <c r="U246" s="195"/>
      <c r="V246" s="195"/>
      <c r="W246" s="195"/>
      <c r="X246" s="195"/>
      <c r="Y246" s="195"/>
      <c r="Z246" s="195"/>
      <c r="AA246" s="195"/>
      <c r="AB246" s="195"/>
      <c r="AC246" s="195"/>
      <c r="AD246" s="195"/>
      <c r="AE246" s="195"/>
      <c r="AF246" s="195"/>
      <c r="AG246" s="193"/>
      <c r="AH246" s="193"/>
      <c r="AI246" s="194"/>
    </row>
    <row r="247" spans="2:35">
      <c r="B247" s="49"/>
      <c r="C247" s="49"/>
      <c r="D247" s="49"/>
      <c r="E247" s="49"/>
      <c r="F247" s="49"/>
      <c r="G247" s="49"/>
      <c r="H247" s="49"/>
      <c r="I247" s="49"/>
      <c r="J247" s="49"/>
      <c r="K247" s="49"/>
      <c r="L247" s="49"/>
      <c r="M247" s="49"/>
      <c r="N247" s="49"/>
      <c r="O247" s="199"/>
      <c r="P247" s="196"/>
      <c r="Q247" s="196"/>
      <c r="R247" s="196"/>
      <c r="S247" s="196"/>
      <c r="T247" s="196"/>
      <c r="U247" s="196"/>
      <c r="V247" s="196"/>
      <c r="W247" s="196"/>
      <c r="X247" s="196"/>
      <c r="Y247" s="196"/>
      <c r="Z247" s="196"/>
      <c r="AA247" s="196"/>
      <c r="AB247" s="196"/>
      <c r="AC247" s="196"/>
      <c r="AD247" s="196"/>
      <c r="AE247" s="196"/>
      <c r="AF247" s="196"/>
      <c r="AG247" s="191"/>
      <c r="AH247" s="191"/>
      <c r="AI247" s="192"/>
    </row>
    <row r="248" spans="2:35">
      <c r="B248" s="49"/>
      <c r="C248" s="49"/>
      <c r="D248" s="49"/>
      <c r="E248" s="49"/>
      <c r="F248" s="49"/>
      <c r="G248" s="49"/>
      <c r="H248" s="49"/>
      <c r="I248" s="49"/>
      <c r="J248" s="49"/>
      <c r="K248" s="49"/>
      <c r="L248" s="49"/>
      <c r="M248" s="49"/>
      <c r="N248" s="49"/>
      <c r="O248" s="199"/>
      <c r="P248" s="195"/>
      <c r="Q248" s="195"/>
      <c r="R248" s="195"/>
      <c r="S248" s="195"/>
      <c r="T248" s="195"/>
      <c r="U248" s="195"/>
      <c r="V248" s="195"/>
      <c r="W248" s="195"/>
      <c r="X248" s="195"/>
      <c r="Y248" s="195"/>
      <c r="Z248" s="195"/>
      <c r="AA248" s="195"/>
      <c r="AB248" s="195"/>
      <c r="AC248" s="195"/>
      <c r="AD248" s="195"/>
      <c r="AE248" s="195"/>
      <c r="AF248" s="195"/>
      <c r="AG248" s="193"/>
      <c r="AH248" s="193"/>
      <c r="AI248" s="194"/>
    </row>
    <row r="249" spans="2:35">
      <c r="B249" s="49"/>
      <c r="C249" s="49"/>
      <c r="D249" s="49"/>
      <c r="E249" s="49"/>
      <c r="F249" s="49"/>
      <c r="G249" s="49"/>
      <c r="H249" s="49"/>
      <c r="I249" s="49"/>
      <c r="J249" s="49"/>
      <c r="K249" s="49"/>
      <c r="L249" s="49"/>
      <c r="M249" s="49"/>
      <c r="N249" s="49"/>
      <c r="O249" s="199"/>
      <c r="P249" s="196"/>
      <c r="Q249" s="196"/>
      <c r="R249" s="196"/>
      <c r="S249" s="196"/>
      <c r="T249" s="196"/>
      <c r="U249" s="196"/>
      <c r="V249" s="196"/>
      <c r="W249" s="196"/>
      <c r="X249" s="196"/>
      <c r="Y249" s="196"/>
      <c r="Z249" s="196"/>
      <c r="AA249" s="196"/>
      <c r="AB249" s="196"/>
      <c r="AC249" s="196"/>
      <c r="AD249" s="196"/>
      <c r="AE249" s="196"/>
      <c r="AF249" s="196"/>
      <c r="AG249" s="191"/>
      <c r="AH249" s="191"/>
      <c r="AI249" s="192"/>
    </row>
    <row r="250" spans="2:35">
      <c r="B250" s="49"/>
      <c r="C250" s="49"/>
      <c r="D250" s="49"/>
      <c r="E250" s="49"/>
      <c r="F250" s="49"/>
      <c r="G250" s="49"/>
      <c r="H250" s="49"/>
      <c r="I250" s="49"/>
      <c r="J250" s="49"/>
      <c r="K250" s="49"/>
      <c r="L250" s="49"/>
      <c r="M250" s="49"/>
      <c r="N250" s="49"/>
      <c r="O250" s="199"/>
      <c r="P250" s="195"/>
      <c r="Q250" s="195"/>
      <c r="R250" s="195"/>
      <c r="S250" s="195"/>
      <c r="T250" s="195"/>
      <c r="U250" s="195"/>
      <c r="V250" s="195"/>
      <c r="W250" s="195"/>
      <c r="X250" s="195"/>
      <c r="Y250" s="195"/>
      <c r="Z250" s="195"/>
      <c r="AA250" s="195"/>
      <c r="AB250" s="195"/>
      <c r="AC250" s="195"/>
      <c r="AD250" s="195"/>
      <c r="AE250" s="195"/>
      <c r="AF250" s="195"/>
      <c r="AG250" s="193"/>
      <c r="AH250" s="193"/>
      <c r="AI250" s="194"/>
    </row>
    <row r="251" spans="2:35">
      <c r="B251" s="49"/>
      <c r="C251" s="49"/>
      <c r="D251" s="49"/>
      <c r="E251" s="49"/>
      <c r="F251" s="49"/>
      <c r="G251" s="49"/>
      <c r="H251" s="49"/>
      <c r="I251" s="49"/>
      <c r="J251" s="49"/>
      <c r="K251" s="49"/>
      <c r="L251" s="49"/>
      <c r="M251" s="49"/>
      <c r="N251" s="49"/>
      <c r="O251" s="199"/>
      <c r="P251" s="196"/>
      <c r="Q251" s="196"/>
      <c r="R251" s="196"/>
      <c r="S251" s="196"/>
      <c r="T251" s="196"/>
      <c r="U251" s="196"/>
      <c r="V251" s="196"/>
      <c r="W251" s="196"/>
      <c r="X251" s="196"/>
      <c r="Y251" s="196"/>
      <c r="Z251" s="196"/>
      <c r="AA251" s="196"/>
      <c r="AB251" s="196"/>
      <c r="AC251" s="196"/>
      <c r="AD251" s="196"/>
      <c r="AE251" s="196"/>
      <c r="AF251" s="196"/>
      <c r="AG251" s="191"/>
      <c r="AH251" s="191"/>
      <c r="AI251" s="192"/>
    </row>
    <row r="252" spans="2:35">
      <c r="B252" s="49"/>
      <c r="C252" s="49"/>
      <c r="D252" s="49"/>
      <c r="E252" s="49"/>
      <c r="F252" s="49"/>
      <c r="G252" s="49"/>
      <c r="H252" s="49"/>
      <c r="I252" s="49"/>
      <c r="J252" s="49"/>
      <c r="K252" s="49"/>
      <c r="L252" s="49"/>
      <c r="M252" s="49"/>
      <c r="N252" s="49"/>
      <c r="O252" s="199"/>
      <c r="P252" s="195"/>
      <c r="Q252" s="195"/>
      <c r="R252" s="195"/>
      <c r="S252" s="195"/>
      <c r="T252" s="195"/>
      <c r="U252" s="195"/>
      <c r="V252" s="195"/>
      <c r="W252" s="195"/>
      <c r="X252" s="195"/>
      <c r="Y252" s="195"/>
      <c r="Z252" s="195"/>
      <c r="AA252" s="195"/>
      <c r="AB252" s="195"/>
      <c r="AC252" s="195"/>
      <c r="AD252" s="195"/>
      <c r="AE252" s="195"/>
      <c r="AF252" s="195"/>
      <c r="AG252" s="193"/>
      <c r="AH252" s="193"/>
      <c r="AI252" s="194"/>
    </row>
    <row r="253" spans="2:35">
      <c r="B253" s="49"/>
      <c r="C253" s="49"/>
      <c r="D253" s="49"/>
      <c r="E253" s="49"/>
      <c r="F253" s="49"/>
      <c r="G253" s="49"/>
      <c r="H253" s="49"/>
      <c r="I253" s="49"/>
      <c r="J253" s="49"/>
      <c r="K253" s="49"/>
      <c r="L253" s="49"/>
      <c r="M253" s="49"/>
      <c r="N253" s="49"/>
      <c r="O253" s="199"/>
      <c r="P253" s="196"/>
      <c r="Q253" s="196"/>
      <c r="R253" s="196"/>
      <c r="S253" s="196"/>
      <c r="T253" s="196"/>
      <c r="U253" s="196"/>
      <c r="V253" s="196"/>
      <c r="W253" s="196"/>
      <c r="X253" s="196"/>
      <c r="Y253" s="196"/>
      <c r="Z253" s="196"/>
      <c r="AA253" s="196"/>
      <c r="AB253" s="196"/>
      <c r="AC253" s="196"/>
      <c r="AD253" s="196"/>
      <c r="AE253" s="196"/>
      <c r="AF253" s="196"/>
      <c r="AG253" s="191"/>
      <c r="AH253" s="191"/>
      <c r="AI253" s="192"/>
    </row>
    <row r="254" spans="2:35">
      <c r="B254" s="49"/>
      <c r="C254" s="49"/>
      <c r="D254" s="49"/>
      <c r="E254" s="49"/>
      <c r="F254" s="49"/>
      <c r="G254" s="49"/>
      <c r="H254" s="49"/>
      <c r="I254" s="49"/>
      <c r="J254" s="49"/>
      <c r="K254" s="49"/>
      <c r="L254" s="49"/>
      <c r="M254" s="49"/>
      <c r="N254" s="49"/>
      <c r="O254" s="199"/>
      <c r="P254" s="195"/>
      <c r="Q254" s="195"/>
      <c r="R254" s="195"/>
      <c r="S254" s="195"/>
      <c r="T254" s="195"/>
      <c r="U254" s="195"/>
      <c r="V254" s="195"/>
      <c r="W254" s="195"/>
      <c r="X254" s="195"/>
      <c r="Y254" s="195"/>
      <c r="Z254" s="195"/>
      <c r="AA254" s="195"/>
      <c r="AB254" s="195"/>
      <c r="AC254" s="195"/>
      <c r="AD254" s="195"/>
      <c r="AE254" s="195"/>
      <c r="AF254" s="195"/>
      <c r="AG254" s="193"/>
      <c r="AH254" s="193"/>
      <c r="AI254" s="194"/>
    </row>
    <row r="255" spans="2:35">
      <c r="B255" s="49"/>
      <c r="C255" s="49"/>
      <c r="D255" s="49"/>
      <c r="E255" s="49"/>
      <c r="F255" s="49"/>
      <c r="G255" s="49"/>
      <c r="H255" s="49"/>
      <c r="I255" s="49"/>
      <c r="J255" s="49"/>
      <c r="K255" s="49"/>
      <c r="L255" s="49"/>
      <c r="M255" s="49"/>
      <c r="N255" s="49"/>
      <c r="O255" s="199"/>
      <c r="P255" s="196"/>
      <c r="Q255" s="196"/>
      <c r="R255" s="196"/>
      <c r="S255" s="196"/>
      <c r="T255" s="196"/>
      <c r="U255" s="196"/>
      <c r="V255" s="196"/>
      <c r="W255" s="196"/>
      <c r="X255" s="196"/>
      <c r="Y255" s="196"/>
      <c r="Z255" s="196"/>
      <c r="AA255" s="196"/>
      <c r="AB255" s="196"/>
      <c r="AC255" s="196"/>
      <c r="AD255" s="196"/>
      <c r="AE255" s="196"/>
      <c r="AF255" s="196"/>
      <c r="AG255" s="191"/>
      <c r="AH255" s="191"/>
      <c r="AI255" s="192"/>
    </row>
    <row r="256" spans="2:35">
      <c r="B256" s="49"/>
      <c r="C256" s="49"/>
      <c r="D256" s="49"/>
      <c r="E256" s="49"/>
      <c r="F256" s="49"/>
      <c r="G256" s="49"/>
      <c r="H256" s="49"/>
      <c r="I256" s="49"/>
      <c r="J256" s="49"/>
      <c r="K256" s="49"/>
      <c r="L256" s="49"/>
      <c r="M256" s="49"/>
      <c r="N256" s="49"/>
      <c r="O256" s="199"/>
      <c r="P256" s="195"/>
      <c r="Q256" s="195"/>
      <c r="R256" s="195"/>
      <c r="S256" s="195"/>
      <c r="T256" s="195"/>
      <c r="U256" s="195"/>
      <c r="V256" s="195"/>
      <c r="W256" s="195"/>
      <c r="X256" s="195"/>
      <c r="Y256" s="195"/>
      <c r="Z256" s="195"/>
      <c r="AA256" s="195"/>
      <c r="AB256" s="195"/>
      <c r="AC256" s="195"/>
      <c r="AD256" s="195"/>
      <c r="AE256" s="195"/>
      <c r="AF256" s="195"/>
      <c r="AG256" s="193"/>
      <c r="AH256" s="193"/>
      <c r="AI256" s="194"/>
    </row>
    <row r="257" spans="2:35">
      <c r="B257" s="49"/>
      <c r="C257" s="49"/>
      <c r="D257" s="49"/>
      <c r="E257" s="49"/>
      <c r="F257" s="49"/>
      <c r="G257" s="49"/>
      <c r="H257" s="49"/>
      <c r="I257" s="49"/>
      <c r="J257" s="49"/>
      <c r="K257" s="49"/>
      <c r="L257" s="49"/>
      <c r="M257" s="49"/>
      <c r="N257" s="49"/>
      <c r="O257" s="199"/>
      <c r="P257" s="196"/>
      <c r="Q257" s="196"/>
      <c r="R257" s="196"/>
      <c r="S257" s="196"/>
      <c r="T257" s="196"/>
      <c r="U257" s="196"/>
      <c r="V257" s="196"/>
      <c r="W257" s="196"/>
      <c r="X257" s="196"/>
      <c r="Y257" s="196"/>
      <c r="Z257" s="196"/>
      <c r="AA257" s="196"/>
      <c r="AB257" s="196"/>
      <c r="AC257" s="196"/>
      <c r="AD257" s="196"/>
      <c r="AE257" s="196"/>
      <c r="AF257" s="196"/>
      <c r="AG257" s="191"/>
      <c r="AH257" s="191"/>
      <c r="AI257" s="192"/>
    </row>
    <row r="258" spans="2:35">
      <c r="B258" s="49"/>
      <c r="C258" s="49"/>
      <c r="D258" s="49"/>
      <c r="E258" s="49"/>
      <c r="F258" s="49"/>
      <c r="G258" s="49"/>
      <c r="H258" s="49"/>
      <c r="I258" s="49"/>
      <c r="J258" s="49"/>
      <c r="K258" s="49"/>
      <c r="L258" s="49"/>
      <c r="M258" s="49"/>
      <c r="N258" s="49"/>
      <c r="O258" s="199"/>
      <c r="P258" s="195"/>
      <c r="Q258" s="195"/>
      <c r="R258" s="195"/>
      <c r="S258" s="195"/>
      <c r="T258" s="195"/>
      <c r="U258" s="195"/>
      <c r="V258" s="195"/>
      <c r="W258" s="195"/>
      <c r="X258" s="195"/>
      <c r="Y258" s="195"/>
      <c r="Z258" s="195"/>
      <c r="AA258" s="195"/>
      <c r="AB258" s="195"/>
      <c r="AC258" s="195"/>
      <c r="AD258" s="195"/>
      <c r="AE258" s="195"/>
      <c r="AF258" s="195"/>
      <c r="AG258" s="193"/>
      <c r="AH258" s="193"/>
      <c r="AI258" s="194"/>
    </row>
    <row r="259" spans="2:35">
      <c r="B259" s="49"/>
      <c r="C259" s="49"/>
      <c r="D259" s="49"/>
      <c r="E259" s="49"/>
      <c r="F259" s="49"/>
      <c r="G259" s="49"/>
      <c r="H259" s="49"/>
      <c r="I259" s="49"/>
      <c r="J259" s="49"/>
      <c r="K259" s="49"/>
      <c r="L259" s="49"/>
      <c r="M259" s="49"/>
      <c r="N259" s="49"/>
      <c r="O259" s="199"/>
      <c r="P259" s="196"/>
      <c r="Q259" s="196"/>
      <c r="R259" s="196"/>
      <c r="S259" s="196"/>
      <c r="T259" s="196"/>
      <c r="U259" s="196"/>
      <c r="V259" s="196"/>
      <c r="W259" s="196"/>
      <c r="X259" s="196"/>
      <c r="Y259" s="196"/>
      <c r="Z259" s="196"/>
      <c r="AA259" s="196"/>
      <c r="AB259" s="196"/>
      <c r="AC259" s="196"/>
      <c r="AD259" s="196"/>
      <c r="AE259" s="196"/>
      <c r="AF259" s="196"/>
      <c r="AG259" s="191"/>
      <c r="AH259" s="191"/>
      <c r="AI259" s="192"/>
    </row>
    <row r="260" spans="2:35">
      <c r="B260" s="49"/>
      <c r="C260" s="49"/>
      <c r="D260" s="49"/>
      <c r="E260" s="49"/>
      <c r="F260" s="49"/>
      <c r="G260" s="49"/>
      <c r="H260" s="49"/>
      <c r="I260" s="49"/>
      <c r="J260" s="49"/>
      <c r="K260" s="49"/>
      <c r="L260" s="49"/>
      <c r="M260" s="49"/>
      <c r="N260" s="49"/>
      <c r="O260" s="199"/>
      <c r="P260" s="195"/>
      <c r="Q260" s="195"/>
      <c r="R260" s="195"/>
      <c r="S260" s="195"/>
      <c r="T260" s="195"/>
      <c r="U260" s="195"/>
      <c r="V260" s="195"/>
      <c r="W260" s="195"/>
      <c r="X260" s="195"/>
      <c r="Y260" s="195"/>
      <c r="Z260" s="195"/>
      <c r="AA260" s="195"/>
      <c r="AB260" s="195"/>
      <c r="AC260" s="195"/>
      <c r="AD260" s="195"/>
      <c r="AE260" s="195"/>
      <c r="AF260" s="195"/>
      <c r="AG260" s="193"/>
      <c r="AH260" s="193"/>
      <c r="AI260" s="194"/>
    </row>
    <row r="261" spans="2:35">
      <c r="B261" s="49"/>
      <c r="C261" s="49"/>
      <c r="D261" s="49"/>
      <c r="E261" s="49"/>
      <c r="F261" s="49"/>
      <c r="G261" s="49"/>
      <c r="H261" s="49"/>
      <c r="I261" s="49"/>
      <c r="J261" s="49"/>
      <c r="K261" s="49"/>
      <c r="L261" s="49"/>
      <c r="M261" s="49"/>
      <c r="N261" s="49"/>
      <c r="O261" s="199"/>
      <c r="P261" s="196"/>
      <c r="Q261" s="196"/>
      <c r="R261" s="196"/>
      <c r="S261" s="196"/>
      <c r="T261" s="196"/>
      <c r="U261" s="196"/>
      <c r="V261" s="196"/>
      <c r="W261" s="196"/>
      <c r="X261" s="196"/>
      <c r="Y261" s="196"/>
      <c r="Z261" s="196"/>
      <c r="AA261" s="196"/>
      <c r="AB261" s="196"/>
      <c r="AC261" s="196"/>
      <c r="AD261" s="196"/>
      <c r="AE261" s="196"/>
      <c r="AF261" s="196"/>
      <c r="AG261" s="191"/>
      <c r="AH261" s="191"/>
      <c r="AI261" s="192"/>
    </row>
    <row r="262" spans="2:35">
      <c r="B262" s="49"/>
      <c r="C262" s="49"/>
      <c r="D262" s="49"/>
      <c r="E262" s="49"/>
      <c r="F262" s="49"/>
      <c r="G262" s="49"/>
      <c r="H262" s="49"/>
      <c r="I262" s="49"/>
      <c r="J262" s="49"/>
      <c r="K262" s="49"/>
      <c r="L262" s="49"/>
      <c r="M262" s="49"/>
      <c r="N262" s="49"/>
      <c r="O262" s="199"/>
      <c r="P262" s="195"/>
      <c r="Q262" s="195"/>
      <c r="R262" s="195"/>
      <c r="S262" s="195"/>
      <c r="T262" s="195"/>
      <c r="U262" s="195"/>
      <c r="V262" s="195"/>
      <c r="W262" s="195"/>
      <c r="X262" s="195"/>
      <c r="Y262" s="195"/>
      <c r="Z262" s="195"/>
      <c r="AA262" s="195"/>
      <c r="AB262" s="195"/>
      <c r="AC262" s="195"/>
      <c r="AD262" s="195"/>
      <c r="AE262" s="195"/>
      <c r="AF262" s="195"/>
      <c r="AG262" s="193"/>
      <c r="AH262" s="193"/>
      <c r="AI262" s="194"/>
    </row>
    <row r="263" spans="2:35">
      <c r="B263" s="49"/>
      <c r="C263" s="49"/>
      <c r="D263" s="49"/>
      <c r="E263" s="49"/>
      <c r="F263" s="49"/>
      <c r="G263" s="49"/>
      <c r="H263" s="49"/>
      <c r="I263" s="49"/>
      <c r="J263" s="49"/>
      <c r="K263" s="49"/>
      <c r="L263" s="49"/>
      <c r="M263" s="49"/>
      <c r="N263" s="49"/>
      <c r="O263" s="199"/>
      <c r="P263" s="196"/>
      <c r="Q263" s="196"/>
      <c r="R263" s="196"/>
      <c r="S263" s="196"/>
      <c r="T263" s="196"/>
      <c r="U263" s="196"/>
      <c r="V263" s="196"/>
      <c r="W263" s="196"/>
      <c r="X263" s="196"/>
      <c r="Y263" s="196"/>
      <c r="Z263" s="196"/>
      <c r="AA263" s="196"/>
      <c r="AB263" s="196"/>
      <c r="AC263" s="196"/>
      <c r="AD263" s="196"/>
      <c r="AE263" s="196"/>
      <c r="AF263" s="196"/>
      <c r="AG263" s="191"/>
      <c r="AH263" s="191"/>
      <c r="AI263" s="192"/>
    </row>
    <row r="264" spans="2:35">
      <c r="B264" s="49"/>
      <c r="C264" s="49"/>
      <c r="D264" s="49"/>
      <c r="E264" s="49"/>
      <c r="F264" s="49"/>
      <c r="G264" s="49"/>
      <c r="H264" s="49"/>
      <c r="I264" s="49"/>
      <c r="J264" s="49"/>
      <c r="K264" s="49"/>
      <c r="L264" s="49"/>
      <c r="M264" s="49"/>
      <c r="N264" s="49"/>
      <c r="O264" s="199"/>
      <c r="P264" s="195"/>
      <c r="Q264" s="195"/>
      <c r="R264" s="195"/>
      <c r="S264" s="195"/>
      <c r="T264" s="195"/>
      <c r="U264" s="195"/>
      <c r="V264" s="195"/>
      <c r="W264" s="195"/>
      <c r="X264" s="195"/>
      <c r="Y264" s="195"/>
      <c r="Z264" s="195"/>
      <c r="AA264" s="195"/>
      <c r="AB264" s="195"/>
      <c r="AC264" s="195"/>
      <c r="AD264" s="195"/>
      <c r="AE264" s="195"/>
      <c r="AF264" s="195"/>
      <c r="AG264" s="193"/>
      <c r="AH264" s="193"/>
      <c r="AI264" s="194"/>
    </row>
    <row r="265" spans="2:35">
      <c r="B265" s="49"/>
      <c r="C265" s="49"/>
      <c r="D265" s="49"/>
      <c r="E265" s="49"/>
      <c r="F265" s="49"/>
      <c r="G265" s="49"/>
      <c r="H265" s="49"/>
      <c r="I265" s="49"/>
      <c r="J265" s="49"/>
      <c r="K265" s="49"/>
      <c r="L265" s="49"/>
      <c r="M265" s="49"/>
      <c r="N265" s="49"/>
      <c r="O265" s="199"/>
      <c r="P265" s="196"/>
      <c r="Q265" s="196"/>
      <c r="R265" s="196"/>
      <c r="S265" s="196"/>
      <c r="T265" s="196"/>
      <c r="U265" s="196"/>
      <c r="V265" s="196"/>
      <c r="W265" s="196"/>
      <c r="X265" s="196"/>
      <c r="Y265" s="196"/>
      <c r="Z265" s="196"/>
      <c r="AA265" s="196"/>
      <c r="AB265" s="196"/>
      <c r="AC265" s="196"/>
      <c r="AD265" s="196"/>
      <c r="AE265" s="196"/>
      <c r="AF265" s="196"/>
      <c r="AG265" s="191"/>
      <c r="AH265" s="191"/>
      <c r="AI265" s="192"/>
    </row>
    <row r="266" spans="2:35">
      <c r="B266" s="49"/>
      <c r="C266" s="49"/>
      <c r="D266" s="49"/>
      <c r="E266" s="49"/>
      <c r="F266" s="49"/>
      <c r="G266" s="49"/>
      <c r="H266" s="49"/>
      <c r="I266" s="49"/>
      <c r="J266" s="49"/>
      <c r="K266" s="49"/>
      <c r="L266" s="49"/>
      <c r="M266" s="49"/>
      <c r="N266" s="49"/>
      <c r="O266" s="199"/>
      <c r="P266" s="195"/>
      <c r="Q266" s="195"/>
      <c r="R266" s="195"/>
      <c r="S266" s="195"/>
      <c r="T266" s="195"/>
      <c r="U266" s="195"/>
      <c r="V266" s="195"/>
      <c r="W266" s="195"/>
      <c r="X266" s="195"/>
      <c r="Y266" s="195"/>
      <c r="Z266" s="195"/>
      <c r="AA266" s="195"/>
      <c r="AB266" s="195"/>
      <c r="AC266" s="195"/>
      <c r="AD266" s="195"/>
      <c r="AE266" s="195"/>
      <c r="AF266" s="195"/>
      <c r="AG266" s="193"/>
      <c r="AH266" s="193"/>
      <c r="AI266" s="194"/>
    </row>
    <row r="267" spans="2:35">
      <c r="B267" s="49"/>
      <c r="C267" s="49"/>
      <c r="D267" s="49"/>
      <c r="E267" s="49"/>
      <c r="F267" s="49"/>
      <c r="G267" s="49"/>
      <c r="H267" s="49"/>
      <c r="I267" s="49"/>
      <c r="J267" s="49"/>
      <c r="K267" s="49"/>
      <c r="L267" s="49"/>
      <c r="M267" s="49"/>
      <c r="N267" s="49"/>
      <c r="O267" s="199"/>
      <c r="P267" s="196"/>
      <c r="Q267" s="196"/>
      <c r="R267" s="196"/>
      <c r="S267" s="196"/>
      <c r="T267" s="196"/>
      <c r="U267" s="196"/>
      <c r="V267" s="196"/>
      <c r="W267" s="196"/>
      <c r="X267" s="196"/>
      <c r="Y267" s="196"/>
      <c r="Z267" s="196"/>
      <c r="AA267" s="196"/>
      <c r="AB267" s="196"/>
      <c r="AC267" s="196"/>
      <c r="AD267" s="196"/>
      <c r="AE267" s="196"/>
      <c r="AF267" s="196"/>
      <c r="AG267" s="191"/>
      <c r="AH267" s="191"/>
      <c r="AI267" s="192"/>
    </row>
    <row r="268" spans="2:35">
      <c r="B268" s="49"/>
      <c r="C268" s="49"/>
      <c r="D268" s="49"/>
      <c r="E268" s="49"/>
      <c r="F268" s="49"/>
      <c r="G268" s="49"/>
      <c r="H268" s="49"/>
      <c r="I268" s="49"/>
      <c r="J268" s="49"/>
      <c r="K268" s="49"/>
      <c r="L268" s="49"/>
      <c r="M268" s="49"/>
      <c r="N268" s="49"/>
      <c r="O268" s="199"/>
      <c r="P268" s="195"/>
      <c r="Q268" s="195"/>
      <c r="R268" s="195"/>
      <c r="S268" s="195"/>
      <c r="T268" s="195"/>
      <c r="U268" s="195"/>
      <c r="V268" s="195"/>
      <c r="W268" s="195"/>
      <c r="X268" s="195"/>
      <c r="Y268" s="195"/>
      <c r="Z268" s="195"/>
      <c r="AA268" s="195"/>
      <c r="AB268" s="195"/>
      <c r="AC268" s="195"/>
      <c r="AD268" s="195"/>
      <c r="AE268" s="195"/>
      <c r="AF268" s="195"/>
      <c r="AG268" s="193"/>
      <c r="AH268" s="193"/>
      <c r="AI268" s="194"/>
    </row>
    <row r="269" spans="2:35">
      <c r="B269" s="49"/>
      <c r="C269" s="49"/>
      <c r="D269" s="49"/>
      <c r="E269" s="49"/>
      <c r="F269" s="49"/>
      <c r="G269" s="49"/>
      <c r="H269" s="49"/>
      <c r="I269" s="49"/>
      <c r="J269" s="49"/>
      <c r="K269" s="49"/>
      <c r="L269" s="49"/>
      <c r="M269" s="49"/>
      <c r="N269" s="49"/>
      <c r="O269" s="199"/>
      <c r="P269" s="196"/>
      <c r="Q269" s="196"/>
      <c r="R269" s="196"/>
      <c r="S269" s="196"/>
      <c r="T269" s="196"/>
      <c r="U269" s="196"/>
      <c r="V269" s="196"/>
      <c r="W269" s="196"/>
      <c r="X269" s="196"/>
      <c r="Y269" s="196"/>
      <c r="Z269" s="196"/>
      <c r="AA269" s="196"/>
      <c r="AB269" s="196"/>
      <c r="AC269" s="196"/>
      <c r="AD269" s="196"/>
      <c r="AE269" s="196"/>
      <c r="AF269" s="196"/>
      <c r="AG269" s="191"/>
      <c r="AH269" s="191"/>
      <c r="AI269" s="192"/>
    </row>
    <row r="270" spans="2:35">
      <c r="B270" s="49"/>
      <c r="C270" s="49"/>
      <c r="D270" s="49"/>
      <c r="E270" s="49"/>
      <c r="F270" s="49"/>
      <c r="G270" s="49"/>
      <c r="H270" s="49"/>
      <c r="I270" s="49"/>
      <c r="J270" s="49"/>
      <c r="K270" s="49"/>
      <c r="L270" s="49"/>
      <c r="M270" s="49"/>
      <c r="N270" s="49"/>
      <c r="O270" s="199"/>
      <c r="P270" s="195"/>
      <c r="Q270" s="195"/>
      <c r="R270" s="195"/>
      <c r="S270" s="195"/>
      <c r="T270" s="195"/>
      <c r="U270" s="195"/>
      <c r="V270" s="195"/>
      <c r="W270" s="195"/>
      <c r="X270" s="195"/>
      <c r="Y270" s="195"/>
      <c r="Z270" s="195"/>
      <c r="AA270" s="195"/>
      <c r="AB270" s="195"/>
      <c r="AC270" s="195"/>
      <c r="AD270" s="195"/>
      <c r="AE270" s="195"/>
      <c r="AF270" s="195"/>
      <c r="AG270" s="193"/>
      <c r="AH270" s="193"/>
      <c r="AI270" s="194"/>
    </row>
    <row r="271" spans="2:35">
      <c r="B271" s="49"/>
      <c r="C271" s="49"/>
      <c r="D271" s="49"/>
      <c r="E271" s="49"/>
      <c r="F271" s="49"/>
      <c r="G271" s="49"/>
      <c r="H271" s="49"/>
      <c r="I271" s="49"/>
      <c r="J271" s="49"/>
      <c r="K271" s="49"/>
      <c r="L271" s="49"/>
      <c r="M271" s="49"/>
      <c r="N271" s="49"/>
      <c r="O271" s="199"/>
      <c r="P271" s="196"/>
      <c r="Q271" s="196"/>
      <c r="R271" s="196"/>
      <c r="S271" s="196"/>
      <c r="T271" s="196"/>
      <c r="U271" s="196"/>
      <c r="V271" s="196"/>
      <c r="W271" s="196"/>
      <c r="X271" s="196"/>
      <c r="Y271" s="196"/>
      <c r="Z271" s="196"/>
      <c r="AA271" s="196"/>
      <c r="AB271" s="196"/>
      <c r="AC271" s="196"/>
      <c r="AD271" s="196"/>
      <c r="AE271" s="196"/>
      <c r="AF271" s="196"/>
      <c r="AG271" s="191"/>
      <c r="AH271" s="191"/>
      <c r="AI271" s="192"/>
    </row>
    <row r="272" spans="2:35">
      <c r="B272" s="49"/>
      <c r="C272" s="49"/>
      <c r="D272" s="49"/>
      <c r="E272" s="49"/>
      <c r="F272" s="49"/>
      <c r="G272" s="49"/>
      <c r="H272" s="49"/>
      <c r="I272" s="49"/>
      <c r="J272" s="49"/>
      <c r="K272" s="49"/>
      <c r="L272" s="49"/>
      <c r="M272" s="49"/>
      <c r="N272" s="49"/>
      <c r="O272" s="199"/>
      <c r="P272" s="195"/>
      <c r="Q272" s="195"/>
      <c r="R272" s="195"/>
      <c r="S272" s="195"/>
      <c r="T272" s="195"/>
      <c r="U272" s="195"/>
      <c r="V272" s="195"/>
      <c r="W272" s="195"/>
      <c r="X272" s="195"/>
      <c r="Y272" s="195"/>
      <c r="Z272" s="195"/>
      <c r="AA272" s="195"/>
      <c r="AB272" s="195"/>
      <c r="AC272" s="195"/>
      <c r="AD272" s="195"/>
      <c r="AE272" s="195"/>
      <c r="AF272" s="195"/>
      <c r="AG272" s="193"/>
      <c r="AH272" s="193"/>
      <c r="AI272" s="194"/>
    </row>
    <row r="273" spans="2:35">
      <c r="B273" s="49"/>
      <c r="C273" s="49"/>
      <c r="D273" s="49"/>
      <c r="E273" s="49"/>
      <c r="F273" s="49"/>
      <c r="G273" s="49"/>
      <c r="H273" s="49"/>
      <c r="I273" s="49"/>
      <c r="J273" s="49"/>
      <c r="K273" s="49"/>
      <c r="L273" s="49"/>
      <c r="M273" s="49"/>
      <c r="N273" s="49"/>
      <c r="O273" s="199"/>
      <c r="P273" s="196"/>
      <c r="Q273" s="196"/>
      <c r="R273" s="196"/>
      <c r="S273" s="196"/>
      <c r="T273" s="196"/>
      <c r="U273" s="196"/>
      <c r="V273" s="196"/>
      <c r="W273" s="196"/>
      <c r="X273" s="196"/>
      <c r="Y273" s="196"/>
      <c r="Z273" s="196"/>
      <c r="AA273" s="196"/>
      <c r="AB273" s="196"/>
      <c r="AC273" s="196"/>
      <c r="AD273" s="196"/>
      <c r="AE273" s="196"/>
      <c r="AF273" s="196"/>
      <c r="AG273" s="191"/>
      <c r="AH273" s="191"/>
      <c r="AI273" s="192"/>
    </row>
    <row r="274" spans="2:35">
      <c r="B274" s="49"/>
      <c r="C274" s="49"/>
      <c r="D274" s="49"/>
      <c r="E274" s="49"/>
      <c r="F274" s="49"/>
      <c r="G274" s="49"/>
      <c r="H274" s="49"/>
      <c r="I274" s="49"/>
      <c r="J274" s="49"/>
      <c r="K274" s="49"/>
      <c r="L274" s="49"/>
      <c r="M274" s="49"/>
      <c r="N274" s="49"/>
      <c r="O274" s="199"/>
      <c r="P274" s="195"/>
      <c r="Q274" s="195"/>
      <c r="R274" s="195"/>
      <c r="S274" s="195"/>
      <c r="T274" s="195"/>
      <c r="U274" s="195"/>
      <c r="V274" s="195"/>
      <c r="W274" s="195"/>
      <c r="X274" s="195"/>
      <c r="Y274" s="195"/>
      <c r="Z274" s="195"/>
      <c r="AA274" s="195"/>
      <c r="AB274" s="195"/>
      <c r="AC274" s="195"/>
      <c r="AD274" s="195"/>
      <c r="AE274" s="195"/>
      <c r="AF274" s="195"/>
      <c r="AG274" s="193"/>
      <c r="AH274" s="193"/>
      <c r="AI274" s="194"/>
    </row>
    <row r="275" spans="2:35">
      <c r="B275" s="49"/>
      <c r="C275" s="49"/>
      <c r="D275" s="49"/>
      <c r="E275" s="49"/>
      <c r="F275" s="49"/>
      <c r="G275" s="49"/>
      <c r="H275" s="49"/>
      <c r="I275" s="49"/>
      <c r="J275" s="49"/>
      <c r="K275" s="49"/>
      <c r="L275" s="49"/>
      <c r="M275" s="49"/>
      <c r="N275" s="49"/>
      <c r="O275" s="199"/>
      <c r="P275" s="196"/>
      <c r="Q275" s="196"/>
      <c r="R275" s="196"/>
      <c r="S275" s="196"/>
      <c r="T275" s="196"/>
      <c r="U275" s="196"/>
      <c r="V275" s="196"/>
      <c r="W275" s="196"/>
      <c r="X275" s="196"/>
      <c r="Y275" s="196"/>
      <c r="Z275" s="196"/>
      <c r="AA275" s="196"/>
      <c r="AB275" s="196"/>
      <c r="AC275" s="196"/>
      <c r="AD275" s="196"/>
      <c r="AE275" s="196"/>
      <c r="AF275" s="196"/>
      <c r="AG275" s="191"/>
      <c r="AH275" s="191"/>
      <c r="AI275" s="192"/>
    </row>
    <row r="276" spans="2:35">
      <c r="B276" s="49"/>
      <c r="C276" s="49"/>
      <c r="D276" s="49"/>
      <c r="E276" s="49"/>
      <c r="F276" s="49"/>
      <c r="G276" s="49"/>
      <c r="H276" s="49"/>
      <c r="I276" s="49"/>
      <c r="J276" s="49"/>
      <c r="K276" s="49"/>
      <c r="L276" s="49"/>
      <c r="M276" s="49"/>
      <c r="N276" s="49"/>
      <c r="O276" s="199"/>
      <c r="P276" s="195"/>
      <c r="Q276" s="195"/>
      <c r="R276" s="195"/>
      <c r="S276" s="195"/>
      <c r="T276" s="195"/>
      <c r="U276" s="195"/>
      <c r="V276" s="195"/>
      <c r="W276" s="195"/>
      <c r="X276" s="195"/>
      <c r="Y276" s="195"/>
      <c r="Z276" s="195"/>
      <c r="AA276" s="195"/>
      <c r="AB276" s="195"/>
      <c r="AC276" s="195"/>
      <c r="AD276" s="195"/>
      <c r="AE276" s="195"/>
      <c r="AF276" s="195"/>
      <c r="AG276" s="193"/>
      <c r="AH276" s="193"/>
      <c r="AI276" s="194"/>
    </row>
    <row r="277" spans="2:35">
      <c r="B277" s="49"/>
      <c r="C277" s="49"/>
      <c r="D277" s="49"/>
      <c r="E277" s="49"/>
      <c r="F277" s="49"/>
      <c r="G277" s="49"/>
      <c r="H277" s="49"/>
      <c r="I277" s="49"/>
      <c r="J277" s="49"/>
      <c r="K277" s="49"/>
      <c r="L277" s="49"/>
      <c r="M277" s="49"/>
      <c r="N277" s="49"/>
      <c r="O277" s="199"/>
      <c r="P277" s="196"/>
      <c r="Q277" s="196"/>
      <c r="R277" s="196"/>
      <c r="S277" s="196"/>
      <c r="T277" s="196"/>
      <c r="U277" s="196"/>
      <c r="V277" s="196"/>
      <c r="W277" s="196"/>
      <c r="X277" s="196"/>
      <c r="Y277" s="196"/>
      <c r="Z277" s="196"/>
      <c r="AA277" s="196"/>
      <c r="AB277" s="196"/>
      <c r="AC277" s="196"/>
      <c r="AD277" s="196"/>
      <c r="AE277" s="196"/>
      <c r="AF277" s="196"/>
      <c r="AG277" s="191"/>
      <c r="AH277" s="191"/>
      <c r="AI277" s="192"/>
    </row>
    <row r="278" spans="2:35">
      <c r="B278" s="49"/>
      <c r="C278" s="49"/>
      <c r="D278" s="49"/>
      <c r="E278" s="49"/>
      <c r="F278" s="49"/>
      <c r="G278" s="49"/>
      <c r="H278" s="49"/>
      <c r="I278" s="49"/>
      <c r="J278" s="49"/>
      <c r="K278" s="49"/>
      <c r="L278" s="49"/>
      <c r="M278" s="49"/>
      <c r="N278" s="49"/>
      <c r="O278" s="199"/>
      <c r="P278" s="195"/>
      <c r="Q278" s="195"/>
      <c r="R278" s="195"/>
      <c r="S278" s="195"/>
      <c r="T278" s="195"/>
      <c r="U278" s="195"/>
      <c r="V278" s="195"/>
      <c r="W278" s="195"/>
      <c r="X278" s="195"/>
      <c r="Y278" s="195"/>
      <c r="Z278" s="195"/>
      <c r="AA278" s="195"/>
      <c r="AB278" s="195"/>
      <c r="AC278" s="195"/>
      <c r="AD278" s="195"/>
      <c r="AE278" s="195"/>
      <c r="AF278" s="195"/>
      <c r="AG278" s="193"/>
      <c r="AH278" s="193"/>
      <c r="AI278" s="194"/>
    </row>
    <row r="279" spans="2:35">
      <c r="B279" s="49"/>
      <c r="C279" s="49"/>
      <c r="D279" s="49"/>
      <c r="E279" s="49"/>
      <c r="F279" s="49"/>
      <c r="G279" s="49"/>
      <c r="H279" s="49"/>
      <c r="I279" s="49"/>
      <c r="J279" s="49"/>
      <c r="K279" s="49"/>
      <c r="L279" s="49"/>
      <c r="M279" s="49"/>
      <c r="N279" s="49"/>
      <c r="O279" s="199"/>
      <c r="P279" s="196"/>
      <c r="Q279" s="196"/>
      <c r="R279" s="196"/>
      <c r="S279" s="196"/>
      <c r="T279" s="196"/>
      <c r="U279" s="196"/>
      <c r="V279" s="196"/>
      <c r="W279" s="196"/>
      <c r="X279" s="196"/>
      <c r="Y279" s="196"/>
      <c r="Z279" s="196"/>
      <c r="AA279" s="196"/>
      <c r="AB279" s="196"/>
      <c r="AC279" s="196"/>
      <c r="AD279" s="196"/>
      <c r="AE279" s="196"/>
      <c r="AF279" s="196"/>
      <c r="AG279" s="191"/>
      <c r="AH279" s="191"/>
      <c r="AI279" s="192"/>
    </row>
    <row r="280" spans="2:35">
      <c r="B280" s="49"/>
      <c r="C280" s="49"/>
      <c r="D280" s="49"/>
      <c r="E280" s="49"/>
      <c r="F280" s="49"/>
      <c r="G280" s="49"/>
      <c r="H280" s="49"/>
      <c r="I280" s="49"/>
      <c r="J280" s="49"/>
      <c r="K280" s="49"/>
      <c r="L280" s="49"/>
      <c r="M280" s="49"/>
      <c r="N280" s="49"/>
      <c r="O280" s="199"/>
      <c r="P280" s="195"/>
      <c r="Q280" s="195"/>
      <c r="R280" s="195"/>
      <c r="S280" s="195"/>
      <c r="T280" s="195"/>
      <c r="U280" s="195"/>
      <c r="V280" s="195"/>
      <c r="W280" s="195"/>
      <c r="X280" s="195"/>
      <c r="Y280" s="195"/>
      <c r="Z280" s="195"/>
      <c r="AA280" s="195"/>
      <c r="AB280" s="195"/>
      <c r="AC280" s="195"/>
      <c r="AD280" s="195"/>
      <c r="AE280" s="195"/>
      <c r="AF280" s="195"/>
      <c r="AG280" s="193"/>
      <c r="AH280" s="193"/>
      <c r="AI280" s="194"/>
    </row>
    <row r="281" spans="2:35">
      <c r="B281" s="49"/>
      <c r="C281" s="49"/>
      <c r="D281" s="49"/>
      <c r="E281" s="49"/>
      <c r="F281" s="49"/>
      <c r="G281" s="49"/>
      <c r="H281" s="49"/>
      <c r="I281" s="49"/>
      <c r="J281" s="49"/>
      <c r="K281" s="49"/>
      <c r="L281" s="49"/>
      <c r="M281" s="49"/>
      <c r="N281" s="49"/>
      <c r="O281" s="199"/>
      <c r="P281" s="196"/>
      <c r="Q281" s="196"/>
      <c r="R281" s="196"/>
      <c r="S281" s="196"/>
      <c r="T281" s="196"/>
      <c r="U281" s="196"/>
      <c r="V281" s="196"/>
      <c r="W281" s="196"/>
      <c r="X281" s="196"/>
      <c r="Y281" s="196"/>
      <c r="Z281" s="196"/>
      <c r="AA281" s="196"/>
      <c r="AB281" s="196"/>
      <c r="AC281" s="196"/>
      <c r="AD281" s="196"/>
      <c r="AE281" s="196"/>
      <c r="AF281" s="196"/>
      <c r="AG281" s="191"/>
      <c r="AH281" s="191"/>
      <c r="AI281" s="192"/>
    </row>
    <row r="282" spans="2:35">
      <c r="B282" s="49"/>
      <c r="C282" s="49"/>
      <c r="D282" s="49"/>
      <c r="E282" s="49"/>
      <c r="F282" s="49"/>
      <c r="G282" s="49"/>
      <c r="H282" s="49"/>
      <c r="I282" s="49"/>
      <c r="J282" s="49"/>
      <c r="K282" s="49"/>
      <c r="L282" s="49"/>
      <c r="M282" s="49"/>
      <c r="N282" s="49"/>
      <c r="O282" s="199"/>
      <c r="P282" s="195"/>
      <c r="Q282" s="195"/>
      <c r="R282" s="195"/>
      <c r="S282" s="195"/>
      <c r="T282" s="195"/>
      <c r="U282" s="195"/>
      <c r="V282" s="195"/>
      <c r="W282" s="195"/>
      <c r="X282" s="195"/>
      <c r="Y282" s="195"/>
      <c r="Z282" s="195"/>
      <c r="AA282" s="195"/>
      <c r="AB282" s="195"/>
      <c r="AC282" s="195"/>
      <c r="AD282" s="195"/>
      <c r="AE282" s="195"/>
      <c r="AF282" s="195"/>
      <c r="AG282" s="193"/>
      <c r="AH282" s="193"/>
      <c r="AI282" s="194"/>
    </row>
    <row r="283" spans="2:35">
      <c r="B283" s="49"/>
      <c r="C283" s="49"/>
      <c r="D283" s="49"/>
      <c r="E283" s="49"/>
      <c r="F283" s="49"/>
      <c r="G283" s="49"/>
      <c r="H283" s="49"/>
      <c r="I283" s="49"/>
      <c r="J283" s="49"/>
      <c r="K283" s="49"/>
      <c r="L283" s="49"/>
      <c r="M283" s="49"/>
      <c r="N283" s="49"/>
      <c r="O283" s="199"/>
      <c r="P283" s="196"/>
      <c r="Q283" s="196"/>
      <c r="R283" s="196"/>
      <c r="S283" s="196"/>
      <c r="T283" s="196"/>
      <c r="U283" s="196"/>
      <c r="V283" s="196"/>
      <c r="W283" s="196"/>
      <c r="X283" s="196"/>
      <c r="Y283" s="196"/>
      <c r="Z283" s="196"/>
      <c r="AA283" s="196"/>
      <c r="AB283" s="196"/>
      <c r="AC283" s="196"/>
      <c r="AD283" s="196"/>
      <c r="AE283" s="196"/>
      <c r="AF283" s="196"/>
      <c r="AG283" s="191"/>
      <c r="AH283" s="191"/>
      <c r="AI283" s="192"/>
    </row>
    <row r="284" spans="2:35">
      <c r="B284" s="49"/>
      <c r="C284" s="49"/>
      <c r="D284" s="49"/>
      <c r="E284" s="49"/>
      <c r="F284" s="49"/>
      <c r="G284" s="49"/>
      <c r="H284" s="49"/>
      <c r="I284" s="49"/>
      <c r="J284" s="49"/>
      <c r="K284" s="49"/>
      <c r="L284" s="49"/>
      <c r="M284" s="49"/>
      <c r="N284" s="49"/>
      <c r="O284" s="199"/>
      <c r="P284" s="195"/>
      <c r="Q284" s="195"/>
      <c r="R284" s="195"/>
      <c r="S284" s="195"/>
      <c r="T284" s="195"/>
      <c r="U284" s="195"/>
      <c r="V284" s="195"/>
      <c r="W284" s="195"/>
      <c r="X284" s="195"/>
      <c r="Y284" s="195"/>
      <c r="Z284" s="195"/>
      <c r="AA284" s="195"/>
      <c r="AB284" s="195"/>
      <c r="AC284" s="195"/>
      <c r="AD284" s="195"/>
      <c r="AE284" s="195"/>
      <c r="AF284" s="195"/>
      <c r="AG284" s="193"/>
      <c r="AH284" s="193"/>
      <c r="AI284" s="194"/>
    </row>
    <row r="285" spans="2:35">
      <c r="O285" s="199"/>
      <c r="P285" s="196"/>
      <c r="Q285" s="196"/>
      <c r="R285" s="196"/>
      <c r="S285" s="196"/>
      <c r="T285" s="196"/>
      <c r="U285" s="196"/>
      <c r="V285" s="196"/>
      <c r="W285" s="196"/>
      <c r="X285" s="196"/>
      <c r="Y285" s="196"/>
      <c r="Z285" s="196"/>
      <c r="AA285" s="196"/>
      <c r="AB285" s="196"/>
      <c r="AC285" s="196"/>
      <c r="AD285" s="196"/>
      <c r="AE285" s="196"/>
      <c r="AF285" s="196"/>
      <c r="AG285" s="191"/>
      <c r="AH285" s="191"/>
      <c r="AI285" s="192"/>
    </row>
    <row r="286" spans="2:35">
      <c r="O286" s="199"/>
      <c r="P286" s="195"/>
      <c r="Q286" s="195"/>
      <c r="R286" s="195"/>
      <c r="S286" s="195"/>
      <c r="T286" s="195"/>
      <c r="U286" s="195"/>
      <c r="V286" s="195"/>
      <c r="W286" s="195"/>
      <c r="X286" s="195"/>
      <c r="Y286" s="195"/>
      <c r="Z286" s="195"/>
      <c r="AA286" s="195"/>
      <c r="AB286" s="195"/>
      <c r="AC286" s="195"/>
      <c r="AD286" s="195"/>
      <c r="AE286" s="195"/>
      <c r="AF286" s="195"/>
      <c r="AG286" s="193"/>
      <c r="AH286" s="193"/>
      <c r="AI286" s="194"/>
    </row>
    <row r="287" spans="2:35">
      <c r="O287" s="199"/>
      <c r="P287" s="196"/>
      <c r="Q287" s="196"/>
      <c r="R287" s="196"/>
      <c r="S287" s="196"/>
      <c r="T287" s="196"/>
      <c r="U287" s="196"/>
      <c r="V287" s="196"/>
      <c r="W287" s="196"/>
      <c r="X287" s="196"/>
      <c r="Y287" s="196"/>
      <c r="Z287" s="196"/>
      <c r="AA287" s="196"/>
      <c r="AB287" s="196"/>
      <c r="AC287" s="196"/>
      <c r="AD287" s="196"/>
      <c r="AE287" s="196"/>
      <c r="AF287" s="196"/>
      <c r="AG287" s="191"/>
      <c r="AH287" s="191"/>
      <c r="AI287" s="192"/>
    </row>
    <row r="288" spans="2:35">
      <c r="O288" s="199"/>
      <c r="P288" s="195"/>
      <c r="Q288" s="195"/>
      <c r="R288" s="195"/>
      <c r="S288" s="195"/>
      <c r="T288" s="195"/>
      <c r="U288" s="195"/>
      <c r="V288" s="195"/>
      <c r="W288" s="195"/>
      <c r="X288" s="195"/>
      <c r="Y288" s="195"/>
      <c r="Z288" s="195"/>
      <c r="AA288" s="195"/>
      <c r="AB288" s="195"/>
      <c r="AC288" s="195"/>
      <c r="AD288" s="195"/>
      <c r="AE288" s="195"/>
      <c r="AF288" s="195"/>
      <c r="AG288" s="193"/>
      <c r="AH288" s="193"/>
      <c r="AI288" s="194"/>
    </row>
    <row r="289" spans="15:35">
      <c r="O289" s="199"/>
      <c r="P289" s="196"/>
      <c r="Q289" s="196"/>
      <c r="R289" s="196"/>
      <c r="S289" s="196"/>
      <c r="T289" s="196"/>
      <c r="U289" s="196"/>
      <c r="V289" s="196"/>
      <c r="W289" s="196"/>
      <c r="X289" s="196"/>
      <c r="Y289" s="196"/>
      <c r="Z289" s="196"/>
      <c r="AA289" s="196"/>
      <c r="AB289" s="196"/>
      <c r="AC289" s="196"/>
      <c r="AD289" s="196"/>
      <c r="AE289" s="196"/>
      <c r="AF289" s="196"/>
      <c r="AG289" s="191"/>
      <c r="AH289" s="191"/>
      <c r="AI289" s="192"/>
    </row>
    <row r="290" spans="15:35">
      <c r="O290" s="199"/>
      <c r="P290" s="195"/>
      <c r="Q290" s="195"/>
      <c r="R290" s="195"/>
      <c r="S290" s="195"/>
      <c r="T290" s="195"/>
      <c r="U290" s="195"/>
      <c r="V290" s="195"/>
      <c r="W290" s="195"/>
      <c r="X290" s="195"/>
      <c r="Y290" s="195"/>
      <c r="Z290" s="195"/>
      <c r="AA290" s="195"/>
      <c r="AB290" s="195"/>
      <c r="AC290" s="195"/>
      <c r="AD290" s="195"/>
      <c r="AE290" s="195"/>
      <c r="AF290" s="195"/>
      <c r="AG290" s="193"/>
      <c r="AH290" s="193"/>
      <c r="AI290" s="194"/>
    </row>
    <row r="291" spans="15:35">
      <c r="O291" s="199"/>
      <c r="P291" s="196"/>
      <c r="Q291" s="196"/>
      <c r="R291" s="196"/>
      <c r="S291" s="196"/>
      <c r="T291" s="196"/>
      <c r="U291" s="196"/>
      <c r="V291" s="196"/>
      <c r="W291" s="196"/>
      <c r="X291" s="196"/>
      <c r="Y291" s="196"/>
      <c r="Z291" s="196"/>
      <c r="AA291" s="196"/>
      <c r="AB291" s="196"/>
      <c r="AC291" s="196"/>
      <c r="AD291" s="196"/>
      <c r="AE291" s="196"/>
      <c r="AF291" s="196"/>
      <c r="AG291" s="191"/>
      <c r="AH291" s="191"/>
      <c r="AI291" s="192"/>
    </row>
    <row r="292" spans="15:35">
      <c r="O292" s="199"/>
      <c r="P292" s="195"/>
      <c r="Q292" s="195"/>
      <c r="R292" s="195"/>
      <c r="S292" s="195"/>
      <c r="T292" s="195"/>
      <c r="U292" s="195"/>
      <c r="V292" s="195"/>
      <c r="W292" s="195"/>
      <c r="X292" s="195"/>
      <c r="Y292" s="195"/>
      <c r="Z292" s="195"/>
      <c r="AA292" s="195"/>
      <c r="AB292" s="195"/>
      <c r="AC292" s="195"/>
      <c r="AD292" s="195"/>
      <c r="AE292" s="195"/>
      <c r="AF292" s="195"/>
      <c r="AG292" s="193"/>
      <c r="AH292" s="193"/>
      <c r="AI292" s="194"/>
    </row>
    <row r="293" spans="15:35">
      <c r="O293" s="199"/>
      <c r="P293" s="196"/>
      <c r="Q293" s="196"/>
      <c r="R293" s="196"/>
      <c r="S293" s="196"/>
      <c r="T293" s="196"/>
      <c r="U293" s="196"/>
      <c r="V293" s="196"/>
      <c r="W293" s="196"/>
      <c r="X293" s="196"/>
      <c r="Y293" s="196"/>
      <c r="Z293" s="196"/>
      <c r="AA293" s="196"/>
      <c r="AB293" s="196"/>
      <c r="AC293" s="196"/>
      <c r="AD293" s="196"/>
      <c r="AE293" s="196"/>
      <c r="AF293" s="196"/>
      <c r="AG293" s="191"/>
      <c r="AH293" s="191"/>
      <c r="AI293" s="192"/>
    </row>
    <row r="294" spans="15:35">
      <c r="O294" s="199"/>
      <c r="P294" s="195"/>
      <c r="Q294" s="195"/>
      <c r="R294" s="195"/>
      <c r="S294" s="195"/>
      <c r="T294" s="195"/>
      <c r="U294" s="195"/>
      <c r="V294" s="195"/>
      <c r="W294" s="195"/>
      <c r="X294" s="195"/>
      <c r="Y294" s="195"/>
      <c r="Z294" s="195"/>
      <c r="AA294" s="195"/>
      <c r="AB294" s="195"/>
      <c r="AC294" s="195"/>
      <c r="AD294" s="195"/>
      <c r="AE294" s="195"/>
      <c r="AF294" s="195"/>
      <c r="AG294" s="193"/>
      <c r="AH294" s="193"/>
      <c r="AI294" s="194"/>
    </row>
    <row r="295" spans="15:35">
      <c r="O295" s="199"/>
      <c r="P295" s="196"/>
      <c r="Q295" s="196"/>
      <c r="R295" s="196"/>
      <c r="S295" s="196"/>
      <c r="T295" s="196"/>
      <c r="U295" s="196"/>
      <c r="V295" s="196"/>
      <c r="W295" s="196"/>
      <c r="X295" s="196"/>
      <c r="Y295" s="196"/>
      <c r="Z295" s="196"/>
      <c r="AA295" s="196"/>
      <c r="AB295" s="196"/>
      <c r="AC295" s="196"/>
      <c r="AD295" s="196"/>
      <c r="AE295" s="196"/>
      <c r="AF295" s="196"/>
      <c r="AG295" s="191"/>
      <c r="AH295" s="191"/>
      <c r="AI295" s="192"/>
    </row>
    <row r="296" spans="15:35">
      <c r="O296" s="199"/>
      <c r="P296" s="195"/>
      <c r="Q296" s="195"/>
      <c r="R296" s="195"/>
      <c r="S296" s="195"/>
      <c r="T296" s="195"/>
      <c r="U296" s="195"/>
      <c r="V296" s="195"/>
      <c r="W296" s="195"/>
      <c r="X296" s="195"/>
      <c r="Y296" s="195"/>
      <c r="Z296" s="195"/>
      <c r="AA296" s="195"/>
      <c r="AB296" s="195"/>
      <c r="AC296" s="195"/>
      <c r="AD296" s="195"/>
      <c r="AE296" s="195"/>
      <c r="AF296" s="195"/>
      <c r="AG296" s="193"/>
      <c r="AH296" s="193"/>
      <c r="AI296" s="194"/>
    </row>
    <row r="297" spans="15:35">
      <c r="O297" s="199"/>
      <c r="P297" s="196"/>
      <c r="Q297" s="196"/>
      <c r="R297" s="196"/>
      <c r="S297" s="196"/>
      <c r="T297" s="196"/>
      <c r="U297" s="196"/>
      <c r="V297" s="196"/>
      <c r="W297" s="196"/>
      <c r="X297" s="196"/>
      <c r="Y297" s="196"/>
      <c r="Z297" s="196"/>
      <c r="AA297" s="196"/>
      <c r="AB297" s="196"/>
      <c r="AC297" s="196"/>
      <c r="AD297" s="196"/>
      <c r="AE297" s="196"/>
      <c r="AF297" s="196"/>
      <c r="AG297" s="191"/>
      <c r="AH297" s="191"/>
      <c r="AI297" s="192"/>
    </row>
    <row r="298" spans="15:35">
      <c r="O298" s="199"/>
      <c r="P298" s="195"/>
      <c r="Q298" s="195"/>
      <c r="R298" s="195"/>
      <c r="S298" s="195"/>
      <c r="T298" s="195"/>
      <c r="U298" s="195"/>
      <c r="V298" s="195"/>
      <c r="W298" s="195"/>
      <c r="X298" s="195"/>
      <c r="Y298" s="195"/>
      <c r="Z298" s="195"/>
      <c r="AA298" s="195"/>
      <c r="AB298" s="195"/>
      <c r="AC298" s="195"/>
      <c r="AD298" s="195"/>
      <c r="AE298" s="195"/>
      <c r="AF298" s="195"/>
      <c r="AG298" s="193"/>
      <c r="AH298" s="193"/>
      <c r="AI298" s="194"/>
    </row>
    <row r="299" spans="15:35">
      <c r="O299" s="199"/>
      <c r="P299" s="196"/>
      <c r="Q299" s="196"/>
      <c r="R299" s="196"/>
      <c r="S299" s="196"/>
      <c r="T299" s="196"/>
      <c r="U299" s="196"/>
      <c r="V299" s="196"/>
      <c r="W299" s="196"/>
      <c r="X299" s="196"/>
      <c r="Y299" s="196"/>
      <c r="Z299" s="196"/>
      <c r="AA299" s="196"/>
      <c r="AB299" s="196"/>
      <c r="AC299" s="196"/>
      <c r="AD299" s="196"/>
      <c r="AE299" s="196"/>
      <c r="AF299" s="196"/>
      <c r="AG299" s="191"/>
      <c r="AH299" s="191"/>
      <c r="AI299" s="192"/>
    </row>
    <row r="300" spans="15:35">
      <c r="O300" s="199"/>
      <c r="P300" s="195"/>
      <c r="Q300" s="195"/>
      <c r="R300" s="195"/>
      <c r="S300" s="195"/>
      <c r="T300" s="195"/>
      <c r="U300" s="195"/>
      <c r="V300" s="195"/>
      <c r="W300" s="195"/>
      <c r="X300" s="195"/>
      <c r="Y300" s="195"/>
      <c r="Z300" s="195"/>
      <c r="AA300" s="195"/>
      <c r="AB300" s="195"/>
      <c r="AC300" s="195"/>
      <c r="AD300" s="195"/>
      <c r="AE300" s="195"/>
      <c r="AF300" s="195"/>
      <c r="AG300" s="193"/>
      <c r="AH300" s="193"/>
      <c r="AI300" s="194"/>
    </row>
    <row r="301" spans="15:35">
      <c r="O301" s="199"/>
      <c r="P301" s="196"/>
      <c r="Q301" s="196"/>
      <c r="R301" s="196"/>
      <c r="S301" s="196"/>
      <c r="T301" s="196"/>
      <c r="U301" s="196"/>
      <c r="V301" s="196"/>
      <c r="W301" s="196"/>
      <c r="X301" s="196"/>
      <c r="Y301" s="196"/>
      <c r="Z301" s="196"/>
      <c r="AA301" s="196"/>
      <c r="AB301" s="196"/>
      <c r="AC301" s="196"/>
      <c r="AD301" s="196"/>
      <c r="AE301" s="196"/>
      <c r="AF301" s="196"/>
      <c r="AG301" s="191"/>
      <c r="AH301" s="191"/>
      <c r="AI301" s="192"/>
    </row>
    <row r="302" spans="15:35">
      <c r="O302" s="199"/>
      <c r="P302" s="195"/>
      <c r="Q302" s="195"/>
      <c r="R302" s="195"/>
      <c r="S302" s="195"/>
      <c r="T302" s="195"/>
      <c r="U302" s="195"/>
      <c r="V302" s="195"/>
      <c r="W302" s="195"/>
      <c r="X302" s="195"/>
      <c r="Y302" s="195"/>
      <c r="Z302" s="195"/>
      <c r="AA302" s="195"/>
      <c r="AB302" s="195"/>
      <c r="AC302" s="195"/>
      <c r="AD302" s="195"/>
      <c r="AE302" s="195"/>
      <c r="AF302" s="195"/>
      <c r="AG302" s="193"/>
      <c r="AH302" s="193"/>
      <c r="AI302" s="194"/>
    </row>
    <row r="303" spans="15:35">
      <c r="O303" s="199"/>
      <c r="P303" s="196"/>
      <c r="Q303" s="196"/>
      <c r="R303" s="196"/>
      <c r="S303" s="196"/>
      <c r="T303" s="196"/>
      <c r="U303" s="196"/>
      <c r="V303" s="196"/>
      <c r="W303" s="196"/>
      <c r="X303" s="196"/>
      <c r="Y303" s="196"/>
      <c r="Z303" s="196"/>
      <c r="AA303" s="196"/>
      <c r="AB303" s="196"/>
      <c r="AC303" s="196"/>
      <c r="AD303" s="196"/>
      <c r="AE303" s="196"/>
      <c r="AF303" s="196"/>
      <c r="AG303" s="191"/>
      <c r="AH303" s="191"/>
      <c r="AI303" s="192"/>
    </row>
    <row r="304" spans="15:35">
      <c r="O304" s="199"/>
      <c r="P304" s="195"/>
      <c r="Q304" s="195"/>
      <c r="R304" s="195"/>
      <c r="S304" s="195"/>
      <c r="T304" s="195"/>
      <c r="U304" s="195"/>
      <c r="V304" s="195"/>
      <c r="W304" s="195"/>
      <c r="X304" s="195"/>
      <c r="Y304" s="195"/>
      <c r="Z304" s="195"/>
      <c r="AA304" s="195"/>
      <c r="AB304" s="195"/>
      <c r="AC304" s="195"/>
      <c r="AD304" s="195"/>
      <c r="AE304" s="195"/>
      <c r="AF304" s="195"/>
      <c r="AG304" s="193"/>
      <c r="AH304" s="193"/>
      <c r="AI304" s="194"/>
    </row>
    <row r="305" spans="15:35">
      <c r="O305" s="199"/>
      <c r="P305" s="196"/>
      <c r="Q305" s="196"/>
      <c r="R305" s="196"/>
      <c r="S305" s="196"/>
      <c r="T305" s="196"/>
      <c r="U305" s="196"/>
      <c r="V305" s="196"/>
      <c r="W305" s="196"/>
      <c r="X305" s="196"/>
      <c r="Y305" s="196"/>
      <c r="Z305" s="196"/>
      <c r="AA305" s="196"/>
      <c r="AB305" s="196"/>
      <c r="AC305" s="196"/>
      <c r="AD305" s="196"/>
      <c r="AE305" s="196"/>
      <c r="AF305" s="196"/>
      <c r="AG305" s="191"/>
      <c r="AH305" s="191"/>
      <c r="AI305" s="192"/>
    </row>
    <row r="306" spans="15:35">
      <c r="O306" s="199"/>
      <c r="P306" s="195"/>
      <c r="Q306" s="195"/>
      <c r="R306" s="195"/>
      <c r="S306" s="195"/>
      <c r="T306" s="195"/>
      <c r="U306" s="195"/>
      <c r="V306" s="195"/>
      <c r="W306" s="195"/>
      <c r="X306" s="195"/>
      <c r="Y306" s="195"/>
      <c r="Z306" s="195"/>
      <c r="AA306" s="195"/>
      <c r="AB306" s="195"/>
      <c r="AC306" s="195"/>
      <c r="AD306" s="195"/>
      <c r="AE306" s="195"/>
      <c r="AF306" s="195"/>
      <c r="AG306" s="193"/>
      <c r="AH306" s="193"/>
      <c r="AI306" s="194"/>
    </row>
    <row r="307" spans="15:35">
      <c r="O307" s="199"/>
      <c r="P307" s="196"/>
      <c r="Q307" s="196"/>
      <c r="R307" s="196"/>
      <c r="S307" s="196"/>
      <c r="T307" s="196"/>
      <c r="U307" s="196"/>
      <c r="V307" s="196"/>
      <c r="W307" s="196"/>
      <c r="X307" s="196"/>
      <c r="Y307" s="196"/>
      <c r="Z307" s="196"/>
      <c r="AA307" s="196"/>
      <c r="AB307" s="196"/>
      <c r="AC307" s="196"/>
      <c r="AD307" s="196"/>
      <c r="AE307" s="196"/>
      <c r="AF307" s="196"/>
      <c r="AG307" s="191"/>
      <c r="AH307" s="191"/>
      <c r="AI307" s="192"/>
    </row>
    <row r="308" spans="15:35">
      <c r="O308" s="199"/>
      <c r="P308" s="195"/>
      <c r="Q308" s="195"/>
      <c r="R308" s="195"/>
      <c r="S308" s="195"/>
      <c r="T308" s="195"/>
      <c r="U308" s="195"/>
      <c r="V308" s="195"/>
      <c r="W308" s="195"/>
      <c r="X308" s="195"/>
      <c r="Y308" s="195"/>
      <c r="Z308" s="195"/>
      <c r="AA308" s="195"/>
      <c r="AB308" s="195"/>
      <c r="AC308" s="195"/>
      <c r="AD308" s="195"/>
      <c r="AE308" s="195"/>
      <c r="AF308" s="195"/>
      <c r="AG308" s="193"/>
      <c r="AH308" s="193"/>
      <c r="AI308" s="194"/>
    </row>
    <row r="309" spans="15:35">
      <c r="O309" s="199"/>
      <c r="P309" s="191"/>
      <c r="Q309" s="191"/>
      <c r="R309" s="191"/>
      <c r="S309" s="191"/>
      <c r="T309" s="191"/>
      <c r="U309" s="191"/>
      <c r="V309" s="191"/>
      <c r="W309" s="191"/>
      <c r="X309" s="191"/>
      <c r="Y309" s="191"/>
      <c r="Z309" s="191"/>
      <c r="AA309" s="191"/>
      <c r="AB309" s="191"/>
      <c r="AC309" s="191"/>
      <c r="AD309" s="191"/>
      <c r="AE309" s="191"/>
      <c r="AF309" s="191"/>
      <c r="AG309" s="191"/>
      <c r="AH309" s="191"/>
      <c r="AI309" s="192"/>
    </row>
    <row r="310" spans="15:35">
      <c r="O310" s="199"/>
      <c r="P310" s="193"/>
      <c r="Q310" s="193"/>
      <c r="R310" s="193"/>
      <c r="S310" s="193"/>
      <c r="T310" s="193"/>
      <c r="U310" s="193"/>
      <c r="V310" s="193"/>
      <c r="W310" s="193"/>
      <c r="X310" s="193"/>
      <c r="Y310" s="193"/>
      <c r="Z310" s="193"/>
      <c r="AA310" s="193"/>
      <c r="AB310" s="193"/>
      <c r="AC310" s="193"/>
      <c r="AD310" s="193"/>
      <c r="AE310" s="193"/>
      <c r="AF310" s="193"/>
      <c r="AG310" s="193"/>
      <c r="AH310" s="193"/>
      <c r="AI310" s="194"/>
    </row>
    <row r="311" spans="15:35">
      <c r="O311" s="199"/>
      <c r="P311" s="191"/>
      <c r="Q311" s="191"/>
      <c r="R311" s="191"/>
      <c r="S311" s="191"/>
      <c r="T311" s="191"/>
      <c r="U311" s="191"/>
      <c r="V311" s="191"/>
      <c r="W311" s="191"/>
      <c r="X311" s="191"/>
      <c r="Y311" s="191"/>
      <c r="Z311" s="191"/>
      <c r="AA311" s="191"/>
      <c r="AB311" s="191"/>
      <c r="AC311" s="191"/>
      <c r="AD311" s="191"/>
      <c r="AE311" s="191"/>
      <c r="AF311" s="191"/>
      <c r="AG311" s="191"/>
      <c r="AH311" s="191"/>
      <c r="AI311" s="192"/>
    </row>
    <row r="312" spans="15:35">
      <c r="O312" s="199"/>
      <c r="P312" s="193"/>
      <c r="Q312" s="193"/>
      <c r="R312" s="193"/>
      <c r="S312" s="193"/>
      <c r="T312" s="193"/>
      <c r="U312" s="193"/>
      <c r="V312" s="193"/>
      <c r="W312" s="193"/>
      <c r="X312" s="193"/>
      <c r="Y312" s="193"/>
      <c r="Z312" s="193"/>
      <c r="AA312" s="193"/>
      <c r="AB312" s="193"/>
      <c r="AC312" s="193"/>
      <c r="AD312" s="193"/>
      <c r="AE312" s="193"/>
      <c r="AF312" s="193"/>
      <c r="AG312" s="193"/>
      <c r="AH312" s="193"/>
      <c r="AI312" s="194"/>
    </row>
    <row r="313" spans="15:35">
      <c r="O313" s="199"/>
      <c r="P313" s="191"/>
      <c r="Q313" s="191"/>
      <c r="R313" s="191"/>
      <c r="S313" s="191"/>
      <c r="T313" s="191"/>
      <c r="U313" s="191"/>
      <c r="V313" s="191"/>
      <c r="W313" s="191"/>
      <c r="X313" s="191"/>
      <c r="Y313" s="191"/>
      <c r="Z313" s="191"/>
      <c r="AA313" s="191"/>
      <c r="AB313" s="191"/>
      <c r="AC313" s="191"/>
      <c r="AD313" s="191"/>
      <c r="AE313" s="191"/>
      <c r="AF313" s="191"/>
      <c r="AG313" s="191"/>
      <c r="AH313" s="191"/>
      <c r="AI313" s="192"/>
    </row>
    <row r="314" spans="15:35">
      <c r="O314" s="199"/>
      <c r="P314" s="193"/>
      <c r="Q314" s="193"/>
      <c r="R314" s="193"/>
      <c r="S314" s="193"/>
      <c r="T314" s="193"/>
      <c r="U314" s="193"/>
      <c r="V314" s="193"/>
      <c r="W314" s="193"/>
      <c r="X314" s="193"/>
      <c r="Y314" s="193"/>
      <c r="Z314" s="193"/>
      <c r="AA314" s="193"/>
      <c r="AB314" s="193"/>
      <c r="AC314" s="193"/>
      <c r="AD314" s="193"/>
      <c r="AE314" s="193"/>
      <c r="AF314" s="193"/>
      <c r="AG314" s="193"/>
      <c r="AH314" s="193"/>
      <c r="AI314" s="194"/>
    </row>
    <row r="315" spans="15:35">
      <c r="O315" s="199"/>
      <c r="P315" s="191"/>
      <c r="Q315" s="191"/>
      <c r="R315" s="191"/>
      <c r="S315" s="191"/>
      <c r="T315" s="191"/>
      <c r="U315" s="191"/>
      <c r="V315" s="191"/>
      <c r="W315" s="191"/>
      <c r="X315" s="191"/>
      <c r="Y315" s="191"/>
      <c r="Z315" s="191"/>
      <c r="AA315" s="191"/>
      <c r="AB315" s="191"/>
      <c r="AC315" s="191"/>
      <c r="AD315" s="191"/>
      <c r="AE315" s="191"/>
      <c r="AF315" s="191"/>
      <c r="AG315" s="191"/>
      <c r="AH315" s="191"/>
      <c r="AI315" s="192"/>
    </row>
    <row r="316" spans="15:35">
      <c r="O316" s="199"/>
      <c r="P316" s="193"/>
      <c r="Q316" s="193"/>
      <c r="R316" s="193"/>
      <c r="S316" s="193"/>
      <c r="T316" s="193"/>
      <c r="U316" s="193"/>
      <c r="V316" s="193"/>
      <c r="W316" s="193"/>
      <c r="X316" s="193"/>
      <c r="Y316" s="193"/>
      <c r="Z316" s="193"/>
      <c r="AA316" s="193"/>
      <c r="AB316" s="193"/>
      <c r="AC316" s="193"/>
      <c r="AD316" s="193"/>
      <c r="AE316" s="193"/>
      <c r="AF316" s="193"/>
      <c r="AG316" s="193"/>
      <c r="AH316" s="193"/>
      <c r="AI316" s="194"/>
    </row>
    <row r="317" spans="15:35">
      <c r="O317" s="199"/>
      <c r="P317" s="191"/>
      <c r="Q317" s="191"/>
      <c r="R317" s="191"/>
      <c r="S317" s="191"/>
      <c r="T317" s="191"/>
      <c r="U317" s="191"/>
      <c r="V317" s="191"/>
      <c r="W317" s="191"/>
      <c r="X317" s="191"/>
      <c r="Y317" s="191"/>
      <c r="Z317" s="191"/>
      <c r="AA317" s="191"/>
      <c r="AB317" s="191"/>
      <c r="AC317" s="191"/>
      <c r="AD317" s="191"/>
      <c r="AE317" s="191"/>
      <c r="AF317" s="191"/>
      <c r="AG317" s="191"/>
      <c r="AH317" s="191"/>
      <c r="AI317" s="192"/>
    </row>
    <row r="318" spans="15:35">
      <c r="O318" s="199"/>
      <c r="P318" s="193"/>
      <c r="Q318" s="193"/>
      <c r="R318" s="193"/>
      <c r="S318" s="193"/>
      <c r="T318" s="193"/>
      <c r="U318" s="193"/>
      <c r="V318" s="193"/>
      <c r="W318" s="193"/>
      <c r="X318" s="193"/>
      <c r="Y318" s="193"/>
      <c r="Z318" s="193"/>
      <c r="AA318" s="193"/>
      <c r="AB318" s="193"/>
      <c r="AC318" s="193"/>
      <c r="AD318" s="193"/>
      <c r="AE318" s="193"/>
      <c r="AF318" s="193"/>
      <c r="AG318" s="193"/>
      <c r="AH318" s="193"/>
      <c r="AI318" s="194"/>
    </row>
    <row r="319" spans="15:35">
      <c r="O319" s="199"/>
      <c r="P319" s="191"/>
      <c r="Q319" s="191"/>
      <c r="R319" s="191"/>
      <c r="S319" s="191"/>
      <c r="T319" s="191"/>
      <c r="U319" s="191"/>
      <c r="V319" s="191"/>
      <c r="W319" s="191"/>
      <c r="X319" s="191"/>
      <c r="Y319" s="191"/>
      <c r="Z319" s="191"/>
      <c r="AA319" s="191"/>
      <c r="AB319" s="191"/>
      <c r="AC319" s="191"/>
      <c r="AD319" s="191"/>
      <c r="AE319" s="191"/>
      <c r="AF319" s="191"/>
      <c r="AG319" s="191"/>
      <c r="AH319" s="191"/>
      <c r="AI319" s="192"/>
    </row>
    <row r="320" spans="15:35">
      <c r="O320" s="199"/>
      <c r="P320" s="193"/>
      <c r="Q320" s="193"/>
      <c r="R320" s="193"/>
      <c r="S320" s="193"/>
      <c r="T320" s="193"/>
      <c r="U320" s="193"/>
      <c r="V320" s="193"/>
      <c r="W320" s="193"/>
      <c r="X320" s="193"/>
      <c r="Y320" s="193"/>
      <c r="Z320" s="193"/>
      <c r="AA320" s="193"/>
      <c r="AB320" s="193"/>
      <c r="AC320" s="193"/>
      <c r="AD320" s="193"/>
      <c r="AE320" s="193"/>
      <c r="AF320" s="193"/>
      <c r="AG320" s="193"/>
      <c r="AH320" s="193"/>
      <c r="AI320" s="194"/>
    </row>
    <row r="321" spans="15:35">
      <c r="O321" s="199"/>
      <c r="P321" s="191"/>
      <c r="Q321" s="191"/>
      <c r="R321" s="191"/>
      <c r="S321" s="191"/>
      <c r="T321" s="191"/>
      <c r="U321" s="191"/>
      <c r="V321" s="191"/>
      <c r="W321" s="191"/>
      <c r="X321" s="191"/>
      <c r="Y321" s="191"/>
      <c r="Z321" s="191"/>
      <c r="AA321" s="191"/>
      <c r="AB321" s="191"/>
      <c r="AC321" s="191"/>
      <c r="AD321" s="191"/>
      <c r="AE321" s="191"/>
      <c r="AF321" s="191"/>
      <c r="AG321" s="191"/>
      <c r="AH321" s="191"/>
      <c r="AI321" s="192"/>
    </row>
    <row r="322" spans="15:35">
      <c r="O322" s="199"/>
      <c r="P322" s="193"/>
      <c r="Q322" s="193"/>
      <c r="R322" s="193"/>
      <c r="S322" s="193"/>
      <c r="T322" s="193"/>
      <c r="U322" s="193"/>
      <c r="V322" s="193"/>
      <c r="W322" s="193"/>
      <c r="X322" s="193"/>
      <c r="Y322" s="193"/>
      <c r="Z322" s="193"/>
      <c r="AA322" s="193"/>
      <c r="AB322" s="193"/>
      <c r="AC322" s="193"/>
      <c r="AD322" s="193"/>
      <c r="AE322" s="193"/>
      <c r="AF322" s="193"/>
      <c r="AG322" s="193"/>
      <c r="AH322" s="193"/>
      <c r="AI322" s="194"/>
    </row>
    <row r="323" spans="15:35">
      <c r="O323" s="199"/>
      <c r="P323" s="191"/>
      <c r="Q323" s="191"/>
      <c r="R323" s="191"/>
      <c r="S323" s="191"/>
      <c r="T323" s="191"/>
      <c r="U323" s="191"/>
      <c r="V323" s="191"/>
      <c r="W323" s="191"/>
      <c r="X323" s="191"/>
      <c r="Y323" s="191"/>
      <c r="Z323" s="191"/>
      <c r="AA323" s="191"/>
      <c r="AB323" s="191"/>
      <c r="AC323" s="191"/>
      <c r="AD323" s="191"/>
      <c r="AE323" s="191"/>
      <c r="AF323" s="191"/>
      <c r="AG323" s="191"/>
      <c r="AH323" s="191"/>
      <c r="AI323" s="192"/>
    </row>
    <row r="324" spans="15:35">
      <c r="O324" s="199"/>
      <c r="P324" s="193"/>
      <c r="Q324" s="193"/>
      <c r="R324" s="193"/>
      <c r="S324" s="193"/>
      <c r="T324" s="193"/>
      <c r="U324" s="193"/>
      <c r="V324" s="193"/>
      <c r="W324" s="193"/>
      <c r="X324" s="193"/>
      <c r="Y324" s="193"/>
      <c r="Z324" s="193"/>
      <c r="AA324" s="193"/>
      <c r="AB324" s="193"/>
      <c r="AC324" s="193"/>
      <c r="AD324" s="193"/>
      <c r="AE324" s="193"/>
      <c r="AF324" s="193"/>
      <c r="AG324" s="193"/>
      <c r="AH324" s="193"/>
      <c r="AI324" s="194"/>
    </row>
    <row r="325" spans="15:35">
      <c r="O325" s="199"/>
      <c r="P325" s="191"/>
      <c r="Q325" s="191"/>
      <c r="R325" s="191"/>
      <c r="S325" s="191"/>
      <c r="T325" s="191"/>
      <c r="U325" s="191"/>
      <c r="V325" s="191"/>
      <c r="W325" s="191"/>
      <c r="X325" s="191"/>
      <c r="Y325" s="191"/>
      <c r="Z325" s="191"/>
      <c r="AA325" s="191"/>
      <c r="AB325" s="191"/>
      <c r="AC325" s="191"/>
      <c r="AD325" s="191"/>
      <c r="AE325" s="191"/>
      <c r="AF325" s="191"/>
      <c r="AG325" s="191"/>
      <c r="AH325" s="191"/>
      <c r="AI325" s="192"/>
    </row>
    <row r="326" spans="15:35">
      <c r="O326" s="199"/>
      <c r="P326" s="193"/>
      <c r="Q326" s="193"/>
      <c r="R326" s="193"/>
      <c r="S326" s="193"/>
      <c r="T326" s="193"/>
      <c r="U326" s="193"/>
      <c r="V326" s="193"/>
      <c r="W326" s="193"/>
      <c r="X326" s="193"/>
      <c r="Y326" s="193"/>
      <c r="Z326" s="193"/>
      <c r="AA326" s="193"/>
      <c r="AB326" s="193"/>
      <c r="AC326" s="193"/>
      <c r="AD326" s="193"/>
      <c r="AE326" s="193"/>
      <c r="AF326" s="193"/>
      <c r="AG326" s="193"/>
      <c r="AH326" s="193"/>
      <c r="AI326" s="194"/>
    </row>
    <row r="327" spans="15:35">
      <c r="O327" s="199"/>
      <c r="P327" s="191"/>
      <c r="Q327" s="191"/>
      <c r="R327" s="191"/>
      <c r="S327" s="191"/>
      <c r="T327" s="191"/>
      <c r="U327" s="191"/>
      <c r="V327" s="191"/>
      <c r="W327" s="191"/>
      <c r="X327" s="191"/>
      <c r="Y327" s="191"/>
      <c r="Z327" s="191"/>
      <c r="AA327" s="191"/>
      <c r="AB327" s="191"/>
      <c r="AC327" s="191"/>
      <c r="AD327" s="191"/>
      <c r="AE327" s="191"/>
      <c r="AF327" s="191"/>
      <c r="AG327" s="191"/>
      <c r="AH327" s="191"/>
      <c r="AI327" s="192"/>
    </row>
    <row r="328" spans="15:35">
      <c r="O328" s="199"/>
      <c r="P328" s="193"/>
      <c r="Q328" s="193"/>
      <c r="R328" s="193"/>
      <c r="S328" s="193"/>
      <c r="T328" s="193"/>
      <c r="U328" s="193"/>
      <c r="V328" s="193"/>
      <c r="W328" s="193"/>
      <c r="X328" s="193"/>
      <c r="Y328" s="193"/>
      <c r="Z328" s="193"/>
      <c r="AA328" s="193"/>
      <c r="AB328" s="193"/>
      <c r="AC328" s="193"/>
      <c r="AD328" s="193"/>
      <c r="AE328" s="193"/>
      <c r="AF328" s="193"/>
      <c r="AG328" s="193"/>
      <c r="AH328" s="193"/>
      <c r="AI328" s="194"/>
    </row>
    <row r="329" spans="15:35">
      <c r="O329" s="199"/>
      <c r="P329" s="191"/>
      <c r="Q329" s="191"/>
      <c r="R329" s="191"/>
      <c r="S329" s="191"/>
      <c r="T329" s="191"/>
      <c r="U329" s="191"/>
      <c r="V329" s="191"/>
      <c r="W329" s="191"/>
      <c r="X329" s="191"/>
      <c r="Y329" s="191"/>
      <c r="Z329" s="191"/>
      <c r="AA329" s="191"/>
      <c r="AB329" s="191"/>
      <c r="AC329" s="191"/>
      <c r="AD329" s="191"/>
      <c r="AE329" s="191"/>
      <c r="AF329" s="191"/>
      <c r="AG329" s="191"/>
      <c r="AH329" s="191"/>
      <c r="AI329" s="192"/>
    </row>
    <row r="330" spans="15:35">
      <c r="O330" s="199"/>
      <c r="P330" s="193"/>
      <c r="Q330" s="193"/>
      <c r="R330" s="193"/>
      <c r="S330" s="193"/>
      <c r="T330" s="193"/>
      <c r="U330" s="193"/>
      <c r="V330" s="193"/>
      <c r="W330" s="193"/>
      <c r="X330" s="193"/>
      <c r="Y330" s="193"/>
      <c r="Z330" s="193"/>
      <c r="AA330" s="193"/>
      <c r="AB330" s="193"/>
      <c r="AC330" s="193"/>
      <c r="AD330" s="193"/>
      <c r="AE330" s="193"/>
      <c r="AF330" s="193"/>
      <c r="AG330" s="193"/>
      <c r="AH330" s="193"/>
      <c r="AI330" s="194"/>
    </row>
    <row r="331" spans="15:35">
      <c r="O331" s="199"/>
      <c r="P331" s="191"/>
      <c r="Q331" s="191"/>
      <c r="R331" s="191"/>
      <c r="S331" s="191"/>
      <c r="T331" s="191"/>
      <c r="U331" s="191"/>
      <c r="V331" s="191"/>
      <c r="W331" s="191"/>
      <c r="X331" s="191"/>
      <c r="Y331" s="191"/>
      <c r="Z331" s="191"/>
      <c r="AA331" s="191"/>
      <c r="AB331" s="191"/>
      <c r="AC331" s="191"/>
      <c r="AD331" s="191"/>
      <c r="AE331" s="191"/>
      <c r="AF331" s="191"/>
      <c r="AG331" s="191"/>
      <c r="AH331" s="191"/>
      <c r="AI331" s="192"/>
    </row>
    <row r="332" spans="15:35">
      <c r="O332" s="199"/>
      <c r="P332" s="193"/>
      <c r="Q332" s="193"/>
      <c r="R332" s="193"/>
      <c r="S332" s="193"/>
      <c r="T332" s="193"/>
      <c r="U332" s="193"/>
      <c r="V332" s="193"/>
      <c r="W332" s="193"/>
      <c r="X332" s="193"/>
      <c r="Y332" s="193"/>
      <c r="Z332" s="193"/>
      <c r="AA332" s="193"/>
      <c r="AB332" s="193"/>
      <c r="AC332" s="193"/>
      <c r="AD332" s="193"/>
      <c r="AE332" s="193"/>
      <c r="AF332" s="193"/>
      <c r="AG332" s="193"/>
      <c r="AH332" s="193"/>
      <c r="AI332" s="194"/>
    </row>
    <row r="333" spans="15:35">
      <c r="O333" s="199"/>
      <c r="P333" s="191"/>
      <c r="Q333" s="191"/>
      <c r="R333" s="191"/>
      <c r="S333" s="191"/>
      <c r="T333" s="191"/>
      <c r="U333" s="191"/>
      <c r="V333" s="191"/>
      <c r="W333" s="191"/>
      <c r="X333" s="191"/>
      <c r="Y333" s="191"/>
      <c r="Z333" s="191"/>
      <c r="AA333" s="191"/>
      <c r="AB333" s="191"/>
      <c r="AC333" s="191"/>
      <c r="AD333" s="191"/>
      <c r="AE333" s="191"/>
      <c r="AF333" s="191"/>
      <c r="AG333" s="191"/>
      <c r="AH333" s="191"/>
      <c r="AI333" s="192"/>
    </row>
    <row r="334" spans="15:35">
      <c r="O334" s="199"/>
      <c r="P334" s="193"/>
      <c r="Q334" s="193"/>
      <c r="R334" s="193"/>
      <c r="S334" s="193"/>
      <c r="T334" s="193"/>
      <c r="U334" s="193"/>
      <c r="V334" s="193"/>
      <c r="W334" s="193"/>
      <c r="X334" s="193"/>
      <c r="Y334" s="193"/>
      <c r="Z334" s="193"/>
      <c r="AA334" s="193"/>
      <c r="AB334" s="193"/>
      <c r="AC334" s="193"/>
      <c r="AD334" s="193"/>
      <c r="AE334" s="193"/>
      <c r="AF334" s="193"/>
      <c r="AG334" s="193"/>
      <c r="AH334" s="193"/>
      <c r="AI334" s="194"/>
    </row>
    <row r="335" spans="15:35">
      <c r="O335" s="199"/>
      <c r="P335" s="191"/>
      <c r="Q335" s="191"/>
      <c r="R335" s="191"/>
      <c r="S335" s="191"/>
      <c r="T335" s="191"/>
      <c r="U335" s="191"/>
      <c r="V335" s="191"/>
      <c r="W335" s="191"/>
      <c r="X335" s="191"/>
      <c r="Y335" s="191"/>
      <c r="Z335" s="191"/>
      <c r="AA335" s="191"/>
      <c r="AB335" s="191"/>
      <c r="AC335" s="191"/>
      <c r="AD335" s="191"/>
      <c r="AE335" s="191"/>
      <c r="AF335" s="191"/>
      <c r="AG335" s="191"/>
      <c r="AH335" s="191"/>
      <c r="AI335" s="192"/>
    </row>
    <row r="336" spans="15:35">
      <c r="O336" s="199"/>
      <c r="P336" s="193"/>
      <c r="Q336" s="193"/>
      <c r="R336" s="193"/>
      <c r="S336" s="193"/>
      <c r="T336" s="193"/>
      <c r="U336" s="193"/>
      <c r="V336" s="193"/>
      <c r="W336" s="193"/>
      <c r="X336" s="193"/>
      <c r="Y336" s="193"/>
      <c r="Z336" s="193"/>
      <c r="AA336" s="193"/>
      <c r="AB336" s="193"/>
      <c r="AC336" s="193"/>
      <c r="AD336" s="193"/>
      <c r="AE336" s="193"/>
      <c r="AF336" s="193"/>
      <c r="AG336" s="193"/>
      <c r="AH336" s="193"/>
      <c r="AI336" s="194"/>
    </row>
    <row r="337" spans="15:35">
      <c r="O337" s="199"/>
      <c r="P337" s="191"/>
      <c r="Q337" s="191"/>
      <c r="R337" s="191"/>
      <c r="S337" s="191"/>
      <c r="T337" s="191"/>
      <c r="U337" s="191"/>
      <c r="V337" s="191"/>
      <c r="W337" s="191"/>
      <c r="X337" s="191"/>
      <c r="Y337" s="191"/>
      <c r="Z337" s="191"/>
      <c r="AA337" s="191"/>
      <c r="AB337" s="191"/>
      <c r="AC337" s="191"/>
      <c r="AD337" s="191"/>
      <c r="AE337" s="191"/>
      <c r="AF337" s="191"/>
      <c r="AG337" s="191"/>
      <c r="AH337" s="191"/>
      <c r="AI337" s="192"/>
    </row>
    <row r="338" spans="15:35">
      <c r="O338" s="199"/>
      <c r="P338" s="193"/>
      <c r="Q338" s="193"/>
      <c r="R338" s="193"/>
      <c r="S338" s="193"/>
      <c r="T338" s="193"/>
      <c r="U338" s="193"/>
      <c r="V338" s="193"/>
      <c r="W338" s="193"/>
      <c r="X338" s="193"/>
      <c r="Y338" s="193"/>
      <c r="Z338" s="193"/>
      <c r="AA338" s="193"/>
      <c r="AB338" s="193"/>
      <c r="AC338" s="193"/>
      <c r="AD338" s="193"/>
      <c r="AE338" s="193"/>
      <c r="AF338" s="193"/>
      <c r="AG338" s="193"/>
      <c r="AH338" s="193"/>
      <c r="AI338" s="194"/>
    </row>
    <row r="339" spans="15:35">
      <c r="O339" s="199"/>
      <c r="P339" s="191"/>
      <c r="Q339" s="191"/>
      <c r="R339" s="191"/>
      <c r="S339" s="191"/>
      <c r="T339" s="191"/>
      <c r="U339" s="191"/>
      <c r="V339" s="191"/>
      <c r="W339" s="191"/>
      <c r="X339" s="191"/>
      <c r="Y339" s="191"/>
      <c r="Z339" s="191"/>
      <c r="AA339" s="191"/>
      <c r="AB339" s="191"/>
      <c r="AC339" s="191"/>
      <c r="AD339" s="191"/>
      <c r="AE339" s="191"/>
      <c r="AF339" s="191"/>
      <c r="AG339" s="191"/>
      <c r="AH339" s="191"/>
      <c r="AI339" s="192"/>
    </row>
    <row r="340" spans="15:35">
      <c r="O340" s="199"/>
      <c r="P340" s="193"/>
      <c r="Q340" s="193"/>
      <c r="R340" s="193"/>
      <c r="S340" s="193"/>
      <c r="T340" s="193"/>
      <c r="U340" s="193"/>
      <c r="V340" s="193"/>
      <c r="W340" s="193"/>
      <c r="X340" s="193"/>
      <c r="Y340" s="193"/>
      <c r="Z340" s="193"/>
      <c r="AA340" s="193"/>
      <c r="AB340" s="193"/>
      <c r="AC340" s="193"/>
      <c r="AD340" s="193"/>
      <c r="AE340" s="193"/>
      <c r="AF340" s="193"/>
      <c r="AG340" s="193"/>
      <c r="AH340" s="193"/>
      <c r="AI340" s="194"/>
    </row>
    <row r="341" spans="15:35">
      <c r="O341" s="199"/>
      <c r="P341" s="191"/>
      <c r="Q341" s="191"/>
      <c r="R341" s="191"/>
      <c r="S341" s="191"/>
      <c r="T341" s="191"/>
      <c r="U341" s="191"/>
      <c r="V341" s="191"/>
      <c r="W341" s="191"/>
      <c r="X341" s="191"/>
      <c r="Y341" s="191"/>
      <c r="Z341" s="191"/>
      <c r="AA341" s="191"/>
      <c r="AB341" s="191"/>
      <c r="AC341" s="191"/>
      <c r="AD341" s="191"/>
      <c r="AE341" s="191"/>
      <c r="AF341" s="191"/>
      <c r="AG341" s="191"/>
      <c r="AH341" s="191"/>
      <c r="AI341" s="192"/>
    </row>
    <row r="342" spans="15:35">
      <c r="O342" s="199"/>
      <c r="P342" s="193"/>
      <c r="Q342" s="193"/>
      <c r="R342" s="193"/>
      <c r="S342" s="193"/>
      <c r="T342" s="193"/>
      <c r="U342" s="193"/>
      <c r="V342" s="193"/>
      <c r="W342" s="193"/>
      <c r="X342" s="193"/>
      <c r="Y342" s="193"/>
      <c r="Z342" s="193"/>
      <c r="AA342" s="193"/>
      <c r="AB342" s="193"/>
      <c r="AC342" s="193"/>
      <c r="AD342" s="193"/>
      <c r="AE342" s="193"/>
      <c r="AF342" s="193"/>
      <c r="AG342" s="193"/>
      <c r="AH342" s="193"/>
      <c r="AI342" s="194"/>
    </row>
    <row r="343" spans="15:35">
      <c r="O343" s="199"/>
      <c r="P343" s="191"/>
      <c r="Q343" s="191"/>
      <c r="R343" s="191"/>
      <c r="S343" s="191"/>
      <c r="T343" s="191"/>
      <c r="U343" s="191"/>
      <c r="V343" s="191"/>
      <c r="W343" s="191"/>
      <c r="X343" s="191"/>
      <c r="Y343" s="191"/>
      <c r="Z343" s="191"/>
      <c r="AA343" s="191"/>
      <c r="AB343" s="191"/>
      <c r="AC343" s="191"/>
      <c r="AD343" s="191"/>
      <c r="AE343" s="191"/>
      <c r="AF343" s="191"/>
      <c r="AG343" s="191"/>
      <c r="AH343" s="191"/>
      <c r="AI343" s="192"/>
    </row>
    <row r="344" spans="15:35">
      <c r="O344" s="199"/>
      <c r="P344" s="193"/>
      <c r="Q344" s="193"/>
      <c r="R344" s="193"/>
      <c r="S344" s="193"/>
      <c r="T344" s="193"/>
      <c r="U344" s="193"/>
      <c r="V344" s="193"/>
      <c r="W344" s="193"/>
      <c r="X344" s="193"/>
      <c r="Y344" s="193"/>
      <c r="Z344" s="193"/>
      <c r="AA344" s="193"/>
      <c r="AB344" s="193"/>
      <c r="AC344" s="193"/>
      <c r="AD344" s="193"/>
      <c r="AE344" s="193"/>
      <c r="AF344" s="193"/>
      <c r="AG344" s="193"/>
      <c r="AH344" s="193"/>
      <c r="AI344" s="194"/>
    </row>
    <row r="345" spans="15:35">
      <c r="O345" s="199"/>
      <c r="P345" s="191"/>
      <c r="Q345" s="191"/>
      <c r="R345" s="191"/>
      <c r="S345" s="191"/>
      <c r="T345" s="191"/>
      <c r="U345" s="191"/>
      <c r="V345" s="191"/>
      <c r="W345" s="191"/>
      <c r="X345" s="191"/>
      <c r="Y345" s="191"/>
      <c r="Z345" s="191"/>
      <c r="AA345" s="191"/>
      <c r="AB345" s="191"/>
      <c r="AC345" s="191"/>
      <c r="AD345" s="191"/>
      <c r="AE345" s="191"/>
      <c r="AF345" s="191"/>
      <c r="AG345" s="191"/>
      <c r="AH345" s="191"/>
      <c r="AI345" s="192"/>
    </row>
    <row r="346" spans="15:35">
      <c r="O346" s="199"/>
      <c r="P346" s="193"/>
      <c r="Q346" s="193"/>
      <c r="R346" s="193"/>
      <c r="S346" s="193"/>
      <c r="T346" s="193"/>
      <c r="U346" s="193"/>
      <c r="V346" s="193"/>
      <c r="W346" s="193"/>
      <c r="X346" s="193"/>
      <c r="Y346" s="193"/>
      <c r="Z346" s="193"/>
      <c r="AA346" s="193"/>
      <c r="AB346" s="193"/>
      <c r="AC346" s="193"/>
      <c r="AD346" s="193"/>
      <c r="AE346" s="193"/>
      <c r="AF346" s="193"/>
      <c r="AG346" s="193"/>
      <c r="AH346" s="193"/>
      <c r="AI346" s="194"/>
    </row>
    <row r="347" spans="15:35">
      <c r="O347" s="199"/>
      <c r="P347" s="191"/>
      <c r="Q347" s="191"/>
      <c r="R347" s="191"/>
      <c r="S347" s="191"/>
      <c r="T347" s="191"/>
      <c r="U347" s="191"/>
      <c r="V347" s="191"/>
      <c r="W347" s="191"/>
      <c r="X347" s="191"/>
      <c r="Y347" s="191"/>
      <c r="Z347" s="191"/>
      <c r="AA347" s="191"/>
      <c r="AB347" s="191"/>
      <c r="AC347" s="191"/>
      <c r="AD347" s="191"/>
      <c r="AE347" s="191"/>
      <c r="AF347" s="191"/>
      <c r="AG347" s="191"/>
      <c r="AH347" s="191"/>
      <c r="AI347" s="192"/>
    </row>
    <row r="348" spans="15:35">
      <c r="O348" s="199"/>
      <c r="P348" s="193"/>
      <c r="Q348" s="193"/>
      <c r="R348" s="193"/>
      <c r="S348" s="193"/>
      <c r="T348" s="193"/>
      <c r="U348" s="193"/>
      <c r="V348" s="193"/>
      <c r="W348" s="193"/>
      <c r="X348" s="193"/>
      <c r="Y348" s="193"/>
      <c r="Z348" s="193"/>
      <c r="AA348" s="193"/>
      <c r="AB348" s="193"/>
      <c r="AC348" s="193"/>
      <c r="AD348" s="193"/>
      <c r="AE348" s="193"/>
      <c r="AF348" s="193"/>
      <c r="AG348" s="193"/>
      <c r="AH348" s="193"/>
      <c r="AI348" s="194"/>
    </row>
    <row r="349" spans="15:35">
      <c r="O349" s="199"/>
      <c r="P349" s="191"/>
      <c r="Q349" s="191"/>
      <c r="R349" s="191"/>
      <c r="S349" s="191"/>
      <c r="T349" s="191"/>
      <c r="U349" s="191"/>
      <c r="V349" s="191"/>
      <c r="W349" s="191"/>
      <c r="X349" s="191"/>
      <c r="Y349" s="191"/>
      <c r="Z349" s="191"/>
      <c r="AA349" s="191"/>
      <c r="AB349" s="191"/>
      <c r="AC349" s="191"/>
      <c r="AD349" s="191"/>
      <c r="AE349" s="191"/>
      <c r="AF349" s="191"/>
      <c r="AG349" s="191"/>
      <c r="AH349" s="191"/>
      <c r="AI349" s="192"/>
    </row>
    <row r="350" spans="15:35">
      <c r="O350" s="199"/>
      <c r="P350" s="193"/>
      <c r="Q350" s="193"/>
      <c r="R350" s="193"/>
      <c r="S350" s="193"/>
      <c r="T350" s="193"/>
      <c r="U350" s="193"/>
      <c r="V350" s="193"/>
      <c r="W350" s="193"/>
      <c r="X350" s="193"/>
      <c r="Y350" s="193"/>
      <c r="Z350" s="193"/>
      <c r="AA350" s="193"/>
      <c r="AB350" s="193"/>
      <c r="AC350" s="193"/>
      <c r="AD350" s="193"/>
      <c r="AE350" s="193"/>
      <c r="AF350" s="193"/>
      <c r="AG350" s="193"/>
      <c r="AH350" s="193"/>
      <c r="AI350" s="194"/>
    </row>
    <row r="351" spans="15:35">
      <c r="O351" s="199"/>
      <c r="P351" s="191"/>
      <c r="Q351" s="191"/>
      <c r="R351" s="191"/>
      <c r="S351" s="191"/>
      <c r="T351" s="191"/>
      <c r="U351" s="191"/>
      <c r="V351" s="191"/>
      <c r="W351" s="191"/>
      <c r="X351" s="191"/>
      <c r="Y351" s="191"/>
      <c r="Z351" s="191"/>
      <c r="AA351" s="191"/>
      <c r="AB351" s="191"/>
      <c r="AC351" s="191"/>
      <c r="AD351" s="191"/>
      <c r="AE351" s="191"/>
      <c r="AF351" s="191"/>
      <c r="AG351" s="191"/>
      <c r="AH351" s="191"/>
      <c r="AI351" s="192"/>
    </row>
    <row r="352" spans="15:35">
      <c r="O352" s="199"/>
      <c r="P352" s="193"/>
      <c r="Q352" s="193"/>
      <c r="R352" s="193"/>
      <c r="S352" s="193"/>
      <c r="T352" s="193"/>
      <c r="U352" s="193"/>
      <c r="V352" s="193"/>
      <c r="W352" s="193"/>
      <c r="X352" s="193"/>
      <c r="Y352" s="193"/>
      <c r="Z352" s="193"/>
      <c r="AA352" s="193"/>
      <c r="AB352" s="193"/>
      <c r="AC352" s="193"/>
      <c r="AD352" s="193"/>
      <c r="AE352" s="193"/>
      <c r="AF352" s="193"/>
      <c r="AG352" s="193"/>
      <c r="AH352" s="193"/>
      <c r="AI352" s="194"/>
    </row>
    <row r="353" spans="15:35">
      <c r="O353" s="199"/>
      <c r="P353" s="191"/>
      <c r="Q353" s="191"/>
      <c r="R353" s="191"/>
      <c r="S353" s="191"/>
      <c r="T353" s="191"/>
      <c r="U353" s="191"/>
      <c r="V353" s="191"/>
      <c r="W353" s="191"/>
      <c r="X353" s="191"/>
      <c r="Y353" s="191"/>
      <c r="Z353" s="191"/>
      <c r="AA353" s="191"/>
      <c r="AB353" s="191"/>
      <c r="AC353" s="191"/>
      <c r="AD353" s="191"/>
      <c r="AE353" s="191"/>
      <c r="AF353" s="191"/>
      <c r="AG353" s="191"/>
      <c r="AH353" s="191"/>
      <c r="AI353" s="192"/>
    </row>
    <row r="354" spans="15:35">
      <c r="O354" s="199"/>
      <c r="P354" s="193"/>
      <c r="Q354" s="193"/>
      <c r="R354" s="193"/>
      <c r="S354" s="193"/>
      <c r="T354" s="193"/>
      <c r="U354" s="193"/>
      <c r="V354" s="193"/>
      <c r="W354" s="193"/>
      <c r="X354" s="193"/>
      <c r="Y354" s="193"/>
      <c r="Z354" s="193"/>
      <c r="AA354" s="193"/>
      <c r="AB354" s="193"/>
      <c r="AC354" s="193"/>
      <c r="AD354" s="193"/>
      <c r="AE354" s="193"/>
      <c r="AF354" s="193"/>
      <c r="AG354" s="193"/>
      <c r="AH354" s="193"/>
      <c r="AI354" s="194"/>
    </row>
    <row r="355" spans="15:35">
      <c r="O355" s="199"/>
      <c r="P355" s="191"/>
      <c r="Q355" s="191"/>
      <c r="R355" s="191"/>
      <c r="S355" s="191"/>
      <c r="T355" s="191"/>
      <c r="U355" s="191"/>
      <c r="V355" s="191"/>
      <c r="W355" s="191"/>
      <c r="X355" s="191"/>
      <c r="Y355" s="191"/>
      <c r="Z355" s="191"/>
      <c r="AA355" s="191"/>
      <c r="AB355" s="191"/>
      <c r="AC355" s="191"/>
      <c r="AD355" s="191"/>
      <c r="AE355" s="191"/>
      <c r="AF355" s="191"/>
      <c r="AG355" s="191"/>
      <c r="AH355" s="191"/>
      <c r="AI355" s="192"/>
    </row>
    <row r="356" spans="15:35">
      <c r="O356" s="199"/>
      <c r="P356" s="193"/>
      <c r="Q356" s="193"/>
      <c r="R356" s="193"/>
      <c r="S356" s="193"/>
      <c r="T356" s="193"/>
      <c r="U356" s="193"/>
      <c r="V356" s="193"/>
      <c r="W356" s="193"/>
      <c r="X356" s="193"/>
      <c r="Y356" s="193"/>
      <c r="Z356" s="193"/>
      <c r="AA356" s="193"/>
      <c r="AB356" s="193"/>
      <c r="AC356" s="193"/>
      <c r="AD356" s="193"/>
      <c r="AE356" s="193"/>
      <c r="AF356" s="193"/>
      <c r="AG356" s="193"/>
      <c r="AH356" s="193"/>
      <c r="AI356" s="194"/>
    </row>
    <row r="357" spans="15:35">
      <c r="O357" s="199"/>
      <c r="P357" s="191"/>
      <c r="Q357" s="191"/>
      <c r="R357" s="191"/>
      <c r="S357" s="191"/>
      <c r="T357" s="191"/>
      <c r="U357" s="191"/>
      <c r="V357" s="191"/>
      <c r="W357" s="191"/>
      <c r="X357" s="191"/>
      <c r="Y357" s="191"/>
      <c r="Z357" s="191"/>
      <c r="AA357" s="191"/>
      <c r="AB357" s="191"/>
      <c r="AC357" s="191"/>
      <c r="AD357" s="191"/>
      <c r="AE357" s="191"/>
      <c r="AF357" s="191"/>
      <c r="AG357" s="191"/>
      <c r="AH357" s="191"/>
      <c r="AI357" s="192"/>
    </row>
    <row r="358" spans="15:35">
      <c r="O358" s="199"/>
      <c r="P358" s="193"/>
      <c r="Q358" s="193"/>
      <c r="R358" s="193"/>
      <c r="S358" s="193"/>
      <c r="T358" s="193"/>
      <c r="U358" s="193"/>
      <c r="V358" s="193"/>
      <c r="W358" s="193"/>
      <c r="X358" s="193"/>
      <c r="Y358" s="193"/>
      <c r="Z358" s="193"/>
      <c r="AA358" s="193"/>
      <c r="AB358" s="193"/>
      <c r="AC358" s="193"/>
      <c r="AD358" s="193"/>
      <c r="AE358" s="193"/>
      <c r="AF358" s="193"/>
      <c r="AG358" s="193"/>
      <c r="AH358" s="193"/>
      <c r="AI358" s="194"/>
    </row>
    <row r="359" spans="15:35">
      <c r="O359" s="199"/>
      <c r="P359" s="191"/>
      <c r="Q359" s="191"/>
      <c r="R359" s="191"/>
      <c r="S359" s="191"/>
      <c r="T359" s="191"/>
      <c r="U359" s="191"/>
      <c r="V359" s="191"/>
      <c r="W359" s="191"/>
      <c r="X359" s="191"/>
      <c r="Y359" s="191"/>
      <c r="Z359" s="191"/>
      <c r="AA359" s="191"/>
      <c r="AB359" s="191"/>
      <c r="AC359" s="191"/>
      <c r="AD359" s="191"/>
      <c r="AE359" s="191"/>
      <c r="AF359" s="191"/>
      <c r="AG359" s="191"/>
      <c r="AH359" s="191"/>
      <c r="AI359" s="192"/>
    </row>
    <row r="360" spans="15:35">
      <c r="O360" s="199"/>
      <c r="P360" s="193"/>
      <c r="Q360" s="193"/>
      <c r="R360" s="193"/>
      <c r="S360" s="193"/>
      <c r="T360" s="193"/>
      <c r="U360" s="193"/>
      <c r="V360" s="193"/>
      <c r="W360" s="193"/>
      <c r="X360" s="193"/>
      <c r="Y360" s="193"/>
      <c r="Z360" s="193"/>
      <c r="AA360" s="193"/>
      <c r="AB360" s="193"/>
      <c r="AC360" s="193"/>
      <c r="AD360" s="193"/>
      <c r="AE360" s="193"/>
      <c r="AF360" s="193"/>
      <c r="AG360" s="193"/>
      <c r="AH360" s="193"/>
      <c r="AI360" s="194"/>
    </row>
    <row r="361" spans="15:35">
      <c r="O361" s="199"/>
      <c r="P361" s="191"/>
      <c r="Q361" s="191"/>
      <c r="R361" s="191"/>
      <c r="S361" s="191"/>
      <c r="T361" s="191"/>
      <c r="U361" s="191"/>
      <c r="V361" s="191"/>
      <c r="W361" s="191"/>
      <c r="X361" s="191"/>
      <c r="Y361" s="191"/>
      <c r="Z361" s="191"/>
      <c r="AA361" s="191"/>
      <c r="AB361" s="191"/>
      <c r="AC361" s="191"/>
      <c r="AD361" s="191"/>
      <c r="AE361" s="191"/>
      <c r="AF361" s="191"/>
      <c r="AG361" s="191"/>
      <c r="AH361" s="191"/>
      <c r="AI361" s="192"/>
    </row>
    <row r="362" spans="15:35">
      <c r="O362" s="199"/>
      <c r="P362" s="193"/>
      <c r="Q362" s="193"/>
      <c r="R362" s="193"/>
      <c r="S362" s="193"/>
      <c r="T362" s="193"/>
      <c r="U362" s="193"/>
      <c r="V362" s="193"/>
      <c r="W362" s="193"/>
      <c r="X362" s="193"/>
      <c r="Y362" s="193"/>
      <c r="Z362" s="193"/>
      <c r="AA362" s="193"/>
      <c r="AB362" s="193"/>
      <c r="AC362" s="193"/>
      <c r="AD362" s="193"/>
      <c r="AE362" s="193"/>
      <c r="AF362" s="193"/>
      <c r="AG362" s="193"/>
      <c r="AH362" s="193"/>
      <c r="AI362" s="194"/>
    </row>
    <row r="363" spans="15:35">
      <c r="O363" s="199"/>
      <c r="P363" s="191"/>
      <c r="Q363" s="191"/>
      <c r="R363" s="191"/>
      <c r="S363" s="191"/>
      <c r="T363" s="191"/>
      <c r="U363" s="191"/>
      <c r="V363" s="191"/>
      <c r="W363" s="191"/>
      <c r="X363" s="191"/>
      <c r="Y363" s="191"/>
      <c r="Z363" s="191"/>
      <c r="AA363" s="191"/>
      <c r="AB363" s="191"/>
      <c r="AC363" s="191"/>
      <c r="AD363" s="191"/>
      <c r="AE363" s="191"/>
      <c r="AF363" s="191"/>
      <c r="AG363" s="191"/>
      <c r="AH363" s="191"/>
      <c r="AI363" s="192"/>
    </row>
    <row r="364" spans="15:35">
      <c r="O364" s="199"/>
      <c r="P364" s="193"/>
      <c r="Q364" s="193"/>
      <c r="R364" s="193"/>
      <c r="S364" s="193"/>
      <c r="T364" s="193"/>
      <c r="U364" s="193"/>
      <c r="V364" s="193"/>
      <c r="W364" s="193"/>
      <c r="X364" s="193"/>
      <c r="Y364" s="193"/>
      <c r="Z364" s="193"/>
      <c r="AA364" s="193"/>
      <c r="AB364" s="193"/>
      <c r="AC364" s="193"/>
      <c r="AD364" s="193"/>
      <c r="AE364" s="193"/>
      <c r="AF364" s="193"/>
      <c r="AG364" s="193"/>
      <c r="AH364" s="193"/>
      <c r="AI364" s="194"/>
    </row>
    <row r="365" spans="15:35">
      <c r="O365" s="199"/>
      <c r="P365" s="191"/>
      <c r="Q365" s="191"/>
      <c r="R365" s="191"/>
      <c r="S365" s="191"/>
      <c r="T365" s="191"/>
      <c r="U365" s="191"/>
      <c r="V365" s="191"/>
      <c r="W365" s="191"/>
      <c r="X365" s="191"/>
      <c r="Y365" s="191"/>
      <c r="Z365" s="191"/>
      <c r="AA365" s="191"/>
      <c r="AB365" s="191"/>
      <c r="AC365" s="191"/>
      <c r="AD365" s="191"/>
      <c r="AE365" s="191"/>
      <c r="AF365" s="191"/>
      <c r="AG365" s="191"/>
      <c r="AH365" s="191"/>
      <c r="AI365" s="192"/>
    </row>
    <row r="366" spans="15:35">
      <c r="O366" s="199"/>
      <c r="P366" s="193"/>
      <c r="Q366" s="193"/>
      <c r="R366" s="193"/>
      <c r="S366" s="193"/>
      <c r="T366" s="193"/>
      <c r="U366" s="193"/>
      <c r="V366" s="193"/>
      <c r="W366" s="193"/>
      <c r="X366" s="193"/>
      <c r="Y366" s="193"/>
      <c r="Z366" s="193"/>
      <c r="AA366" s="193"/>
      <c r="AB366" s="193"/>
      <c r="AC366" s="193"/>
      <c r="AD366" s="193"/>
      <c r="AE366" s="193"/>
      <c r="AF366" s="193"/>
      <c r="AG366" s="193"/>
      <c r="AH366" s="193"/>
      <c r="AI366" s="194"/>
    </row>
    <row r="367" spans="15:35">
      <c r="O367" s="199"/>
      <c r="P367" s="191"/>
      <c r="Q367" s="191"/>
      <c r="R367" s="191"/>
      <c r="S367" s="191"/>
      <c r="T367" s="191"/>
      <c r="U367" s="191"/>
      <c r="V367" s="191"/>
      <c r="W367" s="191"/>
      <c r="X367" s="191"/>
      <c r="Y367" s="191"/>
      <c r="Z367" s="191"/>
      <c r="AA367" s="191"/>
      <c r="AB367" s="191"/>
      <c r="AC367" s="191"/>
      <c r="AD367" s="191"/>
      <c r="AE367" s="191"/>
      <c r="AF367" s="191"/>
      <c r="AG367" s="191"/>
      <c r="AH367" s="191"/>
      <c r="AI367" s="192"/>
    </row>
    <row r="368" spans="15:35">
      <c r="O368" s="199"/>
      <c r="P368" s="193"/>
      <c r="Q368" s="193"/>
      <c r="R368" s="193"/>
      <c r="S368" s="193"/>
      <c r="T368" s="193"/>
      <c r="U368" s="193"/>
      <c r="V368" s="193"/>
      <c r="W368" s="193"/>
      <c r="X368" s="193"/>
      <c r="Y368" s="193"/>
      <c r="Z368" s="193"/>
      <c r="AA368" s="193"/>
      <c r="AB368" s="193"/>
      <c r="AC368" s="193"/>
      <c r="AD368" s="193"/>
      <c r="AE368" s="193"/>
      <c r="AF368" s="193"/>
      <c r="AG368" s="193"/>
      <c r="AH368" s="193"/>
      <c r="AI368" s="194"/>
    </row>
    <row r="369" spans="15:35">
      <c r="O369" s="199"/>
      <c r="P369" s="191"/>
      <c r="Q369" s="191"/>
      <c r="R369" s="191"/>
      <c r="S369" s="191"/>
      <c r="T369" s="191"/>
      <c r="U369" s="191"/>
      <c r="V369" s="191"/>
      <c r="W369" s="191"/>
      <c r="X369" s="191"/>
      <c r="Y369" s="191"/>
      <c r="Z369" s="191"/>
      <c r="AA369" s="191"/>
      <c r="AB369" s="191"/>
      <c r="AC369" s="191"/>
      <c r="AD369" s="191"/>
      <c r="AE369" s="191"/>
      <c r="AF369" s="191"/>
      <c r="AG369" s="191"/>
      <c r="AH369" s="191"/>
      <c r="AI369" s="192"/>
    </row>
    <row r="370" spans="15:35">
      <c r="O370" s="199"/>
      <c r="P370" s="193"/>
      <c r="Q370" s="193"/>
      <c r="R370" s="193"/>
      <c r="S370" s="193"/>
      <c r="T370" s="193"/>
      <c r="U370" s="193"/>
      <c r="V370" s="193"/>
      <c r="W370" s="193"/>
      <c r="X370" s="193"/>
      <c r="Y370" s="193"/>
      <c r="Z370" s="193"/>
      <c r="AA370" s="193"/>
      <c r="AB370" s="193"/>
      <c r="AC370" s="193"/>
      <c r="AD370" s="193"/>
      <c r="AE370" s="193"/>
      <c r="AF370" s="193"/>
      <c r="AG370" s="193"/>
      <c r="AH370" s="193"/>
      <c r="AI370" s="194"/>
    </row>
    <row r="371" spans="15:35">
      <c r="O371" s="199"/>
      <c r="P371" s="191"/>
      <c r="Q371" s="191"/>
      <c r="R371" s="191"/>
      <c r="S371" s="191"/>
      <c r="T371" s="191"/>
      <c r="U371" s="191"/>
      <c r="V371" s="191"/>
      <c r="W371" s="191"/>
      <c r="X371" s="191"/>
      <c r="Y371" s="191"/>
      <c r="Z371" s="191"/>
      <c r="AA371" s="191"/>
      <c r="AB371" s="191"/>
      <c r="AC371" s="191"/>
      <c r="AD371" s="191"/>
      <c r="AE371" s="191"/>
      <c r="AF371" s="191"/>
      <c r="AG371" s="191"/>
      <c r="AH371" s="191"/>
      <c r="AI371" s="192"/>
    </row>
    <row r="372" spans="15:35">
      <c r="O372" s="199"/>
      <c r="P372" s="193"/>
      <c r="Q372" s="193"/>
      <c r="R372" s="193"/>
      <c r="S372" s="193"/>
      <c r="T372" s="193"/>
      <c r="U372" s="193"/>
      <c r="V372" s="193"/>
      <c r="W372" s="193"/>
      <c r="X372" s="193"/>
      <c r="Y372" s="193"/>
      <c r="Z372" s="193"/>
      <c r="AA372" s="193"/>
      <c r="AB372" s="193"/>
      <c r="AC372" s="193"/>
      <c r="AD372" s="193"/>
      <c r="AE372" s="193"/>
      <c r="AF372" s="193"/>
      <c r="AG372" s="193"/>
      <c r="AH372" s="193"/>
      <c r="AI372" s="194"/>
    </row>
    <row r="373" spans="15:35">
      <c r="O373" s="199"/>
      <c r="P373" s="191"/>
      <c r="Q373" s="191"/>
      <c r="R373" s="191"/>
      <c r="S373" s="191"/>
      <c r="T373" s="191"/>
      <c r="U373" s="191"/>
      <c r="V373" s="191"/>
      <c r="W373" s="191"/>
      <c r="X373" s="191"/>
      <c r="Y373" s="191"/>
      <c r="Z373" s="191"/>
      <c r="AA373" s="191"/>
      <c r="AB373" s="191"/>
      <c r="AC373" s="191"/>
      <c r="AD373" s="191"/>
      <c r="AE373" s="191"/>
      <c r="AF373" s="191"/>
      <c r="AG373" s="191"/>
      <c r="AH373" s="191"/>
      <c r="AI373" s="192"/>
    </row>
    <row r="374" spans="15:35">
      <c r="O374" s="199"/>
      <c r="P374" s="193"/>
      <c r="Q374" s="193"/>
      <c r="R374" s="193"/>
      <c r="S374" s="193"/>
      <c r="T374" s="193"/>
      <c r="U374" s="193"/>
      <c r="V374" s="193"/>
      <c r="W374" s="193"/>
      <c r="X374" s="193"/>
      <c r="Y374" s="193"/>
      <c r="Z374" s="193"/>
      <c r="AA374" s="193"/>
      <c r="AB374" s="193"/>
      <c r="AC374" s="193"/>
      <c r="AD374" s="193"/>
      <c r="AE374" s="193"/>
      <c r="AF374" s="193"/>
      <c r="AG374" s="193"/>
      <c r="AH374" s="193"/>
      <c r="AI374" s="194"/>
    </row>
    <row r="375" spans="15:35">
      <c r="O375" s="199"/>
      <c r="P375" s="191"/>
      <c r="Q375" s="191"/>
      <c r="R375" s="191"/>
      <c r="S375" s="191"/>
      <c r="T375" s="191"/>
      <c r="U375" s="191"/>
      <c r="V375" s="191"/>
      <c r="W375" s="191"/>
      <c r="X375" s="191"/>
      <c r="Y375" s="191"/>
      <c r="Z375" s="191"/>
      <c r="AA375" s="191"/>
      <c r="AB375" s="191"/>
      <c r="AC375" s="191"/>
      <c r="AD375" s="191"/>
      <c r="AE375" s="191"/>
      <c r="AF375" s="191"/>
      <c r="AG375" s="191"/>
      <c r="AH375" s="191"/>
      <c r="AI375" s="192"/>
    </row>
    <row r="376" spans="15:35">
      <c r="O376" s="199"/>
      <c r="P376" s="193"/>
      <c r="Q376" s="193"/>
      <c r="R376" s="193"/>
      <c r="S376" s="193"/>
      <c r="T376" s="193"/>
      <c r="U376" s="193"/>
      <c r="V376" s="193"/>
      <c r="W376" s="193"/>
      <c r="X376" s="193"/>
      <c r="Y376" s="193"/>
      <c r="Z376" s="193"/>
      <c r="AA376" s="193"/>
      <c r="AB376" s="193"/>
      <c r="AC376" s="193"/>
      <c r="AD376" s="193"/>
      <c r="AE376" s="193"/>
      <c r="AF376" s="193"/>
      <c r="AG376" s="193"/>
      <c r="AH376" s="193"/>
      <c r="AI376" s="194"/>
    </row>
    <row r="377" spans="15:35">
      <c r="O377" s="199"/>
      <c r="P377" s="191"/>
      <c r="Q377" s="191"/>
      <c r="R377" s="191"/>
      <c r="S377" s="191"/>
      <c r="T377" s="191"/>
      <c r="U377" s="191"/>
      <c r="V377" s="191"/>
      <c r="W377" s="191"/>
      <c r="X377" s="191"/>
      <c r="Y377" s="191"/>
      <c r="Z377" s="191"/>
      <c r="AA377" s="191"/>
      <c r="AB377" s="191"/>
      <c r="AC377" s="191"/>
      <c r="AD377" s="191"/>
      <c r="AE377" s="191"/>
      <c r="AF377" s="191"/>
      <c r="AG377" s="191"/>
      <c r="AH377" s="191"/>
      <c r="AI377" s="192"/>
    </row>
    <row r="378" spans="15:35">
      <c r="O378" s="199"/>
      <c r="P378" s="193"/>
      <c r="Q378" s="193"/>
      <c r="R378" s="193"/>
      <c r="S378" s="193"/>
      <c r="T378" s="193"/>
      <c r="U378" s="193"/>
      <c r="V378" s="193"/>
      <c r="W378" s="193"/>
      <c r="X378" s="193"/>
      <c r="Y378" s="193"/>
      <c r="Z378" s="193"/>
      <c r="AA378" s="193"/>
      <c r="AB378" s="193"/>
      <c r="AC378" s="193"/>
      <c r="AD378" s="193"/>
      <c r="AE378" s="193"/>
      <c r="AF378" s="193"/>
      <c r="AG378" s="193"/>
      <c r="AH378" s="193"/>
      <c r="AI378" s="194"/>
    </row>
    <row r="379" spans="15:35">
      <c r="O379" s="199"/>
      <c r="P379" s="191"/>
      <c r="Q379" s="191"/>
      <c r="R379" s="191"/>
      <c r="S379" s="191"/>
      <c r="T379" s="191"/>
      <c r="U379" s="191"/>
      <c r="V379" s="191"/>
      <c r="W379" s="191"/>
      <c r="X379" s="191"/>
      <c r="Y379" s="191"/>
      <c r="Z379" s="191"/>
      <c r="AA379" s="191"/>
      <c r="AB379" s="191"/>
      <c r="AC379" s="191"/>
      <c r="AD379" s="191"/>
      <c r="AE379" s="191"/>
      <c r="AF379" s="191"/>
      <c r="AG379" s="191"/>
      <c r="AH379" s="191"/>
      <c r="AI379" s="192"/>
    </row>
    <row r="380" spans="15:35">
      <c r="O380" s="199"/>
      <c r="P380" s="193"/>
      <c r="Q380" s="193"/>
      <c r="R380" s="193"/>
      <c r="S380" s="193"/>
      <c r="T380" s="193"/>
      <c r="U380" s="193"/>
      <c r="V380" s="193"/>
      <c r="W380" s="193"/>
      <c r="X380" s="193"/>
      <c r="Y380" s="193"/>
      <c r="Z380" s="193"/>
      <c r="AA380" s="193"/>
      <c r="AB380" s="193"/>
      <c r="AC380" s="193"/>
      <c r="AD380" s="193"/>
      <c r="AE380" s="193"/>
      <c r="AF380" s="193"/>
      <c r="AG380" s="193"/>
      <c r="AH380" s="193"/>
      <c r="AI380" s="194"/>
    </row>
    <row r="381" spans="15:35">
      <c r="O381" s="199"/>
      <c r="P381" s="191"/>
      <c r="Q381" s="191"/>
      <c r="R381" s="191"/>
      <c r="S381" s="191"/>
      <c r="T381" s="191"/>
      <c r="U381" s="191"/>
      <c r="V381" s="191"/>
      <c r="W381" s="191"/>
      <c r="X381" s="191"/>
      <c r="Y381" s="191"/>
      <c r="Z381" s="191"/>
      <c r="AA381" s="191"/>
      <c r="AB381" s="191"/>
      <c r="AC381" s="191"/>
      <c r="AD381" s="191"/>
      <c r="AE381" s="191"/>
      <c r="AF381" s="191"/>
      <c r="AG381" s="191"/>
      <c r="AH381" s="191"/>
      <c r="AI381" s="192"/>
    </row>
    <row r="382" spans="15:35">
      <c r="O382" s="199"/>
      <c r="P382" s="193"/>
      <c r="Q382" s="193"/>
      <c r="R382" s="193"/>
      <c r="S382" s="193"/>
      <c r="T382" s="193"/>
      <c r="U382" s="193"/>
      <c r="V382" s="193"/>
      <c r="W382" s="193"/>
      <c r="X382" s="193"/>
      <c r="Y382" s="193"/>
      <c r="Z382" s="193"/>
      <c r="AA382" s="193"/>
      <c r="AB382" s="193"/>
      <c r="AC382" s="193"/>
      <c r="AD382" s="193"/>
      <c r="AE382" s="193"/>
      <c r="AF382" s="193"/>
      <c r="AG382" s="193"/>
      <c r="AH382" s="193"/>
      <c r="AI382" s="194"/>
    </row>
    <row r="383" spans="15:35">
      <c r="O383" s="199"/>
      <c r="P383" s="191"/>
      <c r="Q383" s="191"/>
      <c r="R383" s="191"/>
      <c r="S383" s="191"/>
      <c r="T383" s="191"/>
      <c r="U383" s="191"/>
      <c r="V383" s="191"/>
      <c r="W383" s="191"/>
      <c r="X383" s="191"/>
      <c r="Y383" s="191"/>
      <c r="Z383" s="191"/>
      <c r="AA383" s="191"/>
      <c r="AB383" s="191"/>
      <c r="AC383" s="191"/>
      <c r="AD383" s="191"/>
      <c r="AE383" s="191"/>
      <c r="AF383" s="191"/>
      <c r="AG383" s="191"/>
      <c r="AH383" s="191"/>
      <c r="AI383" s="192"/>
    </row>
    <row r="384" spans="15:35">
      <c r="O384" s="199"/>
      <c r="P384" s="193"/>
      <c r="Q384" s="193"/>
      <c r="R384" s="193"/>
      <c r="S384" s="193"/>
      <c r="T384" s="193"/>
      <c r="U384" s="193"/>
      <c r="V384" s="193"/>
      <c r="W384" s="193"/>
      <c r="X384" s="193"/>
      <c r="Y384" s="193"/>
      <c r="Z384" s="193"/>
      <c r="AA384" s="193"/>
      <c r="AB384" s="193"/>
      <c r="AC384" s="193"/>
      <c r="AD384" s="193"/>
      <c r="AE384" s="193"/>
      <c r="AF384" s="193"/>
      <c r="AG384" s="193"/>
      <c r="AH384" s="193"/>
      <c r="AI384" s="194"/>
    </row>
    <row r="385" spans="15:35">
      <c r="O385" s="199"/>
      <c r="P385" s="191"/>
      <c r="Q385" s="191"/>
      <c r="R385" s="191"/>
      <c r="S385" s="191"/>
      <c r="T385" s="191"/>
      <c r="U385" s="191"/>
      <c r="V385" s="191"/>
      <c r="W385" s="191"/>
      <c r="X385" s="191"/>
      <c r="Y385" s="191"/>
      <c r="Z385" s="191"/>
      <c r="AA385" s="191"/>
      <c r="AB385" s="191"/>
      <c r="AC385" s="191"/>
      <c r="AD385" s="191"/>
      <c r="AE385" s="191"/>
      <c r="AF385" s="191"/>
      <c r="AG385" s="191"/>
      <c r="AH385" s="191"/>
      <c r="AI385" s="192"/>
    </row>
    <row r="386" spans="15:35">
      <c r="O386" s="199"/>
      <c r="P386" s="193"/>
      <c r="Q386" s="193"/>
      <c r="R386" s="193"/>
      <c r="S386" s="193"/>
      <c r="T386" s="193"/>
      <c r="U386" s="193"/>
      <c r="V386" s="193"/>
      <c r="W386" s="193"/>
      <c r="X386" s="193"/>
      <c r="Y386" s="193"/>
      <c r="Z386" s="193"/>
      <c r="AA386" s="193"/>
      <c r="AB386" s="193"/>
      <c r="AC386" s="193"/>
      <c r="AD386" s="193"/>
      <c r="AE386" s="193"/>
      <c r="AF386" s="193"/>
      <c r="AG386" s="193"/>
      <c r="AH386" s="193"/>
      <c r="AI386" s="194"/>
    </row>
    <row r="387" spans="15:35">
      <c r="O387" s="199"/>
      <c r="P387" s="191"/>
      <c r="Q387" s="191"/>
      <c r="R387" s="191"/>
      <c r="S387" s="191"/>
      <c r="T387" s="191"/>
      <c r="U387" s="191"/>
      <c r="V387" s="191"/>
      <c r="W387" s="191"/>
      <c r="X387" s="191"/>
      <c r="Y387" s="191"/>
      <c r="Z387" s="191"/>
      <c r="AA387" s="191"/>
      <c r="AB387" s="191"/>
      <c r="AC387" s="191"/>
      <c r="AD387" s="191"/>
      <c r="AE387" s="191"/>
      <c r="AF387" s="191"/>
      <c r="AG387" s="191"/>
      <c r="AH387" s="191"/>
      <c r="AI387" s="192"/>
    </row>
    <row r="388" spans="15:35">
      <c r="O388" s="199"/>
      <c r="P388" s="193"/>
      <c r="Q388" s="193"/>
      <c r="R388" s="193"/>
      <c r="S388" s="193"/>
      <c r="T388" s="193"/>
      <c r="U388" s="193"/>
      <c r="V388" s="193"/>
      <c r="W388" s="193"/>
      <c r="X388" s="193"/>
      <c r="Y388" s="193"/>
      <c r="Z388" s="193"/>
      <c r="AA388" s="193"/>
      <c r="AB388" s="193"/>
      <c r="AC388" s="193"/>
      <c r="AD388" s="193"/>
      <c r="AE388" s="193"/>
      <c r="AF388" s="193"/>
      <c r="AG388" s="193"/>
      <c r="AH388" s="193"/>
      <c r="AI388" s="194"/>
    </row>
    <row r="389" spans="15:35">
      <c r="O389" s="199"/>
      <c r="P389" s="191"/>
      <c r="Q389" s="191"/>
      <c r="R389" s="191"/>
      <c r="S389" s="191"/>
      <c r="T389" s="191"/>
      <c r="U389" s="191"/>
      <c r="V389" s="191"/>
      <c r="W389" s="191"/>
      <c r="X389" s="191"/>
      <c r="Y389" s="191"/>
      <c r="Z389" s="191"/>
      <c r="AA389" s="191"/>
      <c r="AB389" s="191"/>
      <c r="AC389" s="191"/>
      <c r="AD389" s="191"/>
      <c r="AE389" s="191"/>
      <c r="AF389" s="191"/>
      <c r="AG389" s="191"/>
      <c r="AH389" s="191"/>
      <c r="AI389" s="192"/>
    </row>
    <row r="390" spans="15:35">
      <c r="O390" s="199"/>
      <c r="P390" s="193"/>
      <c r="Q390" s="193"/>
      <c r="R390" s="193"/>
      <c r="S390" s="193"/>
      <c r="T390" s="193"/>
      <c r="U390" s="193"/>
      <c r="V390" s="193"/>
      <c r="W390" s="193"/>
      <c r="X390" s="193"/>
      <c r="Y390" s="193"/>
      <c r="Z390" s="193"/>
      <c r="AA390" s="193"/>
      <c r="AB390" s="193"/>
      <c r="AC390" s="193"/>
      <c r="AD390" s="193"/>
      <c r="AE390" s="193"/>
      <c r="AF390" s="193"/>
      <c r="AG390" s="193"/>
      <c r="AH390" s="193"/>
      <c r="AI390" s="194"/>
    </row>
    <row r="391" spans="15:35">
      <c r="O391" s="199"/>
      <c r="P391" s="191"/>
      <c r="Q391" s="191"/>
      <c r="R391" s="191"/>
      <c r="S391" s="191"/>
      <c r="T391" s="191"/>
      <c r="U391" s="191"/>
      <c r="V391" s="191"/>
      <c r="W391" s="191"/>
      <c r="X391" s="191"/>
      <c r="Y391" s="191"/>
      <c r="Z391" s="191"/>
      <c r="AA391" s="191"/>
      <c r="AB391" s="191"/>
      <c r="AC391" s="191"/>
      <c r="AD391" s="191"/>
      <c r="AE391" s="191"/>
      <c r="AF391" s="191"/>
      <c r="AG391" s="191"/>
      <c r="AH391" s="191"/>
      <c r="AI391" s="192"/>
    </row>
    <row r="392" spans="15:35">
      <c r="O392" s="199"/>
      <c r="P392" s="193"/>
      <c r="Q392" s="193"/>
      <c r="R392" s="193"/>
      <c r="S392" s="193"/>
      <c r="T392" s="193"/>
      <c r="U392" s="193"/>
      <c r="V392" s="193"/>
      <c r="W392" s="193"/>
      <c r="X392" s="193"/>
      <c r="Y392" s="193"/>
      <c r="Z392" s="193"/>
      <c r="AA392" s="193"/>
      <c r="AB392" s="193"/>
      <c r="AC392" s="193"/>
      <c r="AD392" s="193"/>
      <c r="AE392" s="193"/>
      <c r="AF392" s="193"/>
      <c r="AG392" s="193"/>
      <c r="AH392" s="193"/>
      <c r="AI392" s="194"/>
    </row>
    <row r="393" spans="15:35">
      <c r="O393" s="199"/>
      <c r="P393" s="191"/>
      <c r="Q393" s="191"/>
      <c r="R393" s="191"/>
      <c r="S393" s="191"/>
      <c r="T393" s="191"/>
      <c r="U393" s="191"/>
      <c r="V393" s="191"/>
      <c r="W393" s="191"/>
      <c r="X393" s="191"/>
      <c r="Y393" s="191"/>
      <c r="Z393" s="191"/>
      <c r="AA393" s="191"/>
      <c r="AB393" s="191"/>
      <c r="AC393" s="191"/>
      <c r="AD393" s="191"/>
      <c r="AE393" s="191"/>
      <c r="AF393" s="191"/>
      <c r="AG393" s="191"/>
      <c r="AH393" s="191"/>
      <c r="AI393" s="192"/>
    </row>
    <row r="394" spans="15:35">
      <c r="O394" s="199"/>
      <c r="P394" s="193"/>
      <c r="Q394" s="193"/>
      <c r="R394" s="193"/>
      <c r="S394" s="193"/>
      <c r="T394" s="193"/>
      <c r="U394" s="193"/>
      <c r="V394" s="193"/>
      <c r="W394" s="193"/>
      <c r="X394" s="193"/>
      <c r="Y394" s="193"/>
      <c r="Z394" s="193"/>
      <c r="AA394" s="193"/>
      <c r="AB394" s="193"/>
      <c r="AC394" s="193"/>
      <c r="AD394" s="193"/>
      <c r="AE394" s="193"/>
      <c r="AF394" s="193"/>
      <c r="AG394" s="193"/>
      <c r="AH394" s="193"/>
      <c r="AI394" s="194"/>
    </row>
    <row r="395" spans="15:35">
      <c r="O395" s="199"/>
      <c r="P395" s="191"/>
      <c r="Q395" s="191"/>
      <c r="R395" s="191"/>
      <c r="S395" s="191"/>
      <c r="T395" s="191"/>
      <c r="U395" s="191"/>
      <c r="V395" s="191"/>
      <c r="W395" s="191"/>
      <c r="X395" s="191"/>
      <c r="Y395" s="191"/>
      <c r="Z395" s="191"/>
      <c r="AA395" s="191"/>
      <c r="AB395" s="191"/>
      <c r="AC395" s="191"/>
      <c r="AD395" s="191"/>
      <c r="AE395" s="191"/>
      <c r="AF395" s="191"/>
      <c r="AG395" s="191"/>
      <c r="AH395" s="191"/>
      <c r="AI395" s="192"/>
    </row>
    <row r="396" spans="15:35">
      <c r="O396" s="199"/>
      <c r="P396" s="193"/>
      <c r="Q396" s="193"/>
      <c r="R396" s="193"/>
      <c r="S396" s="193"/>
      <c r="T396" s="193"/>
      <c r="U396" s="193"/>
      <c r="V396" s="193"/>
      <c r="W396" s="193"/>
      <c r="X396" s="193"/>
      <c r="Y396" s="193"/>
      <c r="Z396" s="193"/>
      <c r="AA396" s="193"/>
      <c r="AB396" s="193"/>
      <c r="AC396" s="193"/>
      <c r="AD396" s="193"/>
      <c r="AE396" s="193"/>
      <c r="AF396" s="193"/>
      <c r="AG396" s="193"/>
      <c r="AH396" s="193"/>
      <c r="AI396" s="194"/>
    </row>
    <row r="397" spans="15:35">
      <c r="O397" s="199"/>
      <c r="P397" s="191"/>
      <c r="Q397" s="191"/>
      <c r="R397" s="191"/>
      <c r="S397" s="191"/>
      <c r="T397" s="191"/>
      <c r="U397" s="191"/>
      <c r="V397" s="191"/>
      <c r="W397" s="191"/>
      <c r="X397" s="191"/>
      <c r="Y397" s="191"/>
      <c r="Z397" s="191"/>
      <c r="AA397" s="191"/>
      <c r="AB397" s="191"/>
      <c r="AC397" s="191"/>
      <c r="AD397" s="191"/>
      <c r="AE397" s="191"/>
      <c r="AF397" s="191"/>
      <c r="AG397" s="191"/>
      <c r="AH397" s="191"/>
      <c r="AI397" s="192"/>
    </row>
    <row r="398" spans="15:35">
      <c r="O398" s="199"/>
      <c r="P398" s="193"/>
      <c r="Q398" s="193"/>
      <c r="R398" s="193"/>
      <c r="S398" s="193"/>
      <c r="T398" s="193"/>
      <c r="U398" s="193"/>
      <c r="V398" s="193"/>
      <c r="W398" s="193"/>
      <c r="X398" s="193"/>
      <c r="Y398" s="193"/>
      <c r="Z398" s="193"/>
      <c r="AA398" s="193"/>
      <c r="AB398" s="193"/>
      <c r="AC398" s="193"/>
      <c r="AD398" s="193"/>
      <c r="AE398" s="193"/>
      <c r="AF398" s="193"/>
      <c r="AG398" s="193"/>
      <c r="AH398" s="193"/>
      <c r="AI398" s="194"/>
    </row>
    <row r="399" spans="15:35">
      <c r="O399" s="199"/>
      <c r="P399" s="191"/>
      <c r="Q399" s="191"/>
      <c r="R399" s="191"/>
      <c r="S399" s="191"/>
      <c r="T399" s="191"/>
      <c r="U399" s="191"/>
      <c r="V399" s="191"/>
      <c r="W399" s="191"/>
      <c r="X399" s="191"/>
      <c r="Y399" s="191"/>
      <c r="Z399" s="191"/>
      <c r="AA399" s="191"/>
      <c r="AB399" s="191"/>
      <c r="AC399" s="191"/>
      <c r="AD399" s="191"/>
      <c r="AE399" s="191"/>
      <c r="AF399" s="191"/>
      <c r="AG399" s="191"/>
      <c r="AH399" s="191"/>
      <c r="AI399" s="192"/>
    </row>
    <row r="400" spans="15:35">
      <c r="O400" s="199"/>
      <c r="P400" s="193"/>
      <c r="Q400" s="193"/>
      <c r="R400" s="193"/>
      <c r="S400" s="193"/>
      <c r="T400" s="193"/>
      <c r="U400" s="193"/>
      <c r="V400" s="193"/>
      <c r="W400" s="193"/>
      <c r="X400" s="193"/>
      <c r="Y400" s="193"/>
      <c r="Z400" s="193"/>
      <c r="AA400" s="193"/>
      <c r="AB400" s="193"/>
      <c r="AC400" s="193"/>
      <c r="AD400" s="193"/>
      <c r="AE400" s="193"/>
      <c r="AF400" s="193"/>
      <c r="AG400" s="193"/>
      <c r="AH400" s="193"/>
      <c r="AI400" s="194"/>
    </row>
    <row r="401" spans="15:35">
      <c r="O401" s="199"/>
      <c r="P401" s="191"/>
      <c r="Q401" s="191"/>
      <c r="R401" s="191"/>
      <c r="S401" s="191"/>
      <c r="T401" s="191"/>
      <c r="U401" s="191"/>
      <c r="V401" s="191"/>
      <c r="W401" s="191"/>
      <c r="X401" s="191"/>
      <c r="Y401" s="191"/>
      <c r="Z401" s="191"/>
      <c r="AA401" s="191"/>
      <c r="AB401" s="191"/>
      <c r="AC401" s="191"/>
      <c r="AD401" s="191"/>
      <c r="AE401" s="191"/>
      <c r="AF401" s="191"/>
      <c r="AG401" s="191"/>
      <c r="AH401" s="191"/>
      <c r="AI401" s="192"/>
    </row>
    <row r="402" spans="15:35">
      <c r="O402" s="199"/>
      <c r="P402" s="193"/>
      <c r="Q402" s="193"/>
      <c r="R402" s="193"/>
      <c r="S402" s="193"/>
      <c r="T402" s="193"/>
      <c r="U402" s="193"/>
      <c r="V402" s="193"/>
      <c r="W402" s="193"/>
      <c r="X402" s="193"/>
      <c r="Y402" s="193"/>
      <c r="Z402" s="193"/>
      <c r="AA402" s="193"/>
      <c r="AB402" s="193"/>
      <c r="AC402" s="193"/>
      <c r="AD402" s="193"/>
      <c r="AE402" s="193"/>
      <c r="AF402" s="193"/>
      <c r="AG402" s="193"/>
      <c r="AH402" s="193"/>
      <c r="AI402" s="194"/>
    </row>
    <row r="403" spans="15:35">
      <c r="O403" s="199"/>
      <c r="P403" s="191"/>
      <c r="Q403" s="191"/>
      <c r="R403" s="191"/>
      <c r="S403" s="191"/>
      <c r="T403" s="191"/>
      <c r="U403" s="191"/>
      <c r="V403" s="191"/>
      <c r="W403" s="191"/>
      <c r="X403" s="191"/>
      <c r="Y403" s="191"/>
      <c r="Z403" s="191"/>
      <c r="AA403" s="191"/>
      <c r="AB403" s="191"/>
      <c r="AC403" s="191"/>
      <c r="AD403" s="191"/>
      <c r="AE403" s="191"/>
      <c r="AF403" s="191"/>
      <c r="AG403" s="191"/>
      <c r="AH403" s="191"/>
      <c r="AI403" s="192"/>
    </row>
    <row r="404" spans="15:35">
      <c r="O404" s="199"/>
      <c r="P404" s="193"/>
      <c r="Q404" s="193"/>
      <c r="R404" s="193"/>
      <c r="S404" s="193"/>
      <c r="T404" s="193"/>
      <c r="U404" s="193"/>
      <c r="V404" s="193"/>
      <c r="W404" s="193"/>
      <c r="X404" s="193"/>
      <c r="Y404" s="193"/>
      <c r="Z404" s="193"/>
      <c r="AA404" s="193"/>
      <c r="AB404" s="193"/>
      <c r="AC404" s="193"/>
      <c r="AD404" s="193"/>
      <c r="AE404" s="193"/>
      <c r="AF404" s="193"/>
      <c r="AG404" s="193"/>
      <c r="AH404" s="193"/>
      <c r="AI404" s="194"/>
    </row>
    <row r="405" spans="15:35">
      <c r="O405" s="199"/>
      <c r="P405" s="191"/>
      <c r="Q405" s="191"/>
      <c r="R405" s="191"/>
      <c r="S405" s="191"/>
      <c r="T405" s="191"/>
      <c r="U405" s="191"/>
      <c r="V405" s="191"/>
      <c r="W405" s="191"/>
      <c r="X405" s="191"/>
      <c r="Y405" s="191"/>
      <c r="Z405" s="191"/>
      <c r="AA405" s="191"/>
      <c r="AB405" s="191"/>
      <c r="AC405" s="191"/>
      <c r="AD405" s="191"/>
      <c r="AE405" s="191"/>
      <c r="AF405" s="191"/>
      <c r="AG405" s="191"/>
      <c r="AH405" s="191"/>
      <c r="AI405" s="192"/>
    </row>
    <row r="406" spans="15:35">
      <c r="O406" s="199"/>
      <c r="P406" s="193"/>
      <c r="Q406" s="193"/>
      <c r="R406" s="193"/>
      <c r="S406" s="193"/>
      <c r="T406" s="193"/>
      <c r="U406" s="193"/>
      <c r="V406" s="193"/>
      <c r="W406" s="193"/>
      <c r="X406" s="193"/>
      <c r="Y406" s="193"/>
      <c r="Z406" s="193"/>
      <c r="AA406" s="193"/>
      <c r="AB406" s="193"/>
      <c r="AC406" s="193"/>
      <c r="AD406" s="193"/>
      <c r="AE406" s="193"/>
      <c r="AF406" s="193"/>
      <c r="AG406" s="193"/>
      <c r="AH406" s="193"/>
      <c r="AI406" s="194"/>
    </row>
    <row r="407" spans="15:35">
      <c r="O407" s="199"/>
      <c r="P407" s="191"/>
      <c r="Q407" s="191"/>
      <c r="R407" s="191"/>
      <c r="S407" s="191"/>
      <c r="T407" s="191"/>
      <c r="U407" s="191"/>
      <c r="V407" s="191"/>
      <c r="W407" s="191"/>
      <c r="X407" s="191"/>
      <c r="Y407" s="191"/>
      <c r="Z407" s="191"/>
      <c r="AA407" s="191"/>
      <c r="AB407" s="191"/>
      <c r="AC407" s="191"/>
      <c r="AD407" s="191"/>
      <c r="AE407" s="191"/>
      <c r="AF407" s="191"/>
      <c r="AG407" s="191"/>
      <c r="AH407" s="191"/>
      <c r="AI407" s="192"/>
    </row>
    <row r="408" spans="15:35">
      <c r="O408" s="199"/>
      <c r="P408" s="193"/>
      <c r="Q408" s="193"/>
      <c r="R408" s="193"/>
      <c r="S408" s="193"/>
      <c r="T408" s="193"/>
      <c r="U408" s="193"/>
      <c r="V408" s="193"/>
      <c r="W408" s="193"/>
      <c r="X408" s="193"/>
      <c r="Y408" s="193"/>
      <c r="Z408" s="193"/>
      <c r="AA408" s="193"/>
      <c r="AB408" s="193"/>
      <c r="AC408" s="193"/>
      <c r="AD408" s="193"/>
      <c r="AE408" s="193"/>
      <c r="AF408" s="193"/>
      <c r="AG408" s="193"/>
      <c r="AH408" s="193"/>
      <c r="AI408" s="194"/>
    </row>
    <row r="409" spans="15:35">
      <c r="O409" s="199"/>
      <c r="P409" s="191"/>
      <c r="Q409" s="191"/>
      <c r="R409" s="191"/>
      <c r="S409" s="191"/>
      <c r="T409" s="191"/>
      <c r="U409" s="191"/>
      <c r="V409" s="191"/>
      <c r="W409" s="191"/>
      <c r="X409" s="191"/>
      <c r="Y409" s="191"/>
      <c r="Z409" s="191"/>
      <c r="AA409" s="191"/>
      <c r="AB409" s="191"/>
      <c r="AC409" s="191"/>
      <c r="AD409" s="191"/>
      <c r="AE409" s="191"/>
      <c r="AF409" s="191"/>
      <c r="AG409" s="191"/>
      <c r="AH409" s="191"/>
      <c r="AI409" s="192"/>
    </row>
    <row r="410" spans="15:35">
      <c r="O410" s="199"/>
      <c r="P410" s="193"/>
      <c r="Q410" s="193"/>
      <c r="R410" s="193"/>
      <c r="S410" s="193"/>
      <c r="T410" s="193"/>
      <c r="U410" s="193"/>
      <c r="V410" s="193"/>
      <c r="W410" s="193"/>
      <c r="X410" s="193"/>
      <c r="Y410" s="193"/>
      <c r="Z410" s="193"/>
      <c r="AA410" s="193"/>
      <c r="AB410" s="193"/>
      <c r="AC410" s="193"/>
      <c r="AD410" s="193"/>
      <c r="AE410" s="193"/>
      <c r="AF410" s="193"/>
      <c r="AG410" s="193"/>
      <c r="AH410" s="193"/>
      <c r="AI410" s="194"/>
    </row>
    <row r="411" spans="15:35">
      <c r="O411" s="199"/>
      <c r="P411" s="191"/>
      <c r="Q411" s="191"/>
      <c r="R411" s="191"/>
      <c r="S411" s="191"/>
      <c r="T411" s="191"/>
      <c r="U411" s="191"/>
      <c r="V411" s="191"/>
      <c r="W411" s="191"/>
      <c r="X411" s="191"/>
      <c r="Y411" s="191"/>
      <c r="Z411" s="191"/>
      <c r="AA411" s="191"/>
      <c r="AB411" s="191"/>
      <c r="AC411" s="191"/>
      <c r="AD411" s="191"/>
      <c r="AE411" s="191"/>
      <c r="AF411" s="191"/>
      <c r="AG411" s="191"/>
      <c r="AH411" s="191"/>
      <c r="AI411" s="192"/>
    </row>
    <row r="412" spans="15:35">
      <c r="O412" s="199"/>
      <c r="P412" s="193"/>
      <c r="Q412" s="193"/>
      <c r="R412" s="193"/>
      <c r="S412" s="193"/>
      <c r="T412" s="193"/>
      <c r="U412" s="193"/>
      <c r="V412" s="193"/>
      <c r="W412" s="193"/>
      <c r="X412" s="193"/>
      <c r="Y412" s="193"/>
      <c r="Z412" s="193"/>
      <c r="AA412" s="193"/>
      <c r="AB412" s="193"/>
      <c r="AC412" s="193"/>
      <c r="AD412" s="193"/>
      <c r="AE412" s="193"/>
      <c r="AF412" s="193"/>
      <c r="AG412" s="193"/>
      <c r="AH412" s="193"/>
      <c r="AI412" s="194"/>
    </row>
    <row r="413" spans="15:35">
      <c r="O413" s="199"/>
      <c r="P413" s="191"/>
      <c r="Q413" s="191"/>
      <c r="R413" s="191"/>
      <c r="S413" s="191"/>
      <c r="T413" s="191"/>
      <c r="U413" s="191"/>
      <c r="V413" s="191"/>
      <c r="W413" s="191"/>
      <c r="X413" s="191"/>
      <c r="Y413" s="191"/>
      <c r="Z413" s="191"/>
      <c r="AA413" s="191"/>
      <c r="AB413" s="191"/>
      <c r="AC413" s="191"/>
      <c r="AD413" s="191"/>
      <c r="AE413" s="191"/>
      <c r="AF413" s="191"/>
      <c r="AG413" s="191"/>
      <c r="AH413" s="191"/>
      <c r="AI413" s="192"/>
    </row>
    <row r="414" spans="15:35">
      <c r="O414" s="199"/>
      <c r="P414" s="193"/>
      <c r="Q414" s="193"/>
      <c r="R414" s="193"/>
      <c r="S414" s="193"/>
      <c r="T414" s="193"/>
      <c r="U414" s="193"/>
      <c r="V414" s="193"/>
      <c r="W414" s="193"/>
      <c r="X414" s="193"/>
      <c r="Y414" s="193"/>
      <c r="Z414" s="193"/>
      <c r="AA414" s="193"/>
      <c r="AB414" s="193"/>
      <c r="AC414" s="193"/>
      <c r="AD414" s="193"/>
      <c r="AE414" s="193"/>
      <c r="AF414" s="193"/>
      <c r="AG414" s="193"/>
      <c r="AH414" s="193"/>
      <c r="AI414" s="194"/>
    </row>
    <row r="415" spans="15:35">
      <c r="O415" s="199"/>
      <c r="P415" s="191"/>
      <c r="Q415" s="191"/>
      <c r="R415" s="191"/>
      <c r="S415" s="191"/>
      <c r="T415" s="191"/>
      <c r="U415" s="191"/>
      <c r="V415" s="191"/>
      <c r="W415" s="191"/>
      <c r="X415" s="191"/>
      <c r="Y415" s="191"/>
      <c r="Z415" s="191"/>
      <c r="AA415" s="191"/>
      <c r="AB415" s="191"/>
      <c r="AC415" s="191"/>
      <c r="AD415" s="191"/>
      <c r="AE415" s="191"/>
      <c r="AF415" s="191"/>
      <c r="AG415" s="191"/>
      <c r="AH415" s="191"/>
      <c r="AI415" s="192"/>
    </row>
    <row r="416" spans="15:35">
      <c r="O416" s="199"/>
      <c r="P416" s="193"/>
      <c r="Q416" s="193"/>
      <c r="R416" s="193"/>
      <c r="S416" s="193"/>
      <c r="T416" s="193"/>
      <c r="U416" s="193"/>
      <c r="V416" s="193"/>
      <c r="W416" s="193"/>
      <c r="X416" s="193"/>
      <c r="Y416" s="193"/>
      <c r="Z416" s="193"/>
      <c r="AA416" s="193"/>
      <c r="AB416" s="193"/>
      <c r="AC416" s="193"/>
      <c r="AD416" s="193"/>
      <c r="AE416" s="193"/>
      <c r="AF416" s="193"/>
      <c r="AG416" s="193"/>
      <c r="AH416" s="193"/>
      <c r="AI416" s="194"/>
    </row>
    <row r="417" spans="15:35">
      <c r="O417" s="199"/>
      <c r="P417" s="191"/>
      <c r="Q417" s="191"/>
      <c r="R417" s="191"/>
      <c r="S417" s="191"/>
      <c r="T417" s="191"/>
      <c r="U417" s="191"/>
      <c r="V417" s="191"/>
      <c r="W417" s="191"/>
      <c r="X417" s="191"/>
      <c r="Y417" s="191"/>
      <c r="Z417" s="191"/>
      <c r="AA417" s="191"/>
      <c r="AB417" s="191"/>
      <c r="AC417" s="191"/>
      <c r="AD417" s="191"/>
      <c r="AE417" s="191"/>
      <c r="AF417" s="191"/>
      <c r="AG417" s="191"/>
      <c r="AH417" s="191"/>
      <c r="AI417" s="192"/>
    </row>
    <row r="418" spans="15:35">
      <c r="O418" s="199"/>
      <c r="P418" s="193"/>
      <c r="Q418" s="193"/>
      <c r="R418" s="193"/>
      <c r="S418" s="193"/>
      <c r="T418" s="193"/>
      <c r="U418" s="193"/>
      <c r="V418" s="193"/>
      <c r="W418" s="193"/>
      <c r="X418" s="193"/>
      <c r="Y418" s="193"/>
      <c r="Z418" s="193"/>
      <c r="AA418" s="193"/>
      <c r="AB418" s="193"/>
      <c r="AC418" s="193"/>
      <c r="AD418" s="193"/>
      <c r="AE418" s="193"/>
      <c r="AF418" s="193"/>
      <c r="AG418" s="193"/>
      <c r="AH418" s="193"/>
      <c r="AI418" s="194"/>
    </row>
    <row r="419" spans="15:35">
      <c r="O419" s="199"/>
      <c r="P419" s="191"/>
      <c r="Q419" s="191"/>
      <c r="R419" s="191"/>
      <c r="S419" s="191"/>
      <c r="T419" s="191"/>
      <c r="U419" s="191"/>
      <c r="V419" s="191"/>
      <c r="W419" s="191"/>
      <c r="X419" s="191"/>
      <c r="Y419" s="191"/>
      <c r="Z419" s="191"/>
      <c r="AA419" s="191"/>
      <c r="AB419" s="191"/>
      <c r="AC419" s="191"/>
      <c r="AD419" s="191"/>
      <c r="AE419" s="191"/>
      <c r="AF419" s="191"/>
      <c r="AG419" s="191"/>
      <c r="AH419" s="191"/>
      <c r="AI419" s="192"/>
    </row>
    <row r="420" spans="15:35">
      <c r="O420" s="199"/>
      <c r="P420" s="193"/>
      <c r="Q420" s="193"/>
      <c r="R420" s="193"/>
      <c r="S420" s="193"/>
      <c r="T420" s="193"/>
      <c r="U420" s="193"/>
      <c r="V420" s="193"/>
      <c r="W420" s="193"/>
      <c r="X420" s="193"/>
      <c r="Y420" s="193"/>
      <c r="Z420" s="193"/>
      <c r="AA420" s="193"/>
      <c r="AB420" s="193"/>
      <c r="AC420" s="193"/>
      <c r="AD420" s="193"/>
      <c r="AE420" s="193"/>
      <c r="AF420" s="193"/>
      <c r="AG420" s="193"/>
      <c r="AH420" s="193"/>
      <c r="AI420" s="194"/>
    </row>
    <row r="421" spans="15:35">
      <c r="O421" s="199"/>
      <c r="P421" s="191"/>
      <c r="Q421" s="191"/>
      <c r="R421" s="191"/>
      <c r="S421" s="191"/>
      <c r="T421" s="191"/>
      <c r="U421" s="191"/>
      <c r="V421" s="191"/>
      <c r="W421" s="191"/>
      <c r="X421" s="191"/>
      <c r="Y421" s="191"/>
      <c r="Z421" s="191"/>
      <c r="AA421" s="191"/>
      <c r="AB421" s="191"/>
      <c r="AC421" s="191"/>
      <c r="AD421" s="191"/>
      <c r="AE421" s="191"/>
      <c r="AF421" s="191"/>
      <c r="AG421" s="191"/>
      <c r="AH421" s="191"/>
      <c r="AI421" s="192"/>
    </row>
    <row r="422" spans="15:35">
      <c r="O422" s="199"/>
      <c r="P422" s="193"/>
      <c r="Q422" s="193"/>
      <c r="R422" s="193"/>
      <c r="S422" s="193"/>
      <c r="T422" s="193"/>
      <c r="U422" s="193"/>
      <c r="V422" s="193"/>
      <c r="W422" s="193"/>
      <c r="X422" s="193"/>
      <c r="Y422" s="193"/>
      <c r="Z422" s="193"/>
      <c r="AA422" s="193"/>
      <c r="AB422" s="193"/>
      <c r="AC422" s="193"/>
      <c r="AD422" s="193"/>
      <c r="AE422" s="193"/>
      <c r="AF422" s="193"/>
      <c r="AG422" s="193"/>
      <c r="AH422" s="193"/>
      <c r="AI422" s="194"/>
    </row>
    <row r="423" spans="15:35">
      <c r="O423" s="199"/>
      <c r="P423" s="191"/>
      <c r="Q423" s="191"/>
      <c r="R423" s="191"/>
      <c r="S423" s="191"/>
      <c r="T423" s="191"/>
      <c r="U423" s="191"/>
      <c r="V423" s="191"/>
      <c r="W423" s="191"/>
      <c r="X423" s="191"/>
      <c r="Y423" s="191"/>
      <c r="Z423" s="191"/>
      <c r="AA423" s="191"/>
      <c r="AB423" s="191"/>
      <c r="AC423" s="191"/>
      <c r="AD423" s="191"/>
      <c r="AE423" s="191"/>
      <c r="AF423" s="191"/>
      <c r="AG423" s="191"/>
      <c r="AH423" s="191"/>
      <c r="AI423" s="192"/>
    </row>
    <row r="424" spans="15:35">
      <c r="O424" s="199"/>
      <c r="P424" s="193"/>
      <c r="Q424" s="193"/>
      <c r="R424" s="193"/>
      <c r="S424" s="193"/>
      <c r="T424" s="193"/>
      <c r="U424" s="193"/>
      <c r="V424" s="193"/>
      <c r="W424" s="193"/>
      <c r="X424" s="193"/>
      <c r="Y424" s="193"/>
      <c r="Z424" s="193"/>
      <c r="AA424" s="193"/>
      <c r="AB424" s="193"/>
      <c r="AC424" s="193"/>
      <c r="AD424" s="193"/>
      <c r="AE424" s="193"/>
      <c r="AF424" s="193"/>
      <c r="AG424" s="193"/>
      <c r="AH424" s="193"/>
      <c r="AI424" s="194"/>
    </row>
    <row r="425" spans="15:35">
      <c r="O425" s="199"/>
      <c r="P425" s="191"/>
      <c r="Q425" s="191"/>
      <c r="R425" s="191"/>
      <c r="S425" s="191"/>
      <c r="T425" s="191"/>
      <c r="U425" s="191"/>
      <c r="V425" s="191"/>
      <c r="W425" s="191"/>
      <c r="X425" s="191"/>
      <c r="Y425" s="191"/>
      <c r="Z425" s="191"/>
      <c r="AA425" s="191"/>
      <c r="AB425" s="191"/>
      <c r="AC425" s="191"/>
      <c r="AD425" s="191"/>
      <c r="AE425" s="191"/>
      <c r="AF425" s="191"/>
      <c r="AG425" s="191"/>
      <c r="AH425" s="191"/>
      <c r="AI425" s="192"/>
    </row>
    <row r="426" spans="15:35">
      <c r="O426" s="199"/>
      <c r="P426" s="193"/>
      <c r="Q426" s="193"/>
      <c r="R426" s="193"/>
      <c r="S426" s="193"/>
      <c r="T426" s="193"/>
      <c r="U426" s="193"/>
      <c r="V426" s="193"/>
      <c r="W426" s="193"/>
      <c r="X426" s="193"/>
      <c r="Y426" s="193"/>
      <c r="Z426" s="193"/>
      <c r="AA426" s="193"/>
      <c r="AB426" s="193"/>
      <c r="AC426" s="193"/>
      <c r="AD426" s="193"/>
      <c r="AE426" s="193"/>
      <c r="AF426" s="193"/>
      <c r="AG426" s="193"/>
      <c r="AH426" s="193"/>
      <c r="AI426" s="194"/>
    </row>
    <row r="427" spans="15:35">
      <c r="O427" s="199"/>
      <c r="P427" s="191"/>
      <c r="Q427" s="191"/>
      <c r="R427" s="191"/>
      <c r="S427" s="191"/>
      <c r="T427" s="191"/>
      <c r="U427" s="191"/>
      <c r="V427" s="191"/>
      <c r="W427" s="191"/>
      <c r="X427" s="191"/>
      <c r="Y427" s="191"/>
      <c r="Z427" s="191"/>
      <c r="AA427" s="191"/>
      <c r="AB427" s="191"/>
      <c r="AC427" s="191"/>
      <c r="AD427" s="191"/>
      <c r="AE427" s="191"/>
      <c r="AF427" s="191"/>
      <c r="AG427" s="191"/>
      <c r="AH427" s="191"/>
      <c r="AI427" s="192"/>
    </row>
    <row r="428" spans="15:35">
      <c r="O428" s="199"/>
      <c r="P428" s="193"/>
      <c r="Q428" s="193"/>
      <c r="R428" s="193"/>
      <c r="S428" s="193"/>
      <c r="T428" s="193"/>
      <c r="U428" s="193"/>
      <c r="V428" s="193"/>
      <c r="W428" s="193"/>
      <c r="X428" s="193"/>
      <c r="Y428" s="193"/>
      <c r="Z428" s="193"/>
      <c r="AA428" s="193"/>
      <c r="AB428" s="193"/>
      <c r="AC428" s="193"/>
      <c r="AD428" s="193"/>
      <c r="AE428" s="193"/>
      <c r="AF428" s="193"/>
      <c r="AG428" s="193"/>
      <c r="AH428" s="193"/>
      <c r="AI428" s="194"/>
    </row>
    <row r="429" spans="15:35">
      <c r="O429" s="199"/>
      <c r="P429" s="191"/>
      <c r="Q429" s="191"/>
      <c r="R429" s="191"/>
      <c r="S429" s="191"/>
      <c r="T429" s="191"/>
      <c r="U429" s="191"/>
      <c r="V429" s="191"/>
      <c r="W429" s="191"/>
      <c r="X429" s="191"/>
      <c r="Y429" s="191"/>
      <c r="Z429" s="191"/>
      <c r="AA429" s="191"/>
      <c r="AB429" s="191"/>
      <c r="AC429" s="191"/>
      <c r="AD429" s="191"/>
      <c r="AE429" s="191"/>
      <c r="AF429" s="191"/>
      <c r="AG429" s="191"/>
      <c r="AH429" s="191"/>
      <c r="AI429" s="192"/>
    </row>
    <row r="430" spans="15:35">
      <c r="O430" s="199"/>
      <c r="P430" s="193"/>
      <c r="Q430" s="193"/>
      <c r="R430" s="193"/>
      <c r="S430" s="193"/>
      <c r="T430" s="193"/>
      <c r="U430" s="193"/>
      <c r="V430" s="193"/>
      <c r="W430" s="193"/>
      <c r="X430" s="193"/>
      <c r="Y430" s="193"/>
      <c r="Z430" s="193"/>
      <c r="AA430" s="193"/>
      <c r="AB430" s="193"/>
      <c r="AC430" s="193"/>
      <c r="AD430" s="193"/>
      <c r="AE430" s="193"/>
      <c r="AF430" s="193"/>
      <c r="AG430" s="193"/>
      <c r="AH430" s="193"/>
      <c r="AI430" s="194"/>
    </row>
    <row r="431" spans="15:35">
      <c r="O431" s="199"/>
      <c r="P431" s="191"/>
      <c r="Q431" s="191"/>
      <c r="R431" s="191"/>
      <c r="S431" s="191"/>
      <c r="T431" s="191"/>
      <c r="U431" s="191"/>
      <c r="V431" s="191"/>
      <c r="W431" s="191"/>
      <c r="X431" s="191"/>
      <c r="Y431" s="191"/>
      <c r="Z431" s="191"/>
      <c r="AA431" s="191"/>
      <c r="AB431" s="191"/>
      <c r="AC431" s="191"/>
      <c r="AD431" s="191"/>
      <c r="AE431" s="191"/>
      <c r="AF431" s="191"/>
      <c r="AG431" s="191"/>
      <c r="AH431" s="191"/>
      <c r="AI431" s="192"/>
    </row>
    <row r="432" spans="15:35">
      <c r="O432" s="199"/>
      <c r="P432" s="193"/>
      <c r="Q432" s="193"/>
      <c r="R432" s="193"/>
      <c r="S432" s="193"/>
      <c r="T432" s="193"/>
      <c r="U432" s="193"/>
      <c r="V432" s="193"/>
      <c r="W432" s="193"/>
      <c r="X432" s="193"/>
      <c r="Y432" s="193"/>
      <c r="Z432" s="193"/>
      <c r="AA432" s="193"/>
      <c r="AB432" s="193"/>
      <c r="AC432" s="193"/>
      <c r="AD432" s="193"/>
      <c r="AE432" s="193"/>
      <c r="AF432" s="193"/>
      <c r="AG432" s="193"/>
      <c r="AH432" s="193"/>
      <c r="AI432" s="194"/>
    </row>
    <row r="433" spans="15:35">
      <c r="O433" s="199"/>
      <c r="P433" s="191"/>
      <c r="Q433" s="191"/>
      <c r="R433" s="191"/>
      <c r="S433" s="191"/>
      <c r="T433" s="191"/>
      <c r="U433" s="191"/>
      <c r="V433" s="191"/>
      <c r="W433" s="191"/>
      <c r="X433" s="191"/>
      <c r="Y433" s="191"/>
      <c r="Z433" s="191"/>
      <c r="AA433" s="191"/>
      <c r="AB433" s="191"/>
      <c r="AC433" s="191"/>
      <c r="AD433" s="191"/>
      <c r="AE433" s="191"/>
      <c r="AF433" s="191"/>
      <c r="AG433" s="191"/>
      <c r="AH433" s="191"/>
      <c r="AI433" s="192"/>
    </row>
    <row r="434" spans="15:35">
      <c r="O434" s="199"/>
      <c r="P434" s="193"/>
      <c r="Q434" s="193"/>
      <c r="R434" s="193"/>
      <c r="S434" s="193"/>
      <c r="T434" s="193"/>
      <c r="U434" s="193"/>
      <c r="V434" s="193"/>
      <c r="W434" s="193"/>
      <c r="X434" s="193"/>
      <c r="Y434" s="193"/>
      <c r="Z434" s="193"/>
      <c r="AA434" s="193"/>
      <c r="AB434" s="193"/>
      <c r="AC434" s="193"/>
      <c r="AD434" s="193"/>
      <c r="AE434" s="193"/>
      <c r="AF434" s="193"/>
      <c r="AG434" s="193"/>
      <c r="AH434" s="193"/>
      <c r="AI434" s="194"/>
    </row>
    <row r="435" spans="15:35">
      <c r="O435" s="199"/>
      <c r="P435" s="191"/>
      <c r="Q435" s="191"/>
      <c r="R435" s="191"/>
      <c r="S435" s="191"/>
      <c r="T435" s="191"/>
      <c r="U435" s="191"/>
      <c r="V435" s="191"/>
      <c r="W435" s="191"/>
      <c r="X435" s="191"/>
      <c r="Y435" s="191"/>
      <c r="Z435" s="191"/>
      <c r="AA435" s="191"/>
      <c r="AB435" s="191"/>
      <c r="AC435" s="191"/>
      <c r="AD435" s="191"/>
      <c r="AE435" s="191"/>
      <c r="AF435" s="191"/>
      <c r="AG435" s="191"/>
      <c r="AH435" s="191"/>
      <c r="AI435" s="192"/>
    </row>
    <row r="436" spans="15:35">
      <c r="O436" s="199"/>
      <c r="P436" s="193"/>
      <c r="Q436" s="193"/>
      <c r="R436" s="193"/>
      <c r="S436" s="193"/>
      <c r="T436" s="193"/>
      <c r="U436" s="193"/>
      <c r="V436" s="193"/>
      <c r="W436" s="193"/>
      <c r="X436" s="193"/>
      <c r="Y436" s="193"/>
      <c r="Z436" s="193"/>
      <c r="AA436" s="193"/>
      <c r="AB436" s="193"/>
      <c r="AC436" s="193"/>
      <c r="AD436" s="193"/>
      <c r="AE436" s="193"/>
      <c r="AF436" s="193"/>
      <c r="AG436" s="193"/>
      <c r="AH436" s="193"/>
      <c r="AI436" s="194"/>
    </row>
    <row r="437" spans="15:35">
      <c r="O437" s="199"/>
      <c r="P437" s="191"/>
      <c r="Q437" s="191"/>
      <c r="R437" s="191"/>
      <c r="S437" s="191"/>
      <c r="T437" s="191"/>
      <c r="U437" s="191"/>
      <c r="V437" s="191"/>
      <c r="W437" s="191"/>
      <c r="X437" s="191"/>
      <c r="Y437" s="191"/>
      <c r="Z437" s="191"/>
      <c r="AA437" s="191"/>
      <c r="AB437" s="191"/>
      <c r="AC437" s="191"/>
      <c r="AD437" s="191"/>
      <c r="AE437" s="191"/>
      <c r="AF437" s="191"/>
      <c r="AG437" s="191"/>
      <c r="AH437" s="191"/>
      <c r="AI437" s="192"/>
    </row>
    <row r="438" spans="15:35">
      <c r="O438" s="199"/>
      <c r="P438" s="193"/>
      <c r="Q438" s="193"/>
      <c r="R438" s="193"/>
      <c r="S438" s="193"/>
      <c r="T438" s="193"/>
      <c r="U438" s="193"/>
      <c r="V438" s="193"/>
      <c r="W438" s="193"/>
      <c r="X438" s="193"/>
      <c r="Y438" s="193"/>
      <c r="Z438" s="193"/>
      <c r="AA438" s="193"/>
      <c r="AB438" s="193"/>
      <c r="AC438" s="193"/>
      <c r="AD438" s="193"/>
      <c r="AE438" s="193"/>
      <c r="AF438" s="193"/>
      <c r="AG438" s="193"/>
      <c r="AH438" s="193"/>
      <c r="AI438" s="194"/>
    </row>
    <row r="439" spans="15:35">
      <c r="O439" s="199"/>
      <c r="P439" s="191"/>
      <c r="Q439" s="191"/>
      <c r="R439" s="191"/>
      <c r="S439" s="191"/>
      <c r="T439" s="191"/>
      <c r="U439" s="191"/>
      <c r="V439" s="191"/>
      <c r="W439" s="191"/>
      <c r="X439" s="191"/>
      <c r="Y439" s="191"/>
      <c r="Z439" s="191"/>
      <c r="AA439" s="191"/>
      <c r="AB439" s="191"/>
      <c r="AC439" s="191"/>
      <c r="AD439" s="191"/>
      <c r="AE439" s="191"/>
      <c r="AF439" s="191"/>
      <c r="AG439" s="191"/>
      <c r="AH439" s="191"/>
      <c r="AI439" s="192"/>
    </row>
    <row r="440" spans="15:35">
      <c r="O440" s="199"/>
      <c r="P440" s="193"/>
      <c r="Q440" s="193"/>
      <c r="R440" s="193"/>
      <c r="S440" s="193"/>
      <c r="T440" s="193"/>
      <c r="U440" s="193"/>
      <c r="V440" s="193"/>
      <c r="W440" s="193"/>
      <c r="X440" s="193"/>
      <c r="Y440" s="193"/>
      <c r="Z440" s="193"/>
      <c r="AA440" s="193"/>
      <c r="AB440" s="193"/>
      <c r="AC440" s="193"/>
      <c r="AD440" s="193"/>
      <c r="AE440" s="193"/>
      <c r="AF440" s="193"/>
      <c r="AG440" s="193"/>
      <c r="AH440" s="193"/>
      <c r="AI440" s="194"/>
    </row>
    <row r="441" spans="15:35">
      <c r="O441" s="199"/>
      <c r="P441" s="191"/>
      <c r="Q441" s="191"/>
      <c r="R441" s="191"/>
      <c r="S441" s="191"/>
      <c r="T441" s="191"/>
      <c r="U441" s="191"/>
      <c r="V441" s="191"/>
      <c r="W441" s="191"/>
      <c r="X441" s="191"/>
      <c r="Y441" s="191"/>
      <c r="Z441" s="191"/>
      <c r="AA441" s="191"/>
      <c r="AB441" s="191"/>
      <c r="AC441" s="191"/>
      <c r="AD441" s="191"/>
      <c r="AE441" s="191"/>
      <c r="AF441" s="191"/>
      <c r="AG441" s="191"/>
      <c r="AH441" s="191"/>
      <c r="AI441" s="192"/>
    </row>
    <row r="442" spans="15:35">
      <c r="O442" s="199"/>
      <c r="P442" s="193"/>
      <c r="Q442" s="193"/>
      <c r="R442" s="193"/>
      <c r="S442" s="193"/>
      <c r="T442" s="193"/>
      <c r="U442" s="193"/>
      <c r="V442" s="193"/>
      <c r="W442" s="193"/>
      <c r="X442" s="193"/>
      <c r="Y442" s="193"/>
      <c r="Z442" s="193"/>
      <c r="AA442" s="193"/>
      <c r="AB442" s="193"/>
      <c r="AC442" s="193"/>
      <c r="AD442" s="193"/>
      <c r="AE442" s="193"/>
      <c r="AF442" s="193"/>
      <c r="AG442" s="193"/>
      <c r="AH442" s="193"/>
      <c r="AI442" s="194"/>
    </row>
    <row r="443" spans="15:35">
      <c r="O443" s="199"/>
      <c r="P443" s="191"/>
      <c r="Q443" s="191"/>
      <c r="R443" s="191"/>
      <c r="S443" s="191"/>
      <c r="T443" s="191"/>
      <c r="U443" s="191"/>
      <c r="V443" s="191"/>
      <c r="W443" s="191"/>
      <c r="X443" s="191"/>
      <c r="Y443" s="191"/>
      <c r="Z443" s="191"/>
      <c r="AA443" s="191"/>
      <c r="AB443" s="191"/>
      <c r="AC443" s="191"/>
      <c r="AD443" s="191"/>
      <c r="AE443" s="191"/>
      <c r="AF443" s="191"/>
      <c r="AG443" s="191"/>
      <c r="AH443" s="191"/>
      <c r="AI443" s="192"/>
    </row>
    <row r="444" spans="15:35">
      <c r="O444" s="199"/>
      <c r="P444" s="193"/>
      <c r="Q444" s="193"/>
      <c r="R444" s="193"/>
      <c r="S444" s="193"/>
      <c r="T444" s="193"/>
      <c r="U444" s="193"/>
      <c r="V444" s="193"/>
      <c r="W444" s="193"/>
      <c r="X444" s="193"/>
      <c r="Y444" s="193"/>
      <c r="Z444" s="193"/>
      <c r="AA444" s="193"/>
      <c r="AB444" s="193"/>
      <c r="AC444" s="193"/>
      <c r="AD444" s="193"/>
      <c r="AE444" s="193"/>
      <c r="AF444" s="193"/>
      <c r="AG444" s="193"/>
      <c r="AH444" s="193"/>
      <c r="AI444" s="194"/>
    </row>
    <row r="445" spans="15:35">
      <c r="O445" s="199"/>
      <c r="P445" s="191"/>
      <c r="Q445" s="191"/>
      <c r="R445" s="191"/>
      <c r="S445" s="191"/>
      <c r="T445" s="191"/>
      <c r="U445" s="191"/>
      <c r="V445" s="191"/>
      <c r="W445" s="191"/>
      <c r="X445" s="191"/>
      <c r="Y445" s="191"/>
      <c r="Z445" s="191"/>
      <c r="AA445" s="191"/>
      <c r="AB445" s="191"/>
      <c r="AC445" s="191"/>
      <c r="AD445" s="191"/>
      <c r="AE445" s="191"/>
      <c r="AF445" s="191"/>
      <c r="AG445" s="191"/>
      <c r="AH445" s="191"/>
      <c r="AI445" s="192"/>
    </row>
    <row r="446" spans="15:35">
      <c r="O446" s="199"/>
      <c r="P446" s="193"/>
      <c r="Q446" s="193"/>
      <c r="R446" s="193"/>
      <c r="S446" s="193"/>
      <c r="T446" s="193"/>
      <c r="U446" s="193"/>
      <c r="V446" s="193"/>
      <c r="W446" s="193"/>
      <c r="X446" s="193"/>
      <c r="Y446" s="193"/>
      <c r="Z446" s="193"/>
      <c r="AA446" s="193"/>
      <c r="AB446" s="193"/>
      <c r="AC446" s="193"/>
      <c r="AD446" s="193"/>
      <c r="AE446" s="193"/>
      <c r="AF446" s="193"/>
      <c r="AG446" s="193"/>
      <c r="AH446" s="193"/>
      <c r="AI446" s="194"/>
    </row>
    <row r="447" spans="15:35">
      <c r="O447" s="199"/>
      <c r="P447" s="191"/>
      <c r="Q447" s="191"/>
      <c r="R447" s="191"/>
      <c r="S447" s="191"/>
      <c r="T447" s="191"/>
      <c r="U447" s="191"/>
      <c r="V447" s="191"/>
      <c r="W447" s="191"/>
      <c r="X447" s="191"/>
      <c r="Y447" s="191"/>
      <c r="Z447" s="191"/>
      <c r="AA447" s="191"/>
      <c r="AB447" s="191"/>
      <c r="AC447" s="191"/>
      <c r="AD447" s="191"/>
      <c r="AE447" s="191"/>
      <c r="AF447" s="191"/>
      <c r="AG447" s="191"/>
      <c r="AH447" s="191"/>
      <c r="AI447" s="192"/>
    </row>
    <row r="448" spans="15:35">
      <c r="O448" s="199"/>
      <c r="P448" s="193"/>
      <c r="Q448" s="193"/>
      <c r="R448" s="193"/>
      <c r="S448" s="193"/>
      <c r="T448" s="193"/>
      <c r="U448" s="193"/>
      <c r="V448" s="193"/>
      <c r="W448" s="193"/>
      <c r="X448" s="193"/>
      <c r="Y448" s="193"/>
      <c r="Z448" s="193"/>
      <c r="AA448" s="193"/>
      <c r="AB448" s="193"/>
      <c r="AC448" s="193"/>
      <c r="AD448" s="193"/>
      <c r="AE448" s="193"/>
      <c r="AF448" s="193"/>
      <c r="AG448" s="193"/>
      <c r="AH448" s="193"/>
      <c r="AI448" s="194"/>
    </row>
    <row r="449" spans="15:35">
      <c r="O449" s="199"/>
      <c r="P449" s="191"/>
      <c r="Q449" s="191"/>
      <c r="R449" s="191"/>
      <c r="S449" s="191"/>
      <c r="T449" s="191"/>
      <c r="U449" s="191"/>
      <c r="V449" s="191"/>
      <c r="W449" s="191"/>
      <c r="X449" s="191"/>
      <c r="Y449" s="191"/>
      <c r="Z449" s="191"/>
      <c r="AA449" s="191"/>
      <c r="AB449" s="191"/>
      <c r="AC449" s="191"/>
      <c r="AD449" s="191"/>
      <c r="AE449" s="191"/>
      <c r="AF449" s="191"/>
      <c r="AG449" s="191"/>
      <c r="AH449" s="191"/>
      <c r="AI449" s="192"/>
    </row>
    <row r="450" spans="15:35">
      <c r="O450" s="199"/>
      <c r="P450" s="193"/>
      <c r="Q450" s="193"/>
      <c r="R450" s="193"/>
      <c r="S450" s="193"/>
      <c r="T450" s="193"/>
      <c r="U450" s="193"/>
      <c r="V450" s="193"/>
      <c r="W450" s="193"/>
      <c r="X450" s="193"/>
      <c r="Y450" s="193"/>
      <c r="Z450" s="193"/>
      <c r="AA450" s="193"/>
      <c r="AB450" s="193"/>
      <c r="AC450" s="193"/>
      <c r="AD450" s="193"/>
      <c r="AE450" s="193"/>
      <c r="AF450" s="193"/>
      <c r="AG450" s="193"/>
      <c r="AH450" s="193"/>
      <c r="AI450" s="194"/>
    </row>
    <row r="451" spans="15:35">
      <c r="O451" s="199"/>
      <c r="P451" s="191"/>
      <c r="Q451" s="191"/>
      <c r="R451" s="191"/>
      <c r="S451" s="191"/>
      <c r="T451" s="191"/>
      <c r="U451" s="191"/>
      <c r="V451" s="191"/>
      <c r="W451" s="191"/>
      <c r="X451" s="191"/>
      <c r="Y451" s="191"/>
      <c r="Z451" s="191"/>
      <c r="AA451" s="191"/>
      <c r="AB451" s="191"/>
      <c r="AC451" s="191"/>
      <c r="AD451" s="191"/>
      <c r="AE451" s="191"/>
      <c r="AF451" s="191"/>
      <c r="AG451" s="191"/>
      <c r="AH451" s="191"/>
      <c r="AI451" s="192"/>
    </row>
    <row r="452" spans="15:35">
      <c r="O452" s="199"/>
      <c r="P452" s="193"/>
      <c r="Q452" s="193"/>
      <c r="R452" s="193"/>
      <c r="S452" s="193"/>
      <c r="T452" s="193"/>
      <c r="U452" s="193"/>
      <c r="V452" s="193"/>
      <c r="W452" s="193"/>
      <c r="X452" s="193"/>
      <c r="Y452" s="193"/>
      <c r="Z452" s="193"/>
      <c r="AA452" s="193"/>
      <c r="AB452" s="193"/>
      <c r="AC452" s="193"/>
      <c r="AD452" s="193"/>
      <c r="AE452" s="193"/>
      <c r="AF452" s="193"/>
      <c r="AG452" s="193"/>
      <c r="AH452" s="193"/>
      <c r="AI452" s="194"/>
    </row>
    <row r="453" spans="15:35">
      <c r="O453" s="199"/>
      <c r="P453" s="191"/>
      <c r="Q453" s="191"/>
      <c r="R453" s="191"/>
      <c r="S453" s="191"/>
      <c r="T453" s="191"/>
      <c r="U453" s="191"/>
      <c r="V453" s="191"/>
      <c r="W453" s="191"/>
      <c r="X453" s="191"/>
      <c r="Y453" s="191"/>
      <c r="Z453" s="191"/>
      <c r="AA453" s="191"/>
      <c r="AB453" s="191"/>
      <c r="AC453" s="191"/>
      <c r="AD453" s="191"/>
      <c r="AE453" s="191"/>
      <c r="AF453" s="191"/>
      <c r="AG453" s="191"/>
      <c r="AH453" s="191"/>
      <c r="AI453" s="192"/>
    </row>
    <row r="454" spans="15:35">
      <c r="O454" s="199"/>
      <c r="P454" s="193"/>
      <c r="Q454" s="193"/>
      <c r="R454" s="193"/>
      <c r="S454" s="193"/>
      <c r="T454" s="193"/>
      <c r="U454" s="193"/>
      <c r="V454" s="193"/>
      <c r="W454" s="193"/>
      <c r="X454" s="193"/>
      <c r="Y454" s="193"/>
      <c r="Z454" s="193"/>
      <c r="AA454" s="193"/>
      <c r="AB454" s="193"/>
      <c r="AC454" s="193"/>
      <c r="AD454" s="193"/>
      <c r="AE454" s="193"/>
      <c r="AF454" s="193"/>
      <c r="AG454" s="193"/>
      <c r="AH454" s="193"/>
      <c r="AI454" s="194"/>
    </row>
    <row r="455" spans="15:35">
      <c r="O455" s="199"/>
      <c r="P455" s="191"/>
      <c r="Q455" s="191"/>
      <c r="R455" s="191"/>
      <c r="S455" s="191"/>
      <c r="T455" s="191"/>
      <c r="U455" s="191"/>
      <c r="V455" s="191"/>
      <c r="W455" s="191"/>
      <c r="X455" s="191"/>
      <c r="Y455" s="191"/>
      <c r="Z455" s="191"/>
      <c r="AA455" s="191"/>
      <c r="AB455" s="191"/>
      <c r="AC455" s="191"/>
      <c r="AD455" s="191"/>
      <c r="AE455" s="191"/>
      <c r="AF455" s="191"/>
      <c r="AG455" s="191"/>
      <c r="AH455" s="191"/>
      <c r="AI455" s="192"/>
    </row>
    <row r="456" spans="15:35">
      <c r="O456" s="199"/>
      <c r="P456" s="193"/>
      <c r="Q456" s="193"/>
      <c r="R456" s="193"/>
      <c r="S456" s="193"/>
      <c r="T456" s="193"/>
      <c r="U456" s="193"/>
      <c r="V456" s="193"/>
      <c r="W456" s="193"/>
      <c r="X456" s="193"/>
      <c r="Y456" s="193"/>
      <c r="Z456" s="193"/>
      <c r="AA456" s="193"/>
      <c r="AB456" s="193"/>
      <c r="AC456" s="193"/>
      <c r="AD456" s="193"/>
      <c r="AE456" s="193"/>
      <c r="AF456" s="193"/>
      <c r="AG456" s="193"/>
      <c r="AH456" s="193"/>
      <c r="AI456" s="194"/>
    </row>
    <row r="457" spans="15:35">
      <c r="O457" s="199"/>
      <c r="P457" s="191"/>
      <c r="Q457" s="191"/>
      <c r="R457" s="191"/>
      <c r="S457" s="191"/>
      <c r="T457" s="191"/>
      <c r="U457" s="191"/>
      <c r="V457" s="191"/>
      <c r="W457" s="191"/>
      <c r="X457" s="191"/>
      <c r="Y457" s="191"/>
      <c r="Z457" s="191"/>
      <c r="AA457" s="191"/>
      <c r="AB457" s="191"/>
      <c r="AC457" s="191"/>
      <c r="AD457" s="191"/>
      <c r="AE457" s="191"/>
      <c r="AF457" s="191"/>
      <c r="AG457" s="191"/>
      <c r="AH457" s="191"/>
      <c r="AI457" s="192"/>
    </row>
    <row r="458" spans="15:35">
      <c r="O458" s="199"/>
      <c r="P458" s="193"/>
      <c r="Q458" s="193"/>
      <c r="R458" s="193"/>
      <c r="S458" s="193"/>
      <c r="T458" s="193"/>
      <c r="U458" s="193"/>
      <c r="V458" s="193"/>
      <c r="W458" s="193"/>
      <c r="X458" s="193"/>
      <c r="Y458" s="193"/>
      <c r="Z458" s="193"/>
      <c r="AA458" s="193"/>
      <c r="AB458" s="193"/>
      <c r="AC458" s="193"/>
      <c r="AD458" s="193"/>
      <c r="AE458" s="193"/>
      <c r="AF458" s="193"/>
      <c r="AG458" s="193"/>
      <c r="AH458" s="193"/>
      <c r="AI458" s="194"/>
    </row>
    <row r="459" spans="15:35">
      <c r="O459" s="199"/>
      <c r="P459" s="191"/>
      <c r="Q459" s="191"/>
      <c r="R459" s="191"/>
      <c r="S459" s="191"/>
      <c r="T459" s="191"/>
      <c r="U459" s="191"/>
      <c r="V459" s="191"/>
      <c r="W459" s="191"/>
      <c r="X459" s="191"/>
      <c r="Y459" s="191"/>
      <c r="Z459" s="191"/>
      <c r="AA459" s="191"/>
      <c r="AB459" s="191"/>
      <c r="AC459" s="191"/>
      <c r="AD459" s="191"/>
      <c r="AE459" s="191"/>
      <c r="AF459" s="191"/>
      <c r="AG459" s="191"/>
      <c r="AH459" s="191"/>
      <c r="AI459" s="192"/>
    </row>
    <row r="460" spans="15:35">
      <c r="O460" s="199"/>
      <c r="P460" s="193"/>
      <c r="Q460" s="193"/>
      <c r="R460" s="193"/>
      <c r="S460" s="193"/>
      <c r="T460" s="193"/>
      <c r="U460" s="193"/>
      <c r="V460" s="193"/>
      <c r="W460" s="193"/>
      <c r="X460" s="193"/>
      <c r="Y460" s="193"/>
      <c r="Z460" s="193"/>
      <c r="AA460" s="193"/>
      <c r="AB460" s="193"/>
      <c r="AC460" s="193"/>
      <c r="AD460" s="193"/>
      <c r="AE460" s="193"/>
      <c r="AF460" s="193"/>
      <c r="AG460" s="193"/>
      <c r="AH460" s="193"/>
      <c r="AI460" s="194"/>
    </row>
    <row r="461" spans="15:35">
      <c r="O461" s="199"/>
      <c r="P461" s="191"/>
      <c r="Q461" s="191"/>
      <c r="R461" s="191"/>
      <c r="S461" s="191"/>
      <c r="T461" s="191"/>
      <c r="U461" s="191"/>
      <c r="V461" s="191"/>
      <c r="W461" s="191"/>
      <c r="X461" s="191"/>
      <c r="Y461" s="191"/>
      <c r="Z461" s="191"/>
      <c r="AA461" s="191"/>
      <c r="AB461" s="191"/>
      <c r="AC461" s="191"/>
      <c r="AD461" s="191"/>
      <c r="AE461" s="191"/>
      <c r="AF461" s="191"/>
      <c r="AG461" s="191"/>
      <c r="AH461" s="191"/>
      <c r="AI461" s="192"/>
    </row>
    <row r="462" spans="15:35">
      <c r="O462" s="199"/>
      <c r="P462" s="193"/>
      <c r="Q462" s="193"/>
      <c r="R462" s="193"/>
      <c r="S462" s="193"/>
      <c r="T462" s="193"/>
      <c r="U462" s="193"/>
      <c r="V462" s="193"/>
      <c r="W462" s="193"/>
      <c r="X462" s="193"/>
      <c r="Y462" s="193"/>
      <c r="Z462" s="193"/>
      <c r="AA462" s="193"/>
      <c r="AB462" s="193"/>
      <c r="AC462" s="193"/>
      <c r="AD462" s="193"/>
      <c r="AE462" s="193"/>
      <c r="AF462" s="193"/>
      <c r="AG462" s="193"/>
      <c r="AH462" s="193"/>
      <c r="AI462" s="194"/>
    </row>
    <row r="463" spans="15:35">
      <c r="O463" s="199"/>
      <c r="P463" s="191"/>
      <c r="Q463" s="191"/>
      <c r="R463" s="191"/>
      <c r="S463" s="191"/>
      <c r="T463" s="191"/>
      <c r="U463" s="191"/>
      <c r="V463" s="191"/>
      <c r="W463" s="191"/>
      <c r="X463" s="191"/>
      <c r="Y463" s="191"/>
      <c r="Z463" s="191"/>
      <c r="AA463" s="191"/>
      <c r="AB463" s="191"/>
      <c r="AC463" s="191"/>
      <c r="AD463" s="191"/>
      <c r="AE463" s="191"/>
      <c r="AF463" s="191"/>
      <c r="AG463" s="191"/>
      <c r="AH463" s="191"/>
      <c r="AI463" s="192"/>
    </row>
    <row r="464" spans="15:35">
      <c r="O464" s="199"/>
      <c r="P464" s="193"/>
      <c r="Q464" s="193"/>
      <c r="R464" s="193"/>
      <c r="S464" s="193"/>
      <c r="T464" s="193"/>
      <c r="U464" s="193"/>
      <c r="V464" s="193"/>
      <c r="W464" s="193"/>
      <c r="X464" s="193"/>
      <c r="Y464" s="193"/>
      <c r="Z464" s="193"/>
      <c r="AA464" s="193"/>
      <c r="AB464" s="193"/>
      <c r="AC464" s="193"/>
      <c r="AD464" s="193"/>
      <c r="AE464" s="193"/>
      <c r="AF464" s="193"/>
      <c r="AG464" s="193"/>
      <c r="AH464" s="193"/>
      <c r="AI464" s="194"/>
    </row>
    <row r="465" spans="15:35">
      <c r="O465" s="199"/>
      <c r="P465" s="191"/>
      <c r="Q465" s="191"/>
      <c r="R465" s="191"/>
      <c r="S465" s="191"/>
      <c r="T465" s="191"/>
      <c r="U465" s="191"/>
      <c r="V465" s="191"/>
      <c r="W465" s="191"/>
      <c r="X465" s="191"/>
      <c r="Y465" s="191"/>
      <c r="Z465" s="191"/>
      <c r="AA465" s="191"/>
      <c r="AB465" s="191"/>
      <c r="AC465" s="191"/>
      <c r="AD465" s="191"/>
      <c r="AE465" s="191"/>
      <c r="AF465" s="191"/>
      <c r="AG465" s="191"/>
      <c r="AH465" s="191"/>
      <c r="AI465" s="192"/>
    </row>
    <row r="466" spans="15:35">
      <c r="O466" s="199"/>
      <c r="P466" s="191"/>
      <c r="Q466" s="191"/>
      <c r="R466" s="191"/>
      <c r="S466" s="191"/>
      <c r="T466" s="191"/>
      <c r="U466" s="191"/>
      <c r="V466" s="191"/>
      <c r="W466" s="191"/>
      <c r="X466" s="191"/>
      <c r="Y466" s="191"/>
      <c r="Z466" s="191"/>
      <c r="AA466" s="191"/>
      <c r="AB466" s="191"/>
      <c r="AC466" s="191"/>
      <c r="AD466" s="191"/>
      <c r="AE466" s="191"/>
      <c r="AF466" s="191"/>
      <c r="AG466" s="191"/>
      <c r="AH466" s="191"/>
      <c r="AI466" s="192"/>
    </row>
    <row r="467" spans="15:35">
      <c r="O467" s="199"/>
      <c r="P467" s="193"/>
      <c r="Q467" s="193"/>
      <c r="R467" s="193"/>
      <c r="S467" s="193"/>
      <c r="T467" s="193"/>
      <c r="U467" s="193"/>
      <c r="V467" s="193"/>
      <c r="W467" s="193"/>
      <c r="X467" s="193"/>
      <c r="Y467" s="193"/>
      <c r="Z467" s="193"/>
      <c r="AA467" s="193"/>
      <c r="AB467" s="193"/>
      <c r="AC467" s="193"/>
      <c r="AD467" s="193"/>
      <c r="AE467" s="193"/>
      <c r="AF467" s="193"/>
      <c r="AG467" s="193"/>
      <c r="AH467" s="193"/>
      <c r="AI467" s="194"/>
    </row>
    <row r="468" spans="15:35">
      <c r="O468" s="199"/>
      <c r="P468" s="191"/>
      <c r="Q468" s="191"/>
      <c r="R468" s="191"/>
      <c r="S468" s="191"/>
      <c r="T468" s="191"/>
      <c r="U468" s="191"/>
      <c r="V468" s="191"/>
      <c r="W468" s="191"/>
      <c r="X468" s="191"/>
      <c r="Y468" s="191"/>
      <c r="Z468" s="191"/>
      <c r="AA468" s="191"/>
      <c r="AB468" s="191"/>
      <c r="AC468" s="191"/>
      <c r="AD468" s="191"/>
      <c r="AE468" s="191"/>
      <c r="AF468" s="191"/>
      <c r="AG468" s="191"/>
      <c r="AH468" s="191"/>
      <c r="AI468" s="192"/>
    </row>
    <row r="469" spans="15:35">
      <c r="O469" s="199"/>
      <c r="P469" s="193"/>
      <c r="Q469" s="193"/>
      <c r="R469" s="193"/>
      <c r="S469" s="193"/>
      <c r="T469" s="193"/>
      <c r="U469" s="193"/>
      <c r="V469" s="193"/>
      <c r="W469" s="193"/>
      <c r="X469" s="193"/>
      <c r="Y469" s="193"/>
      <c r="Z469" s="193"/>
      <c r="AA469" s="193"/>
      <c r="AB469" s="193"/>
      <c r="AC469" s="193"/>
      <c r="AD469" s="193"/>
      <c r="AE469" s="193"/>
      <c r="AF469" s="193"/>
      <c r="AG469" s="193"/>
      <c r="AH469" s="193"/>
      <c r="AI469" s="194"/>
    </row>
    <row r="470" spans="15:35">
      <c r="O470" s="199"/>
      <c r="P470" s="191"/>
      <c r="Q470" s="191"/>
      <c r="R470" s="191"/>
      <c r="S470" s="191"/>
      <c r="T470" s="191"/>
      <c r="U470" s="191"/>
      <c r="V470" s="191"/>
      <c r="W470" s="191"/>
      <c r="X470" s="191"/>
      <c r="Y470" s="191"/>
      <c r="Z470" s="191"/>
      <c r="AA470" s="191"/>
      <c r="AB470" s="191"/>
      <c r="AC470" s="191"/>
      <c r="AD470" s="191"/>
      <c r="AE470" s="191"/>
      <c r="AF470" s="191"/>
      <c r="AG470" s="191"/>
      <c r="AH470" s="191"/>
      <c r="AI470" s="192"/>
    </row>
    <row r="471" spans="15:35">
      <c r="O471" s="199"/>
      <c r="P471" s="193"/>
      <c r="Q471" s="193"/>
      <c r="R471" s="193"/>
      <c r="S471" s="193"/>
      <c r="T471" s="193"/>
      <c r="U471" s="193"/>
      <c r="V471" s="193"/>
      <c r="W471" s="193"/>
      <c r="X471" s="193"/>
      <c r="Y471" s="193"/>
      <c r="Z471" s="193"/>
      <c r="AA471" s="193"/>
      <c r="AB471" s="193"/>
      <c r="AC471" s="193"/>
      <c r="AD471" s="193"/>
      <c r="AE471" s="193"/>
      <c r="AF471" s="193"/>
      <c r="AG471" s="193"/>
      <c r="AH471" s="193"/>
      <c r="AI471" s="194"/>
    </row>
    <row r="472" spans="15:35">
      <c r="O472" s="199"/>
      <c r="P472" s="191"/>
      <c r="Q472" s="191"/>
      <c r="R472" s="191"/>
      <c r="S472" s="191"/>
      <c r="T472" s="191"/>
      <c r="U472" s="191"/>
      <c r="V472" s="191"/>
      <c r="W472" s="191"/>
      <c r="X472" s="191"/>
      <c r="Y472" s="191"/>
      <c r="Z472" s="191"/>
      <c r="AA472" s="191"/>
      <c r="AB472" s="191"/>
      <c r="AC472" s="191"/>
      <c r="AD472" s="191"/>
      <c r="AE472" s="191"/>
      <c r="AF472" s="191"/>
      <c r="AG472" s="191"/>
      <c r="AH472" s="191"/>
      <c r="AI472" s="192"/>
    </row>
    <row r="473" spans="15:35">
      <c r="O473" s="199"/>
      <c r="P473" s="193"/>
      <c r="Q473" s="193"/>
      <c r="R473" s="193"/>
      <c r="S473" s="193"/>
      <c r="T473" s="193"/>
      <c r="U473" s="193"/>
      <c r="V473" s="193"/>
      <c r="W473" s="193"/>
      <c r="X473" s="193"/>
      <c r="Y473" s="193"/>
      <c r="Z473" s="193"/>
      <c r="AA473" s="193"/>
      <c r="AB473" s="193"/>
      <c r="AC473" s="193"/>
      <c r="AD473" s="193"/>
      <c r="AE473" s="193"/>
      <c r="AF473" s="193"/>
      <c r="AG473" s="193"/>
      <c r="AH473" s="193"/>
      <c r="AI473" s="194"/>
    </row>
    <row r="474" spans="15:35">
      <c r="O474" s="199"/>
      <c r="P474" s="191"/>
      <c r="Q474" s="191"/>
      <c r="R474" s="191"/>
      <c r="S474" s="191"/>
      <c r="T474" s="191"/>
      <c r="U474" s="191"/>
      <c r="V474" s="191"/>
      <c r="W474" s="191"/>
      <c r="X474" s="191"/>
      <c r="Y474" s="191"/>
      <c r="Z474" s="191"/>
      <c r="AA474" s="191"/>
      <c r="AB474" s="191"/>
      <c r="AC474" s="191"/>
      <c r="AD474" s="191"/>
      <c r="AE474" s="191"/>
      <c r="AF474" s="191"/>
      <c r="AG474" s="191"/>
      <c r="AH474" s="191"/>
      <c r="AI474" s="192"/>
    </row>
    <row r="475" spans="15:35">
      <c r="O475" s="199"/>
      <c r="P475" s="193"/>
      <c r="Q475" s="193"/>
      <c r="R475" s="193"/>
      <c r="S475" s="193"/>
      <c r="T475" s="193"/>
      <c r="U475" s="193"/>
      <c r="V475" s="193"/>
      <c r="W475" s="193"/>
      <c r="X475" s="193"/>
      <c r="Y475" s="193"/>
      <c r="Z475" s="193"/>
      <c r="AA475" s="193"/>
      <c r="AB475" s="193"/>
      <c r="AC475" s="193"/>
      <c r="AD475" s="193"/>
      <c r="AE475" s="193"/>
      <c r="AF475" s="193"/>
      <c r="AG475" s="193"/>
      <c r="AH475" s="193"/>
      <c r="AI475" s="194"/>
    </row>
    <row r="476" spans="15:35">
      <c r="O476" s="199"/>
      <c r="P476" s="191"/>
      <c r="Q476" s="191"/>
      <c r="R476" s="191"/>
      <c r="S476" s="191"/>
      <c r="T476" s="191"/>
      <c r="U476" s="191"/>
      <c r="V476" s="191"/>
      <c r="W476" s="191"/>
      <c r="X476" s="191"/>
      <c r="Y476" s="191"/>
      <c r="Z476" s="191"/>
      <c r="AA476" s="191"/>
      <c r="AB476" s="191"/>
      <c r="AC476" s="191"/>
      <c r="AD476" s="191"/>
      <c r="AE476" s="191"/>
      <c r="AF476" s="191"/>
      <c r="AG476" s="191"/>
      <c r="AH476" s="191"/>
      <c r="AI476" s="192"/>
    </row>
    <row r="477" spans="15:35">
      <c r="O477" s="199"/>
      <c r="P477" s="193"/>
      <c r="Q477" s="193"/>
      <c r="R477" s="193"/>
      <c r="S477" s="193"/>
      <c r="T477" s="193"/>
      <c r="U477" s="193"/>
      <c r="V477" s="193"/>
      <c r="W477" s="193"/>
      <c r="X477" s="193"/>
      <c r="Y477" s="193"/>
      <c r="Z477" s="193"/>
      <c r="AA477" s="193"/>
      <c r="AB477" s="193"/>
      <c r="AC477" s="193"/>
      <c r="AD477" s="193"/>
      <c r="AE477" s="193"/>
      <c r="AF477" s="193"/>
      <c r="AG477" s="193"/>
      <c r="AH477" s="193"/>
      <c r="AI477" s="194"/>
    </row>
    <row r="478" spans="15:35">
      <c r="O478" s="199"/>
      <c r="P478" s="191"/>
      <c r="Q478" s="191"/>
      <c r="R478" s="191"/>
      <c r="S478" s="191"/>
      <c r="T478" s="191"/>
      <c r="U478" s="191"/>
      <c r="V478" s="191"/>
      <c r="W478" s="191"/>
      <c r="X478" s="191"/>
      <c r="Y478" s="191"/>
      <c r="Z478" s="191"/>
      <c r="AA478" s="191"/>
      <c r="AB478" s="191"/>
      <c r="AC478" s="191"/>
      <c r="AD478" s="191"/>
      <c r="AE478" s="191"/>
      <c r="AF478" s="191"/>
      <c r="AG478" s="191"/>
      <c r="AH478" s="191"/>
      <c r="AI478" s="192"/>
    </row>
    <row r="479" spans="15:35">
      <c r="O479" s="199"/>
      <c r="P479" s="193"/>
      <c r="Q479" s="193"/>
      <c r="R479" s="193"/>
      <c r="S479" s="193"/>
      <c r="T479" s="193"/>
      <c r="U479" s="193"/>
      <c r="V479" s="193"/>
      <c r="W479" s="193"/>
      <c r="X479" s="193"/>
      <c r="Y479" s="193"/>
      <c r="Z479" s="193"/>
      <c r="AA479" s="193"/>
      <c r="AB479" s="193"/>
      <c r="AC479" s="193"/>
      <c r="AD479" s="193"/>
      <c r="AE479" s="193"/>
      <c r="AF479" s="193"/>
      <c r="AG479" s="193"/>
      <c r="AH479" s="193"/>
      <c r="AI479" s="194"/>
    </row>
    <row r="480" spans="15:35">
      <c r="O480" s="199"/>
      <c r="P480" s="191"/>
      <c r="Q480" s="191"/>
      <c r="R480" s="191"/>
      <c r="S480" s="191"/>
      <c r="T480" s="191"/>
      <c r="U480" s="191"/>
      <c r="V480" s="191"/>
      <c r="W480" s="191"/>
      <c r="X480" s="191"/>
      <c r="Y480" s="191"/>
      <c r="Z480" s="191"/>
      <c r="AA480" s="191"/>
      <c r="AB480" s="191"/>
      <c r="AC480" s="191"/>
      <c r="AD480" s="191"/>
      <c r="AE480" s="191"/>
      <c r="AF480" s="191"/>
      <c r="AG480" s="191"/>
      <c r="AH480" s="191"/>
      <c r="AI480" s="192"/>
    </row>
    <row r="481" spans="15:35">
      <c r="O481" s="199"/>
      <c r="P481" s="193"/>
      <c r="Q481" s="193"/>
      <c r="R481" s="193"/>
      <c r="S481" s="193"/>
      <c r="T481" s="193"/>
      <c r="U481" s="193"/>
      <c r="V481" s="193"/>
      <c r="W481" s="193"/>
      <c r="X481" s="193"/>
      <c r="Y481" s="193"/>
      <c r="Z481" s="193"/>
      <c r="AA481" s="193"/>
      <c r="AB481" s="193"/>
      <c r="AC481" s="193"/>
      <c r="AD481" s="193"/>
      <c r="AE481" s="193"/>
      <c r="AF481" s="193"/>
      <c r="AG481" s="193"/>
      <c r="AH481" s="193"/>
      <c r="AI481" s="194"/>
    </row>
    <row r="482" spans="15:35">
      <c r="O482" s="199"/>
      <c r="P482" s="191"/>
      <c r="Q482" s="191"/>
      <c r="R482" s="191"/>
      <c r="S482" s="191"/>
      <c r="T482" s="191"/>
      <c r="U482" s="191"/>
      <c r="V482" s="191"/>
      <c r="W482" s="191"/>
      <c r="X482" s="191"/>
      <c r="Y482" s="191"/>
      <c r="Z482" s="191"/>
      <c r="AA482" s="191"/>
      <c r="AB482" s="191"/>
      <c r="AC482" s="191"/>
      <c r="AD482" s="191"/>
      <c r="AE482" s="191"/>
      <c r="AF482" s="191"/>
      <c r="AG482" s="191"/>
      <c r="AH482" s="191"/>
      <c r="AI482" s="192"/>
    </row>
    <row r="483" spans="15:35">
      <c r="O483" s="199"/>
      <c r="P483" s="193"/>
      <c r="Q483" s="193"/>
      <c r="R483" s="193"/>
      <c r="S483" s="193"/>
      <c r="T483" s="193"/>
      <c r="U483" s="193"/>
      <c r="V483" s="193"/>
      <c r="W483" s="193"/>
      <c r="X483" s="193"/>
      <c r="Y483" s="193"/>
      <c r="Z483" s="193"/>
      <c r="AA483" s="193"/>
      <c r="AB483" s="193"/>
      <c r="AC483" s="193"/>
      <c r="AD483" s="193"/>
      <c r="AE483" s="193"/>
      <c r="AF483" s="193"/>
      <c r="AG483" s="193"/>
      <c r="AH483" s="193"/>
      <c r="AI483" s="194"/>
    </row>
    <row r="484" spans="15:35">
      <c r="O484" s="199"/>
      <c r="P484" s="191"/>
      <c r="Q484" s="191"/>
      <c r="R484" s="191"/>
      <c r="S484" s="191"/>
      <c r="T484" s="191"/>
      <c r="U484" s="191"/>
      <c r="V484" s="191"/>
      <c r="W484" s="191"/>
      <c r="X484" s="191"/>
      <c r="Y484" s="191"/>
      <c r="Z484" s="191"/>
      <c r="AA484" s="191"/>
      <c r="AB484" s="191"/>
      <c r="AC484" s="191"/>
      <c r="AD484" s="191"/>
      <c r="AE484" s="191"/>
      <c r="AF484" s="191"/>
      <c r="AG484" s="191"/>
      <c r="AH484" s="191"/>
      <c r="AI484" s="192"/>
    </row>
    <row r="485" spans="15:35">
      <c r="O485" s="199"/>
      <c r="P485" s="193"/>
      <c r="Q485" s="193"/>
      <c r="R485" s="193"/>
      <c r="S485" s="193"/>
      <c r="T485" s="193"/>
      <c r="U485" s="193"/>
      <c r="V485" s="193"/>
      <c r="W485" s="193"/>
      <c r="X485" s="193"/>
      <c r="Y485" s="193"/>
      <c r="Z485" s="193"/>
      <c r="AA485" s="193"/>
      <c r="AB485" s="193"/>
      <c r="AC485" s="193"/>
      <c r="AD485" s="193"/>
      <c r="AE485" s="193"/>
      <c r="AF485" s="193"/>
      <c r="AG485" s="193"/>
      <c r="AH485" s="193"/>
      <c r="AI485" s="194"/>
    </row>
    <row r="486" spans="15:35">
      <c r="O486" s="199"/>
      <c r="P486" s="191"/>
      <c r="Q486" s="191"/>
      <c r="R486" s="191"/>
      <c r="S486" s="191"/>
      <c r="T486" s="191"/>
      <c r="U486" s="191"/>
      <c r="V486" s="191"/>
      <c r="W486" s="191"/>
      <c r="X486" s="191"/>
      <c r="Y486" s="191"/>
      <c r="Z486" s="191"/>
      <c r="AA486" s="191"/>
      <c r="AB486" s="191"/>
      <c r="AC486" s="191"/>
      <c r="AD486" s="191"/>
      <c r="AE486" s="191"/>
      <c r="AF486" s="191"/>
      <c r="AG486" s="191"/>
      <c r="AH486" s="191"/>
      <c r="AI486" s="192"/>
    </row>
    <row r="487" spans="15:35">
      <c r="O487" s="199"/>
      <c r="P487" s="193"/>
      <c r="Q487" s="193"/>
      <c r="R487" s="193"/>
      <c r="S487" s="193"/>
      <c r="T487" s="193"/>
      <c r="U487" s="193"/>
      <c r="V487" s="193"/>
      <c r="W487" s="193"/>
      <c r="X487" s="193"/>
      <c r="Y487" s="193"/>
      <c r="Z487" s="193"/>
      <c r="AA487" s="193"/>
      <c r="AB487" s="193"/>
      <c r="AC487" s="193"/>
      <c r="AD487" s="193"/>
      <c r="AE487" s="193"/>
      <c r="AF487" s="193"/>
      <c r="AG487" s="193"/>
      <c r="AH487" s="193"/>
      <c r="AI487" s="194"/>
    </row>
    <row r="488" spans="15:35">
      <c r="O488" s="199"/>
      <c r="P488" s="191"/>
      <c r="Q488" s="191"/>
      <c r="R488" s="191"/>
      <c r="S488" s="191"/>
      <c r="T488" s="191"/>
      <c r="U488" s="191"/>
      <c r="V488" s="191"/>
      <c r="W488" s="191"/>
      <c r="X488" s="191"/>
      <c r="Y488" s="191"/>
      <c r="Z488" s="191"/>
      <c r="AA488" s="191"/>
      <c r="AB488" s="191"/>
      <c r="AC488" s="191"/>
      <c r="AD488" s="191"/>
      <c r="AE488" s="191"/>
      <c r="AF488" s="191"/>
      <c r="AG488" s="191"/>
      <c r="AH488" s="191"/>
      <c r="AI488" s="192"/>
    </row>
    <row r="489" spans="15:35">
      <c r="O489" s="199"/>
      <c r="P489" s="193"/>
      <c r="Q489" s="193"/>
      <c r="R489" s="193"/>
      <c r="S489" s="193"/>
      <c r="T489" s="193"/>
      <c r="U489" s="193"/>
      <c r="V489" s="193"/>
      <c r="W489" s="193"/>
      <c r="X489" s="193"/>
      <c r="Y489" s="193"/>
      <c r="Z489" s="193"/>
      <c r="AA489" s="193"/>
      <c r="AB489" s="193"/>
      <c r="AC489" s="193"/>
      <c r="AD489" s="193"/>
      <c r="AE489" s="193"/>
      <c r="AF489" s="193"/>
      <c r="AG489" s="193"/>
      <c r="AH489" s="193"/>
      <c r="AI489" s="194"/>
    </row>
    <row r="490" spans="15:35">
      <c r="O490" s="199"/>
      <c r="P490" s="191"/>
      <c r="Q490" s="191"/>
      <c r="R490" s="191"/>
      <c r="S490" s="191"/>
      <c r="T490" s="191"/>
      <c r="U490" s="191"/>
      <c r="V490" s="191"/>
      <c r="W490" s="191"/>
      <c r="X490" s="191"/>
      <c r="Y490" s="191"/>
      <c r="Z490" s="191"/>
      <c r="AA490" s="191"/>
      <c r="AB490" s="191"/>
      <c r="AC490" s="191"/>
      <c r="AD490" s="191"/>
      <c r="AE490" s="191"/>
      <c r="AF490" s="191"/>
      <c r="AG490" s="191"/>
      <c r="AH490" s="191"/>
      <c r="AI490" s="192"/>
    </row>
    <row r="491" spans="15:35">
      <c r="O491" s="199"/>
      <c r="P491" s="193"/>
      <c r="Q491" s="193"/>
      <c r="R491" s="193"/>
      <c r="S491" s="193"/>
      <c r="T491" s="193"/>
      <c r="U491" s="193"/>
      <c r="V491" s="193"/>
      <c r="W491" s="193"/>
      <c r="X491" s="193"/>
      <c r="Y491" s="193"/>
      <c r="Z491" s="193"/>
      <c r="AA491" s="193"/>
      <c r="AB491" s="193"/>
      <c r="AC491" s="193"/>
      <c r="AD491" s="193"/>
      <c r="AE491" s="193"/>
      <c r="AF491" s="193"/>
      <c r="AG491" s="193"/>
      <c r="AH491" s="193"/>
      <c r="AI491" s="194"/>
    </row>
    <row r="492" spans="15:35">
      <c r="O492" s="199"/>
      <c r="P492" s="191"/>
      <c r="Q492" s="191"/>
      <c r="R492" s="191"/>
      <c r="S492" s="191"/>
      <c r="T492" s="191"/>
      <c r="U492" s="191"/>
      <c r="V492" s="191"/>
      <c r="W492" s="191"/>
      <c r="X492" s="191"/>
      <c r="Y492" s="191"/>
      <c r="Z492" s="191"/>
      <c r="AA492" s="191"/>
      <c r="AB492" s="191"/>
      <c r="AC492" s="191"/>
      <c r="AD492" s="191"/>
      <c r="AE492" s="191"/>
      <c r="AF492" s="191"/>
      <c r="AG492" s="191"/>
      <c r="AH492" s="191"/>
      <c r="AI492" s="192"/>
    </row>
    <row r="493" spans="15:35">
      <c r="O493" s="199"/>
      <c r="P493" s="193"/>
      <c r="Q493" s="193"/>
      <c r="R493" s="193"/>
      <c r="S493" s="193"/>
      <c r="T493" s="193"/>
      <c r="U493" s="193"/>
      <c r="V493" s="193"/>
      <c r="W493" s="193"/>
      <c r="X493" s="193"/>
      <c r="Y493" s="193"/>
      <c r="Z493" s="193"/>
      <c r="AA493" s="193"/>
      <c r="AB493" s="193"/>
      <c r="AC493" s="193"/>
      <c r="AD493" s="193"/>
      <c r="AE493" s="193"/>
      <c r="AF493" s="193"/>
      <c r="AG493" s="193"/>
      <c r="AH493" s="193"/>
      <c r="AI493" s="194"/>
    </row>
    <row r="494" spans="15:35">
      <c r="O494" s="199"/>
      <c r="P494" s="191"/>
      <c r="Q494" s="191"/>
      <c r="R494" s="191"/>
      <c r="S494" s="191"/>
      <c r="T494" s="191"/>
      <c r="U494" s="191"/>
      <c r="V494" s="191"/>
      <c r="W494" s="191"/>
      <c r="X494" s="191"/>
      <c r="Y494" s="191"/>
      <c r="Z494" s="191"/>
      <c r="AA494" s="191"/>
      <c r="AB494" s="191"/>
      <c r="AC494" s="191"/>
      <c r="AD494" s="191"/>
      <c r="AE494" s="191"/>
      <c r="AF494" s="191"/>
      <c r="AG494" s="191"/>
      <c r="AH494" s="191"/>
      <c r="AI494" s="192"/>
    </row>
    <row r="495" spans="15:35">
      <c r="O495" s="199"/>
      <c r="P495" s="193"/>
      <c r="Q495" s="193"/>
      <c r="R495" s="193"/>
      <c r="S495" s="193"/>
      <c r="T495" s="193"/>
      <c r="U495" s="193"/>
      <c r="V495" s="193"/>
      <c r="W495" s="193"/>
      <c r="X495" s="193"/>
      <c r="Y495" s="193"/>
      <c r="Z495" s="193"/>
      <c r="AA495" s="193"/>
      <c r="AB495" s="193"/>
      <c r="AC495" s="193"/>
      <c r="AD495" s="193"/>
      <c r="AE495" s="193"/>
      <c r="AF495" s="193"/>
      <c r="AG495" s="193"/>
      <c r="AH495" s="193"/>
      <c r="AI495" s="194"/>
    </row>
    <row r="496" spans="15:35">
      <c r="O496" s="199"/>
      <c r="P496" s="191"/>
      <c r="Q496" s="191"/>
      <c r="R496" s="191"/>
      <c r="S496" s="191"/>
      <c r="T496" s="191"/>
      <c r="U496" s="191"/>
      <c r="V496" s="191"/>
      <c r="W496" s="191"/>
      <c r="X496" s="191"/>
      <c r="Y496" s="191"/>
      <c r="Z496" s="191"/>
      <c r="AA496" s="191"/>
      <c r="AB496" s="191"/>
      <c r="AC496" s="191"/>
      <c r="AD496" s="191"/>
      <c r="AE496" s="191"/>
      <c r="AF496" s="191"/>
      <c r="AG496" s="191"/>
      <c r="AH496" s="191"/>
      <c r="AI496" s="192"/>
    </row>
    <row r="497" spans="15:35">
      <c r="O497" s="199"/>
      <c r="P497" s="193"/>
      <c r="Q497" s="193"/>
      <c r="R497" s="193"/>
      <c r="S497" s="193"/>
      <c r="T497" s="193"/>
      <c r="U497" s="193"/>
      <c r="V497" s="193"/>
      <c r="W497" s="193"/>
      <c r="X497" s="193"/>
      <c r="Y497" s="193"/>
      <c r="Z497" s="193"/>
      <c r="AA497" s="193"/>
      <c r="AB497" s="193"/>
      <c r="AC497" s="193"/>
      <c r="AD497" s="193"/>
      <c r="AE497" s="193"/>
      <c r="AF497" s="193"/>
      <c r="AG497" s="193"/>
      <c r="AH497" s="193"/>
      <c r="AI497" s="194"/>
    </row>
    <row r="498" spans="15:35">
      <c r="O498" s="199"/>
      <c r="P498" s="191"/>
      <c r="Q498" s="191"/>
      <c r="R498" s="191"/>
      <c r="S498" s="191"/>
      <c r="T498" s="191"/>
      <c r="U498" s="191"/>
      <c r="V498" s="191"/>
      <c r="W498" s="191"/>
      <c r="X498" s="191"/>
      <c r="Y498" s="191"/>
      <c r="Z498" s="191"/>
      <c r="AA498" s="191"/>
      <c r="AB498" s="191"/>
      <c r="AC498" s="191"/>
      <c r="AD498" s="191"/>
      <c r="AE498" s="191"/>
      <c r="AF498" s="191"/>
      <c r="AG498" s="191"/>
      <c r="AH498" s="191"/>
      <c r="AI498" s="192"/>
    </row>
    <row r="499" spans="15:35">
      <c r="O499" s="199"/>
      <c r="P499" s="193"/>
      <c r="Q499" s="193"/>
      <c r="R499" s="193"/>
      <c r="S499" s="193"/>
      <c r="T499" s="193"/>
      <c r="U499" s="193"/>
      <c r="V499" s="193"/>
      <c r="W499" s="193"/>
      <c r="X499" s="193"/>
      <c r="Y499" s="193"/>
      <c r="Z499" s="193"/>
      <c r="AA499" s="193"/>
      <c r="AB499" s="193"/>
      <c r="AC499" s="193"/>
      <c r="AD499" s="193"/>
      <c r="AE499" s="193"/>
      <c r="AF499" s="193"/>
      <c r="AG499" s="193"/>
      <c r="AH499" s="193"/>
      <c r="AI499" s="194"/>
    </row>
    <row r="500" spans="15:35">
      <c r="O500" s="199"/>
      <c r="P500" s="191"/>
      <c r="Q500" s="191"/>
      <c r="R500" s="191"/>
      <c r="S500" s="191"/>
      <c r="T500" s="191"/>
      <c r="U500" s="191"/>
      <c r="V500" s="191"/>
      <c r="W500" s="191"/>
      <c r="X500" s="191"/>
      <c r="Y500" s="191"/>
      <c r="Z500" s="191"/>
      <c r="AA500" s="191"/>
      <c r="AB500" s="191"/>
      <c r="AC500" s="191"/>
      <c r="AD500" s="191"/>
      <c r="AE500" s="191"/>
      <c r="AF500" s="191"/>
      <c r="AG500" s="191"/>
      <c r="AH500" s="191"/>
      <c r="AI500" s="192"/>
    </row>
    <row r="501" spans="15:35">
      <c r="O501" s="199"/>
      <c r="P501" s="193"/>
      <c r="Q501" s="193"/>
      <c r="R501" s="193"/>
      <c r="S501" s="193"/>
      <c r="T501" s="193"/>
      <c r="U501" s="193"/>
      <c r="V501" s="193"/>
      <c r="W501" s="193"/>
      <c r="X501" s="193"/>
      <c r="Y501" s="193"/>
      <c r="Z501" s="193"/>
      <c r="AA501" s="193"/>
      <c r="AB501" s="193"/>
      <c r="AC501" s="193"/>
      <c r="AD501" s="193"/>
      <c r="AE501" s="193"/>
      <c r="AF501" s="193"/>
      <c r="AG501" s="193"/>
      <c r="AH501" s="193"/>
      <c r="AI501" s="194"/>
    </row>
    <row r="502" spans="15:35">
      <c r="O502" s="199"/>
      <c r="P502" s="191"/>
      <c r="Q502" s="191"/>
      <c r="R502" s="191"/>
      <c r="S502" s="191"/>
      <c r="T502" s="191"/>
      <c r="U502" s="191"/>
      <c r="V502" s="191"/>
      <c r="W502" s="191"/>
      <c r="X502" s="191"/>
      <c r="Y502" s="191"/>
      <c r="Z502" s="191"/>
      <c r="AA502" s="191"/>
      <c r="AB502" s="191"/>
      <c r="AC502" s="191"/>
      <c r="AD502" s="191"/>
      <c r="AE502" s="191"/>
      <c r="AF502" s="191"/>
      <c r="AG502" s="191"/>
      <c r="AH502" s="191"/>
      <c r="AI502" s="192"/>
    </row>
    <row r="503" spans="15:35">
      <c r="O503" s="199"/>
      <c r="P503" s="193"/>
      <c r="Q503" s="193"/>
      <c r="R503" s="193"/>
      <c r="S503" s="193"/>
      <c r="T503" s="193"/>
      <c r="U503" s="193"/>
      <c r="V503" s="193"/>
      <c r="W503" s="193"/>
      <c r="X503" s="193"/>
      <c r="Y503" s="193"/>
      <c r="Z503" s="193"/>
      <c r="AA503" s="193"/>
      <c r="AB503" s="193"/>
      <c r="AC503" s="193"/>
      <c r="AD503" s="193"/>
      <c r="AE503" s="193"/>
      <c r="AF503" s="193"/>
      <c r="AG503" s="193"/>
      <c r="AH503" s="193"/>
      <c r="AI503" s="194"/>
    </row>
    <row r="504" spans="15:35">
      <c r="O504" s="199"/>
      <c r="P504" s="191"/>
      <c r="Q504" s="191"/>
      <c r="R504" s="191"/>
      <c r="S504" s="191"/>
      <c r="T504" s="191"/>
      <c r="U504" s="191"/>
      <c r="V504" s="191"/>
      <c r="W504" s="191"/>
      <c r="X504" s="191"/>
      <c r="Y504" s="191"/>
      <c r="Z504" s="191"/>
      <c r="AA504" s="191"/>
      <c r="AB504" s="191"/>
      <c r="AC504" s="191"/>
      <c r="AD504" s="191"/>
      <c r="AE504" s="191"/>
      <c r="AF504" s="191"/>
      <c r="AG504" s="191"/>
      <c r="AH504" s="191"/>
      <c r="AI504" s="192"/>
    </row>
    <row r="505" spans="15:35">
      <c r="O505" s="199"/>
      <c r="P505" s="193"/>
      <c r="Q505" s="193"/>
      <c r="R505" s="193"/>
      <c r="S505" s="193"/>
      <c r="T505" s="193"/>
      <c r="U505" s="193"/>
      <c r="V505" s="193"/>
      <c r="W505" s="193"/>
      <c r="X505" s="193"/>
      <c r="Y505" s="193"/>
      <c r="Z505" s="193"/>
      <c r="AA505" s="193"/>
      <c r="AB505" s="193"/>
      <c r="AC505" s="193"/>
      <c r="AD505" s="193"/>
      <c r="AE505" s="193"/>
      <c r="AF505" s="193"/>
      <c r="AG505" s="193"/>
      <c r="AH505" s="193"/>
      <c r="AI505" s="194"/>
    </row>
    <row r="506" spans="15:35">
      <c r="O506" s="199"/>
      <c r="P506" s="191"/>
      <c r="Q506" s="191"/>
      <c r="R506" s="191"/>
      <c r="S506" s="191"/>
      <c r="T506" s="191"/>
      <c r="U506" s="191"/>
      <c r="V506" s="191"/>
      <c r="W506" s="191"/>
      <c r="X506" s="191"/>
      <c r="Y506" s="191"/>
      <c r="Z506" s="191"/>
      <c r="AA506" s="191"/>
      <c r="AB506" s="191"/>
      <c r="AC506" s="191"/>
      <c r="AD506" s="191"/>
      <c r="AE506" s="191"/>
      <c r="AF506" s="191"/>
      <c r="AG506" s="191"/>
      <c r="AH506" s="191"/>
      <c r="AI506" s="192"/>
    </row>
    <row r="507" spans="15:35">
      <c r="O507" s="199"/>
      <c r="P507" s="193"/>
      <c r="Q507" s="193"/>
      <c r="R507" s="193"/>
      <c r="S507" s="193"/>
      <c r="T507" s="193"/>
      <c r="U507" s="193"/>
      <c r="V507" s="193"/>
      <c r="W507" s="193"/>
      <c r="X507" s="193"/>
      <c r="Y507" s="193"/>
      <c r="Z507" s="193"/>
      <c r="AA507" s="193"/>
      <c r="AB507" s="193"/>
      <c r="AC507" s="193"/>
      <c r="AD507" s="193"/>
      <c r="AE507" s="193"/>
      <c r="AF507" s="193"/>
      <c r="AG507" s="193"/>
      <c r="AH507" s="193"/>
      <c r="AI507" s="194"/>
    </row>
    <row r="508" spans="15:35">
      <c r="O508" s="199"/>
      <c r="P508" s="191"/>
      <c r="Q508" s="191"/>
      <c r="R508" s="191"/>
      <c r="S508" s="191"/>
      <c r="T508" s="191"/>
      <c r="U508" s="191"/>
      <c r="V508" s="191"/>
      <c r="W508" s="191"/>
      <c r="X508" s="191"/>
      <c r="Y508" s="191"/>
      <c r="Z508" s="191"/>
      <c r="AA508" s="191"/>
      <c r="AB508" s="191"/>
      <c r="AC508" s="191"/>
      <c r="AD508" s="191"/>
      <c r="AE508" s="191"/>
      <c r="AF508" s="191"/>
      <c r="AG508" s="191"/>
      <c r="AH508" s="191"/>
      <c r="AI508" s="192"/>
    </row>
    <row r="509" spans="15:35">
      <c r="O509" s="199"/>
      <c r="P509" s="193"/>
      <c r="Q509" s="193"/>
      <c r="R509" s="193"/>
      <c r="S509" s="193"/>
      <c r="T509" s="193"/>
      <c r="U509" s="193"/>
      <c r="V509" s="193"/>
      <c r="W509" s="193"/>
      <c r="X509" s="193"/>
      <c r="Y509" s="193"/>
      <c r="Z509" s="193"/>
      <c r="AA509" s="193"/>
      <c r="AB509" s="193"/>
      <c r="AC509" s="193"/>
      <c r="AD509" s="193"/>
      <c r="AE509" s="193"/>
      <c r="AF509" s="193"/>
      <c r="AG509" s="193"/>
      <c r="AH509" s="193"/>
      <c r="AI509" s="194"/>
    </row>
    <row r="510" spans="15:35">
      <c r="O510" s="199"/>
      <c r="P510" s="191"/>
      <c r="Q510" s="191"/>
      <c r="R510" s="191"/>
      <c r="S510" s="191"/>
      <c r="T510" s="191"/>
      <c r="U510" s="191"/>
      <c r="V510" s="191"/>
      <c r="W510" s="191"/>
      <c r="X510" s="191"/>
      <c r="Y510" s="191"/>
      <c r="Z510" s="191"/>
      <c r="AA510" s="191"/>
      <c r="AB510" s="191"/>
      <c r="AC510" s="191"/>
      <c r="AD510" s="191"/>
      <c r="AE510" s="191"/>
      <c r="AF510" s="191"/>
      <c r="AG510" s="191"/>
      <c r="AH510" s="191"/>
      <c r="AI510" s="192"/>
    </row>
    <row r="511" spans="15:35">
      <c r="O511" s="199"/>
      <c r="P511" s="193"/>
      <c r="Q511" s="193"/>
      <c r="R511" s="193"/>
      <c r="S511" s="193"/>
      <c r="T511" s="193"/>
      <c r="U511" s="193"/>
      <c r="V511" s="193"/>
      <c r="W511" s="193"/>
      <c r="X511" s="193"/>
      <c r="Y511" s="193"/>
      <c r="Z511" s="193"/>
      <c r="AA511" s="193"/>
      <c r="AB511" s="193"/>
      <c r="AC511" s="193"/>
      <c r="AD511" s="193"/>
      <c r="AE511" s="193"/>
      <c r="AF511" s="193"/>
      <c r="AG511" s="193"/>
      <c r="AH511" s="193"/>
      <c r="AI511" s="194"/>
    </row>
    <row r="512" spans="15:35">
      <c r="O512" s="199"/>
      <c r="P512" s="191"/>
      <c r="Q512" s="191"/>
      <c r="R512" s="191"/>
      <c r="S512" s="191"/>
      <c r="T512" s="191"/>
      <c r="U512" s="191"/>
      <c r="V512" s="191"/>
      <c r="W512" s="191"/>
      <c r="X512" s="191"/>
      <c r="Y512" s="191"/>
      <c r="Z512" s="191"/>
      <c r="AA512" s="191"/>
      <c r="AB512" s="191"/>
      <c r="AC512" s="191"/>
      <c r="AD512" s="191"/>
      <c r="AE512" s="191"/>
      <c r="AF512" s="191"/>
      <c r="AG512" s="191"/>
      <c r="AH512" s="191"/>
      <c r="AI512" s="192"/>
    </row>
    <row r="513" spans="15:35">
      <c r="O513" s="199"/>
      <c r="P513" s="193"/>
      <c r="Q513" s="193"/>
      <c r="R513" s="193"/>
      <c r="S513" s="193"/>
      <c r="T513" s="193"/>
      <c r="U513" s="193"/>
      <c r="V513" s="193"/>
      <c r="W513" s="193"/>
      <c r="X513" s="193"/>
      <c r="Y513" s="193"/>
      <c r="Z513" s="193"/>
      <c r="AA513" s="193"/>
      <c r="AB513" s="193"/>
      <c r="AC513" s="193"/>
      <c r="AD513" s="193"/>
      <c r="AE513" s="193"/>
      <c r="AF513" s="193"/>
      <c r="AG513" s="193"/>
      <c r="AH513" s="193"/>
      <c r="AI513" s="194"/>
    </row>
    <row r="514" spans="15:35">
      <c r="O514" s="199"/>
      <c r="P514" s="191"/>
      <c r="Q514" s="191"/>
      <c r="R514" s="191"/>
      <c r="S514" s="191"/>
      <c r="T514" s="191"/>
      <c r="U514" s="191"/>
      <c r="V514" s="191"/>
      <c r="W514" s="191"/>
      <c r="X514" s="191"/>
      <c r="Y514" s="191"/>
      <c r="Z514" s="191"/>
      <c r="AA514" s="191"/>
      <c r="AB514" s="191"/>
      <c r="AC514" s="191"/>
      <c r="AD514" s="191"/>
      <c r="AE514" s="191"/>
      <c r="AF514" s="191"/>
      <c r="AG514" s="191"/>
      <c r="AH514" s="191"/>
      <c r="AI514" s="192"/>
    </row>
    <row r="515" spans="15:35">
      <c r="O515" s="199"/>
      <c r="P515" s="193"/>
      <c r="Q515" s="193"/>
      <c r="R515" s="193"/>
      <c r="S515" s="193"/>
      <c r="T515" s="193"/>
      <c r="U515" s="193"/>
      <c r="V515" s="193"/>
      <c r="W515" s="193"/>
      <c r="X515" s="193"/>
      <c r="Y515" s="193"/>
      <c r="Z515" s="193"/>
      <c r="AA515" s="193"/>
      <c r="AB515" s="193"/>
      <c r="AC515" s="193"/>
      <c r="AD515" s="193"/>
      <c r="AE515" s="193"/>
      <c r="AF515" s="193"/>
      <c r="AG515" s="193"/>
      <c r="AH515" s="193"/>
      <c r="AI515" s="194"/>
    </row>
    <row r="516" spans="15:35">
      <c r="O516" s="199"/>
      <c r="P516" s="191"/>
      <c r="Q516" s="191"/>
      <c r="R516" s="191"/>
      <c r="S516" s="191"/>
      <c r="T516" s="191"/>
      <c r="U516" s="191"/>
      <c r="V516" s="191"/>
      <c r="W516" s="191"/>
      <c r="X516" s="191"/>
      <c r="Y516" s="191"/>
      <c r="Z516" s="191"/>
      <c r="AA516" s="191"/>
      <c r="AB516" s="191"/>
      <c r="AC516" s="191"/>
      <c r="AD516" s="191"/>
      <c r="AE516" s="191"/>
      <c r="AF516" s="191"/>
      <c r="AG516" s="191"/>
      <c r="AH516" s="191"/>
      <c r="AI516" s="192"/>
    </row>
    <row r="517" spans="15:35">
      <c r="O517" s="199"/>
      <c r="P517" s="193"/>
      <c r="Q517" s="193"/>
      <c r="R517" s="193"/>
      <c r="S517" s="193"/>
      <c r="T517" s="193"/>
      <c r="U517" s="193"/>
      <c r="V517" s="193"/>
      <c r="W517" s="193"/>
      <c r="X517" s="193"/>
      <c r="Y517" s="193"/>
      <c r="Z517" s="193"/>
      <c r="AA517" s="193"/>
      <c r="AB517" s="193"/>
      <c r="AC517" s="193"/>
      <c r="AD517" s="193"/>
      <c r="AE517" s="193"/>
      <c r="AF517" s="193"/>
      <c r="AG517" s="193"/>
      <c r="AH517" s="193"/>
      <c r="AI517" s="194"/>
    </row>
    <row r="518" spans="15:35">
      <c r="O518" s="199"/>
      <c r="P518" s="191"/>
      <c r="Q518" s="191"/>
      <c r="R518" s="191"/>
      <c r="S518" s="191"/>
      <c r="T518" s="191"/>
      <c r="U518" s="191"/>
      <c r="V518" s="191"/>
      <c r="W518" s="191"/>
      <c r="X518" s="191"/>
      <c r="Y518" s="191"/>
      <c r="Z518" s="191"/>
      <c r="AA518" s="191"/>
      <c r="AB518" s="191"/>
      <c r="AC518" s="191"/>
      <c r="AD518" s="191"/>
      <c r="AE518" s="191"/>
      <c r="AF518" s="191"/>
      <c r="AG518" s="191"/>
      <c r="AH518" s="191"/>
      <c r="AI518" s="192"/>
    </row>
    <row r="519" spans="15:35">
      <c r="O519" s="199"/>
      <c r="P519" s="193"/>
      <c r="Q519" s="193"/>
      <c r="R519" s="193"/>
      <c r="S519" s="193"/>
      <c r="T519" s="193"/>
      <c r="U519" s="193"/>
      <c r="V519" s="193"/>
      <c r="W519" s="193"/>
      <c r="X519" s="193"/>
      <c r="Y519" s="193"/>
      <c r="Z519" s="193"/>
      <c r="AA519" s="193"/>
      <c r="AB519" s="193"/>
      <c r="AC519" s="193"/>
      <c r="AD519" s="193"/>
      <c r="AE519" s="193"/>
      <c r="AF519" s="193"/>
      <c r="AG519" s="193"/>
      <c r="AH519" s="193"/>
      <c r="AI519" s="194"/>
    </row>
    <row r="520" spans="15:35">
      <c r="O520" s="199"/>
      <c r="P520" s="191"/>
      <c r="Q520" s="191"/>
      <c r="R520" s="191"/>
      <c r="S520" s="191"/>
      <c r="T520" s="191"/>
      <c r="U520" s="191"/>
      <c r="V520" s="191"/>
      <c r="W520" s="191"/>
      <c r="X520" s="191"/>
      <c r="Y520" s="191"/>
      <c r="Z520" s="191"/>
      <c r="AA520" s="191"/>
      <c r="AB520" s="191"/>
      <c r="AC520" s="191"/>
      <c r="AD520" s="191"/>
      <c r="AE520" s="191"/>
      <c r="AF520" s="191"/>
      <c r="AG520" s="191"/>
      <c r="AH520" s="191"/>
      <c r="AI520" s="192"/>
    </row>
    <row r="521" spans="15:35">
      <c r="O521" s="199"/>
      <c r="P521" s="193"/>
      <c r="Q521" s="193"/>
      <c r="R521" s="193"/>
      <c r="S521" s="193"/>
      <c r="T521" s="193"/>
      <c r="U521" s="193"/>
      <c r="V521" s="193"/>
      <c r="W521" s="193"/>
      <c r="X521" s="193"/>
      <c r="Y521" s="193"/>
      <c r="Z521" s="193"/>
      <c r="AA521" s="193"/>
      <c r="AB521" s="193"/>
      <c r="AC521" s="193"/>
      <c r="AD521" s="193"/>
      <c r="AE521" s="193"/>
      <c r="AF521" s="193"/>
      <c r="AG521" s="193"/>
      <c r="AH521" s="193"/>
      <c r="AI521" s="194"/>
    </row>
    <row r="522" spans="15:35">
      <c r="O522" s="199"/>
      <c r="P522" s="191"/>
      <c r="Q522" s="191"/>
      <c r="R522" s="191"/>
      <c r="S522" s="191"/>
      <c r="T522" s="191"/>
      <c r="U522" s="191"/>
      <c r="V522" s="191"/>
      <c r="W522" s="191"/>
      <c r="X522" s="191"/>
      <c r="Y522" s="191"/>
      <c r="Z522" s="191"/>
      <c r="AA522" s="191"/>
      <c r="AB522" s="191"/>
      <c r="AC522" s="191"/>
      <c r="AD522" s="191"/>
      <c r="AE522" s="191"/>
      <c r="AF522" s="191"/>
      <c r="AG522" s="191"/>
      <c r="AH522" s="191"/>
      <c r="AI522" s="192"/>
    </row>
    <row r="523" spans="15:35">
      <c r="O523" s="199"/>
      <c r="P523" s="193"/>
      <c r="Q523" s="193"/>
      <c r="R523" s="193"/>
      <c r="S523" s="193"/>
      <c r="T523" s="193"/>
      <c r="U523" s="193"/>
      <c r="V523" s="193"/>
      <c r="W523" s="193"/>
      <c r="X523" s="193"/>
      <c r="Y523" s="193"/>
      <c r="Z523" s="193"/>
      <c r="AA523" s="193"/>
      <c r="AB523" s="193"/>
      <c r="AC523" s="193"/>
      <c r="AD523" s="193"/>
      <c r="AE523" s="193"/>
      <c r="AF523" s="193"/>
      <c r="AG523" s="193"/>
      <c r="AH523" s="193"/>
      <c r="AI523" s="194"/>
    </row>
    <row r="524" spans="15:35">
      <c r="O524" s="199"/>
      <c r="P524" s="191"/>
      <c r="Q524" s="191"/>
      <c r="R524" s="191"/>
      <c r="S524" s="191"/>
      <c r="T524" s="191"/>
      <c r="U524" s="191"/>
      <c r="V524" s="191"/>
      <c r="W524" s="191"/>
      <c r="X524" s="191"/>
      <c r="Y524" s="191"/>
      <c r="Z524" s="191"/>
      <c r="AA524" s="191"/>
      <c r="AB524" s="191"/>
      <c r="AC524" s="191"/>
      <c r="AD524" s="191"/>
      <c r="AE524" s="191"/>
      <c r="AF524" s="191"/>
      <c r="AG524" s="191"/>
      <c r="AH524" s="191"/>
      <c r="AI524" s="192"/>
    </row>
    <row r="525" spans="15:35">
      <c r="O525" s="199"/>
      <c r="P525" s="193"/>
      <c r="Q525" s="193"/>
      <c r="R525" s="193"/>
      <c r="S525" s="193"/>
      <c r="T525" s="193"/>
      <c r="U525" s="193"/>
      <c r="V525" s="193"/>
      <c r="W525" s="193"/>
      <c r="X525" s="193"/>
      <c r="Y525" s="193"/>
      <c r="Z525" s="193"/>
      <c r="AA525" s="193"/>
      <c r="AB525" s="193"/>
      <c r="AC525" s="193"/>
      <c r="AD525" s="193"/>
      <c r="AE525" s="193"/>
      <c r="AF525" s="193"/>
      <c r="AG525" s="193"/>
      <c r="AH525" s="193"/>
      <c r="AI525" s="194"/>
    </row>
    <row r="526" spans="15:35">
      <c r="O526" s="199"/>
      <c r="P526" s="191"/>
      <c r="Q526" s="191"/>
      <c r="R526" s="191"/>
      <c r="S526" s="191"/>
      <c r="T526" s="191"/>
      <c r="U526" s="191"/>
      <c r="V526" s="191"/>
      <c r="W526" s="191"/>
      <c r="X526" s="191"/>
      <c r="Y526" s="191"/>
      <c r="Z526" s="191"/>
      <c r="AA526" s="191"/>
      <c r="AB526" s="191"/>
      <c r="AC526" s="191"/>
      <c r="AD526" s="191"/>
      <c r="AE526" s="191"/>
      <c r="AF526" s="191"/>
      <c r="AG526" s="191"/>
      <c r="AH526" s="191"/>
      <c r="AI526" s="192"/>
    </row>
    <row r="527" spans="15:35">
      <c r="O527" s="199"/>
      <c r="P527" s="193"/>
      <c r="Q527" s="193"/>
      <c r="R527" s="193"/>
      <c r="S527" s="193"/>
      <c r="T527" s="193"/>
      <c r="U527" s="193"/>
      <c r="V527" s="193"/>
      <c r="W527" s="193"/>
      <c r="X527" s="193"/>
      <c r="Y527" s="193"/>
      <c r="Z527" s="193"/>
      <c r="AA527" s="193"/>
      <c r="AB527" s="193"/>
      <c r="AC527" s="193"/>
      <c r="AD527" s="193"/>
      <c r="AE527" s="193"/>
      <c r="AF527" s="193"/>
      <c r="AG527" s="193"/>
      <c r="AH527" s="193"/>
      <c r="AI527" s="194"/>
    </row>
    <row r="528" spans="15:35">
      <c r="O528" s="199"/>
      <c r="P528" s="191"/>
      <c r="Q528" s="191"/>
      <c r="R528" s="191"/>
      <c r="S528" s="191"/>
      <c r="T528" s="191"/>
      <c r="U528" s="191"/>
      <c r="V528" s="191"/>
      <c r="W528" s="191"/>
      <c r="X528" s="191"/>
      <c r="Y528" s="191"/>
      <c r="Z528" s="191"/>
      <c r="AA528" s="191"/>
      <c r="AB528" s="191"/>
      <c r="AC528" s="191"/>
      <c r="AD528" s="191"/>
      <c r="AE528" s="191"/>
      <c r="AF528" s="191"/>
      <c r="AG528" s="191"/>
      <c r="AH528" s="191"/>
      <c r="AI528" s="192"/>
    </row>
    <row r="529" spans="15:35">
      <c r="O529" s="199"/>
      <c r="P529" s="193"/>
      <c r="Q529" s="193"/>
      <c r="R529" s="193"/>
      <c r="S529" s="193"/>
      <c r="T529" s="193"/>
      <c r="U529" s="193"/>
      <c r="V529" s="193"/>
      <c r="W529" s="193"/>
      <c r="X529" s="193"/>
      <c r="Y529" s="193"/>
      <c r="Z529" s="193"/>
      <c r="AA529" s="193"/>
      <c r="AB529" s="193"/>
      <c r="AC529" s="193"/>
      <c r="AD529" s="193"/>
      <c r="AE529" s="193"/>
      <c r="AF529" s="193"/>
      <c r="AG529" s="193"/>
      <c r="AH529" s="193"/>
      <c r="AI529" s="194"/>
    </row>
    <row r="530" spans="15:35">
      <c r="O530" s="199"/>
      <c r="P530" s="191"/>
      <c r="Q530" s="191"/>
      <c r="R530" s="191"/>
      <c r="S530" s="191"/>
      <c r="T530" s="191"/>
      <c r="U530" s="191"/>
      <c r="V530" s="191"/>
      <c r="W530" s="191"/>
      <c r="X530" s="191"/>
      <c r="Y530" s="191"/>
      <c r="Z530" s="191"/>
      <c r="AA530" s="191"/>
      <c r="AB530" s="191"/>
      <c r="AC530" s="191"/>
      <c r="AD530" s="191"/>
      <c r="AE530" s="191"/>
      <c r="AF530" s="191"/>
      <c r="AG530" s="191"/>
      <c r="AH530" s="191"/>
      <c r="AI530" s="192"/>
    </row>
    <row r="531" spans="15:35">
      <c r="O531" s="199"/>
      <c r="P531" s="193"/>
      <c r="Q531" s="193"/>
      <c r="R531" s="193"/>
      <c r="S531" s="193"/>
      <c r="T531" s="193"/>
      <c r="U531" s="193"/>
      <c r="V531" s="193"/>
      <c r="W531" s="193"/>
      <c r="X531" s="193"/>
      <c r="Y531" s="193"/>
      <c r="Z531" s="193"/>
      <c r="AA531" s="193"/>
      <c r="AB531" s="193"/>
      <c r="AC531" s="193"/>
      <c r="AD531" s="193"/>
      <c r="AE531" s="193"/>
      <c r="AF531" s="193"/>
      <c r="AG531" s="193"/>
      <c r="AH531" s="193"/>
      <c r="AI531" s="194"/>
    </row>
    <row r="532" spans="15:35">
      <c r="O532" s="199"/>
      <c r="P532" s="191"/>
      <c r="Q532" s="191"/>
      <c r="R532" s="191"/>
      <c r="S532" s="191"/>
      <c r="T532" s="191"/>
      <c r="U532" s="191"/>
      <c r="V532" s="191"/>
      <c r="W532" s="191"/>
      <c r="X532" s="191"/>
      <c r="Y532" s="191"/>
      <c r="Z532" s="191"/>
      <c r="AA532" s="191"/>
      <c r="AB532" s="191"/>
      <c r="AC532" s="191"/>
      <c r="AD532" s="191"/>
      <c r="AE532" s="191"/>
      <c r="AF532" s="191"/>
      <c r="AG532" s="191"/>
      <c r="AH532" s="191"/>
      <c r="AI532" s="192"/>
    </row>
    <row r="533" spans="15:35">
      <c r="O533" s="199"/>
      <c r="P533" s="193"/>
      <c r="Q533" s="193"/>
      <c r="R533" s="193"/>
      <c r="S533" s="193"/>
      <c r="T533" s="193"/>
      <c r="U533" s="193"/>
      <c r="V533" s="193"/>
      <c r="W533" s="193"/>
      <c r="X533" s="193"/>
      <c r="Y533" s="193"/>
      <c r="Z533" s="193"/>
      <c r="AA533" s="193"/>
      <c r="AB533" s="193"/>
      <c r="AC533" s="193"/>
      <c r="AD533" s="193"/>
      <c r="AE533" s="193"/>
      <c r="AF533" s="193"/>
      <c r="AG533" s="193"/>
      <c r="AH533" s="193"/>
      <c r="AI533" s="194"/>
    </row>
    <row r="534" spans="15:35">
      <c r="O534" s="199"/>
      <c r="P534" s="191"/>
      <c r="Q534" s="191"/>
      <c r="R534" s="191"/>
      <c r="S534" s="191"/>
      <c r="T534" s="191"/>
      <c r="U534" s="191"/>
      <c r="V534" s="191"/>
      <c r="W534" s="191"/>
      <c r="X534" s="191"/>
      <c r="Y534" s="191"/>
      <c r="Z534" s="191"/>
      <c r="AA534" s="191"/>
      <c r="AB534" s="191"/>
      <c r="AC534" s="191"/>
      <c r="AD534" s="191"/>
      <c r="AE534" s="191"/>
      <c r="AF534" s="191"/>
      <c r="AG534" s="191"/>
      <c r="AH534" s="191"/>
      <c r="AI534" s="192"/>
    </row>
    <row r="535" spans="15:35">
      <c r="O535" s="199"/>
      <c r="P535" s="193"/>
      <c r="Q535" s="193"/>
      <c r="R535" s="193"/>
      <c r="S535" s="193"/>
      <c r="T535" s="193"/>
      <c r="U535" s="193"/>
      <c r="V535" s="193"/>
      <c r="W535" s="193"/>
      <c r="X535" s="193"/>
      <c r="Y535" s="193"/>
      <c r="Z535" s="193"/>
      <c r="AA535" s="193"/>
      <c r="AB535" s="193"/>
      <c r="AC535" s="193"/>
      <c r="AD535" s="193"/>
      <c r="AE535" s="193"/>
      <c r="AF535" s="193"/>
      <c r="AG535" s="193"/>
      <c r="AH535" s="193"/>
      <c r="AI535" s="194"/>
    </row>
    <row r="536" spans="15:35">
      <c r="O536" s="199"/>
      <c r="P536" s="191"/>
      <c r="Q536" s="191"/>
      <c r="R536" s="191"/>
      <c r="S536" s="191"/>
      <c r="T536" s="191"/>
      <c r="U536" s="191"/>
      <c r="V536" s="191"/>
      <c r="W536" s="191"/>
      <c r="X536" s="191"/>
      <c r="Y536" s="191"/>
      <c r="Z536" s="191"/>
      <c r="AA536" s="191"/>
      <c r="AB536" s="191"/>
      <c r="AC536" s="191"/>
      <c r="AD536" s="191"/>
      <c r="AE536" s="191"/>
      <c r="AF536" s="191"/>
      <c r="AG536" s="191"/>
      <c r="AH536" s="191"/>
      <c r="AI536" s="192"/>
    </row>
    <row r="537" spans="15:35">
      <c r="O537" s="199"/>
      <c r="P537" s="193"/>
      <c r="Q537" s="193"/>
      <c r="R537" s="193"/>
      <c r="S537" s="193"/>
      <c r="T537" s="193"/>
      <c r="U537" s="193"/>
      <c r="V537" s="193"/>
      <c r="W537" s="193"/>
      <c r="X537" s="193"/>
      <c r="Y537" s="193"/>
      <c r="Z537" s="193"/>
      <c r="AA537" s="193"/>
      <c r="AB537" s="193"/>
      <c r="AC537" s="193"/>
      <c r="AD537" s="193"/>
      <c r="AE537" s="193"/>
      <c r="AF537" s="193"/>
      <c r="AG537" s="193"/>
      <c r="AH537" s="193"/>
      <c r="AI537" s="194"/>
    </row>
    <row r="538" spans="15:35">
      <c r="O538" s="199"/>
      <c r="P538" s="191"/>
      <c r="Q538" s="191"/>
      <c r="R538" s="191"/>
      <c r="S538" s="191"/>
      <c r="T538" s="191"/>
      <c r="U538" s="191"/>
      <c r="V538" s="191"/>
      <c r="W538" s="191"/>
      <c r="X538" s="191"/>
      <c r="Y538" s="191"/>
      <c r="Z538" s="191"/>
      <c r="AA538" s="191"/>
      <c r="AB538" s="191"/>
      <c r="AC538" s="191"/>
      <c r="AD538" s="191"/>
      <c r="AE538" s="191"/>
      <c r="AF538" s="191"/>
      <c r="AG538" s="191"/>
      <c r="AH538" s="191"/>
      <c r="AI538" s="192"/>
    </row>
    <row r="539" spans="15:35">
      <c r="O539" s="199"/>
      <c r="P539" s="193"/>
      <c r="Q539" s="193"/>
      <c r="R539" s="193"/>
      <c r="S539" s="193"/>
      <c r="T539" s="193"/>
      <c r="U539" s="193"/>
      <c r="V539" s="193"/>
      <c r="W539" s="193"/>
      <c r="X539" s="193"/>
      <c r="Y539" s="193"/>
      <c r="Z539" s="193"/>
      <c r="AA539" s="193"/>
      <c r="AB539" s="193"/>
      <c r="AC539" s="193"/>
      <c r="AD539" s="193"/>
      <c r="AE539" s="193"/>
      <c r="AF539" s="193"/>
      <c r="AG539" s="193"/>
      <c r="AH539" s="193"/>
      <c r="AI539" s="194"/>
    </row>
    <row r="540" spans="15:35">
      <c r="O540" s="199"/>
      <c r="P540" s="191"/>
      <c r="Q540" s="191"/>
      <c r="R540" s="191"/>
      <c r="S540" s="191"/>
      <c r="T540" s="191"/>
      <c r="U540" s="191"/>
      <c r="V540" s="191"/>
      <c r="W540" s="191"/>
      <c r="X540" s="191"/>
      <c r="Y540" s="191"/>
      <c r="Z540" s="191"/>
      <c r="AA540" s="191"/>
      <c r="AB540" s="191"/>
      <c r="AC540" s="191"/>
      <c r="AD540" s="191"/>
      <c r="AE540" s="191"/>
      <c r="AF540" s="191"/>
      <c r="AG540" s="191"/>
      <c r="AH540" s="191"/>
      <c r="AI540" s="192"/>
    </row>
    <row r="541" spans="15:35">
      <c r="O541" s="199"/>
      <c r="P541" s="193"/>
      <c r="Q541" s="193"/>
      <c r="R541" s="193"/>
      <c r="S541" s="193"/>
      <c r="T541" s="193"/>
      <c r="U541" s="193"/>
      <c r="V541" s="193"/>
      <c r="W541" s="193"/>
      <c r="X541" s="193"/>
      <c r="Y541" s="193"/>
      <c r="Z541" s="193"/>
      <c r="AA541" s="193"/>
      <c r="AB541" s="193"/>
      <c r="AC541" s="193"/>
      <c r="AD541" s="193"/>
      <c r="AE541" s="193"/>
      <c r="AF541" s="193"/>
      <c r="AG541" s="193"/>
      <c r="AH541" s="193"/>
      <c r="AI541" s="194"/>
    </row>
    <row r="542" spans="15:35">
      <c r="O542" s="199"/>
      <c r="P542" s="191"/>
      <c r="Q542" s="191"/>
      <c r="R542" s="191"/>
      <c r="S542" s="191"/>
      <c r="T542" s="191"/>
      <c r="U542" s="191"/>
      <c r="V542" s="191"/>
      <c r="W542" s="191"/>
      <c r="X542" s="191"/>
      <c r="Y542" s="191"/>
      <c r="Z542" s="191"/>
      <c r="AA542" s="191"/>
      <c r="AB542" s="191"/>
      <c r="AC542" s="191"/>
      <c r="AD542" s="191"/>
      <c r="AE542" s="191"/>
      <c r="AF542" s="191"/>
      <c r="AG542" s="191"/>
      <c r="AH542" s="191"/>
      <c r="AI542" s="192"/>
    </row>
    <row r="543" spans="15:35">
      <c r="O543" s="199"/>
      <c r="P543" s="193"/>
      <c r="Q543" s="193"/>
      <c r="R543" s="193"/>
      <c r="S543" s="193"/>
      <c r="T543" s="193"/>
      <c r="U543" s="193"/>
      <c r="V543" s="193"/>
      <c r="W543" s="193"/>
      <c r="X543" s="193"/>
      <c r="Y543" s="193"/>
      <c r="Z543" s="193"/>
      <c r="AA543" s="193"/>
      <c r="AB543" s="193"/>
      <c r="AC543" s="193"/>
      <c r="AD543" s="193"/>
      <c r="AE543" s="193"/>
      <c r="AF543" s="193"/>
      <c r="AG543" s="193"/>
      <c r="AH543" s="193"/>
      <c r="AI543" s="194"/>
    </row>
    <row r="544" spans="15:35">
      <c r="O544" s="199"/>
      <c r="P544" s="191"/>
      <c r="Q544" s="191"/>
      <c r="R544" s="191"/>
      <c r="S544" s="191"/>
      <c r="T544" s="191"/>
      <c r="U544" s="191"/>
      <c r="V544" s="191"/>
      <c r="W544" s="191"/>
      <c r="X544" s="191"/>
      <c r="Y544" s="191"/>
      <c r="Z544" s="191"/>
      <c r="AA544" s="191"/>
      <c r="AB544" s="191"/>
      <c r="AC544" s="191"/>
      <c r="AD544" s="191"/>
      <c r="AE544" s="191"/>
      <c r="AF544" s="191"/>
      <c r="AG544" s="191"/>
      <c r="AH544" s="191"/>
      <c r="AI544" s="192"/>
    </row>
    <row r="545" spans="15:35">
      <c r="O545" s="199"/>
      <c r="P545" s="193"/>
      <c r="Q545" s="193"/>
      <c r="R545" s="193"/>
      <c r="S545" s="193"/>
      <c r="T545" s="193"/>
      <c r="U545" s="193"/>
      <c r="V545" s="193"/>
      <c r="W545" s="193"/>
      <c r="X545" s="193"/>
      <c r="Y545" s="193"/>
      <c r="Z545" s="193"/>
      <c r="AA545" s="193"/>
      <c r="AB545" s="193"/>
      <c r="AC545" s="193"/>
      <c r="AD545" s="193"/>
      <c r="AE545" s="193"/>
      <c r="AF545" s="193"/>
      <c r="AG545" s="193"/>
      <c r="AH545" s="193"/>
      <c r="AI545" s="194"/>
    </row>
    <row r="546" spans="15:35">
      <c r="O546" s="199"/>
      <c r="P546" s="191"/>
      <c r="Q546" s="191"/>
      <c r="R546" s="191"/>
      <c r="S546" s="191"/>
      <c r="T546" s="191"/>
      <c r="U546" s="191"/>
      <c r="V546" s="191"/>
      <c r="W546" s="191"/>
      <c r="X546" s="191"/>
      <c r="Y546" s="191"/>
      <c r="Z546" s="191"/>
      <c r="AA546" s="191"/>
      <c r="AB546" s="191"/>
      <c r="AC546" s="191"/>
      <c r="AD546" s="191"/>
      <c r="AE546" s="191"/>
      <c r="AF546" s="191"/>
      <c r="AG546" s="191"/>
      <c r="AH546" s="191"/>
      <c r="AI546" s="192"/>
    </row>
    <row r="547" spans="15:35">
      <c r="O547" s="199"/>
      <c r="P547" s="193"/>
      <c r="Q547" s="193"/>
      <c r="R547" s="193"/>
      <c r="S547" s="193"/>
      <c r="T547" s="193"/>
      <c r="U547" s="193"/>
      <c r="V547" s="193"/>
      <c r="W547" s="193"/>
      <c r="X547" s="193"/>
      <c r="Y547" s="193"/>
      <c r="Z547" s="193"/>
      <c r="AA547" s="193"/>
      <c r="AB547" s="193"/>
      <c r="AC547" s="193"/>
      <c r="AD547" s="193"/>
      <c r="AE547" s="193"/>
      <c r="AF547" s="193"/>
      <c r="AG547" s="193"/>
      <c r="AH547" s="193"/>
      <c r="AI547" s="194"/>
    </row>
    <row r="548" spans="15:35">
      <c r="O548" s="199"/>
      <c r="P548" s="191"/>
      <c r="Q548" s="191"/>
      <c r="R548" s="191"/>
      <c r="S548" s="191"/>
      <c r="T548" s="191"/>
      <c r="U548" s="191"/>
      <c r="V548" s="191"/>
      <c r="W548" s="191"/>
      <c r="X548" s="191"/>
      <c r="Y548" s="191"/>
      <c r="Z548" s="191"/>
      <c r="AA548" s="191"/>
      <c r="AB548" s="191"/>
      <c r="AC548" s="191"/>
      <c r="AD548" s="191"/>
      <c r="AE548" s="191"/>
      <c r="AF548" s="191"/>
      <c r="AG548" s="191"/>
      <c r="AH548" s="191"/>
      <c r="AI548" s="192"/>
    </row>
    <row r="549" spans="15:35">
      <c r="O549" s="199"/>
      <c r="P549" s="193"/>
      <c r="Q549" s="193"/>
      <c r="R549" s="193"/>
      <c r="S549" s="193"/>
      <c r="T549" s="193"/>
      <c r="U549" s="193"/>
      <c r="V549" s="193"/>
      <c r="W549" s="193"/>
      <c r="X549" s="193"/>
      <c r="Y549" s="193"/>
      <c r="Z549" s="193"/>
      <c r="AA549" s="193"/>
      <c r="AB549" s="193"/>
      <c r="AC549" s="193"/>
      <c r="AD549" s="193"/>
      <c r="AE549" s="193"/>
      <c r="AF549" s="193"/>
      <c r="AG549" s="193"/>
      <c r="AH549" s="193"/>
      <c r="AI549" s="194"/>
    </row>
    <row r="550" spans="15:35">
      <c r="O550" s="199"/>
      <c r="P550" s="191"/>
      <c r="Q550" s="191"/>
      <c r="R550" s="191"/>
      <c r="S550" s="191"/>
      <c r="T550" s="191"/>
      <c r="U550" s="191"/>
      <c r="V550" s="191"/>
      <c r="W550" s="191"/>
      <c r="X550" s="191"/>
      <c r="Y550" s="191"/>
      <c r="Z550" s="191"/>
      <c r="AA550" s="191"/>
      <c r="AB550" s="191"/>
      <c r="AC550" s="191"/>
      <c r="AD550" s="191"/>
      <c r="AE550" s="191"/>
      <c r="AF550" s="191"/>
      <c r="AG550" s="191"/>
      <c r="AH550" s="191"/>
      <c r="AI550" s="192"/>
    </row>
    <row r="551" spans="15:35">
      <c r="O551" s="199"/>
      <c r="P551" s="191"/>
      <c r="Q551" s="191"/>
      <c r="R551" s="191"/>
      <c r="S551" s="191"/>
      <c r="T551" s="191"/>
      <c r="U551" s="191"/>
      <c r="V551" s="191"/>
      <c r="W551" s="191"/>
      <c r="X551" s="191"/>
      <c r="Y551" s="191"/>
      <c r="Z551" s="191"/>
      <c r="AA551" s="191"/>
      <c r="AB551" s="191"/>
      <c r="AC551" s="191"/>
      <c r="AD551" s="191"/>
      <c r="AE551" s="191"/>
      <c r="AF551" s="191"/>
      <c r="AG551" s="191"/>
      <c r="AH551" s="191"/>
      <c r="AI551" s="192"/>
    </row>
    <row r="552" spans="15:35">
      <c r="O552" s="199"/>
      <c r="P552" s="193"/>
      <c r="Q552" s="193"/>
      <c r="R552" s="193"/>
      <c r="S552" s="193"/>
      <c r="T552" s="193"/>
      <c r="U552" s="193"/>
      <c r="V552" s="193"/>
      <c r="W552" s="193"/>
      <c r="X552" s="193"/>
      <c r="Y552" s="193"/>
      <c r="Z552" s="193"/>
      <c r="AA552" s="193"/>
      <c r="AB552" s="193"/>
      <c r="AC552" s="193"/>
      <c r="AD552" s="193"/>
      <c r="AE552" s="193"/>
      <c r="AF552" s="193"/>
      <c r="AG552" s="193"/>
      <c r="AH552" s="193"/>
      <c r="AI552" s="194"/>
    </row>
    <row r="553" spans="15:35">
      <c r="O553" s="199"/>
      <c r="P553" s="191"/>
      <c r="Q553" s="191"/>
      <c r="R553" s="191"/>
      <c r="S553" s="191"/>
      <c r="T553" s="191"/>
      <c r="U553" s="191"/>
      <c r="V553" s="191"/>
      <c r="W553" s="191"/>
      <c r="X553" s="191"/>
      <c r="Y553" s="191"/>
      <c r="Z553" s="191"/>
      <c r="AA553" s="191"/>
      <c r="AB553" s="191"/>
      <c r="AC553" s="191"/>
      <c r="AD553" s="191"/>
      <c r="AE553" s="191"/>
      <c r="AF553" s="191"/>
      <c r="AG553" s="191"/>
      <c r="AH553" s="191"/>
      <c r="AI553" s="192"/>
    </row>
    <row r="554" spans="15:35">
      <c r="O554" s="199"/>
      <c r="P554" s="193"/>
      <c r="Q554" s="193"/>
      <c r="R554" s="193"/>
      <c r="S554" s="193"/>
      <c r="T554" s="193"/>
      <c r="U554" s="193"/>
      <c r="V554" s="193"/>
      <c r="W554" s="193"/>
      <c r="X554" s="193"/>
      <c r="Y554" s="193"/>
      <c r="Z554" s="193"/>
      <c r="AA554" s="193"/>
      <c r="AB554" s="193"/>
      <c r="AC554" s="193"/>
      <c r="AD554" s="193"/>
      <c r="AE554" s="193"/>
      <c r="AF554" s="193"/>
      <c r="AG554" s="193"/>
      <c r="AH554" s="193"/>
      <c r="AI554" s="194"/>
    </row>
    <row r="555" spans="15:35">
      <c r="O555" s="199"/>
      <c r="P555" s="191"/>
      <c r="Q555" s="191"/>
      <c r="R555" s="191"/>
      <c r="S555" s="191"/>
      <c r="T555" s="191"/>
      <c r="U555" s="191"/>
      <c r="V555" s="191"/>
      <c r="W555" s="191"/>
      <c r="X555" s="191"/>
      <c r="Y555" s="191"/>
      <c r="Z555" s="191"/>
      <c r="AA555" s="191"/>
      <c r="AB555" s="191"/>
      <c r="AC555" s="191"/>
      <c r="AD555" s="191"/>
      <c r="AE555" s="191"/>
      <c r="AF555" s="191"/>
      <c r="AG555" s="191"/>
      <c r="AH555" s="191"/>
      <c r="AI555" s="192"/>
    </row>
    <row r="556" spans="15:35">
      <c r="O556" s="199"/>
      <c r="P556" s="193"/>
      <c r="Q556" s="193"/>
      <c r="R556" s="193"/>
      <c r="S556" s="193"/>
      <c r="T556" s="193"/>
      <c r="U556" s="193"/>
      <c r="V556" s="193"/>
      <c r="W556" s="193"/>
      <c r="X556" s="193"/>
      <c r="Y556" s="193"/>
      <c r="Z556" s="193"/>
      <c r="AA556" s="193"/>
      <c r="AB556" s="193"/>
      <c r="AC556" s="193"/>
      <c r="AD556" s="193"/>
      <c r="AE556" s="193"/>
      <c r="AF556" s="193"/>
      <c r="AG556" s="193"/>
      <c r="AH556" s="193"/>
      <c r="AI556" s="194"/>
    </row>
    <row r="557" spans="15:35">
      <c r="O557" s="199"/>
      <c r="P557" s="191"/>
      <c r="Q557" s="191"/>
      <c r="R557" s="191"/>
      <c r="S557" s="191"/>
      <c r="T557" s="191"/>
      <c r="U557" s="191"/>
      <c r="V557" s="191"/>
      <c r="W557" s="191"/>
      <c r="X557" s="191"/>
      <c r="Y557" s="191"/>
      <c r="Z557" s="191"/>
      <c r="AA557" s="191"/>
      <c r="AB557" s="191"/>
      <c r="AC557" s="191"/>
      <c r="AD557" s="191"/>
      <c r="AE557" s="191"/>
      <c r="AF557" s="191"/>
      <c r="AG557" s="191"/>
      <c r="AH557" s="191"/>
      <c r="AI557" s="192"/>
    </row>
    <row r="558" spans="15:35">
      <c r="O558" s="199"/>
      <c r="P558" s="193"/>
      <c r="Q558" s="193"/>
      <c r="R558" s="193"/>
      <c r="S558" s="193"/>
      <c r="T558" s="193"/>
      <c r="U558" s="193"/>
      <c r="V558" s="193"/>
      <c r="W558" s="193"/>
      <c r="X558" s="193"/>
      <c r="Y558" s="193"/>
      <c r="Z558" s="193"/>
      <c r="AA558" s="193"/>
      <c r="AB558" s="193"/>
      <c r="AC558" s="193"/>
      <c r="AD558" s="193"/>
      <c r="AE558" s="193"/>
      <c r="AF558" s="193"/>
      <c r="AG558" s="193"/>
      <c r="AH558" s="193"/>
      <c r="AI558" s="194"/>
    </row>
    <row r="559" spans="15:35">
      <c r="O559" s="199"/>
      <c r="P559" s="191"/>
      <c r="Q559" s="191"/>
      <c r="R559" s="191"/>
      <c r="S559" s="191"/>
      <c r="T559" s="191"/>
      <c r="U559" s="191"/>
      <c r="V559" s="191"/>
      <c r="W559" s="191"/>
      <c r="X559" s="191"/>
      <c r="Y559" s="191"/>
      <c r="Z559" s="191"/>
      <c r="AA559" s="191"/>
      <c r="AB559" s="191"/>
      <c r="AC559" s="191"/>
      <c r="AD559" s="191"/>
      <c r="AE559" s="191"/>
      <c r="AF559" s="191"/>
      <c r="AG559" s="191"/>
      <c r="AH559" s="191"/>
      <c r="AI559" s="192"/>
    </row>
    <row r="560" spans="15:35">
      <c r="O560" s="199"/>
      <c r="P560" s="193"/>
      <c r="Q560" s="193"/>
      <c r="R560" s="193"/>
      <c r="S560" s="193"/>
      <c r="T560" s="193"/>
      <c r="U560" s="193"/>
      <c r="V560" s="193"/>
      <c r="W560" s="193"/>
      <c r="X560" s="193"/>
      <c r="Y560" s="193"/>
      <c r="Z560" s="193"/>
      <c r="AA560" s="193"/>
      <c r="AB560" s="193"/>
      <c r="AC560" s="193"/>
      <c r="AD560" s="193"/>
      <c r="AE560" s="193"/>
      <c r="AF560" s="193"/>
      <c r="AG560" s="193"/>
      <c r="AH560" s="193"/>
      <c r="AI560" s="194"/>
    </row>
    <row r="561" spans="15:35">
      <c r="O561" s="199"/>
      <c r="P561" s="191"/>
      <c r="Q561" s="191"/>
      <c r="R561" s="191"/>
      <c r="S561" s="191"/>
      <c r="T561" s="191"/>
      <c r="U561" s="191"/>
      <c r="V561" s="191"/>
      <c r="W561" s="191"/>
      <c r="X561" s="191"/>
      <c r="Y561" s="191"/>
      <c r="Z561" s="191"/>
      <c r="AA561" s="191"/>
      <c r="AB561" s="191"/>
      <c r="AC561" s="191"/>
      <c r="AD561" s="191"/>
      <c r="AE561" s="191"/>
      <c r="AF561" s="191"/>
      <c r="AG561" s="191"/>
      <c r="AH561" s="191"/>
      <c r="AI561" s="192"/>
    </row>
    <row r="562" spans="15:35">
      <c r="O562" s="199"/>
      <c r="P562" s="193"/>
      <c r="Q562" s="193"/>
      <c r="R562" s="193"/>
      <c r="S562" s="193"/>
      <c r="T562" s="193"/>
      <c r="U562" s="193"/>
      <c r="V562" s="193"/>
      <c r="W562" s="193"/>
      <c r="X562" s="193"/>
      <c r="Y562" s="193"/>
      <c r="Z562" s="193"/>
      <c r="AA562" s="193"/>
      <c r="AB562" s="193"/>
      <c r="AC562" s="193"/>
      <c r="AD562" s="193"/>
      <c r="AE562" s="193"/>
      <c r="AF562" s="193"/>
      <c r="AG562" s="193"/>
      <c r="AH562" s="193"/>
      <c r="AI562" s="194"/>
    </row>
    <row r="563" spans="15:35">
      <c r="O563" s="199"/>
      <c r="P563" s="191"/>
      <c r="Q563" s="191"/>
      <c r="R563" s="191"/>
      <c r="S563" s="191"/>
      <c r="T563" s="191"/>
      <c r="U563" s="191"/>
      <c r="V563" s="191"/>
      <c r="W563" s="191"/>
      <c r="X563" s="191"/>
      <c r="Y563" s="191"/>
      <c r="Z563" s="191"/>
      <c r="AA563" s="191"/>
      <c r="AB563" s="191"/>
      <c r="AC563" s="191"/>
      <c r="AD563" s="191"/>
      <c r="AE563" s="191"/>
      <c r="AF563" s="191"/>
      <c r="AG563" s="191"/>
      <c r="AH563" s="191"/>
      <c r="AI563" s="192"/>
    </row>
    <row r="564" spans="15:35">
      <c r="O564" s="199"/>
      <c r="P564" s="193"/>
      <c r="Q564" s="193"/>
      <c r="R564" s="193"/>
      <c r="S564" s="193"/>
      <c r="T564" s="193"/>
      <c r="U564" s="193"/>
      <c r="V564" s="193"/>
      <c r="W564" s="193"/>
      <c r="X564" s="193"/>
      <c r="Y564" s="193"/>
      <c r="Z564" s="193"/>
      <c r="AA564" s="193"/>
      <c r="AB564" s="193"/>
      <c r="AC564" s="193"/>
      <c r="AD564" s="193"/>
      <c r="AE564" s="193"/>
      <c r="AF564" s="193"/>
      <c r="AG564" s="193"/>
      <c r="AH564" s="193"/>
      <c r="AI564" s="194"/>
    </row>
    <row r="565" spans="15:35">
      <c r="O565" s="199"/>
      <c r="P565" s="191"/>
      <c r="Q565" s="191"/>
      <c r="R565" s="191"/>
      <c r="S565" s="191"/>
      <c r="T565" s="191"/>
      <c r="U565" s="191"/>
      <c r="V565" s="191"/>
      <c r="W565" s="191"/>
      <c r="X565" s="191"/>
      <c r="Y565" s="191"/>
      <c r="Z565" s="191"/>
      <c r="AA565" s="191"/>
      <c r="AB565" s="191"/>
      <c r="AC565" s="191"/>
      <c r="AD565" s="191"/>
      <c r="AE565" s="191"/>
      <c r="AF565" s="191"/>
      <c r="AG565" s="191"/>
      <c r="AH565" s="191"/>
      <c r="AI565" s="192"/>
    </row>
    <row r="566" spans="15:35">
      <c r="O566" s="199"/>
      <c r="P566" s="193"/>
      <c r="Q566" s="193"/>
      <c r="R566" s="193"/>
      <c r="S566" s="193"/>
      <c r="T566" s="193"/>
      <c r="U566" s="193"/>
      <c r="V566" s="193"/>
      <c r="W566" s="193"/>
      <c r="X566" s="193"/>
      <c r="Y566" s="193"/>
      <c r="Z566" s="193"/>
      <c r="AA566" s="193"/>
      <c r="AB566" s="193"/>
      <c r="AC566" s="193"/>
      <c r="AD566" s="193"/>
      <c r="AE566" s="193"/>
      <c r="AF566" s="193"/>
      <c r="AG566" s="193"/>
      <c r="AH566" s="193"/>
      <c r="AI566" s="194"/>
    </row>
    <row r="567" spans="15:35">
      <c r="O567" s="199"/>
      <c r="P567" s="191"/>
      <c r="Q567" s="191"/>
      <c r="R567" s="191"/>
      <c r="S567" s="191"/>
      <c r="T567" s="191"/>
      <c r="U567" s="191"/>
      <c r="V567" s="191"/>
      <c r="W567" s="191"/>
      <c r="X567" s="191"/>
      <c r="Y567" s="191"/>
      <c r="Z567" s="191"/>
      <c r="AA567" s="191"/>
      <c r="AB567" s="191"/>
      <c r="AC567" s="191"/>
      <c r="AD567" s="191"/>
      <c r="AE567" s="191"/>
      <c r="AF567" s="191"/>
      <c r="AG567" s="191"/>
      <c r="AH567" s="191"/>
      <c r="AI567" s="192"/>
    </row>
    <row r="568" spans="15:35">
      <c r="O568" s="199"/>
      <c r="P568" s="193"/>
      <c r="Q568" s="193"/>
      <c r="R568" s="193"/>
      <c r="S568" s="193"/>
      <c r="T568" s="193"/>
      <c r="U568" s="193"/>
      <c r="V568" s="193"/>
      <c r="W568" s="193"/>
      <c r="X568" s="193"/>
      <c r="Y568" s="193"/>
      <c r="Z568" s="193"/>
      <c r="AA568" s="193"/>
      <c r="AB568" s="193"/>
      <c r="AC568" s="193"/>
      <c r="AD568" s="193"/>
      <c r="AE568" s="193"/>
      <c r="AF568" s="193"/>
      <c r="AG568" s="193"/>
      <c r="AH568" s="193"/>
      <c r="AI568" s="194"/>
    </row>
    <row r="569" spans="15:35">
      <c r="O569" s="199"/>
      <c r="P569" s="191"/>
      <c r="Q569" s="191"/>
      <c r="R569" s="191"/>
      <c r="S569" s="191"/>
      <c r="T569" s="191"/>
      <c r="U569" s="191"/>
      <c r="V569" s="191"/>
      <c r="W569" s="191"/>
      <c r="X569" s="191"/>
      <c r="Y569" s="191"/>
      <c r="Z569" s="191"/>
      <c r="AA569" s="191"/>
      <c r="AB569" s="191"/>
      <c r="AC569" s="191"/>
      <c r="AD569" s="191"/>
      <c r="AE569" s="191"/>
      <c r="AF569" s="191"/>
      <c r="AG569" s="191"/>
      <c r="AH569" s="191"/>
      <c r="AI569" s="192"/>
    </row>
    <row r="570" spans="15:35">
      <c r="O570" s="199"/>
      <c r="P570" s="193"/>
      <c r="Q570" s="193"/>
      <c r="R570" s="193"/>
      <c r="S570" s="193"/>
      <c r="T570" s="193"/>
      <c r="U570" s="193"/>
      <c r="V570" s="193"/>
      <c r="W570" s="193"/>
      <c r="X570" s="193"/>
      <c r="Y570" s="193"/>
      <c r="Z570" s="193"/>
      <c r="AA570" s="193"/>
      <c r="AB570" s="193"/>
      <c r="AC570" s="193"/>
      <c r="AD570" s="193"/>
      <c r="AE570" s="193"/>
      <c r="AF570" s="193"/>
      <c r="AG570" s="193"/>
      <c r="AH570" s="193"/>
      <c r="AI570" s="194"/>
    </row>
    <row r="571" spans="15:35">
      <c r="O571" s="199"/>
      <c r="P571" s="191"/>
      <c r="Q571" s="191"/>
      <c r="R571" s="191"/>
      <c r="S571" s="191"/>
      <c r="T571" s="191"/>
      <c r="U571" s="191"/>
      <c r="V571" s="191"/>
      <c r="W571" s="191"/>
      <c r="X571" s="191"/>
      <c r="Y571" s="191"/>
      <c r="Z571" s="191"/>
      <c r="AA571" s="191"/>
      <c r="AB571" s="191"/>
      <c r="AC571" s="191"/>
      <c r="AD571" s="191"/>
      <c r="AE571" s="191"/>
      <c r="AF571" s="191"/>
      <c r="AG571" s="191"/>
      <c r="AH571" s="191"/>
      <c r="AI571" s="192"/>
    </row>
    <row r="572" spans="15:35">
      <c r="O572" s="199"/>
      <c r="P572" s="193"/>
      <c r="Q572" s="193"/>
      <c r="R572" s="193"/>
      <c r="S572" s="193"/>
      <c r="T572" s="193"/>
      <c r="U572" s="193"/>
      <c r="V572" s="193"/>
      <c r="W572" s="193"/>
      <c r="X572" s="193"/>
      <c r="Y572" s="193"/>
      <c r="Z572" s="193"/>
      <c r="AA572" s="193"/>
      <c r="AB572" s="193"/>
      <c r="AC572" s="193"/>
      <c r="AD572" s="193"/>
      <c r="AE572" s="193"/>
      <c r="AF572" s="193"/>
      <c r="AG572" s="193"/>
      <c r="AH572" s="193"/>
      <c r="AI572" s="194"/>
    </row>
    <row r="573" spans="15:35">
      <c r="O573" s="199"/>
      <c r="P573" s="191"/>
      <c r="Q573" s="191"/>
      <c r="R573" s="191"/>
      <c r="S573" s="191"/>
      <c r="T573" s="191"/>
      <c r="U573" s="191"/>
      <c r="V573" s="191"/>
      <c r="W573" s="191"/>
      <c r="X573" s="191"/>
      <c r="Y573" s="191"/>
      <c r="Z573" s="191"/>
      <c r="AA573" s="191"/>
      <c r="AB573" s="191"/>
      <c r="AC573" s="191"/>
      <c r="AD573" s="191"/>
      <c r="AE573" s="191"/>
      <c r="AF573" s="191"/>
      <c r="AG573" s="191"/>
      <c r="AH573" s="191"/>
      <c r="AI573" s="192"/>
    </row>
    <row r="574" spans="15:35">
      <c r="O574" s="199"/>
      <c r="P574" s="193"/>
      <c r="Q574" s="193"/>
      <c r="R574" s="193"/>
      <c r="S574" s="193"/>
      <c r="T574" s="193"/>
      <c r="U574" s="193"/>
      <c r="V574" s="193"/>
      <c r="W574" s="193"/>
      <c r="X574" s="193"/>
      <c r="Y574" s="193"/>
      <c r="Z574" s="193"/>
      <c r="AA574" s="193"/>
      <c r="AB574" s="193"/>
      <c r="AC574" s="193"/>
      <c r="AD574" s="193"/>
      <c r="AE574" s="193"/>
      <c r="AF574" s="193"/>
      <c r="AG574" s="193"/>
      <c r="AH574" s="193"/>
      <c r="AI574" s="194"/>
    </row>
    <row r="575" spans="15:35">
      <c r="O575" s="199"/>
      <c r="P575" s="191"/>
      <c r="Q575" s="191"/>
      <c r="R575" s="191"/>
      <c r="S575" s="191"/>
      <c r="T575" s="191"/>
      <c r="U575" s="191"/>
      <c r="V575" s="191"/>
      <c r="W575" s="191"/>
      <c r="X575" s="191"/>
      <c r="Y575" s="191"/>
      <c r="Z575" s="191"/>
      <c r="AA575" s="191"/>
      <c r="AB575" s="191"/>
      <c r="AC575" s="191"/>
      <c r="AD575" s="191"/>
      <c r="AE575" s="191"/>
      <c r="AF575" s="191"/>
      <c r="AG575" s="191"/>
      <c r="AH575" s="191"/>
      <c r="AI575" s="192"/>
    </row>
    <row r="576" spans="15:35">
      <c r="O576" s="199"/>
      <c r="P576" s="193"/>
      <c r="Q576" s="193"/>
      <c r="R576" s="193"/>
      <c r="S576" s="193"/>
      <c r="T576" s="193"/>
      <c r="U576" s="193"/>
      <c r="V576" s="193"/>
      <c r="W576" s="193"/>
      <c r="X576" s="193"/>
      <c r="Y576" s="193"/>
      <c r="Z576" s="193"/>
      <c r="AA576" s="193"/>
      <c r="AB576" s="193"/>
      <c r="AC576" s="193"/>
      <c r="AD576" s="193"/>
      <c r="AE576" s="193"/>
      <c r="AF576" s="193"/>
      <c r="AG576" s="193"/>
      <c r="AH576" s="193"/>
      <c r="AI576" s="194"/>
    </row>
    <row r="577" spans="15:35">
      <c r="O577" s="199"/>
      <c r="P577" s="191"/>
      <c r="Q577" s="191"/>
      <c r="R577" s="191"/>
      <c r="S577" s="191"/>
      <c r="T577" s="191"/>
      <c r="U577" s="191"/>
      <c r="V577" s="191"/>
      <c r="W577" s="191"/>
      <c r="X577" s="191"/>
      <c r="Y577" s="191"/>
      <c r="Z577" s="191"/>
      <c r="AA577" s="191"/>
      <c r="AB577" s="191"/>
      <c r="AC577" s="191"/>
      <c r="AD577" s="191"/>
      <c r="AE577" s="191"/>
      <c r="AF577" s="191"/>
      <c r="AG577" s="191"/>
      <c r="AH577" s="191"/>
      <c r="AI577" s="192"/>
    </row>
    <row r="578" spans="15:35">
      <c r="O578" s="199"/>
      <c r="P578" s="193"/>
      <c r="Q578" s="193"/>
      <c r="R578" s="193"/>
      <c r="S578" s="193"/>
      <c r="T578" s="193"/>
      <c r="U578" s="193"/>
      <c r="V578" s="193"/>
      <c r="W578" s="193"/>
      <c r="X578" s="193"/>
      <c r="Y578" s="193"/>
      <c r="Z578" s="193"/>
      <c r="AA578" s="193"/>
      <c r="AB578" s="193"/>
      <c r="AC578" s="193"/>
      <c r="AD578" s="193"/>
      <c r="AE578" s="193"/>
      <c r="AF578" s="193"/>
      <c r="AG578" s="193"/>
      <c r="AH578" s="193"/>
      <c r="AI578" s="194"/>
    </row>
    <row r="579" spans="15:35">
      <c r="O579" s="199"/>
      <c r="P579" s="191"/>
      <c r="Q579" s="191"/>
      <c r="R579" s="191"/>
      <c r="S579" s="191"/>
      <c r="T579" s="191"/>
      <c r="U579" s="191"/>
      <c r="V579" s="191"/>
      <c r="W579" s="191"/>
      <c r="X579" s="191"/>
      <c r="Y579" s="191"/>
      <c r="Z579" s="191"/>
      <c r="AA579" s="191"/>
      <c r="AB579" s="191"/>
      <c r="AC579" s="191"/>
      <c r="AD579" s="191"/>
      <c r="AE579" s="191"/>
      <c r="AF579" s="191"/>
      <c r="AG579" s="191"/>
      <c r="AH579" s="191"/>
      <c r="AI579" s="192"/>
    </row>
    <row r="580" spans="15:35">
      <c r="O580" s="199"/>
      <c r="P580" s="193"/>
      <c r="Q580" s="193"/>
      <c r="R580" s="193"/>
      <c r="S580" s="193"/>
      <c r="T580" s="193"/>
      <c r="U580" s="193"/>
      <c r="V580" s="193"/>
      <c r="W580" s="193"/>
      <c r="X580" s="193"/>
      <c r="Y580" s="193"/>
      <c r="Z580" s="193"/>
      <c r="AA580" s="193"/>
      <c r="AB580" s="193"/>
      <c r="AC580" s="193"/>
      <c r="AD580" s="193"/>
      <c r="AE580" s="193"/>
      <c r="AF580" s="193"/>
      <c r="AG580" s="193"/>
      <c r="AH580" s="193"/>
      <c r="AI580" s="194"/>
    </row>
    <row r="581" spans="15:35">
      <c r="O581" s="199"/>
      <c r="P581" s="191"/>
      <c r="Q581" s="191"/>
      <c r="R581" s="191"/>
      <c r="S581" s="191"/>
      <c r="T581" s="191"/>
      <c r="U581" s="191"/>
      <c r="V581" s="191"/>
      <c r="W581" s="191"/>
      <c r="X581" s="191"/>
      <c r="Y581" s="191"/>
      <c r="Z581" s="191"/>
      <c r="AA581" s="191"/>
      <c r="AB581" s="191"/>
      <c r="AC581" s="191"/>
      <c r="AD581" s="191"/>
      <c r="AE581" s="191"/>
      <c r="AF581" s="191"/>
      <c r="AG581" s="191"/>
      <c r="AH581" s="191"/>
      <c r="AI581" s="192"/>
    </row>
    <row r="582" spans="15:35">
      <c r="O582" s="199"/>
      <c r="P582" s="193"/>
      <c r="Q582" s="193"/>
      <c r="R582" s="193"/>
      <c r="S582" s="193"/>
      <c r="T582" s="193"/>
      <c r="U582" s="193"/>
      <c r="V582" s="193"/>
      <c r="W582" s="193"/>
      <c r="X582" s="193"/>
      <c r="Y582" s="193"/>
      <c r="Z582" s="193"/>
      <c r="AA582" s="193"/>
      <c r="AB582" s="193"/>
      <c r="AC582" s="193"/>
      <c r="AD582" s="193"/>
      <c r="AE582" s="193"/>
      <c r="AF582" s="193"/>
      <c r="AG582" s="193"/>
      <c r="AH582" s="193"/>
      <c r="AI582" s="194"/>
    </row>
    <row r="583" spans="15:35">
      <c r="O583" s="199"/>
      <c r="P583" s="191"/>
      <c r="Q583" s="191"/>
      <c r="R583" s="191"/>
      <c r="S583" s="191"/>
      <c r="T583" s="191"/>
      <c r="U583" s="191"/>
      <c r="V583" s="191"/>
      <c r="W583" s="191"/>
      <c r="X583" s="191"/>
      <c r="Y583" s="191"/>
      <c r="Z583" s="191"/>
      <c r="AA583" s="191"/>
      <c r="AB583" s="191"/>
      <c r="AC583" s="191"/>
      <c r="AD583" s="191"/>
      <c r="AE583" s="191"/>
      <c r="AF583" s="191"/>
      <c r="AG583" s="191"/>
      <c r="AH583" s="191"/>
      <c r="AI583" s="192"/>
    </row>
    <row r="584" spans="15:35">
      <c r="O584" s="199"/>
      <c r="P584" s="193"/>
      <c r="Q584" s="193"/>
      <c r="R584" s="193"/>
      <c r="S584" s="193"/>
      <c r="T584" s="193"/>
      <c r="U584" s="193"/>
      <c r="V584" s="193"/>
      <c r="W584" s="193"/>
      <c r="X584" s="193"/>
      <c r="Y584" s="193"/>
      <c r="Z584" s="193"/>
      <c r="AA584" s="193"/>
      <c r="AB584" s="193"/>
      <c r="AC584" s="193"/>
      <c r="AD584" s="193"/>
      <c r="AE584" s="193"/>
      <c r="AF584" s="193"/>
      <c r="AG584" s="193"/>
      <c r="AH584" s="193"/>
      <c r="AI584" s="194"/>
    </row>
    <row r="585" spans="15:35">
      <c r="O585" s="199"/>
      <c r="P585" s="191"/>
      <c r="Q585" s="191"/>
      <c r="R585" s="191"/>
      <c r="S585" s="191"/>
      <c r="T585" s="191"/>
      <c r="U585" s="191"/>
      <c r="V585" s="191"/>
      <c r="W585" s="191"/>
      <c r="X585" s="191"/>
      <c r="Y585" s="191"/>
      <c r="Z585" s="191"/>
      <c r="AA585" s="191"/>
      <c r="AB585" s="191"/>
      <c r="AC585" s="191"/>
      <c r="AD585" s="191"/>
      <c r="AE585" s="191"/>
      <c r="AF585" s="191"/>
      <c r="AG585" s="191"/>
      <c r="AH585" s="191"/>
      <c r="AI585" s="192"/>
    </row>
    <row r="586" spans="15:35">
      <c r="O586" s="199"/>
      <c r="P586" s="193"/>
      <c r="Q586" s="193"/>
      <c r="R586" s="193"/>
      <c r="S586" s="193"/>
      <c r="T586" s="193"/>
      <c r="U586" s="193"/>
      <c r="V586" s="193"/>
      <c r="W586" s="193"/>
      <c r="X586" s="193"/>
      <c r="Y586" s="193"/>
      <c r="Z586" s="193"/>
      <c r="AA586" s="193"/>
      <c r="AB586" s="193"/>
      <c r="AC586" s="193"/>
      <c r="AD586" s="193"/>
      <c r="AE586" s="193"/>
      <c r="AF586" s="193"/>
      <c r="AG586" s="193"/>
      <c r="AH586" s="193"/>
      <c r="AI586" s="194"/>
    </row>
    <row r="587" spans="15:35">
      <c r="O587" s="199"/>
      <c r="P587" s="191"/>
      <c r="Q587" s="191"/>
      <c r="R587" s="191"/>
      <c r="S587" s="191"/>
      <c r="T587" s="191"/>
      <c r="U587" s="191"/>
      <c r="V587" s="191"/>
      <c r="W587" s="191"/>
      <c r="X587" s="191"/>
      <c r="Y587" s="191"/>
      <c r="Z587" s="191"/>
      <c r="AA587" s="191"/>
      <c r="AB587" s="191"/>
      <c r="AC587" s="191"/>
      <c r="AD587" s="191"/>
      <c r="AE587" s="191"/>
      <c r="AF587" s="191"/>
      <c r="AG587" s="191"/>
      <c r="AH587" s="191"/>
      <c r="AI587" s="192"/>
    </row>
    <row r="588" spans="15:35">
      <c r="O588" s="199"/>
      <c r="P588" s="193"/>
      <c r="Q588" s="193"/>
      <c r="R588" s="193"/>
      <c r="S588" s="193"/>
      <c r="T588" s="193"/>
      <c r="U588" s="193"/>
      <c r="V588" s="193"/>
      <c r="W588" s="193"/>
      <c r="X588" s="193"/>
      <c r="Y588" s="193"/>
      <c r="Z588" s="193"/>
      <c r="AA588" s="193"/>
      <c r="AB588" s="193"/>
      <c r="AC588" s="193"/>
      <c r="AD588" s="193"/>
      <c r="AE588" s="193"/>
      <c r="AF588" s="193"/>
      <c r="AG588" s="193"/>
      <c r="AH588" s="193"/>
      <c r="AI588" s="194"/>
    </row>
    <row r="589" spans="15:35">
      <c r="O589" s="199"/>
      <c r="P589" s="191"/>
      <c r="Q589" s="191"/>
      <c r="R589" s="191"/>
      <c r="S589" s="191"/>
      <c r="T589" s="191"/>
      <c r="U589" s="191"/>
      <c r="V589" s="191"/>
      <c r="W589" s="191"/>
      <c r="X589" s="191"/>
      <c r="Y589" s="191"/>
      <c r="Z589" s="191"/>
      <c r="AA589" s="191"/>
      <c r="AB589" s="191"/>
      <c r="AC589" s="191"/>
      <c r="AD589" s="191"/>
      <c r="AE589" s="191"/>
      <c r="AF589" s="191"/>
      <c r="AG589" s="191"/>
      <c r="AH589" s="191"/>
      <c r="AI589" s="192"/>
    </row>
    <row r="590" spans="15:35">
      <c r="O590" s="199"/>
      <c r="P590" s="193"/>
      <c r="Q590" s="193"/>
      <c r="R590" s="193"/>
      <c r="S590" s="193"/>
      <c r="T590" s="193"/>
      <c r="U590" s="193"/>
      <c r="V590" s="193"/>
      <c r="W590" s="193"/>
      <c r="X590" s="193"/>
      <c r="Y590" s="193"/>
      <c r="Z590" s="193"/>
      <c r="AA590" s="193"/>
      <c r="AB590" s="193"/>
      <c r="AC590" s="193"/>
      <c r="AD590" s="193"/>
      <c r="AE590" s="193"/>
      <c r="AF590" s="193"/>
      <c r="AG590" s="193"/>
      <c r="AH590" s="193"/>
      <c r="AI590" s="194"/>
    </row>
    <row r="591" spans="15:35">
      <c r="O591" s="199"/>
      <c r="P591" s="191"/>
      <c r="Q591" s="191"/>
      <c r="R591" s="191"/>
      <c r="S591" s="191"/>
      <c r="T591" s="191"/>
      <c r="U591" s="191"/>
      <c r="V591" s="191"/>
      <c r="W591" s="191"/>
      <c r="X591" s="191"/>
      <c r="Y591" s="191"/>
      <c r="Z591" s="191"/>
      <c r="AA591" s="191"/>
      <c r="AB591" s="191"/>
      <c r="AC591" s="191"/>
      <c r="AD591" s="191"/>
      <c r="AE591" s="191"/>
      <c r="AF591" s="191"/>
      <c r="AG591" s="191"/>
      <c r="AH591" s="191"/>
      <c r="AI591" s="192"/>
    </row>
    <row r="592" spans="15:35">
      <c r="O592" s="199"/>
      <c r="P592" s="193"/>
      <c r="Q592" s="193"/>
      <c r="R592" s="193"/>
      <c r="S592" s="193"/>
      <c r="T592" s="193"/>
      <c r="U592" s="193"/>
      <c r="V592" s="193"/>
      <c r="W592" s="193"/>
      <c r="X592" s="193"/>
      <c r="Y592" s="193"/>
      <c r="Z592" s="193"/>
      <c r="AA592" s="193"/>
      <c r="AB592" s="193"/>
      <c r="AC592" s="193"/>
      <c r="AD592" s="193"/>
      <c r="AE592" s="193"/>
      <c r="AF592" s="193"/>
      <c r="AG592" s="193"/>
      <c r="AH592" s="193"/>
      <c r="AI592" s="194"/>
    </row>
    <row r="593" spans="15:35">
      <c r="O593" s="199"/>
      <c r="P593" s="191"/>
      <c r="Q593" s="191"/>
      <c r="R593" s="191"/>
      <c r="S593" s="191"/>
      <c r="T593" s="191"/>
      <c r="U593" s="191"/>
      <c r="V593" s="191"/>
      <c r="W593" s="191"/>
      <c r="X593" s="191"/>
      <c r="Y593" s="191"/>
      <c r="Z593" s="191"/>
      <c r="AA593" s="191"/>
      <c r="AB593" s="191"/>
      <c r="AC593" s="191"/>
      <c r="AD593" s="191"/>
      <c r="AE593" s="191"/>
      <c r="AF593" s="191"/>
      <c r="AG593" s="191"/>
      <c r="AH593" s="191"/>
      <c r="AI593" s="192"/>
    </row>
    <row r="594" spans="15:35">
      <c r="O594" s="199"/>
      <c r="P594" s="193"/>
      <c r="Q594" s="193"/>
      <c r="R594" s="193"/>
      <c r="S594" s="193"/>
      <c r="T594" s="193"/>
      <c r="U594" s="193"/>
      <c r="V594" s="193"/>
      <c r="W594" s="193"/>
      <c r="X594" s="193"/>
      <c r="Y594" s="193"/>
      <c r="Z594" s="193"/>
      <c r="AA594" s="193"/>
      <c r="AB594" s="193"/>
      <c r="AC594" s="193"/>
      <c r="AD594" s="193"/>
      <c r="AE594" s="193"/>
      <c r="AF594" s="193"/>
      <c r="AG594" s="193"/>
      <c r="AH594" s="193"/>
      <c r="AI594" s="194"/>
    </row>
    <row r="595" spans="15:35">
      <c r="O595" s="199"/>
      <c r="P595" s="191"/>
      <c r="Q595" s="191"/>
      <c r="R595" s="191"/>
      <c r="S595" s="191"/>
      <c r="T595" s="191"/>
      <c r="U595" s="191"/>
      <c r="V595" s="191"/>
      <c r="W595" s="191"/>
      <c r="X595" s="191"/>
      <c r="Y595" s="191"/>
      <c r="Z595" s="191"/>
      <c r="AA595" s="191"/>
      <c r="AB595" s="191"/>
      <c r="AC595" s="191"/>
      <c r="AD595" s="191"/>
      <c r="AE595" s="191"/>
      <c r="AF595" s="191"/>
      <c r="AG595" s="191"/>
      <c r="AH595" s="191"/>
      <c r="AI595" s="192"/>
    </row>
    <row r="596" spans="15:35">
      <c r="O596" s="199"/>
      <c r="P596" s="193"/>
      <c r="Q596" s="193"/>
      <c r="R596" s="193"/>
      <c r="S596" s="193"/>
      <c r="T596" s="193"/>
      <c r="U596" s="193"/>
      <c r="V596" s="193"/>
      <c r="W596" s="193"/>
      <c r="X596" s="193"/>
      <c r="Y596" s="193"/>
      <c r="Z596" s="193"/>
      <c r="AA596" s="193"/>
      <c r="AB596" s="193"/>
      <c r="AC596" s="193"/>
      <c r="AD596" s="193"/>
      <c r="AE596" s="193"/>
      <c r="AF596" s="193"/>
      <c r="AG596" s="193"/>
      <c r="AH596" s="193"/>
      <c r="AI596" s="194"/>
    </row>
    <row r="597" spans="15:35">
      <c r="O597" s="199"/>
      <c r="P597" s="191"/>
      <c r="Q597" s="191"/>
      <c r="R597" s="191"/>
      <c r="S597" s="191"/>
      <c r="T597" s="191"/>
      <c r="U597" s="191"/>
      <c r="V597" s="191"/>
      <c r="W597" s="191"/>
      <c r="X597" s="191"/>
      <c r="Y597" s="191"/>
      <c r="Z597" s="191"/>
      <c r="AA597" s="191"/>
      <c r="AB597" s="191"/>
      <c r="AC597" s="191"/>
      <c r="AD597" s="191"/>
      <c r="AE597" s="191"/>
      <c r="AF597" s="191"/>
      <c r="AG597" s="191"/>
      <c r="AH597" s="191"/>
      <c r="AI597" s="192"/>
    </row>
    <row r="598" spans="15:35">
      <c r="O598" s="199"/>
      <c r="P598" s="193"/>
      <c r="Q598" s="193"/>
      <c r="R598" s="193"/>
      <c r="S598" s="193"/>
      <c r="T598" s="193"/>
      <c r="U598" s="193"/>
      <c r="V598" s="193"/>
      <c r="W598" s="193"/>
      <c r="X598" s="193"/>
      <c r="Y598" s="193"/>
      <c r="Z598" s="193"/>
      <c r="AA598" s="193"/>
      <c r="AB598" s="193"/>
      <c r="AC598" s="193"/>
      <c r="AD598" s="193"/>
      <c r="AE598" s="193"/>
      <c r="AF598" s="193"/>
      <c r="AG598" s="193"/>
      <c r="AH598" s="193"/>
      <c r="AI598" s="194"/>
    </row>
    <row r="599" spans="15:35">
      <c r="O599" s="199"/>
      <c r="P599" s="191"/>
      <c r="Q599" s="191"/>
      <c r="R599" s="191"/>
      <c r="S599" s="191"/>
      <c r="T599" s="191"/>
      <c r="U599" s="191"/>
      <c r="V599" s="191"/>
      <c r="W599" s="191"/>
      <c r="X599" s="191"/>
      <c r="Y599" s="191"/>
      <c r="Z599" s="191"/>
      <c r="AA599" s="191"/>
      <c r="AB599" s="191"/>
      <c r="AC599" s="191"/>
      <c r="AD599" s="191"/>
      <c r="AE599" s="191"/>
      <c r="AF599" s="191"/>
      <c r="AG599" s="191"/>
      <c r="AH599" s="191"/>
      <c r="AI599" s="192"/>
    </row>
    <row r="600" spans="15:35">
      <c r="O600" s="199"/>
      <c r="P600" s="193"/>
      <c r="Q600" s="193"/>
      <c r="R600" s="193"/>
      <c r="S600" s="193"/>
      <c r="T600" s="193"/>
      <c r="U600" s="193"/>
      <c r="V600" s="193"/>
      <c r="W600" s="193"/>
      <c r="X600" s="193"/>
      <c r="Y600" s="193"/>
      <c r="Z600" s="193"/>
      <c r="AA600" s="193"/>
      <c r="AB600" s="193"/>
      <c r="AC600" s="193"/>
      <c r="AD600" s="193"/>
      <c r="AE600" s="193"/>
      <c r="AF600" s="193"/>
      <c r="AG600" s="193"/>
      <c r="AH600" s="193"/>
      <c r="AI600" s="194"/>
    </row>
    <row r="601" spans="15:35">
      <c r="O601" s="199"/>
      <c r="P601" s="191"/>
      <c r="Q601" s="191"/>
      <c r="R601" s="191"/>
      <c r="S601" s="191"/>
      <c r="T601" s="191"/>
      <c r="U601" s="191"/>
      <c r="V601" s="191"/>
      <c r="W601" s="191"/>
      <c r="X601" s="191"/>
      <c r="Y601" s="191"/>
      <c r="Z601" s="191"/>
      <c r="AA601" s="191"/>
      <c r="AB601" s="191"/>
      <c r="AC601" s="191"/>
      <c r="AD601" s="191"/>
      <c r="AE601" s="191"/>
      <c r="AF601" s="191"/>
      <c r="AG601" s="191"/>
      <c r="AH601" s="191"/>
      <c r="AI601" s="192"/>
    </row>
    <row r="602" spans="15:35">
      <c r="O602" s="199"/>
      <c r="P602" s="193"/>
      <c r="Q602" s="193"/>
      <c r="R602" s="193"/>
      <c r="S602" s="193"/>
      <c r="T602" s="193"/>
      <c r="U602" s="193"/>
      <c r="V602" s="193"/>
      <c r="W602" s="193"/>
      <c r="X602" s="193"/>
      <c r="Y602" s="193"/>
      <c r="Z602" s="193"/>
      <c r="AA602" s="193"/>
      <c r="AB602" s="193"/>
      <c r="AC602" s="193"/>
      <c r="AD602" s="193"/>
      <c r="AE602" s="193"/>
      <c r="AF602" s="193"/>
      <c r="AG602" s="193"/>
      <c r="AH602" s="193"/>
      <c r="AI602" s="194"/>
    </row>
    <row r="603" spans="15:35">
      <c r="O603" s="199"/>
      <c r="P603" s="191"/>
      <c r="Q603" s="191"/>
      <c r="R603" s="191"/>
      <c r="S603" s="191"/>
      <c r="T603" s="191"/>
      <c r="U603" s="191"/>
      <c r="V603" s="191"/>
      <c r="W603" s="191"/>
      <c r="X603" s="191"/>
      <c r="Y603" s="191"/>
      <c r="Z603" s="191"/>
      <c r="AA603" s="191"/>
      <c r="AB603" s="191"/>
      <c r="AC603" s="191"/>
      <c r="AD603" s="191"/>
      <c r="AE603" s="191"/>
      <c r="AF603" s="191"/>
      <c r="AG603" s="191"/>
      <c r="AH603" s="191"/>
      <c r="AI603" s="192"/>
    </row>
    <row r="604" spans="15:35">
      <c r="O604" s="199"/>
      <c r="P604" s="193"/>
      <c r="Q604" s="193"/>
      <c r="R604" s="193"/>
      <c r="S604" s="193"/>
      <c r="T604" s="193"/>
      <c r="U604" s="193"/>
      <c r="V604" s="193"/>
      <c r="W604" s="193"/>
      <c r="X604" s="193"/>
      <c r="Y604" s="193"/>
      <c r="Z604" s="193"/>
      <c r="AA604" s="193"/>
      <c r="AB604" s="193"/>
      <c r="AC604" s="193"/>
      <c r="AD604" s="193"/>
      <c r="AE604" s="193"/>
      <c r="AF604" s="193"/>
      <c r="AG604" s="193"/>
      <c r="AH604" s="193"/>
      <c r="AI604" s="194"/>
    </row>
    <row r="605" spans="15:35">
      <c r="O605" s="199"/>
      <c r="P605" s="191"/>
      <c r="Q605" s="191"/>
      <c r="R605" s="191"/>
      <c r="S605" s="191"/>
      <c r="T605" s="191"/>
      <c r="U605" s="191"/>
      <c r="V605" s="191"/>
      <c r="W605" s="191"/>
      <c r="X605" s="191"/>
      <c r="Y605" s="191"/>
      <c r="Z605" s="191"/>
      <c r="AA605" s="191"/>
      <c r="AB605" s="191"/>
      <c r="AC605" s="191"/>
      <c r="AD605" s="191"/>
      <c r="AE605" s="191"/>
      <c r="AF605" s="191"/>
      <c r="AG605" s="191"/>
      <c r="AH605" s="191"/>
      <c r="AI605" s="192"/>
    </row>
    <row r="606" spans="15:35">
      <c r="O606" s="199"/>
      <c r="P606" s="193"/>
      <c r="Q606" s="193"/>
      <c r="R606" s="193"/>
      <c r="S606" s="193"/>
      <c r="T606" s="193"/>
      <c r="U606" s="193"/>
      <c r="V606" s="193"/>
      <c r="W606" s="193"/>
      <c r="X606" s="193"/>
      <c r="Y606" s="193"/>
      <c r="Z606" s="193"/>
      <c r="AA606" s="193"/>
      <c r="AB606" s="193"/>
      <c r="AC606" s="193"/>
      <c r="AD606" s="193"/>
      <c r="AE606" s="193"/>
      <c r="AF606" s="193"/>
      <c r="AG606" s="193"/>
      <c r="AH606" s="193"/>
      <c r="AI606" s="194"/>
    </row>
    <row r="607" spans="15:35">
      <c r="O607" s="199"/>
      <c r="P607" s="191"/>
      <c r="Q607" s="191"/>
      <c r="R607" s="191"/>
      <c r="S607" s="191"/>
      <c r="T607" s="191"/>
      <c r="U607" s="191"/>
      <c r="V607" s="191"/>
      <c r="W607" s="191"/>
      <c r="X607" s="191"/>
      <c r="Y607" s="191"/>
      <c r="Z607" s="191"/>
      <c r="AA607" s="191"/>
      <c r="AB607" s="191"/>
      <c r="AC607" s="191"/>
      <c r="AD607" s="191"/>
      <c r="AE607" s="191"/>
      <c r="AF607" s="191"/>
      <c r="AG607" s="191"/>
      <c r="AH607" s="191"/>
      <c r="AI607" s="192"/>
    </row>
    <row r="608" spans="15:35">
      <c r="O608" s="199"/>
      <c r="P608" s="193"/>
      <c r="Q608" s="193"/>
      <c r="R608" s="193"/>
      <c r="S608" s="193"/>
      <c r="T608" s="193"/>
      <c r="U608" s="193"/>
      <c r="V608" s="193"/>
      <c r="W608" s="193"/>
      <c r="X608" s="193"/>
      <c r="Y608" s="193"/>
      <c r="Z608" s="193"/>
      <c r="AA608" s="193"/>
      <c r="AB608" s="193"/>
      <c r="AC608" s="193"/>
      <c r="AD608" s="193"/>
      <c r="AE608" s="193"/>
      <c r="AF608" s="193"/>
      <c r="AG608" s="193"/>
      <c r="AH608" s="193"/>
      <c r="AI608" s="194"/>
    </row>
    <row r="609" spans="15:35">
      <c r="O609" s="199"/>
      <c r="P609" s="191"/>
      <c r="Q609" s="191"/>
      <c r="R609" s="191"/>
      <c r="S609" s="191"/>
      <c r="T609" s="191"/>
      <c r="U609" s="191"/>
      <c r="V609" s="191"/>
      <c r="W609" s="191"/>
      <c r="X609" s="191"/>
      <c r="Y609" s="191"/>
      <c r="Z609" s="191"/>
      <c r="AA609" s="191"/>
      <c r="AB609" s="191"/>
      <c r="AC609" s="191"/>
      <c r="AD609" s="191"/>
      <c r="AE609" s="191"/>
      <c r="AF609" s="191"/>
      <c r="AG609" s="191"/>
      <c r="AH609" s="191"/>
      <c r="AI609" s="192"/>
    </row>
    <row r="610" spans="15:35">
      <c r="O610" s="199"/>
      <c r="P610" s="193"/>
      <c r="Q610" s="193"/>
      <c r="R610" s="193"/>
      <c r="S610" s="193"/>
      <c r="T610" s="193"/>
      <c r="U610" s="193"/>
      <c r="V610" s="193"/>
      <c r="W610" s="193"/>
      <c r="X610" s="193"/>
      <c r="Y610" s="193"/>
      <c r="Z610" s="193"/>
      <c r="AA610" s="193"/>
      <c r="AB610" s="193"/>
      <c r="AC610" s="193"/>
      <c r="AD610" s="193"/>
      <c r="AE610" s="193"/>
      <c r="AF610" s="193"/>
      <c r="AG610" s="193"/>
      <c r="AH610" s="193"/>
      <c r="AI610" s="194"/>
    </row>
    <row r="611" spans="15:35">
      <c r="O611" s="199"/>
      <c r="P611" s="191"/>
      <c r="Q611" s="191"/>
      <c r="R611" s="191"/>
      <c r="S611" s="191"/>
      <c r="T611" s="191"/>
      <c r="U611" s="191"/>
      <c r="V611" s="191"/>
      <c r="W611" s="191"/>
      <c r="X611" s="191"/>
      <c r="Y611" s="191"/>
      <c r="Z611" s="191"/>
      <c r="AA611" s="191"/>
      <c r="AB611" s="191"/>
      <c r="AC611" s="191"/>
      <c r="AD611" s="191"/>
      <c r="AE611" s="191"/>
      <c r="AF611" s="191"/>
      <c r="AG611" s="191"/>
      <c r="AH611" s="191"/>
      <c r="AI611" s="192"/>
    </row>
    <row r="612" spans="15:35">
      <c r="O612" s="199"/>
      <c r="P612" s="193"/>
      <c r="Q612" s="193"/>
      <c r="R612" s="193"/>
      <c r="S612" s="193"/>
      <c r="T612" s="193"/>
      <c r="U612" s="193"/>
      <c r="V612" s="193"/>
      <c r="W612" s="193"/>
      <c r="X612" s="193"/>
      <c r="Y612" s="193"/>
      <c r="Z612" s="193"/>
      <c r="AA612" s="193"/>
      <c r="AB612" s="193"/>
      <c r="AC612" s="193"/>
      <c r="AD612" s="193"/>
      <c r="AE612" s="193"/>
      <c r="AF612" s="193"/>
      <c r="AG612" s="193"/>
      <c r="AH612" s="193"/>
      <c r="AI612" s="194"/>
    </row>
    <row r="613" spans="15:35">
      <c r="O613" s="199"/>
      <c r="P613" s="191"/>
      <c r="Q613" s="191"/>
      <c r="R613" s="191"/>
      <c r="S613" s="191"/>
      <c r="T613" s="191"/>
      <c r="U613" s="191"/>
      <c r="V613" s="191"/>
      <c r="W613" s="191"/>
      <c r="X613" s="191"/>
      <c r="Y613" s="191"/>
      <c r="Z613" s="191"/>
      <c r="AA613" s="191"/>
      <c r="AB613" s="191"/>
      <c r="AC613" s="191"/>
      <c r="AD613" s="191"/>
      <c r="AE613" s="191"/>
      <c r="AF613" s="191"/>
      <c r="AG613" s="191"/>
      <c r="AH613" s="191"/>
      <c r="AI613" s="192"/>
    </row>
    <row r="614" spans="15:35">
      <c r="O614" s="199"/>
      <c r="P614" s="193"/>
      <c r="Q614" s="193"/>
      <c r="R614" s="193"/>
      <c r="S614" s="193"/>
      <c r="T614" s="193"/>
      <c r="U614" s="193"/>
      <c r="V614" s="193"/>
      <c r="W614" s="193"/>
      <c r="X614" s="193"/>
      <c r="Y614" s="193"/>
      <c r="Z614" s="193"/>
      <c r="AA614" s="193"/>
      <c r="AB614" s="193"/>
      <c r="AC614" s="193"/>
      <c r="AD614" s="193"/>
      <c r="AE614" s="193"/>
      <c r="AF614" s="193"/>
      <c r="AG614" s="193"/>
      <c r="AH614" s="193"/>
      <c r="AI614" s="194"/>
    </row>
    <row r="615" spans="15:35">
      <c r="O615" s="199"/>
      <c r="P615" s="191"/>
      <c r="Q615" s="191"/>
      <c r="R615" s="191"/>
      <c r="S615" s="191"/>
      <c r="T615" s="191"/>
      <c r="U615" s="191"/>
      <c r="V615" s="191"/>
      <c r="W615" s="191"/>
      <c r="X615" s="191"/>
      <c r="Y615" s="191"/>
      <c r="Z615" s="191"/>
      <c r="AA615" s="191"/>
      <c r="AB615" s="191"/>
      <c r="AC615" s="191"/>
      <c r="AD615" s="191"/>
      <c r="AE615" s="191"/>
      <c r="AF615" s="191"/>
      <c r="AG615" s="191"/>
      <c r="AH615" s="191"/>
      <c r="AI615" s="192"/>
    </row>
    <row r="616" spans="15:35">
      <c r="O616" s="199"/>
      <c r="P616" s="193"/>
      <c r="Q616" s="193"/>
      <c r="R616" s="193"/>
      <c r="S616" s="193"/>
      <c r="T616" s="193"/>
      <c r="U616" s="193"/>
      <c r="V616" s="193"/>
      <c r="W616" s="193"/>
      <c r="X616" s="193"/>
      <c r="Y616" s="193"/>
      <c r="Z616" s="193"/>
      <c r="AA616" s="193"/>
      <c r="AB616" s="193"/>
      <c r="AC616" s="193"/>
      <c r="AD616" s="193"/>
      <c r="AE616" s="193"/>
      <c r="AF616" s="193"/>
      <c r="AG616" s="193"/>
      <c r="AH616" s="193"/>
      <c r="AI616" s="194"/>
    </row>
    <row r="617" spans="15:35">
      <c r="O617" s="199"/>
      <c r="P617" s="191"/>
      <c r="Q617" s="191"/>
      <c r="R617" s="191"/>
      <c r="S617" s="191"/>
      <c r="T617" s="191"/>
      <c r="U617" s="191"/>
      <c r="V617" s="191"/>
      <c r="W617" s="191"/>
      <c r="X617" s="191"/>
      <c r="Y617" s="191"/>
      <c r="Z617" s="191"/>
      <c r="AA617" s="191"/>
      <c r="AB617" s="191"/>
      <c r="AC617" s="191"/>
      <c r="AD617" s="191"/>
      <c r="AE617" s="191"/>
      <c r="AF617" s="191"/>
      <c r="AG617" s="191"/>
      <c r="AH617" s="191"/>
      <c r="AI617" s="192"/>
    </row>
    <row r="618" spans="15:35">
      <c r="O618" s="199"/>
      <c r="P618" s="193"/>
      <c r="Q618" s="193"/>
      <c r="R618" s="193"/>
      <c r="S618" s="193"/>
      <c r="T618" s="193"/>
      <c r="U618" s="193"/>
      <c r="V618" s="193"/>
      <c r="W618" s="193"/>
      <c r="X618" s="193"/>
      <c r="Y618" s="193"/>
      <c r="Z618" s="193"/>
      <c r="AA618" s="193"/>
      <c r="AB618" s="193"/>
      <c r="AC618" s="193"/>
      <c r="AD618" s="193"/>
      <c r="AE618" s="193"/>
      <c r="AF618" s="193"/>
      <c r="AG618" s="193"/>
      <c r="AH618" s="193"/>
      <c r="AI618" s="194"/>
    </row>
    <row r="619" spans="15:35">
      <c r="O619" s="199"/>
      <c r="P619" s="191"/>
      <c r="Q619" s="191"/>
      <c r="R619" s="191"/>
      <c r="S619" s="191"/>
      <c r="T619" s="191"/>
      <c r="U619" s="191"/>
      <c r="V619" s="191"/>
      <c r="W619" s="191"/>
      <c r="X619" s="191"/>
      <c r="Y619" s="191"/>
      <c r="Z619" s="191"/>
      <c r="AA619" s="191"/>
      <c r="AB619" s="191"/>
      <c r="AC619" s="191"/>
      <c r="AD619" s="191"/>
      <c r="AE619" s="191"/>
      <c r="AF619" s="191"/>
      <c r="AG619" s="191"/>
      <c r="AH619" s="191"/>
      <c r="AI619" s="192"/>
    </row>
    <row r="620" spans="15:35">
      <c r="O620" s="199"/>
      <c r="P620" s="193"/>
      <c r="Q620" s="193"/>
      <c r="R620" s="193"/>
      <c r="S620" s="193"/>
      <c r="T620" s="193"/>
      <c r="U620" s="193"/>
      <c r="V620" s="193"/>
      <c r="W620" s="193"/>
      <c r="X620" s="193"/>
      <c r="Y620" s="193"/>
      <c r="Z620" s="193"/>
      <c r="AA620" s="193"/>
      <c r="AB620" s="193"/>
      <c r="AC620" s="193"/>
      <c r="AD620" s="193"/>
      <c r="AE620" s="193"/>
      <c r="AF620" s="193"/>
      <c r="AG620" s="193"/>
      <c r="AH620" s="193"/>
      <c r="AI620" s="194"/>
    </row>
    <row r="621" spans="15:35">
      <c r="O621" s="199"/>
      <c r="P621" s="191"/>
      <c r="Q621" s="191"/>
      <c r="R621" s="191"/>
      <c r="S621" s="191"/>
      <c r="T621" s="191"/>
      <c r="U621" s="191"/>
      <c r="V621" s="191"/>
      <c r="W621" s="191"/>
      <c r="X621" s="191"/>
      <c r="Y621" s="191"/>
      <c r="Z621" s="191"/>
      <c r="AA621" s="191"/>
      <c r="AB621" s="191"/>
      <c r="AC621" s="191"/>
      <c r="AD621" s="191"/>
      <c r="AE621" s="191"/>
      <c r="AF621" s="191"/>
      <c r="AG621" s="191"/>
      <c r="AH621" s="191"/>
      <c r="AI621" s="192"/>
    </row>
    <row r="622" spans="15:35">
      <c r="O622" s="199"/>
      <c r="P622" s="193"/>
      <c r="Q622" s="193"/>
      <c r="R622" s="193"/>
      <c r="S622" s="193"/>
      <c r="T622" s="193"/>
      <c r="U622" s="193"/>
      <c r="V622" s="193"/>
      <c r="W622" s="193"/>
      <c r="X622" s="193"/>
      <c r="Y622" s="193"/>
      <c r="Z622" s="193"/>
      <c r="AA622" s="193"/>
      <c r="AB622" s="193"/>
      <c r="AC622" s="193"/>
      <c r="AD622" s="193"/>
      <c r="AE622" s="193"/>
      <c r="AF622" s="193"/>
      <c r="AG622" s="193"/>
      <c r="AH622" s="193"/>
      <c r="AI622" s="194"/>
    </row>
    <row r="623" spans="15:35">
      <c r="O623" s="199"/>
      <c r="P623" s="191"/>
      <c r="Q623" s="191"/>
      <c r="R623" s="191"/>
      <c r="S623" s="191"/>
      <c r="T623" s="191"/>
      <c r="U623" s="191"/>
      <c r="V623" s="191"/>
      <c r="W623" s="191"/>
      <c r="X623" s="191"/>
      <c r="Y623" s="191"/>
      <c r="Z623" s="191"/>
      <c r="AA623" s="191"/>
      <c r="AB623" s="191"/>
      <c r="AC623" s="191"/>
      <c r="AD623" s="191"/>
      <c r="AE623" s="191"/>
      <c r="AF623" s="191"/>
      <c r="AG623" s="191"/>
      <c r="AH623" s="191"/>
      <c r="AI623" s="192"/>
    </row>
    <row r="624" spans="15:35">
      <c r="O624" s="199"/>
      <c r="P624" s="193"/>
      <c r="Q624" s="193"/>
      <c r="R624" s="193"/>
      <c r="S624" s="193"/>
      <c r="T624" s="193"/>
      <c r="U624" s="193"/>
      <c r="V624" s="193"/>
      <c r="W624" s="193"/>
      <c r="X624" s="193"/>
      <c r="Y624" s="193"/>
      <c r="Z624" s="193"/>
      <c r="AA624" s="193"/>
      <c r="AB624" s="193"/>
      <c r="AC624" s="193"/>
      <c r="AD624" s="193"/>
      <c r="AE624" s="193"/>
      <c r="AF624" s="193"/>
      <c r="AG624" s="193"/>
      <c r="AH624" s="193"/>
      <c r="AI624" s="194"/>
    </row>
    <row r="625" spans="15:35">
      <c r="O625" s="199"/>
      <c r="P625" s="191"/>
      <c r="Q625" s="191"/>
      <c r="R625" s="191"/>
      <c r="S625" s="191"/>
      <c r="T625" s="191"/>
      <c r="U625" s="191"/>
      <c r="V625" s="191"/>
      <c r="W625" s="191"/>
      <c r="X625" s="191"/>
      <c r="Y625" s="191"/>
      <c r="Z625" s="191"/>
      <c r="AA625" s="191"/>
      <c r="AB625" s="191"/>
      <c r="AC625" s="191"/>
      <c r="AD625" s="191"/>
      <c r="AE625" s="191"/>
      <c r="AF625" s="191"/>
      <c r="AG625" s="191"/>
      <c r="AH625" s="191"/>
      <c r="AI625" s="192"/>
    </row>
    <row r="626" spans="15:35">
      <c r="O626" s="199"/>
      <c r="P626" s="193"/>
      <c r="Q626" s="193"/>
      <c r="R626" s="193"/>
      <c r="S626" s="193"/>
      <c r="T626" s="193"/>
      <c r="U626" s="193"/>
      <c r="V626" s="193"/>
      <c r="W626" s="193"/>
      <c r="X626" s="193"/>
      <c r="Y626" s="193"/>
      <c r="Z626" s="193"/>
      <c r="AA626" s="193"/>
      <c r="AB626" s="193"/>
      <c r="AC626" s="193"/>
      <c r="AD626" s="193"/>
      <c r="AE626" s="193"/>
      <c r="AF626" s="193"/>
      <c r="AG626" s="193"/>
      <c r="AH626" s="193"/>
      <c r="AI626" s="194"/>
    </row>
    <row r="627" spans="15:35">
      <c r="O627" s="199"/>
      <c r="P627" s="191"/>
      <c r="Q627" s="191"/>
      <c r="R627" s="191"/>
      <c r="S627" s="191"/>
      <c r="T627" s="191"/>
      <c r="U627" s="191"/>
      <c r="V627" s="191"/>
      <c r="W627" s="191"/>
      <c r="X627" s="191"/>
      <c r="Y627" s="191"/>
      <c r="Z627" s="191"/>
      <c r="AA627" s="191"/>
      <c r="AB627" s="191"/>
      <c r="AC627" s="191"/>
      <c r="AD627" s="191"/>
      <c r="AE627" s="191"/>
      <c r="AF627" s="191"/>
      <c r="AG627" s="191"/>
      <c r="AH627" s="191"/>
      <c r="AI627" s="192"/>
    </row>
    <row r="628" spans="15:35">
      <c r="O628" s="199"/>
      <c r="P628" s="193"/>
      <c r="Q628" s="193"/>
      <c r="R628" s="193"/>
      <c r="S628" s="193"/>
      <c r="T628" s="193"/>
      <c r="U628" s="193"/>
      <c r="V628" s="193"/>
      <c r="W628" s="193"/>
      <c r="X628" s="193"/>
      <c r="Y628" s="193"/>
      <c r="Z628" s="193"/>
      <c r="AA628" s="193"/>
      <c r="AB628" s="193"/>
      <c r="AC628" s="193"/>
      <c r="AD628" s="193"/>
      <c r="AE628" s="193"/>
      <c r="AF628" s="193"/>
      <c r="AG628" s="193"/>
      <c r="AH628" s="193"/>
      <c r="AI628" s="194"/>
    </row>
    <row r="629" spans="15:35">
      <c r="O629" s="199"/>
      <c r="P629" s="191"/>
      <c r="Q629" s="191"/>
      <c r="R629" s="191"/>
      <c r="S629" s="191"/>
      <c r="T629" s="191"/>
      <c r="U629" s="191"/>
      <c r="V629" s="191"/>
      <c r="W629" s="191"/>
      <c r="X629" s="191"/>
      <c r="Y629" s="191"/>
      <c r="Z629" s="191"/>
      <c r="AA629" s="191"/>
      <c r="AB629" s="191"/>
      <c r="AC629" s="191"/>
      <c r="AD629" s="191"/>
      <c r="AE629" s="191"/>
      <c r="AF629" s="191"/>
      <c r="AG629" s="191"/>
      <c r="AH629" s="191"/>
      <c r="AI629" s="192"/>
    </row>
    <row r="630" spans="15:35">
      <c r="O630" s="199"/>
      <c r="P630" s="193"/>
      <c r="Q630" s="193"/>
      <c r="R630" s="193"/>
      <c r="S630" s="193"/>
      <c r="T630" s="193"/>
      <c r="U630" s="193"/>
      <c r="V630" s="193"/>
      <c r="W630" s="193"/>
      <c r="X630" s="193"/>
      <c r="Y630" s="193"/>
      <c r="Z630" s="193"/>
      <c r="AA630" s="193"/>
      <c r="AB630" s="193"/>
      <c r="AC630" s="193"/>
      <c r="AD630" s="193"/>
      <c r="AE630" s="193"/>
      <c r="AF630" s="193"/>
      <c r="AG630" s="193"/>
      <c r="AH630" s="193"/>
      <c r="AI630" s="194"/>
    </row>
    <row r="631" spans="15:35">
      <c r="O631" s="199"/>
      <c r="P631" s="191"/>
      <c r="Q631" s="191"/>
      <c r="R631" s="191"/>
      <c r="S631" s="191"/>
      <c r="T631" s="191"/>
      <c r="U631" s="191"/>
      <c r="V631" s="191"/>
      <c r="W631" s="191"/>
      <c r="X631" s="191"/>
      <c r="Y631" s="191"/>
      <c r="Z631" s="191"/>
      <c r="AA631" s="191"/>
      <c r="AB631" s="191"/>
      <c r="AC631" s="191"/>
      <c r="AD631" s="191"/>
      <c r="AE631" s="191"/>
      <c r="AF631" s="191"/>
      <c r="AG631" s="191"/>
      <c r="AH631" s="191"/>
      <c r="AI631" s="192"/>
    </row>
    <row r="632" spans="15:35">
      <c r="O632" s="199"/>
      <c r="P632" s="193"/>
      <c r="Q632" s="193"/>
      <c r="R632" s="193"/>
      <c r="S632" s="193"/>
      <c r="T632" s="193"/>
      <c r="U632" s="193"/>
      <c r="V632" s="193"/>
      <c r="W632" s="193"/>
      <c r="X632" s="193"/>
      <c r="Y632" s="193"/>
      <c r="Z632" s="193"/>
      <c r="AA632" s="193"/>
      <c r="AB632" s="193"/>
      <c r="AC632" s="193"/>
      <c r="AD632" s="193"/>
      <c r="AE632" s="193"/>
      <c r="AF632" s="193"/>
      <c r="AG632" s="193"/>
      <c r="AH632" s="193"/>
      <c r="AI632" s="194"/>
    </row>
    <row r="633" spans="15:35">
      <c r="O633" s="199"/>
      <c r="P633" s="191"/>
      <c r="Q633" s="191"/>
      <c r="R633" s="191"/>
      <c r="S633" s="191"/>
      <c r="T633" s="191"/>
      <c r="U633" s="191"/>
      <c r="V633" s="191"/>
      <c r="W633" s="191"/>
      <c r="X633" s="191"/>
      <c r="Y633" s="191"/>
      <c r="Z633" s="191"/>
      <c r="AA633" s="191"/>
      <c r="AB633" s="191"/>
      <c r="AC633" s="191"/>
      <c r="AD633" s="191"/>
      <c r="AE633" s="191"/>
      <c r="AF633" s="191"/>
      <c r="AG633" s="191"/>
      <c r="AH633" s="191"/>
      <c r="AI633" s="192"/>
    </row>
    <row r="634" spans="15:35">
      <c r="O634" s="199"/>
      <c r="P634" s="193"/>
      <c r="Q634" s="193"/>
      <c r="R634" s="193"/>
      <c r="S634" s="193"/>
      <c r="T634" s="193"/>
      <c r="U634" s="193"/>
      <c r="V634" s="193"/>
      <c r="W634" s="193"/>
      <c r="X634" s="193"/>
      <c r="Y634" s="193"/>
      <c r="Z634" s="193"/>
      <c r="AA634" s="193"/>
      <c r="AB634" s="193"/>
      <c r="AC634" s="193"/>
      <c r="AD634" s="193"/>
      <c r="AE634" s="193"/>
      <c r="AF634" s="193"/>
      <c r="AG634" s="193"/>
      <c r="AH634" s="193"/>
      <c r="AI634" s="194"/>
    </row>
    <row r="635" spans="15:35">
      <c r="O635" s="199"/>
      <c r="P635" s="191"/>
      <c r="Q635" s="191"/>
      <c r="R635" s="191"/>
      <c r="S635" s="191"/>
      <c r="T635" s="191"/>
      <c r="U635" s="191"/>
      <c r="V635" s="191"/>
      <c r="W635" s="191"/>
      <c r="X635" s="191"/>
      <c r="Y635" s="191"/>
      <c r="Z635" s="191"/>
      <c r="AA635" s="191"/>
      <c r="AB635" s="191"/>
      <c r="AC635" s="191"/>
      <c r="AD635" s="191"/>
      <c r="AE635" s="191"/>
      <c r="AF635" s="191"/>
      <c r="AG635" s="191"/>
      <c r="AH635" s="191"/>
      <c r="AI635" s="192"/>
    </row>
    <row r="636" spans="15:35">
      <c r="O636" s="199"/>
      <c r="P636" s="193"/>
      <c r="Q636" s="193"/>
      <c r="R636" s="193"/>
      <c r="S636" s="193"/>
      <c r="T636" s="193"/>
      <c r="U636" s="193"/>
      <c r="V636" s="193"/>
      <c r="W636" s="193"/>
      <c r="X636" s="193"/>
      <c r="Y636" s="193"/>
      <c r="Z636" s="193"/>
      <c r="AA636" s="193"/>
      <c r="AB636" s="193"/>
      <c r="AC636" s="193"/>
      <c r="AD636" s="193"/>
      <c r="AE636" s="193"/>
      <c r="AF636" s="193"/>
      <c r="AG636" s="193"/>
      <c r="AH636" s="193"/>
      <c r="AI636" s="194"/>
    </row>
    <row r="637" spans="15:35">
      <c r="O637" s="199"/>
      <c r="P637" s="191"/>
      <c r="Q637" s="191"/>
      <c r="R637" s="191"/>
      <c r="S637" s="191"/>
      <c r="T637" s="191"/>
      <c r="U637" s="191"/>
      <c r="V637" s="191"/>
      <c r="W637" s="191"/>
      <c r="X637" s="191"/>
      <c r="Y637" s="191"/>
      <c r="Z637" s="191"/>
      <c r="AA637" s="191"/>
      <c r="AB637" s="191"/>
      <c r="AC637" s="191"/>
      <c r="AD637" s="191"/>
      <c r="AE637" s="191"/>
      <c r="AF637" s="191"/>
      <c r="AG637" s="191"/>
      <c r="AH637" s="191"/>
      <c r="AI637" s="192"/>
    </row>
    <row r="638" spans="15:35">
      <c r="O638" s="199"/>
      <c r="P638" s="193"/>
      <c r="Q638" s="193"/>
      <c r="R638" s="193"/>
      <c r="S638" s="193"/>
      <c r="T638" s="193"/>
      <c r="U638" s="193"/>
      <c r="V638" s="193"/>
      <c r="W638" s="193"/>
      <c r="X638" s="193"/>
      <c r="Y638" s="193"/>
      <c r="Z638" s="193"/>
      <c r="AA638" s="193"/>
      <c r="AB638" s="193"/>
      <c r="AC638" s="193"/>
      <c r="AD638" s="193"/>
      <c r="AE638" s="193"/>
      <c r="AF638" s="193"/>
      <c r="AG638" s="193"/>
      <c r="AH638" s="193"/>
      <c r="AI638" s="194"/>
    </row>
    <row r="639" spans="15:35">
      <c r="O639" s="199"/>
      <c r="P639" s="191"/>
      <c r="Q639" s="191"/>
      <c r="R639" s="191"/>
      <c r="S639" s="191"/>
      <c r="T639" s="191"/>
      <c r="U639" s="191"/>
      <c r="V639" s="191"/>
      <c r="W639" s="191"/>
      <c r="X639" s="191"/>
      <c r="Y639" s="191"/>
      <c r="Z639" s="191"/>
      <c r="AA639" s="191"/>
      <c r="AB639" s="191"/>
      <c r="AC639" s="191"/>
      <c r="AD639" s="191"/>
      <c r="AE639" s="191"/>
      <c r="AF639" s="191"/>
      <c r="AG639" s="191"/>
      <c r="AH639" s="191"/>
      <c r="AI639" s="192"/>
    </row>
    <row r="640" spans="15:35">
      <c r="O640" s="199"/>
      <c r="P640" s="193"/>
      <c r="Q640" s="193"/>
      <c r="R640" s="193"/>
      <c r="S640" s="193"/>
      <c r="T640" s="193"/>
      <c r="U640" s="193"/>
      <c r="V640" s="193"/>
      <c r="W640" s="193"/>
      <c r="X640" s="193"/>
      <c r="Y640" s="193"/>
      <c r="Z640" s="193"/>
      <c r="AA640" s="193"/>
      <c r="AB640" s="193"/>
      <c r="AC640" s="193"/>
      <c r="AD640" s="193"/>
      <c r="AE640" s="193"/>
      <c r="AF640" s="193"/>
      <c r="AG640" s="193"/>
      <c r="AH640" s="193"/>
      <c r="AI640" s="194"/>
    </row>
    <row r="641" spans="15:35">
      <c r="O641" s="199"/>
      <c r="P641" s="191"/>
      <c r="Q641" s="191"/>
      <c r="R641" s="191"/>
      <c r="S641" s="191"/>
      <c r="T641" s="191"/>
      <c r="U641" s="191"/>
      <c r="V641" s="191"/>
      <c r="W641" s="191"/>
      <c r="X641" s="191"/>
      <c r="Y641" s="191"/>
      <c r="Z641" s="191"/>
      <c r="AA641" s="191"/>
      <c r="AB641" s="191"/>
      <c r="AC641" s="191"/>
      <c r="AD641" s="191"/>
      <c r="AE641" s="191"/>
      <c r="AF641" s="191"/>
      <c r="AG641" s="191"/>
      <c r="AH641" s="191"/>
      <c r="AI641" s="192"/>
    </row>
    <row r="642" spans="15:35">
      <c r="O642" s="199"/>
      <c r="P642" s="193"/>
      <c r="Q642" s="193"/>
      <c r="R642" s="193"/>
      <c r="S642" s="193"/>
      <c r="T642" s="193"/>
      <c r="U642" s="193"/>
      <c r="V642" s="193"/>
      <c r="W642" s="193"/>
      <c r="X642" s="193"/>
      <c r="Y642" s="193"/>
      <c r="Z642" s="193"/>
      <c r="AA642" s="193"/>
      <c r="AB642" s="193"/>
      <c r="AC642" s="193"/>
      <c r="AD642" s="193"/>
      <c r="AE642" s="193"/>
      <c r="AF642" s="193"/>
      <c r="AG642" s="193"/>
      <c r="AH642" s="193"/>
      <c r="AI642" s="194"/>
    </row>
    <row r="643" spans="15:35">
      <c r="O643" s="199"/>
      <c r="P643" s="191"/>
      <c r="Q643" s="191"/>
      <c r="R643" s="191"/>
      <c r="S643" s="191"/>
      <c r="T643" s="191"/>
      <c r="U643" s="191"/>
      <c r="V643" s="191"/>
      <c r="W643" s="191"/>
      <c r="X643" s="191"/>
      <c r="Y643" s="191"/>
      <c r="Z643" s="191"/>
      <c r="AA643" s="191"/>
      <c r="AB643" s="191"/>
      <c r="AC643" s="191"/>
      <c r="AD643" s="191"/>
      <c r="AE643" s="191"/>
      <c r="AF643" s="191"/>
      <c r="AG643" s="191"/>
      <c r="AH643" s="191"/>
      <c r="AI643" s="192"/>
    </row>
    <row r="644" spans="15:35">
      <c r="O644" s="199"/>
      <c r="P644" s="193"/>
      <c r="Q644" s="193"/>
      <c r="R644" s="193"/>
      <c r="S644" s="193"/>
      <c r="T644" s="193"/>
      <c r="U644" s="193"/>
      <c r="V644" s="193"/>
      <c r="W644" s="193"/>
      <c r="X644" s="193"/>
      <c r="Y644" s="193"/>
      <c r="Z644" s="193"/>
      <c r="AA644" s="193"/>
      <c r="AB644" s="193"/>
      <c r="AC644" s="193"/>
      <c r="AD644" s="193"/>
      <c r="AE644" s="193"/>
      <c r="AF644" s="193"/>
      <c r="AG644" s="193"/>
      <c r="AH644" s="193"/>
      <c r="AI644" s="194"/>
    </row>
    <row r="645" spans="15:35">
      <c r="O645" s="199"/>
      <c r="P645" s="191"/>
      <c r="Q645" s="191"/>
      <c r="R645" s="191"/>
      <c r="S645" s="191"/>
      <c r="T645" s="191"/>
      <c r="U645" s="191"/>
      <c r="V645" s="191"/>
      <c r="W645" s="191"/>
      <c r="X645" s="191"/>
      <c r="Y645" s="191"/>
      <c r="Z645" s="191"/>
      <c r="AA645" s="191"/>
      <c r="AB645" s="191"/>
      <c r="AC645" s="191"/>
      <c r="AD645" s="191"/>
      <c r="AE645" s="191"/>
      <c r="AF645" s="191"/>
      <c r="AG645" s="191"/>
      <c r="AH645" s="191"/>
      <c r="AI645" s="192"/>
    </row>
    <row r="646" spans="15:35">
      <c r="O646" s="199"/>
      <c r="P646" s="193"/>
      <c r="Q646" s="193"/>
      <c r="R646" s="193"/>
      <c r="S646" s="193"/>
      <c r="T646" s="193"/>
      <c r="U646" s="193"/>
      <c r="V646" s="193"/>
      <c r="W646" s="193"/>
      <c r="X646" s="193"/>
      <c r="Y646" s="193"/>
      <c r="Z646" s="193"/>
      <c r="AA646" s="193"/>
      <c r="AB646" s="193"/>
      <c r="AC646" s="193"/>
      <c r="AD646" s="193"/>
      <c r="AE646" s="193"/>
      <c r="AF646" s="193"/>
      <c r="AG646" s="193"/>
      <c r="AH646" s="193"/>
      <c r="AI646" s="194"/>
    </row>
    <row r="647" spans="15:35">
      <c r="O647" s="199"/>
      <c r="P647" s="191"/>
      <c r="Q647" s="191"/>
      <c r="R647" s="191"/>
      <c r="S647" s="191"/>
      <c r="T647" s="191"/>
      <c r="U647" s="191"/>
      <c r="V647" s="191"/>
      <c r="W647" s="191"/>
      <c r="X647" s="191"/>
      <c r="Y647" s="191"/>
      <c r="Z647" s="191"/>
      <c r="AA647" s="191"/>
      <c r="AB647" s="191"/>
      <c r="AC647" s="191"/>
      <c r="AD647" s="191"/>
      <c r="AE647" s="191"/>
      <c r="AF647" s="191"/>
      <c r="AG647" s="191"/>
      <c r="AH647" s="191"/>
      <c r="AI647" s="192"/>
    </row>
    <row r="648" spans="15:35">
      <c r="O648" s="199"/>
      <c r="P648" s="193"/>
      <c r="Q648" s="193"/>
      <c r="R648" s="193"/>
      <c r="S648" s="193"/>
      <c r="T648" s="193"/>
      <c r="U648" s="193"/>
      <c r="V648" s="193"/>
      <c r="W648" s="193"/>
      <c r="X648" s="193"/>
      <c r="Y648" s="193"/>
      <c r="Z648" s="193"/>
      <c r="AA648" s="193"/>
      <c r="AB648" s="193"/>
      <c r="AC648" s="193"/>
      <c r="AD648" s="193"/>
      <c r="AE648" s="193"/>
      <c r="AF648" s="193"/>
      <c r="AG648" s="193"/>
      <c r="AH648" s="193"/>
      <c r="AI648" s="194"/>
    </row>
    <row r="649" spans="15:35">
      <c r="O649" s="199"/>
      <c r="P649" s="191"/>
      <c r="Q649" s="191"/>
      <c r="R649" s="191"/>
      <c r="S649" s="191"/>
      <c r="T649" s="191"/>
      <c r="U649" s="191"/>
      <c r="V649" s="191"/>
      <c r="W649" s="191"/>
      <c r="X649" s="191"/>
      <c r="Y649" s="191"/>
      <c r="Z649" s="191"/>
      <c r="AA649" s="191"/>
      <c r="AB649" s="191"/>
      <c r="AC649" s="191"/>
      <c r="AD649" s="191"/>
      <c r="AE649" s="191"/>
      <c r="AF649" s="191"/>
      <c r="AG649" s="191"/>
      <c r="AH649" s="191"/>
      <c r="AI649" s="192"/>
    </row>
    <row r="650" spans="15:35">
      <c r="O650" s="199"/>
      <c r="P650" s="193"/>
      <c r="Q650" s="193"/>
      <c r="R650" s="193"/>
      <c r="S650" s="193"/>
      <c r="T650" s="193"/>
      <c r="U650" s="193"/>
      <c r="V650" s="193"/>
      <c r="W650" s="193"/>
      <c r="X650" s="193"/>
      <c r="Y650" s="193"/>
      <c r="Z650" s="193"/>
      <c r="AA650" s="193"/>
      <c r="AB650" s="193"/>
      <c r="AC650" s="193"/>
      <c r="AD650" s="193"/>
      <c r="AE650" s="193"/>
      <c r="AF650" s="193"/>
      <c r="AG650" s="193"/>
      <c r="AH650" s="193"/>
      <c r="AI650" s="194"/>
    </row>
    <row r="651" spans="15:35">
      <c r="O651" s="199"/>
      <c r="P651" s="191"/>
      <c r="Q651" s="191"/>
      <c r="R651" s="191"/>
      <c r="S651" s="191"/>
      <c r="T651" s="191"/>
      <c r="U651" s="191"/>
      <c r="V651" s="191"/>
      <c r="W651" s="191"/>
      <c r="X651" s="191"/>
      <c r="Y651" s="191"/>
      <c r="Z651" s="191"/>
      <c r="AA651" s="191"/>
      <c r="AB651" s="191"/>
      <c r="AC651" s="191"/>
      <c r="AD651" s="191"/>
      <c r="AE651" s="191"/>
      <c r="AF651" s="191"/>
      <c r="AG651" s="191"/>
      <c r="AH651" s="191"/>
      <c r="AI651" s="192"/>
    </row>
    <row r="652" spans="15:35">
      <c r="O652" s="199"/>
      <c r="P652" s="193"/>
      <c r="Q652" s="193"/>
      <c r="R652" s="193"/>
      <c r="S652" s="193"/>
      <c r="T652" s="193"/>
      <c r="U652" s="193"/>
      <c r="V652" s="193"/>
      <c r="W652" s="193"/>
      <c r="X652" s="193"/>
      <c r="Y652" s="193"/>
      <c r="Z652" s="193"/>
      <c r="AA652" s="193"/>
      <c r="AB652" s="193"/>
      <c r="AC652" s="193"/>
      <c r="AD652" s="193"/>
      <c r="AE652" s="193"/>
      <c r="AF652" s="193"/>
      <c r="AG652" s="193"/>
      <c r="AH652" s="193"/>
      <c r="AI652" s="194"/>
    </row>
    <row r="653" spans="15:35">
      <c r="O653" s="199"/>
      <c r="P653" s="191"/>
      <c r="Q653" s="191"/>
      <c r="R653" s="191"/>
      <c r="S653" s="191"/>
      <c r="T653" s="191"/>
      <c r="U653" s="191"/>
      <c r="V653" s="191"/>
      <c r="W653" s="191"/>
      <c r="X653" s="191"/>
      <c r="Y653" s="191"/>
      <c r="Z653" s="191"/>
      <c r="AA653" s="191"/>
      <c r="AB653" s="191"/>
      <c r="AC653" s="191"/>
      <c r="AD653" s="191"/>
      <c r="AE653" s="191"/>
      <c r="AF653" s="191"/>
      <c r="AG653" s="191"/>
      <c r="AH653" s="191"/>
      <c r="AI653" s="192"/>
    </row>
    <row r="654" spans="15:35">
      <c r="O654" s="199"/>
      <c r="P654" s="193"/>
      <c r="Q654" s="193"/>
      <c r="R654" s="193"/>
      <c r="S654" s="193"/>
      <c r="T654" s="193"/>
      <c r="U654" s="193"/>
      <c r="V654" s="193"/>
      <c r="W654" s="193"/>
      <c r="X654" s="193"/>
      <c r="Y654" s="193"/>
      <c r="Z654" s="193"/>
      <c r="AA654" s="193"/>
      <c r="AB654" s="193"/>
      <c r="AC654" s="193"/>
      <c r="AD654" s="193"/>
      <c r="AE654" s="193"/>
      <c r="AF654" s="193"/>
      <c r="AG654" s="193"/>
      <c r="AH654" s="193"/>
      <c r="AI654" s="194"/>
    </row>
    <row r="655" spans="15:35">
      <c r="O655" s="199"/>
      <c r="P655" s="191"/>
      <c r="Q655" s="191"/>
      <c r="R655" s="191"/>
      <c r="S655" s="191"/>
      <c r="T655" s="191"/>
      <c r="U655" s="191"/>
      <c r="V655" s="191"/>
      <c r="W655" s="191"/>
      <c r="X655" s="191"/>
      <c r="Y655" s="191"/>
      <c r="Z655" s="191"/>
      <c r="AA655" s="191"/>
      <c r="AB655" s="191"/>
      <c r="AC655" s="191"/>
      <c r="AD655" s="191"/>
      <c r="AE655" s="191"/>
      <c r="AF655" s="191"/>
      <c r="AG655" s="191"/>
      <c r="AH655" s="191"/>
      <c r="AI655" s="192"/>
    </row>
    <row r="656" spans="15:35">
      <c r="O656" s="199"/>
      <c r="P656" s="193"/>
      <c r="Q656" s="193"/>
      <c r="R656" s="193"/>
      <c r="S656" s="193"/>
      <c r="T656" s="193"/>
      <c r="U656" s="193"/>
      <c r="V656" s="193"/>
      <c r="W656" s="193"/>
      <c r="X656" s="193"/>
      <c r="Y656" s="193"/>
      <c r="Z656" s="193"/>
      <c r="AA656" s="193"/>
      <c r="AB656" s="193"/>
      <c r="AC656" s="193"/>
      <c r="AD656" s="193"/>
      <c r="AE656" s="193"/>
      <c r="AF656" s="193"/>
      <c r="AG656" s="193"/>
      <c r="AH656" s="193"/>
      <c r="AI656" s="194"/>
    </row>
    <row r="657" spans="15:35">
      <c r="O657" s="199"/>
      <c r="P657" s="191"/>
      <c r="Q657" s="191"/>
      <c r="R657" s="191"/>
      <c r="S657" s="191"/>
      <c r="T657" s="191"/>
      <c r="U657" s="191"/>
      <c r="V657" s="191"/>
      <c r="W657" s="191"/>
      <c r="X657" s="191"/>
      <c r="Y657" s="191"/>
      <c r="Z657" s="191"/>
      <c r="AA657" s="191"/>
      <c r="AB657" s="191"/>
      <c r="AC657" s="191"/>
      <c r="AD657" s="191"/>
      <c r="AE657" s="191"/>
      <c r="AF657" s="191"/>
      <c r="AG657" s="191"/>
      <c r="AH657" s="191"/>
      <c r="AI657" s="192"/>
    </row>
    <row r="658" spans="15:35">
      <c r="O658" s="199"/>
      <c r="P658" s="193"/>
      <c r="Q658" s="193"/>
      <c r="R658" s="193"/>
      <c r="S658" s="193"/>
      <c r="T658" s="193"/>
      <c r="U658" s="193"/>
      <c r="V658" s="193"/>
      <c r="W658" s="193"/>
      <c r="X658" s="193"/>
      <c r="Y658" s="193"/>
      <c r="Z658" s="193"/>
      <c r="AA658" s="193"/>
      <c r="AB658" s="193"/>
      <c r="AC658" s="193"/>
      <c r="AD658" s="193"/>
      <c r="AE658" s="193"/>
      <c r="AF658" s="193"/>
      <c r="AG658" s="193"/>
      <c r="AH658" s="193"/>
      <c r="AI658" s="194"/>
    </row>
    <row r="659" spans="15:35">
      <c r="O659" s="199"/>
      <c r="P659" s="191"/>
      <c r="Q659" s="191"/>
      <c r="R659" s="191"/>
      <c r="S659" s="191"/>
      <c r="T659" s="191"/>
      <c r="U659" s="191"/>
      <c r="V659" s="191"/>
      <c r="W659" s="191"/>
      <c r="X659" s="191"/>
      <c r="Y659" s="191"/>
      <c r="Z659" s="191"/>
      <c r="AA659" s="191"/>
      <c r="AB659" s="191"/>
      <c r="AC659" s="191"/>
      <c r="AD659" s="191"/>
      <c r="AE659" s="191"/>
      <c r="AF659" s="191"/>
      <c r="AG659" s="191"/>
      <c r="AH659" s="191"/>
      <c r="AI659" s="192"/>
    </row>
    <row r="660" spans="15:35">
      <c r="O660" s="199"/>
      <c r="P660" s="193"/>
      <c r="Q660" s="193"/>
      <c r="R660" s="193"/>
      <c r="S660" s="193"/>
      <c r="T660" s="193"/>
      <c r="U660" s="193"/>
      <c r="V660" s="193"/>
      <c r="W660" s="193"/>
      <c r="X660" s="193"/>
      <c r="Y660" s="193"/>
      <c r="Z660" s="193"/>
      <c r="AA660" s="193"/>
      <c r="AB660" s="193"/>
      <c r="AC660" s="193"/>
      <c r="AD660" s="193"/>
      <c r="AE660" s="193"/>
      <c r="AF660" s="193"/>
      <c r="AG660" s="193"/>
      <c r="AH660" s="193"/>
      <c r="AI660" s="194"/>
    </row>
    <row r="661" spans="15:35">
      <c r="O661" s="199"/>
      <c r="P661" s="191"/>
      <c r="Q661" s="191"/>
      <c r="R661" s="191"/>
      <c r="S661" s="191"/>
      <c r="T661" s="191"/>
      <c r="U661" s="191"/>
      <c r="V661" s="191"/>
      <c r="W661" s="191"/>
      <c r="X661" s="191"/>
      <c r="Y661" s="191"/>
      <c r="Z661" s="191"/>
      <c r="AA661" s="191"/>
      <c r="AB661" s="191"/>
      <c r="AC661" s="191"/>
      <c r="AD661" s="191"/>
      <c r="AE661" s="191"/>
      <c r="AF661" s="191"/>
      <c r="AG661" s="191"/>
      <c r="AH661" s="191"/>
      <c r="AI661" s="192"/>
    </row>
    <row r="662" spans="15:35">
      <c r="O662" s="199"/>
      <c r="P662" s="193"/>
      <c r="Q662" s="193"/>
      <c r="R662" s="193"/>
      <c r="S662" s="193"/>
      <c r="T662" s="193"/>
      <c r="U662" s="193"/>
      <c r="V662" s="193"/>
      <c r="W662" s="193"/>
      <c r="X662" s="193"/>
      <c r="Y662" s="193"/>
      <c r="Z662" s="193"/>
      <c r="AA662" s="193"/>
      <c r="AB662" s="193"/>
      <c r="AC662" s="193"/>
      <c r="AD662" s="193"/>
      <c r="AE662" s="193"/>
      <c r="AF662" s="193"/>
      <c r="AG662" s="193"/>
      <c r="AH662" s="193"/>
      <c r="AI662" s="194"/>
    </row>
    <row r="663" spans="15:35">
      <c r="O663" s="199"/>
      <c r="P663" s="191"/>
      <c r="Q663" s="191"/>
      <c r="R663" s="191"/>
      <c r="S663" s="191"/>
      <c r="T663" s="191"/>
      <c r="U663" s="191"/>
      <c r="V663" s="191"/>
      <c r="W663" s="191"/>
      <c r="X663" s="191"/>
      <c r="Y663" s="191"/>
      <c r="Z663" s="191"/>
      <c r="AA663" s="191"/>
      <c r="AB663" s="191"/>
      <c r="AC663" s="191"/>
      <c r="AD663" s="191"/>
      <c r="AE663" s="191"/>
      <c r="AF663" s="191"/>
      <c r="AG663" s="191"/>
      <c r="AH663" s="191"/>
      <c r="AI663" s="192"/>
    </row>
    <row r="664" spans="15:35">
      <c r="O664" s="199"/>
      <c r="P664" s="193"/>
      <c r="Q664" s="193"/>
      <c r="R664" s="193"/>
      <c r="S664" s="193"/>
      <c r="T664" s="193"/>
      <c r="U664" s="193"/>
      <c r="V664" s="193"/>
      <c r="W664" s="193"/>
      <c r="X664" s="193"/>
      <c r="Y664" s="193"/>
      <c r="Z664" s="193"/>
      <c r="AA664" s="193"/>
      <c r="AB664" s="193"/>
      <c r="AC664" s="193"/>
      <c r="AD664" s="193"/>
      <c r="AE664" s="193"/>
      <c r="AF664" s="193"/>
      <c r="AG664" s="193"/>
      <c r="AH664" s="193"/>
      <c r="AI664" s="194"/>
    </row>
    <row r="665" spans="15:35">
      <c r="O665" s="199"/>
      <c r="P665" s="191"/>
      <c r="Q665" s="191"/>
      <c r="R665" s="191"/>
      <c r="S665" s="191"/>
      <c r="T665" s="191"/>
      <c r="U665" s="191"/>
      <c r="V665" s="191"/>
      <c r="W665" s="191"/>
      <c r="X665" s="191"/>
      <c r="Y665" s="191"/>
      <c r="Z665" s="191"/>
      <c r="AA665" s="191"/>
      <c r="AB665" s="191"/>
      <c r="AC665" s="191"/>
      <c r="AD665" s="191"/>
      <c r="AE665" s="191"/>
      <c r="AF665" s="191"/>
      <c r="AG665" s="191"/>
      <c r="AH665" s="191"/>
      <c r="AI665" s="192"/>
    </row>
    <row r="666" spans="15:35">
      <c r="O666" s="199"/>
      <c r="P666" s="193"/>
      <c r="Q666" s="193"/>
      <c r="R666" s="193"/>
      <c r="S666" s="193"/>
      <c r="T666" s="193"/>
      <c r="U666" s="193"/>
      <c r="V666" s="193"/>
      <c r="W666" s="193"/>
      <c r="X666" s="193"/>
      <c r="Y666" s="193"/>
      <c r="Z666" s="193"/>
      <c r="AA666" s="193"/>
      <c r="AB666" s="193"/>
      <c r="AC666" s="193"/>
      <c r="AD666" s="193"/>
      <c r="AE666" s="193"/>
      <c r="AF666" s="193"/>
      <c r="AG666" s="193"/>
      <c r="AH666" s="193"/>
      <c r="AI666" s="194"/>
    </row>
    <row r="667" spans="15:35">
      <c r="O667" s="199"/>
      <c r="P667" s="191"/>
      <c r="Q667" s="191"/>
      <c r="R667" s="191"/>
      <c r="S667" s="191"/>
      <c r="T667" s="191"/>
      <c r="U667" s="191"/>
      <c r="V667" s="191"/>
      <c r="W667" s="191"/>
      <c r="X667" s="191"/>
      <c r="Y667" s="191"/>
      <c r="Z667" s="191"/>
      <c r="AA667" s="191"/>
      <c r="AB667" s="191"/>
      <c r="AC667" s="191"/>
      <c r="AD667" s="191"/>
      <c r="AE667" s="191"/>
      <c r="AF667" s="191"/>
      <c r="AG667" s="191"/>
      <c r="AH667" s="191"/>
      <c r="AI667" s="192"/>
    </row>
    <row r="668" spans="15:35">
      <c r="O668" s="199"/>
      <c r="P668" s="193"/>
      <c r="Q668" s="193"/>
      <c r="R668" s="193"/>
      <c r="S668" s="193"/>
      <c r="T668" s="193"/>
      <c r="U668" s="193"/>
      <c r="V668" s="193"/>
      <c r="W668" s="193"/>
      <c r="X668" s="193"/>
      <c r="Y668" s="193"/>
      <c r="Z668" s="193"/>
      <c r="AA668" s="193"/>
      <c r="AB668" s="193"/>
      <c r="AC668" s="193"/>
      <c r="AD668" s="193"/>
      <c r="AE668" s="193"/>
      <c r="AF668" s="193"/>
      <c r="AG668" s="193"/>
      <c r="AH668" s="193"/>
      <c r="AI668" s="194"/>
    </row>
    <row r="669" spans="15:35">
      <c r="O669" s="199"/>
      <c r="P669" s="191"/>
      <c r="Q669" s="191"/>
      <c r="R669" s="191"/>
      <c r="S669" s="191"/>
      <c r="T669" s="191"/>
      <c r="U669" s="191"/>
      <c r="V669" s="191"/>
      <c r="W669" s="191"/>
      <c r="X669" s="191"/>
      <c r="Y669" s="191"/>
      <c r="Z669" s="191"/>
      <c r="AA669" s="191"/>
      <c r="AB669" s="191"/>
      <c r="AC669" s="191"/>
      <c r="AD669" s="191"/>
      <c r="AE669" s="191"/>
      <c r="AF669" s="191"/>
      <c r="AG669" s="191"/>
      <c r="AH669" s="191"/>
      <c r="AI669" s="192"/>
    </row>
    <row r="670" spans="15:35">
      <c r="O670" s="199"/>
      <c r="P670" s="193"/>
      <c r="Q670" s="193"/>
      <c r="R670" s="193"/>
      <c r="S670" s="193"/>
      <c r="T670" s="193"/>
      <c r="U670" s="193"/>
      <c r="V670" s="193"/>
      <c r="W670" s="193"/>
      <c r="X670" s="193"/>
      <c r="Y670" s="193"/>
      <c r="Z670" s="193"/>
      <c r="AA670" s="193"/>
      <c r="AB670" s="193"/>
      <c r="AC670" s="193"/>
      <c r="AD670" s="193"/>
      <c r="AE670" s="193"/>
      <c r="AF670" s="193"/>
      <c r="AG670" s="193"/>
      <c r="AH670" s="193"/>
      <c r="AI670" s="194"/>
    </row>
    <row r="671" spans="15:35">
      <c r="O671" s="199"/>
      <c r="P671" s="191"/>
      <c r="Q671" s="191"/>
      <c r="R671" s="191"/>
      <c r="S671" s="191"/>
      <c r="T671" s="191"/>
      <c r="U671" s="191"/>
      <c r="V671" s="191"/>
      <c r="W671" s="191"/>
      <c r="X671" s="191"/>
      <c r="Y671" s="191"/>
      <c r="Z671" s="191"/>
      <c r="AA671" s="191"/>
      <c r="AB671" s="191"/>
      <c r="AC671" s="191"/>
      <c r="AD671" s="191"/>
      <c r="AE671" s="191"/>
      <c r="AF671" s="191"/>
      <c r="AG671" s="191"/>
      <c r="AH671" s="191"/>
      <c r="AI671" s="192"/>
    </row>
    <row r="672" spans="15:35">
      <c r="O672" s="199"/>
      <c r="P672" s="193"/>
      <c r="Q672" s="193"/>
      <c r="R672" s="193"/>
      <c r="S672" s="193"/>
      <c r="T672" s="193"/>
      <c r="U672" s="193"/>
      <c r="V672" s="193"/>
      <c r="W672" s="193"/>
      <c r="X672" s="193"/>
      <c r="Y672" s="193"/>
      <c r="Z672" s="193"/>
      <c r="AA672" s="193"/>
      <c r="AB672" s="193"/>
      <c r="AC672" s="193"/>
      <c r="AD672" s="193"/>
      <c r="AE672" s="193"/>
      <c r="AF672" s="193"/>
      <c r="AG672" s="193"/>
      <c r="AH672" s="193"/>
      <c r="AI672" s="194"/>
    </row>
    <row r="673" spans="15:35">
      <c r="O673" s="199"/>
      <c r="P673" s="191"/>
      <c r="Q673" s="191"/>
      <c r="R673" s="191"/>
      <c r="S673" s="191"/>
      <c r="T673" s="191"/>
      <c r="U673" s="191"/>
      <c r="V673" s="191"/>
      <c r="W673" s="191"/>
      <c r="X673" s="191"/>
      <c r="Y673" s="191"/>
      <c r="Z673" s="191"/>
      <c r="AA673" s="191"/>
      <c r="AB673" s="191"/>
      <c r="AC673" s="191"/>
      <c r="AD673" s="191"/>
      <c r="AE673" s="191"/>
      <c r="AF673" s="191"/>
      <c r="AG673" s="191"/>
      <c r="AH673" s="191"/>
      <c r="AI673" s="192"/>
    </row>
    <row r="674" spans="15:35">
      <c r="O674" s="199"/>
      <c r="P674" s="193"/>
      <c r="Q674" s="193"/>
      <c r="R674" s="193"/>
      <c r="S674" s="193"/>
      <c r="T674" s="193"/>
      <c r="U674" s="193"/>
      <c r="V674" s="193"/>
      <c r="W674" s="193"/>
      <c r="X674" s="193"/>
      <c r="Y674" s="193"/>
      <c r="Z674" s="193"/>
      <c r="AA674" s="193"/>
      <c r="AB674" s="193"/>
      <c r="AC674" s="193"/>
      <c r="AD674" s="193"/>
      <c r="AE674" s="193"/>
      <c r="AF674" s="193"/>
      <c r="AG674" s="193"/>
      <c r="AH674" s="193"/>
      <c r="AI674" s="194"/>
    </row>
    <row r="675" spans="15:35">
      <c r="O675" s="199"/>
      <c r="P675" s="191"/>
      <c r="Q675" s="191"/>
      <c r="R675" s="191"/>
      <c r="S675" s="191"/>
      <c r="T675" s="191"/>
      <c r="U675" s="191"/>
      <c r="V675" s="191"/>
      <c r="W675" s="191"/>
      <c r="X675" s="191"/>
      <c r="Y675" s="191"/>
      <c r="Z675" s="191"/>
      <c r="AA675" s="191"/>
      <c r="AB675" s="191"/>
      <c r="AC675" s="191"/>
      <c r="AD675" s="191"/>
      <c r="AE675" s="191"/>
      <c r="AF675" s="191"/>
      <c r="AG675" s="191"/>
      <c r="AH675" s="191"/>
      <c r="AI675" s="192"/>
    </row>
    <row r="676" spans="15:35">
      <c r="O676" s="199"/>
      <c r="P676" s="193"/>
      <c r="Q676" s="193"/>
      <c r="R676" s="193"/>
      <c r="S676" s="193"/>
      <c r="T676" s="193"/>
      <c r="U676" s="193"/>
      <c r="V676" s="193"/>
      <c r="W676" s="193"/>
      <c r="X676" s="193"/>
      <c r="Y676" s="193"/>
      <c r="Z676" s="193"/>
      <c r="AA676" s="193"/>
      <c r="AB676" s="193"/>
      <c r="AC676" s="193"/>
      <c r="AD676" s="193"/>
      <c r="AE676" s="193"/>
      <c r="AF676" s="193"/>
      <c r="AG676" s="193"/>
      <c r="AH676" s="193"/>
      <c r="AI676" s="194"/>
    </row>
    <row r="677" spans="15:35">
      <c r="O677" s="199"/>
      <c r="P677" s="191"/>
      <c r="Q677" s="191"/>
      <c r="R677" s="191"/>
      <c r="S677" s="191"/>
      <c r="T677" s="191"/>
      <c r="U677" s="191"/>
      <c r="V677" s="191"/>
      <c r="W677" s="191"/>
      <c r="X677" s="191"/>
      <c r="Y677" s="191"/>
      <c r="Z677" s="191"/>
      <c r="AA677" s="191"/>
      <c r="AB677" s="191"/>
      <c r="AC677" s="191"/>
      <c r="AD677" s="191"/>
      <c r="AE677" s="191"/>
      <c r="AF677" s="191"/>
      <c r="AG677" s="191"/>
      <c r="AH677" s="191"/>
      <c r="AI677" s="192"/>
    </row>
    <row r="678" spans="15:35">
      <c r="O678" s="199"/>
      <c r="P678" s="193"/>
      <c r="Q678" s="193"/>
      <c r="R678" s="193"/>
      <c r="S678" s="193"/>
      <c r="T678" s="193"/>
      <c r="U678" s="193"/>
      <c r="V678" s="193"/>
      <c r="W678" s="193"/>
      <c r="X678" s="193"/>
      <c r="Y678" s="193"/>
      <c r="Z678" s="193"/>
      <c r="AA678" s="193"/>
      <c r="AB678" s="193"/>
      <c r="AC678" s="193"/>
      <c r="AD678" s="193"/>
      <c r="AE678" s="193"/>
      <c r="AF678" s="193"/>
      <c r="AG678" s="193"/>
      <c r="AH678" s="193"/>
      <c r="AI678" s="194"/>
    </row>
    <row r="679" spans="15:35">
      <c r="O679" s="199"/>
      <c r="P679" s="191"/>
      <c r="Q679" s="191"/>
      <c r="R679" s="191"/>
      <c r="S679" s="191"/>
      <c r="T679" s="191"/>
      <c r="U679" s="191"/>
      <c r="V679" s="191"/>
      <c r="W679" s="191"/>
      <c r="X679" s="191"/>
      <c r="Y679" s="191"/>
      <c r="Z679" s="191"/>
      <c r="AA679" s="191"/>
      <c r="AB679" s="191"/>
      <c r="AC679" s="191"/>
      <c r="AD679" s="191"/>
      <c r="AE679" s="191"/>
      <c r="AF679" s="191"/>
      <c r="AG679" s="191"/>
      <c r="AH679" s="191"/>
      <c r="AI679" s="192"/>
    </row>
    <row r="680" spans="15:35">
      <c r="O680" s="199"/>
      <c r="P680" s="193"/>
      <c r="Q680" s="193"/>
      <c r="R680" s="193"/>
      <c r="S680" s="193"/>
      <c r="T680" s="193"/>
      <c r="U680" s="193"/>
      <c r="V680" s="193"/>
      <c r="W680" s="193"/>
      <c r="X680" s="193"/>
      <c r="Y680" s="193"/>
      <c r="Z680" s="193"/>
      <c r="AA680" s="193"/>
      <c r="AB680" s="193"/>
      <c r="AC680" s="193"/>
      <c r="AD680" s="193"/>
      <c r="AE680" s="193"/>
      <c r="AF680" s="193"/>
      <c r="AG680" s="193"/>
      <c r="AH680" s="193"/>
      <c r="AI680" s="194"/>
    </row>
    <row r="681" spans="15:35">
      <c r="O681" s="199"/>
      <c r="P681" s="191"/>
      <c r="Q681" s="191"/>
      <c r="R681" s="191"/>
      <c r="S681" s="191"/>
      <c r="T681" s="191"/>
      <c r="U681" s="191"/>
      <c r="V681" s="191"/>
      <c r="W681" s="191"/>
      <c r="X681" s="191"/>
      <c r="Y681" s="191"/>
      <c r="Z681" s="191"/>
      <c r="AA681" s="191"/>
      <c r="AB681" s="191"/>
      <c r="AC681" s="191"/>
      <c r="AD681" s="191"/>
      <c r="AE681" s="191"/>
      <c r="AF681" s="191"/>
      <c r="AG681" s="191"/>
      <c r="AH681" s="191"/>
      <c r="AI681" s="192"/>
    </row>
    <row r="682" spans="15:35">
      <c r="O682" s="199"/>
      <c r="P682" s="193"/>
      <c r="Q682" s="193"/>
      <c r="R682" s="193"/>
      <c r="S682" s="193"/>
      <c r="T682" s="193"/>
      <c r="U682" s="193"/>
      <c r="V682" s="193"/>
      <c r="W682" s="193"/>
      <c r="X682" s="193"/>
      <c r="Y682" s="193"/>
      <c r="Z682" s="193"/>
      <c r="AA682" s="193"/>
      <c r="AB682" s="193"/>
      <c r="AC682" s="193"/>
      <c r="AD682" s="193"/>
      <c r="AE682" s="193"/>
      <c r="AF682" s="193"/>
      <c r="AG682" s="193"/>
      <c r="AH682" s="193"/>
      <c r="AI682" s="194"/>
    </row>
    <row r="683" spans="15:35">
      <c r="O683" s="199"/>
      <c r="P683" s="191"/>
      <c r="Q683" s="191"/>
      <c r="R683" s="191"/>
      <c r="S683" s="191"/>
      <c r="T683" s="191"/>
      <c r="U683" s="191"/>
      <c r="V683" s="191"/>
      <c r="W683" s="191"/>
      <c r="X683" s="191"/>
      <c r="Y683" s="191"/>
      <c r="Z683" s="191"/>
      <c r="AA683" s="191"/>
      <c r="AB683" s="191"/>
      <c r="AC683" s="191"/>
      <c r="AD683" s="191"/>
      <c r="AE683" s="191"/>
      <c r="AF683" s="191"/>
      <c r="AG683" s="191"/>
      <c r="AH683" s="191"/>
      <c r="AI683" s="192"/>
    </row>
    <row r="684" spans="15:35">
      <c r="O684" s="199"/>
      <c r="P684" s="193"/>
      <c r="Q684" s="193"/>
      <c r="R684" s="193"/>
      <c r="S684" s="193"/>
      <c r="T684" s="193"/>
      <c r="U684" s="193"/>
      <c r="V684" s="193"/>
      <c r="W684" s="193"/>
      <c r="X684" s="193"/>
      <c r="Y684" s="193"/>
      <c r="Z684" s="193"/>
      <c r="AA684" s="193"/>
      <c r="AB684" s="193"/>
      <c r="AC684" s="193"/>
      <c r="AD684" s="193"/>
      <c r="AE684" s="193"/>
      <c r="AF684" s="193"/>
      <c r="AG684" s="193"/>
      <c r="AH684" s="193"/>
      <c r="AI684" s="194"/>
    </row>
    <row r="685" spans="15:35">
      <c r="O685" s="199"/>
      <c r="P685" s="191"/>
      <c r="Q685" s="191"/>
      <c r="R685" s="191"/>
      <c r="S685" s="191"/>
      <c r="T685" s="191"/>
      <c r="U685" s="191"/>
      <c r="V685" s="191"/>
      <c r="W685" s="191"/>
      <c r="X685" s="191"/>
      <c r="Y685" s="191"/>
      <c r="Z685" s="191"/>
      <c r="AA685" s="191"/>
      <c r="AB685" s="191"/>
      <c r="AC685" s="191"/>
      <c r="AD685" s="191"/>
      <c r="AE685" s="191"/>
      <c r="AF685" s="191"/>
      <c r="AG685" s="191"/>
      <c r="AH685" s="191"/>
      <c r="AI685" s="192"/>
    </row>
    <row r="686" spans="15:35">
      <c r="O686" s="199"/>
      <c r="P686" s="193"/>
      <c r="Q686" s="193"/>
      <c r="R686" s="193"/>
      <c r="S686" s="193"/>
      <c r="T686" s="193"/>
      <c r="U686" s="193"/>
      <c r="V686" s="193"/>
      <c r="W686" s="193"/>
      <c r="X686" s="193"/>
      <c r="Y686" s="193"/>
      <c r="Z686" s="193"/>
      <c r="AA686" s="193"/>
      <c r="AB686" s="193"/>
      <c r="AC686" s="193"/>
      <c r="AD686" s="193"/>
      <c r="AE686" s="193"/>
      <c r="AF686" s="193"/>
      <c r="AG686" s="193"/>
      <c r="AH686" s="193"/>
      <c r="AI686" s="194"/>
    </row>
    <row r="687" spans="15:35">
      <c r="O687" s="199"/>
      <c r="P687" s="191"/>
      <c r="Q687" s="191"/>
      <c r="R687" s="191"/>
      <c r="S687" s="191"/>
      <c r="T687" s="191"/>
      <c r="U687" s="191"/>
      <c r="V687" s="191"/>
      <c r="W687" s="191"/>
      <c r="X687" s="191"/>
      <c r="Y687" s="191"/>
      <c r="Z687" s="191"/>
      <c r="AA687" s="191"/>
      <c r="AB687" s="191"/>
      <c r="AC687" s="191"/>
      <c r="AD687" s="191"/>
      <c r="AE687" s="191"/>
      <c r="AF687" s="191"/>
      <c r="AG687" s="191"/>
      <c r="AH687" s="191"/>
      <c r="AI687" s="192"/>
    </row>
    <row r="688" spans="15:35">
      <c r="O688" s="199"/>
      <c r="P688" s="193"/>
      <c r="Q688" s="193"/>
      <c r="R688" s="193"/>
      <c r="S688" s="193"/>
      <c r="T688" s="193"/>
      <c r="U688" s="193"/>
      <c r="V688" s="193"/>
      <c r="W688" s="193"/>
      <c r="X688" s="193"/>
      <c r="Y688" s="193"/>
      <c r="Z688" s="193"/>
      <c r="AA688" s="193"/>
      <c r="AB688" s="193"/>
      <c r="AC688" s="193"/>
      <c r="AD688" s="193"/>
      <c r="AE688" s="193"/>
      <c r="AF688" s="193"/>
      <c r="AG688" s="193"/>
      <c r="AH688" s="193"/>
      <c r="AI688" s="194"/>
    </row>
    <row r="689" spans="15:35">
      <c r="O689" s="199"/>
      <c r="P689" s="191"/>
      <c r="Q689" s="191"/>
      <c r="R689" s="191"/>
      <c r="S689" s="191"/>
      <c r="T689" s="191"/>
      <c r="U689" s="191"/>
      <c r="V689" s="191"/>
      <c r="W689" s="191"/>
      <c r="X689" s="191"/>
      <c r="Y689" s="191"/>
      <c r="Z689" s="191"/>
      <c r="AA689" s="191"/>
      <c r="AB689" s="191"/>
      <c r="AC689" s="191"/>
      <c r="AD689" s="191"/>
      <c r="AE689" s="191"/>
      <c r="AF689" s="191"/>
      <c r="AG689" s="191"/>
      <c r="AH689" s="191"/>
      <c r="AI689" s="192"/>
    </row>
    <row r="690" spans="15:35">
      <c r="O690" s="199"/>
      <c r="P690" s="193"/>
      <c r="Q690" s="193"/>
      <c r="R690" s="193"/>
      <c r="S690" s="193"/>
      <c r="T690" s="193"/>
      <c r="U690" s="193"/>
      <c r="V690" s="193"/>
      <c r="W690" s="193"/>
      <c r="X690" s="193"/>
      <c r="Y690" s="193"/>
      <c r="Z690" s="193"/>
      <c r="AA690" s="193"/>
      <c r="AB690" s="193"/>
      <c r="AC690" s="193"/>
      <c r="AD690" s="193"/>
      <c r="AE690" s="193"/>
      <c r="AF690" s="193"/>
      <c r="AG690" s="193"/>
      <c r="AH690" s="193"/>
      <c r="AI690" s="194"/>
    </row>
    <row r="691" spans="15:35">
      <c r="O691" s="199"/>
      <c r="P691" s="191"/>
      <c r="Q691" s="191"/>
      <c r="R691" s="191"/>
      <c r="S691" s="191"/>
      <c r="T691" s="191"/>
      <c r="U691" s="191"/>
      <c r="V691" s="191"/>
      <c r="W691" s="191"/>
      <c r="X691" s="191"/>
      <c r="Y691" s="191"/>
      <c r="Z691" s="191"/>
      <c r="AA691" s="191"/>
      <c r="AB691" s="191"/>
      <c r="AC691" s="191"/>
      <c r="AD691" s="191"/>
      <c r="AE691" s="191"/>
      <c r="AF691" s="191"/>
      <c r="AG691" s="191"/>
      <c r="AH691" s="191"/>
      <c r="AI691" s="192"/>
    </row>
    <row r="692" spans="15:35">
      <c r="O692" s="199"/>
      <c r="P692" s="193"/>
      <c r="Q692" s="193"/>
      <c r="R692" s="193"/>
      <c r="S692" s="193"/>
      <c r="T692" s="193"/>
      <c r="U692" s="193"/>
      <c r="V692" s="193"/>
      <c r="W692" s="193"/>
      <c r="X692" s="193"/>
      <c r="Y692" s="193"/>
      <c r="Z692" s="193"/>
      <c r="AA692" s="193"/>
      <c r="AB692" s="193"/>
      <c r="AC692" s="193"/>
      <c r="AD692" s="193"/>
      <c r="AE692" s="193"/>
      <c r="AF692" s="193"/>
      <c r="AG692" s="193"/>
      <c r="AH692" s="193"/>
      <c r="AI692" s="194"/>
    </row>
    <row r="693" spans="15:35">
      <c r="O693" s="199"/>
      <c r="P693" s="191"/>
      <c r="Q693" s="191"/>
      <c r="R693" s="191"/>
      <c r="S693" s="191"/>
      <c r="T693" s="191"/>
      <c r="U693" s="191"/>
      <c r="V693" s="191"/>
      <c r="W693" s="191"/>
      <c r="X693" s="191"/>
      <c r="Y693" s="191"/>
      <c r="Z693" s="191"/>
      <c r="AA693" s="191"/>
      <c r="AB693" s="191"/>
      <c r="AC693" s="191"/>
      <c r="AD693" s="191"/>
      <c r="AE693" s="191"/>
      <c r="AF693" s="191"/>
      <c r="AG693" s="191"/>
      <c r="AH693" s="191"/>
      <c r="AI693" s="192"/>
    </row>
    <row r="694" spans="15:35">
      <c r="O694" s="199"/>
      <c r="P694" s="193"/>
      <c r="Q694" s="193"/>
      <c r="R694" s="193"/>
      <c r="S694" s="193"/>
      <c r="T694" s="193"/>
      <c r="U694" s="193"/>
      <c r="V694" s="193"/>
      <c r="W694" s="193"/>
      <c r="X694" s="193"/>
      <c r="Y694" s="193"/>
      <c r="Z694" s="193"/>
      <c r="AA694" s="193"/>
      <c r="AB694" s="193"/>
      <c r="AC694" s="193"/>
      <c r="AD694" s="193"/>
      <c r="AE694" s="193"/>
      <c r="AF694" s="193"/>
      <c r="AG694" s="193"/>
      <c r="AH694" s="193"/>
      <c r="AI694" s="194"/>
    </row>
    <row r="695" spans="15:35">
      <c r="O695" s="199"/>
      <c r="P695" s="191"/>
      <c r="Q695" s="191"/>
      <c r="R695" s="191"/>
      <c r="S695" s="191"/>
      <c r="T695" s="191"/>
      <c r="U695" s="191"/>
      <c r="V695" s="191"/>
      <c r="W695" s="191"/>
      <c r="X695" s="191"/>
      <c r="Y695" s="191"/>
      <c r="Z695" s="191"/>
      <c r="AA695" s="191"/>
      <c r="AB695" s="191"/>
      <c r="AC695" s="191"/>
      <c r="AD695" s="191"/>
      <c r="AE695" s="191"/>
      <c r="AF695" s="191"/>
      <c r="AG695" s="191"/>
      <c r="AH695" s="191"/>
      <c r="AI695" s="192"/>
    </row>
    <row r="696" spans="15:35">
      <c r="O696" s="199"/>
      <c r="P696" s="193"/>
      <c r="Q696" s="193"/>
      <c r="R696" s="193"/>
      <c r="S696" s="193"/>
      <c r="T696" s="193"/>
      <c r="U696" s="193"/>
      <c r="V696" s="193"/>
      <c r="W696" s="193"/>
      <c r="X696" s="193"/>
      <c r="Y696" s="193"/>
      <c r="Z696" s="193"/>
      <c r="AA696" s="193"/>
      <c r="AB696" s="193"/>
      <c r="AC696" s="193"/>
      <c r="AD696" s="193"/>
      <c r="AE696" s="193"/>
      <c r="AF696" s="193"/>
      <c r="AG696" s="193"/>
      <c r="AH696" s="193"/>
      <c r="AI696" s="194"/>
    </row>
    <row r="697" spans="15:35">
      <c r="O697" s="199"/>
      <c r="P697" s="191"/>
      <c r="Q697" s="191"/>
      <c r="R697" s="191"/>
      <c r="S697" s="191"/>
      <c r="T697" s="191"/>
      <c r="U697" s="191"/>
      <c r="V697" s="191"/>
      <c r="W697" s="191"/>
      <c r="X697" s="191"/>
      <c r="Y697" s="191"/>
      <c r="Z697" s="191"/>
      <c r="AA697" s="191"/>
      <c r="AB697" s="191"/>
      <c r="AC697" s="191"/>
      <c r="AD697" s="191"/>
      <c r="AE697" s="191"/>
      <c r="AF697" s="191"/>
      <c r="AG697" s="191"/>
      <c r="AH697" s="191"/>
      <c r="AI697" s="192"/>
    </row>
    <row r="698" spans="15:35">
      <c r="O698" s="199"/>
      <c r="P698" s="193"/>
      <c r="Q698" s="193"/>
      <c r="R698" s="193"/>
      <c r="S698" s="193"/>
      <c r="T698" s="193"/>
      <c r="U698" s="193"/>
      <c r="V698" s="193"/>
      <c r="W698" s="193"/>
      <c r="X698" s="193"/>
      <c r="Y698" s="193"/>
      <c r="Z698" s="193"/>
      <c r="AA698" s="193"/>
      <c r="AB698" s="193"/>
      <c r="AC698" s="193"/>
      <c r="AD698" s="193"/>
      <c r="AE698" s="193"/>
      <c r="AF698" s="193"/>
      <c r="AG698" s="193"/>
      <c r="AH698" s="193"/>
      <c r="AI698" s="194"/>
    </row>
    <row r="699" spans="15:35">
      <c r="O699" s="199"/>
      <c r="P699" s="191"/>
      <c r="Q699" s="191"/>
      <c r="R699" s="191"/>
      <c r="S699" s="191"/>
      <c r="T699" s="191"/>
      <c r="U699" s="191"/>
      <c r="V699" s="191"/>
      <c r="W699" s="191"/>
      <c r="X699" s="191"/>
      <c r="Y699" s="191"/>
      <c r="Z699" s="191"/>
      <c r="AA699" s="191"/>
      <c r="AB699" s="191"/>
      <c r="AC699" s="191"/>
      <c r="AD699" s="191"/>
      <c r="AE699" s="191"/>
      <c r="AF699" s="191"/>
      <c r="AG699" s="191"/>
      <c r="AH699" s="191"/>
      <c r="AI699" s="192"/>
    </row>
    <row r="700" spans="15:35">
      <c r="O700" s="199"/>
      <c r="P700" s="193"/>
      <c r="Q700" s="193"/>
      <c r="R700" s="193"/>
      <c r="S700" s="193"/>
      <c r="T700" s="193"/>
      <c r="U700" s="193"/>
      <c r="V700" s="193"/>
      <c r="W700" s="193"/>
      <c r="X700" s="193"/>
      <c r="Y700" s="193"/>
      <c r="Z700" s="193"/>
      <c r="AA700" s="193"/>
      <c r="AB700" s="193"/>
      <c r="AC700" s="193"/>
      <c r="AD700" s="193"/>
      <c r="AE700" s="193"/>
      <c r="AF700" s="193"/>
      <c r="AG700" s="193"/>
      <c r="AH700" s="193"/>
      <c r="AI700" s="194"/>
    </row>
    <row r="701" spans="15:35">
      <c r="O701" s="199"/>
      <c r="P701" s="191"/>
      <c r="Q701" s="191"/>
      <c r="R701" s="191"/>
      <c r="S701" s="191"/>
      <c r="T701" s="191"/>
      <c r="U701" s="191"/>
      <c r="V701" s="191"/>
      <c r="W701" s="191"/>
      <c r="X701" s="191"/>
      <c r="Y701" s="191"/>
      <c r="Z701" s="191"/>
      <c r="AA701" s="191"/>
      <c r="AB701" s="191"/>
      <c r="AC701" s="191"/>
      <c r="AD701" s="191"/>
      <c r="AE701" s="191"/>
      <c r="AF701" s="191"/>
      <c r="AG701" s="191"/>
      <c r="AH701" s="191"/>
      <c r="AI701" s="192"/>
    </row>
    <row r="702" spans="15:35">
      <c r="O702" s="199"/>
      <c r="P702" s="193"/>
      <c r="Q702" s="193"/>
      <c r="R702" s="193"/>
      <c r="S702" s="193"/>
      <c r="T702" s="193"/>
      <c r="U702" s="193"/>
      <c r="V702" s="193"/>
      <c r="W702" s="193"/>
      <c r="X702" s="193"/>
      <c r="Y702" s="193"/>
      <c r="Z702" s="193"/>
      <c r="AA702" s="193"/>
      <c r="AB702" s="193"/>
      <c r="AC702" s="193"/>
      <c r="AD702" s="193"/>
      <c r="AE702" s="193"/>
      <c r="AF702" s="193"/>
      <c r="AG702" s="193"/>
      <c r="AH702" s="193"/>
      <c r="AI702" s="194"/>
    </row>
    <row r="703" spans="15:35">
      <c r="O703" s="199"/>
      <c r="P703" s="191"/>
      <c r="Q703" s="191"/>
      <c r="R703" s="191"/>
      <c r="S703" s="191"/>
      <c r="T703" s="191"/>
      <c r="U703" s="191"/>
      <c r="V703" s="191"/>
      <c r="W703" s="191"/>
      <c r="X703" s="191"/>
      <c r="Y703" s="191"/>
      <c r="Z703" s="191"/>
      <c r="AA703" s="191"/>
      <c r="AB703" s="191"/>
      <c r="AC703" s="191"/>
      <c r="AD703" s="191"/>
      <c r="AE703" s="191"/>
      <c r="AF703" s="191"/>
      <c r="AG703" s="191"/>
      <c r="AH703" s="191"/>
      <c r="AI703" s="192"/>
    </row>
    <row r="704" spans="15:35">
      <c r="O704" s="199"/>
      <c r="P704" s="193"/>
      <c r="Q704" s="193"/>
      <c r="R704" s="193"/>
      <c r="S704" s="193"/>
      <c r="T704" s="193"/>
      <c r="U704" s="193"/>
      <c r="V704" s="193"/>
      <c r="W704" s="193"/>
      <c r="X704" s="193"/>
      <c r="Y704" s="193"/>
      <c r="Z704" s="193"/>
      <c r="AA704" s="193"/>
      <c r="AB704" s="193"/>
      <c r="AC704" s="193"/>
      <c r="AD704" s="193"/>
      <c r="AE704" s="193"/>
      <c r="AF704" s="193"/>
      <c r="AG704" s="193"/>
      <c r="AH704" s="193"/>
      <c r="AI704" s="194"/>
    </row>
    <row r="705" spans="15:35">
      <c r="O705" s="199"/>
      <c r="P705" s="191"/>
      <c r="Q705" s="191"/>
      <c r="R705" s="191"/>
      <c r="S705" s="191"/>
      <c r="T705" s="191"/>
      <c r="U705" s="191"/>
      <c r="V705" s="191"/>
      <c r="W705" s="191"/>
      <c r="X705" s="191"/>
      <c r="Y705" s="191"/>
      <c r="Z705" s="191"/>
      <c r="AA705" s="191"/>
      <c r="AB705" s="191"/>
      <c r="AC705" s="191"/>
      <c r="AD705" s="191"/>
      <c r="AE705" s="191"/>
      <c r="AF705" s="191"/>
      <c r="AG705" s="191"/>
      <c r="AH705" s="191"/>
      <c r="AI705" s="192"/>
    </row>
    <row r="706" spans="15:35">
      <c r="O706" s="199"/>
      <c r="P706" s="193"/>
      <c r="Q706" s="193"/>
      <c r="R706" s="193"/>
      <c r="S706" s="193"/>
      <c r="T706" s="193"/>
      <c r="U706" s="193"/>
      <c r="V706" s="193"/>
      <c r="W706" s="193"/>
      <c r="X706" s="193"/>
      <c r="Y706" s="193"/>
      <c r="Z706" s="193"/>
      <c r="AA706" s="193"/>
      <c r="AB706" s="193"/>
      <c r="AC706" s="193"/>
      <c r="AD706" s="193"/>
      <c r="AE706" s="193"/>
      <c r="AF706" s="193"/>
      <c r="AG706" s="193"/>
      <c r="AH706" s="193"/>
      <c r="AI706" s="194"/>
    </row>
    <row r="707" spans="15:35">
      <c r="O707" s="199"/>
      <c r="P707" s="191"/>
      <c r="Q707" s="191"/>
      <c r="R707" s="191"/>
      <c r="S707" s="191"/>
      <c r="T707" s="191"/>
      <c r="U707" s="191"/>
      <c r="V707" s="191"/>
      <c r="W707" s="191"/>
      <c r="X707" s="191"/>
      <c r="Y707" s="191"/>
      <c r="Z707" s="191"/>
      <c r="AA707" s="191"/>
      <c r="AB707" s="191"/>
      <c r="AC707" s="191"/>
      <c r="AD707" s="191"/>
      <c r="AE707" s="191"/>
      <c r="AF707" s="191"/>
      <c r="AG707" s="191"/>
      <c r="AH707" s="191"/>
      <c r="AI707" s="192"/>
    </row>
    <row r="708" spans="15:35">
      <c r="O708" s="199"/>
      <c r="P708" s="193"/>
      <c r="Q708" s="193"/>
      <c r="R708" s="193"/>
      <c r="S708" s="193"/>
      <c r="T708" s="193"/>
      <c r="U708" s="193"/>
      <c r="V708" s="193"/>
      <c r="W708" s="193"/>
      <c r="X708" s="193"/>
      <c r="Y708" s="193"/>
      <c r="Z708" s="193"/>
      <c r="AA708" s="193"/>
      <c r="AB708" s="193"/>
      <c r="AC708" s="193"/>
      <c r="AD708" s="193"/>
      <c r="AE708" s="193"/>
      <c r="AF708" s="193"/>
      <c r="AG708" s="193"/>
      <c r="AH708" s="193"/>
      <c r="AI708" s="194"/>
    </row>
    <row r="709" spans="15:35">
      <c r="O709" s="199"/>
      <c r="P709" s="191"/>
      <c r="Q709" s="191"/>
      <c r="R709" s="191"/>
      <c r="S709" s="191"/>
      <c r="T709" s="191"/>
      <c r="U709" s="191"/>
      <c r="V709" s="191"/>
      <c r="W709" s="191"/>
      <c r="X709" s="191"/>
      <c r="Y709" s="191"/>
      <c r="Z709" s="191"/>
      <c r="AA709" s="191"/>
      <c r="AB709" s="191"/>
      <c r="AC709" s="191"/>
      <c r="AD709" s="191"/>
      <c r="AE709" s="191"/>
      <c r="AF709" s="191"/>
      <c r="AG709" s="191"/>
      <c r="AH709" s="191"/>
      <c r="AI709" s="192"/>
    </row>
    <row r="710" spans="15:35">
      <c r="O710" s="199"/>
      <c r="P710" s="193"/>
      <c r="Q710" s="193"/>
      <c r="R710" s="193"/>
      <c r="S710" s="193"/>
      <c r="T710" s="193"/>
      <c r="U710" s="193"/>
      <c r="V710" s="193"/>
      <c r="W710" s="193"/>
      <c r="X710" s="193"/>
      <c r="Y710" s="193"/>
      <c r="Z710" s="193"/>
      <c r="AA710" s="193"/>
      <c r="AB710" s="193"/>
      <c r="AC710" s="193"/>
      <c r="AD710" s="193"/>
      <c r="AE710" s="193"/>
      <c r="AF710" s="193"/>
      <c r="AG710" s="193"/>
      <c r="AH710" s="193"/>
      <c r="AI710" s="194"/>
    </row>
    <row r="711" spans="15:35">
      <c r="O711" s="199"/>
      <c r="P711" s="191"/>
      <c r="Q711" s="191"/>
      <c r="R711" s="191"/>
      <c r="S711" s="191"/>
      <c r="T711" s="191"/>
      <c r="U711" s="191"/>
      <c r="V711" s="191"/>
      <c r="W711" s="191"/>
      <c r="X711" s="191"/>
      <c r="Y711" s="191"/>
      <c r="Z711" s="191"/>
      <c r="AA711" s="191"/>
      <c r="AB711" s="191"/>
      <c r="AC711" s="191"/>
      <c r="AD711" s="191"/>
      <c r="AE711" s="191"/>
      <c r="AF711" s="191"/>
      <c r="AG711" s="191"/>
      <c r="AH711" s="191"/>
      <c r="AI711" s="192"/>
    </row>
    <row r="712" spans="15:35">
      <c r="O712" s="199"/>
      <c r="P712" s="193"/>
      <c r="Q712" s="193"/>
      <c r="R712" s="193"/>
      <c r="S712" s="193"/>
      <c r="T712" s="193"/>
      <c r="U712" s="193"/>
      <c r="V712" s="193"/>
      <c r="W712" s="193"/>
      <c r="X712" s="193"/>
      <c r="Y712" s="193"/>
      <c r="Z712" s="193"/>
      <c r="AA712" s="193"/>
      <c r="AB712" s="193"/>
      <c r="AC712" s="193"/>
      <c r="AD712" s="193"/>
      <c r="AE712" s="193"/>
      <c r="AF712" s="193"/>
      <c r="AG712" s="193"/>
      <c r="AH712" s="193"/>
      <c r="AI712" s="194"/>
    </row>
    <row r="713" spans="15:35">
      <c r="O713" s="199"/>
      <c r="P713" s="191"/>
      <c r="Q713" s="191"/>
      <c r="R713" s="191"/>
      <c r="S713" s="191"/>
      <c r="T713" s="191"/>
      <c r="U713" s="191"/>
      <c r="V713" s="191"/>
      <c r="W713" s="191"/>
      <c r="X713" s="191"/>
      <c r="Y713" s="191"/>
      <c r="Z713" s="191"/>
      <c r="AA713" s="191"/>
      <c r="AB713" s="191"/>
      <c r="AC713" s="191"/>
      <c r="AD713" s="191"/>
      <c r="AE713" s="191"/>
      <c r="AF713" s="191"/>
      <c r="AG713" s="191"/>
      <c r="AH713" s="191"/>
      <c r="AI713" s="192"/>
    </row>
    <row r="714" spans="15:35">
      <c r="O714" s="199"/>
      <c r="P714" s="193"/>
      <c r="Q714" s="193"/>
      <c r="R714" s="193"/>
      <c r="S714" s="193"/>
      <c r="T714" s="193"/>
      <c r="U714" s="193"/>
      <c r="V714" s="193"/>
      <c r="W714" s="193"/>
      <c r="X714" s="193"/>
      <c r="Y714" s="193"/>
      <c r="Z714" s="193"/>
      <c r="AA714" s="193"/>
      <c r="AB714" s="193"/>
      <c r="AC714" s="193"/>
      <c r="AD714" s="193"/>
      <c r="AE714" s="193"/>
      <c r="AF714" s="193"/>
      <c r="AG714" s="193"/>
      <c r="AH714" s="193"/>
      <c r="AI714" s="194"/>
    </row>
    <row r="715" spans="15:35">
      <c r="O715" s="199"/>
      <c r="P715" s="191"/>
      <c r="Q715" s="191"/>
      <c r="R715" s="191"/>
      <c r="S715" s="191"/>
      <c r="T715" s="191"/>
      <c r="U715" s="191"/>
      <c r="V715" s="191"/>
      <c r="W715" s="191"/>
      <c r="X715" s="191"/>
      <c r="Y715" s="191"/>
      <c r="Z715" s="191"/>
      <c r="AA715" s="191"/>
      <c r="AB715" s="191"/>
      <c r="AC715" s="191"/>
      <c r="AD715" s="191"/>
      <c r="AE715" s="191"/>
      <c r="AF715" s="191"/>
      <c r="AG715" s="191"/>
      <c r="AH715" s="191"/>
      <c r="AI715" s="192"/>
    </row>
    <row r="716" spans="15:35">
      <c r="O716" s="199"/>
      <c r="P716" s="193"/>
      <c r="Q716" s="193"/>
      <c r="R716" s="193"/>
      <c r="S716" s="193"/>
      <c r="T716" s="193"/>
      <c r="U716" s="193"/>
      <c r="V716" s="193"/>
      <c r="W716" s="193"/>
      <c r="X716" s="193"/>
      <c r="Y716" s="193"/>
      <c r="Z716" s="193"/>
      <c r="AA716" s="193"/>
      <c r="AB716" s="193"/>
      <c r="AC716" s="193"/>
      <c r="AD716" s="193"/>
      <c r="AE716" s="193"/>
      <c r="AF716" s="193"/>
      <c r="AG716" s="193"/>
      <c r="AH716" s="193"/>
      <c r="AI716" s="194"/>
    </row>
    <row r="717" spans="15:35">
      <c r="O717" s="199"/>
      <c r="P717" s="193"/>
      <c r="Q717" s="193"/>
      <c r="R717" s="193"/>
      <c r="S717" s="193"/>
      <c r="T717" s="193"/>
      <c r="U717" s="193"/>
      <c r="V717" s="193"/>
      <c r="W717" s="193"/>
      <c r="X717" s="193"/>
      <c r="Y717" s="193"/>
      <c r="Z717" s="193"/>
      <c r="AA717" s="193"/>
      <c r="AB717" s="193"/>
      <c r="AC717" s="193"/>
      <c r="AD717" s="193"/>
      <c r="AE717" s="193"/>
      <c r="AF717" s="193"/>
      <c r="AG717" s="193"/>
      <c r="AH717" s="193"/>
      <c r="AI717" s="194"/>
    </row>
    <row r="718" spans="15:35">
      <c r="O718" s="199"/>
      <c r="P718" s="191"/>
      <c r="Q718" s="191"/>
      <c r="R718" s="191"/>
      <c r="S718" s="191"/>
      <c r="T718" s="191"/>
      <c r="U718" s="191"/>
      <c r="V718" s="191"/>
      <c r="W718" s="191"/>
      <c r="X718" s="191"/>
      <c r="Y718" s="191"/>
      <c r="Z718" s="191"/>
      <c r="AA718" s="191"/>
      <c r="AB718" s="191"/>
      <c r="AC718" s="191"/>
      <c r="AD718" s="191"/>
      <c r="AE718" s="191"/>
      <c r="AF718" s="191"/>
      <c r="AG718" s="191"/>
      <c r="AH718" s="191"/>
      <c r="AI718" s="192"/>
    </row>
    <row r="719" spans="15:35">
      <c r="O719" s="199"/>
      <c r="P719" s="193"/>
      <c r="Q719" s="193"/>
      <c r="R719" s="193"/>
      <c r="S719" s="193"/>
      <c r="T719" s="193"/>
      <c r="U719" s="193"/>
      <c r="V719" s="193"/>
      <c r="W719" s="193"/>
      <c r="X719" s="193"/>
      <c r="Y719" s="193"/>
      <c r="Z719" s="193"/>
      <c r="AA719" s="193"/>
      <c r="AB719" s="193"/>
      <c r="AC719" s="193"/>
      <c r="AD719" s="193"/>
      <c r="AE719" s="193"/>
      <c r="AF719" s="193"/>
      <c r="AG719" s="193"/>
      <c r="AH719" s="193"/>
      <c r="AI719" s="194"/>
    </row>
    <row r="720" spans="15:35">
      <c r="O720" s="199"/>
      <c r="P720" s="191"/>
      <c r="Q720" s="191"/>
      <c r="R720" s="191"/>
      <c r="S720" s="191"/>
      <c r="T720" s="191"/>
      <c r="U720" s="191"/>
      <c r="V720" s="191"/>
      <c r="W720" s="191"/>
      <c r="X720" s="191"/>
      <c r="Y720" s="191"/>
      <c r="Z720" s="191"/>
      <c r="AA720" s="191"/>
      <c r="AB720" s="191"/>
      <c r="AC720" s="191"/>
      <c r="AD720" s="191"/>
      <c r="AE720" s="191"/>
      <c r="AF720" s="191"/>
      <c r="AG720" s="191"/>
      <c r="AH720" s="191"/>
      <c r="AI720" s="192"/>
    </row>
    <row r="721" spans="15:35">
      <c r="O721" s="199"/>
      <c r="P721" s="193"/>
      <c r="Q721" s="193"/>
      <c r="R721" s="193"/>
      <c r="S721" s="193"/>
      <c r="T721" s="193"/>
      <c r="U721" s="193"/>
      <c r="V721" s="193"/>
      <c r="W721" s="193"/>
      <c r="X721" s="193"/>
      <c r="Y721" s="193"/>
      <c r="Z721" s="193"/>
      <c r="AA721" s="193"/>
      <c r="AB721" s="193"/>
      <c r="AC721" s="193"/>
      <c r="AD721" s="193"/>
      <c r="AE721" s="193"/>
      <c r="AF721" s="193"/>
      <c r="AG721" s="193"/>
      <c r="AH721" s="193"/>
      <c r="AI721" s="194"/>
    </row>
    <row r="722" spans="15:35">
      <c r="O722" s="199"/>
      <c r="P722" s="191"/>
      <c r="Q722" s="191"/>
      <c r="R722" s="191"/>
      <c r="S722" s="191"/>
      <c r="T722" s="191"/>
      <c r="U722" s="191"/>
      <c r="V722" s="191"/>
      <c r="W722" s="191"/>
      <c r="X722" s="191"/>
      <c r="Y722" s="191"/>
      <c r="Z722" s="191"/>
      <c r="AA722" s="191"/>
      <c r="AB722" s="191"/>
      <c r="AC722" s="191"/>
      <c r="AD722" s="191"/>
      <c r="AE722" s="191"/>
      <c r="AF722" s="191"/>
      <c r="AG722" s="191"/>
      <c r="AH722" s="191"/>
      <c r="AI722" s="192"/>
    </row>
    <row r="723" spans="15:35">
      <c r="O723" s="199"/>
      <c r="P723" s="193"/>
      <c r="Q723" s="193"/>
      <c r="R723" s="193"/>
      <c r="S723" s="193"/>
      <c r="T723" s="193"/>
      <c r="U723" s="193"/>
      <c r="V723" s="193"/>
      <c r="W723" s="193"/>
      <c r="X723" s="193"/>
      <c r="Y723" s="193"/>
      <c r="Z723" s="193"/>
      <c r="AA723" s="193"/>
      <c r="AB723" s="193"/>
      <c r="AC723" s="193"/>
      <c r="AD723" s="193"/>
      <c r="AE723" s="193"/>
      <c r="AF723" s="193"/>
      <c r="AG723" s="193"/>
      <c r="AH723" s="193"/>
      <c r="AI723" s="194"/>
    </row>
    <row r="724" spans="15:35">
      <c r="O724" s="199"/>
      <c r="P724" s="191"/>
      <c r="Q724" s="191"/>
      <c r="R724" s="191"/>
      <c r="S724" s="191"/>
      <c r="T724" s="191"/>
      <c r="U724" s="191"/>
      <c r="V724" s="191"/>
      <c r="W724" s="191"/>
      <c r="X724" s="191"/>
      <c r="Y724" s="191"/>
      <c r="Z724" s="191"/>
      <c r="AA724" s="191"/>
      <c r="AB724" s="191"/>
      <c r="AC724" s="191"/>
      <c r="AD724" s="191"/>
      <c r="AE724" s="191"/>
      <c r="AF724" s="191"/>
      <c r="AG724" s="191"/>
      <c r="AH724" s="191"/>
      <c r="AI724" s="192"/>
    </row>
    <row r="725" spans="15:35">
      <c r="O725" s="199"/>
      <c r="P725" s="193"/>
      <c r="Q725" s="193"/>
      <c r="R725" s="193"/>
      <c r="S725" s="193"/>
      <c r="T725" s="193"/>
      <c r="U725" s="193"/>
      <c r="V725" s="193"/>
      <c r="W725" s="193"/>
      <c r="X725" s="193"/>
      <c r="Y725" s="193"/>
      <c r="Z725" s="193"/>
      <c r="AA725" s="193"/>
      <c r="AB725" s="193"/>
      <c r="AC725" s="193"/>
      <c r="AD725" s="193"/>
      <c r="AE725" s="193"/>
      <c r="AF725" s="193"/>
      <c r="AG725" s="193"/>
      <c r="AH725" s="193"/>
      <c r="AI725" s="194"/>
    </row>
    <row r="726" spans="15:35">
      <c r="O726" s="199"/>
      <c r="P726" s="191"/>
      <c r="Q726" s="191"/>
      <c r="R726" s="191"/>
      <c r="S726" s="191"/>
      <c r="T726" s="191"/>
      <c r="U726" s="191"/>
      <c r="V726" s="191"/>
      <c r="W726" s="191"/>
      <c r="X726" s="191"/>
      <c r="Y726" s="191"/>
      <c r="Z726" s="191"/>
      <c r="AA726" s="191"/>
      <c r="AB726" s="191"/>
      <c r="AC726" s="191"/>
      <c r="AD726" s="191"/>
      <c r="AE726" s="191"/>
      <c r="AF726" s="191"/>
      <c r="AG726" s="191"/>
      <c r="AH726" s="191"/>
      <c r="AI726" s="192"/>
    </row>
    <row r="727" spans="15:35">
      <c r="O727" s="199"/>
      <c r="P727" s="193"/>
      <c r="Q727" s="193"/>
      <c r="R727" s="193"/>
      <c r="S727" s="193"/>
      <c r="T727" s="193"/>
      <c r="U727" s="193"/>
      <c r="V727" s="193"/>
      <c r="W727" s="193"/>
      <c r="X727" s="193"/>
      <c r="Y727" s="193"/>
      <c r="Z727" s="193"/>
      <c r="AA727" s="193"/>
      <c r="AB727" s="193"/>
      <c r="AC727" s="193"/>
      <c r="AD727" s="193"/>
      <c r="AE727" s="193"/>
      <c r="AF727" s="193"/>
      <c r="AG727" s="193"/>
      <c r="AH727" s="193"/>
      <c r="AI727" s="194"/>
    </row>
    <row r="728" spans="15:35">
      <c r="O728" s="199"/>
      <c r="P728" s="191"/>
      <c r="Q728" s="191"/>
      <c r="R728" s="191"/>
      <c r="S728" s="191"/>
      <c r="T728" s="191"/>
      <c r="U728" s="191"/>
      <c r="V728" s="191"/>
      <c r="W728" s="191"/>
      <c r="X728" s="191"/>
      <c r="Y728" s="191"/>
      <c r="Z728" s="191"/>
      <c r="AA728" s="191"/>
      <c r="AB728" s="191"/>
      <c r="AC728" s="191"/>
      <c r="AD728" s="191"/>
      <c r="AE728" s="191"/>
      <c r="AF728" s="191"/>
      <c r="AG728" s="191"/>
      <c r="AH728" s="191"/>
      <c r="AI728" s="192"/>
    </row>
    <row r="729" spans="15:35">
      <c r="O729" s="199"/>
      <c r="P729" s="193"/>
      <c r="Q729" s="193"/>
      <c r="R729" s="193"/>
      <c r="S729" s="193"/>
      <c r="T729" s="193"/>
      <c r="U729" s="193"/>
      <c r="V729" s="193"/>
      <c r="W729" s="193"/>
      <c r="X729" s="193"/>
      <c r="Y729" s="193"/>
      <c r="Z729" s="193"/>
      <c r="AA729" s="193"/>
      <c r="AB729" s="193"/>
      <c r="AC729" s="193"/>
      <c r="AD729" s="193"/>
      <c r="AE729" s="193"/>
      <c r="AF729" s="193"/>
      <c r="AG729" s="193"/>
      <c r="AH729" s="193"/>
      <c r="AI729" s="194"/>
    </row>
    <row r="730" spans="15:35">
      <c r="O730" s="199"/>
      <c r="P730" s="191"/>
      <c r="Q730" s="191"/>
      <c r="R730" s="191"/>
      <c r="S730" s="191"/>
      <c r="T730" s="191"/>
      <c r="U730" s="191"/>
      <c r="V730" s="191"/>
      <c r="W730" s="191"/>
      <c r="X730" s="191"/>
      <c r="Y730" s="191"/>
      <c r="Z730" s="191"/>
      <c r="AA730" s="191"/>
      <c r="AB730" s="191"/>
      <c r="AC730" s="191"/>
      <c r="AD730" s="191"/>
      <c r="AE730" s="191"/>
      <c r="AF730" s="191"/>
      <c r="AG730" s="191"/>
      <c r="AH730" s="191"/>
      <c r="AI730" s="192"/>
    </row>
    <row r="731" spans="15:35">
      <c r="O731" s="199"/>
      <c r="P731" s="193"/>
      <c r="Q731" s="193"/>
      <c r="R731" s="193"/>
      <c r="S731" s="193"/>
      <c r="T731" s="193"/>
      <c r="U731" s="193"/>
      <c r="V731" s="193"/>
      <c r="W731" s="193"/>
      <c r="X731" s="193"/>
      <c r="Y731" s="193"/>
      <c r="Z731" s="193"/>
      <c r="AA731" s="193"/>
      <c r="AB731" s="193"/>
      <c r="AC731" s="193"/>
      <c r="AD731" s="193"/>
      <c r="AE731" s="193"/>
      <c r="AF731" s="193"/>
      <c r="AG731" s="193"/>
      <c r="AH731" s="193"/>
      <c r="AI731" s="194"/>
    </row>
    <row r="732" spans="15:35">
      <c r="O732" s="199"/>
      <c r="P732" s="191"/>
      <c r="Q732" s="191"/>
      <c r="R732" s="191"/>
      <c r="S732" s="191"/>
      <c r="T732" s="191"/>
      <c r="U732" s="191"/>
      <c r="V732" s="191"/>
      <c r="W732" s="191"/>
      <c r="X732" s="191"/>
      <c r="Y732" s="191"/>
      <c r="Z732" s="191"/>
      <c r="AA732" s="191"/>
      <c r="AB732" s="191"/>
      <c r="AC732" s="191"/>
      <c r="AD732" s="191"/>
      <c r="AE732" s="191"/>
      <c r="AF732" s="191"/>
      <c r="AG732" s="191"/>
      <c r="AH732" s="191"/>
      <c r="AI732" s="192"/>
    </row>
    <row r="733" spans="15:35">
      <c r="O733" s="199"/>
      <c r="P733" s="193"/>
      <c r="Q733" s="193"/>
      <c r="R733" s="193"/>
      <c r="S733" s="193"/>
      <c r="T733" s="193"/>
      <c r="U733" s="193"/>
      <c r="V733" s="193"/>
      <c r="W733" s="193"/>
      <c r="X733" s="193"/>
      <c r="Y733" s="193"/>
      <c r="Z733" s="193"/>
      <c r="AA733" s="193"/>
      <c r="AB733" s="193"/>
      <c r="AC733" s="193"/>
      <c r="AD733" s="193"/>
      <c r="AE733" s="193"/>
      <c r="AF733" s="193"/>
      <c r="AG733" s="193"/>
      <c r="AH733" s="193"/>
      <c r="AI733" s="194"/>
    </row>
    <row r="734" spans="15:35">
      <c r="O734" s="199"/>
      <c r="P734" s="191"/>
      <c r="Q734" s="191"/>
      <c r="R734" s="191"/>
      <c r="S734" s="191"/>
      <c r="T734" s="191"/>
      <c r="U734" s="191"/>
      <c r="V734" s="191"/>
      <c r="W734" s="191"/>
      <c r="X734" s="191"/>
      <c r="Y734" s="191"/>
      <c r="Z734" s="191"/>
      <c r="AA734" s="191"/>
      <c r="AB734" s="191"/>
      <c r="AC734" s="191"/>
      <c r="AD734" s="191"/>
      <c r="AE734" s="191"/>
      <c r="AF734" s="191"/>
      <c r="AG734" s="191"/>
      <c r="AH734" s="191"/>
      <c r="AI734" s="192"/>
    </row>
    <row r="735" spans="15:35">
      <c r="O735" s="199"/>
      <c r="P735" s="193"/>
      <c r="Q735" s="193"/>
      <c r="R735" s="193"/>
      <c r="S735" s="193"/>
      <c r="T735" s="193"/>
      <c r="U735" s="193"/>
      <c r="V735" s="193"/>
      <c r="W735" s="193"/>
      <c r="X735" s="193"/>
      <c r="Y735" s="193"/>
      <c r="Z735" s="193"/>
      <c r="AA735" s="193"/>
      <c r="AB735" s="193"/>
      <c r="AC735" s="193"/>
      <c r="AD735" s="193"/>
      <c r="AE735" s="193"/>
      <c r="AF735" s="193"/>
      <c r="AG735" s="193"/>
      <c r="AH735" s="193"/>
      <c r="AI735" s="194"/>
    </row>
    <row r="736" spans="15:35">
      <c r="O736" s="199"/>
      <c r="P736" s="191"/>
      <c r="Q736" s="191"/>
      <c r="R736" s="191"/>
      <c r="S736" s="191"/>
      <c r="T736" s="191"/>
      <c r="U736" s="191"/>
      <c r="V736" s="191"/>
      <c r="W736" s="191"/>
      <c r="X736" s="191"/>
      <c r="Y736" s="191"/>
      <c r="Z736" s="191"/>
      <c r="AA736" s="191"/>
      <c r="AB736" s="191"/>
      <c r="AC736" s="191"/>
      <c r="AD736" s="191"/>
      <c r="AE736" s="191"/>
      <c r="AF736" s="191"/>
      <c r="AG736" s="191"/>
      <c r="AH736" s="191"/>
      <c r="AI736" s="192"/>
    </row>
    <row r="737" spans="15:35">
      <c r="O737" s="199"/>
      <c r="P737" s="193"/>
      <c r="Q737" s="193"/>
      <c r="R737" s="193"/>
      <c r="S737" s="193"/>
      <c r="T737" s="193"/>
      <c r="U737" s="193"/>
      <c r="V737" s="193"/>
      <c r="W737" s="193"/>
      <c r="X737" s="193"/>
      <c r="Y737" s="193"/>
      <c r="Z737" s="193"/>
      <c r="AA737" s="193"/>
      <c r="AB737" s="193"/>
      <c r="AC737" s="193"/>
      <c r="AD737" s="193"/>
      <c r="AE737" s="193"/>
      <c r="AF737" s="193"/>
      <c r="AG737" s="193"/>
      <c r="AH737" s="193"/>
      <c r="AI737" s="194"/>
    </row>
    <row r="738" spans="15:35">
      <c r="O738" s="199"/>
      <c r="P738" s="191"/>
      <c r="Q738" s="191"/>
      <c r="R738" s="191"/>
      <c r="S738" s="191"/>
      <c r="T738" s="191"/>
      <c r="U738" s="191"/>
      <c r="V738" s="191"/>
      <c r="W738" s="191"/>
      <c r="X738" s="191"/>
      <c r="Y738" s="191"/>
      <c r="Z738" s="191"/>
      <c r="AA738" s="191"/>
      <c r="AB738" s="191"/>
      <c r="AC738" s="191"/>
      <c r="AD738" s="191"/>
      <c r="AE738" s="191"/>
      <c r="AF738" s="191"/>
      <c r="AG738" s="191"/>
      <c r="AH738" s="191"/>
      <c r="AI738" s="192"/>
    </row>
    <row r="739" spans="15:35">
      <c r="O739" s="199"/>
      <c r="P739" s="193"/>
      <c r="Q739" s="193"/>
      <c r="R739" s="193"/>
      <c r="S739" s="193"/>
      <c r="T739" s="193"/>
      <c r="U739" s="193"/>
      <c r="V739" s="193"/>
      <c r="W739" s="193"/>
      <c r="X739" s="193"/>
      <c r="Y739" s="193"/>
      <c r="Z739" s="193"/>
      <c r="AA739" s="193"/>
      <c r="AB739" s="193"/>
      <c r="AC739" s="193"/>
      <c r="AD739" s="193"/>
      <c r="AE739" s="193"/>
      <c r="AF739" s="193"/>
      <c r="AG739" s="193"/>
      <c r="AH739" s="193"/>
      <c r="AI739" s="194"/>
    </row>
    <row r="740" spans="15:35">
      <c r="O740" s="199"/>
      <c r="P740" s="191"/>
      <c r="Q740" s="191"/>
      <c r="R740" s="191"/>
      <c r="S740" s="191"/>
      <c r="T740" s="191"/>
      <c r="U740" s="191"/>
      <c r="V740" s="191"/>
      <c r="W740" s="191"/>
      <c r="X740" s="191"/>
      <c r="Y740" s="191"/>
      <c r="Z740" s="191"/>
      <c r="AA740" s="191"/>
      <c r="AB740" s="191"/>
      <c r="AC740" s="191"/>
      <c r="AD740" s="191"/>
      <c r="AE740" s="191"/>
      <c r="AF740" s="191"/>
      <c r="AG740" s="191"/>
      <c r="AH740" s="191"/>
      <c r="AI740" s="192"/>
    </row>
    <row r="741" spans="15:35">
      <c r="O741" s="199"/>
      <c r="P741" s="193"/>
      <c r="Q741" s="193"/>
      <c r="R741" s="193"/>
      <c r="S741" s="193"/>
      <c r="T741" s="193"/>
      <c r="U741" s="193"/>
      <c r="V741" s="193"/>
      <c r="W741" s="193"/>
      <c r="X741" s="193"/>
      <c r="Y741" s="193"/>
      <c r="Z741" s="193"/>
      <c r="AA741" s="193"/>
      <c r="AB741" s="193"/>
      <c r="AC741" s="193"/>
      <c r="AD741" s="193"/>
      <c r="AE741" s="193"/>
      <c r="AF741" s="193"/>
      <c r="AG741" s="193"/>
      <c r="AH741" s="193"/>
      <c r="AI741" s="194"/>
    </row>
    <row r="742" spans="15:35">
      <c r="O742" s="199"/>
      <c r="P742" s="191"/>
      <c r="Q742" s="191"/>
      <c r="R742" s="191"/>
      <c r="S742" s="191"/>
      <c r="T742" s="191"/>
      <c r="U742" s="191"/>
      <c r="V742" s="191"/>
      <c r="W742" s="191"/>
      <c r="X742" s="191"/>
      <c r="Y742" s="191"/>
      <c r="Z742" s="191"/>
      <c r="AA742" s="191"/>
      <c r="AB742" s="191"/>
      <c r="AC742" s="191"/>
      <c r="AD742" s="191"/>
      <c r="AE742" s="191"/>
      <c r="AF742" s="191"/>
      <c r="AG742" s="191"/>
      <c r="AH742" s="191"/>
      <c r="AI742" s="192"/>
    </row>
    <row r="743" spans="15:35">
      <c r="O743" s="199"/>
      <c r="P743" s="193"/>
      <c r="Q743" s="193"/>
      <c r="R743" s="193"/>
      <c r="S743" s="193"/>
      <c r="T743" s="193"/>
      <c r="U743" s="193"/>
      <c r="V743" s="193"/>
      <c r="W743" s="193"/>
      <c r="X743" s="193"/>
      <c r="Y743" s="193"/>
      <c r="Z743" s="193"/>
      <c r="AA743" s="193"/>
      <c r="AB743" s="193"/>
      <c r="AC743" s="193"/>
      <c r="AD743" s="193"/>
      <c r="AE743" s="193"/>
      <c r="AF743" s="193"/>
      <c r="AG743" s="193"/>
      <c r="AH743" s="193"/>
      <c r="AI743" s="194"/>
    </row>
    <row r="744" spans="15:35">
      <c r="O744" s="199"/>
      <c r="P744" s="191"/>
      <c r="Q744" s="191"/>
      <c r="R744" s="191"/>
      <c r="S744" s="191"/>
      <c r="T744" s="191"/>
      <c r="U744" s="191"/>
      <c r="V744" s="191"/>
      <c r="W744" s="191"/>
      <c r="X744" s="191"/>
      <c r="Y744" s="191"/>
      <c r="Z744" s="191"/>
      <c r="AA744" s="191"/>
      <c r="AB744" s="191"/>
      <c r="AC744" s="191"/>
      <c r="AD744" s="191"/>
      <c r="AE744" s="191"/>
      <c r="AF744" s="191"/>
      <c r="AG744" s="191"/>
      <c r="AH744" s="191"/>
      <c r="AI744" s="192"/>
    </row>
    <row r="745" spans="15:35">
      <c r="O745" s="199"/>
      <c r="P745" s="193"/>
      <c r="Q745" s="193"/>
      <c r="R745" s="193"/>
      <c r="S745" s="193"/>
      <c r="T745" s="193"/>
      <c r="U745" s="193"/>
      <c r="V745" s="193"/>
      <c r="W745" s="193"/>
      <c r="X745" s="193"/>
      <c r="Y745" s="193"/>
      <c r="Z745" s="193"/>
      <c r="AA745" s="193"/>
      <c r="AB745" s="193"/>
      <c r="AC745" s="193"/>
      <c r="AD745" s="193"/>
      <c r="AE745" s="193"/>
      <c r="AF745" s="193"/>
      <c r="AG745" s="193"/>
      <c r="AH745" s="193"/>
      <c r="AI745" s="194"/>
    </row>
    <row r="746" spans="15:35">
      <c r="O746" s="199"/>
      <c r="P746" s="191"/>
      <c r="Q746" s="191"/>
      <c r="R746" s="191"/>
      <c r="S746" s="191"/>
      <c r="T746" s="191"/>
      <c r="U746" s="191"/>
      <c r="V746" s="191"/>
      <c r="W746" s="191"/>
      <c r="X746" s="191"/>
      <c r="Y746" s="191"/>
      <c r="Z746" s="191"/>
      <c r="AA746" s="191"/>
      <c r="AB746" s="191"/>
      <c r="AC746" s="191"/>
      <c r="AD746" s="191"/>
      <c r="AE746" s="191"/>
      <c r="AF746" s="191"/>
      <c r="AG746" s="191"/>
      <c r="AH746" s="191"/>
      <c r="AI746" s="192"/>
    </row>
    <row r="747" spans="15:35">
      <c r="O747" s="199"/>
      <c r="P747" s="193"/>
      <c r="Q747" s="193"/>
      <c r="R747" s="193"/>
      <c r="S747" s="193"/>
      <c r="T747" s="193"/>
      <c r="U747" s="193"/>
      <c r="V747" s="193"/>
      <c r="W747" s="193"/>
      <c r="X747" s="193"/>
      <c r="Y747" s="193"/>
      <c r="Z747" s="193"/>
      <c r="AA747" s="193"/>
      <c r="AB747" s="193"/>
      <c r="AC747" s="193"/>
      <c r="AD747" s="193"/>
      <c r="AE747" s="193"/>
      <c r="AF747" s="193"/>
      <c r="AG747" s="193"/>
      <c r="AH747" s="193"/>
      <c r="AI747" s="194"/>
    </row>
    <row r="748" spans="15:35">
      <c r="O748" s="199"/>
      <c r="P748" s="191"/>
      <c r="Q748" s="191"/>
      <c r="R748" s="191"/>
      <c r="S748" s="191"/>
      <c r="T748" s="191"/>
      <c r="U748" s="191"/>
      <c r="V748" s="191"/>
      <c r="W748" s="191"/>
      <c r="X748" s="191"/>
      <c r="Y748" s="191"/>
      <c r="Z748" s="191"/>
      <c r="AA748" s="191"/>
      <c r="AB748" s="191"/>
      <c r="AC748" s="191"/>
      <c r="AD748" s="191"/>
      <c r="AE748" s="191"/>
      <c r="AF748" s="191"/>
      <c r="AG748" s="191"/>
      <c r="AH748" s="191"/>
      <c r="AI748" s="192"/>
    </row>
    <row r="749" spans="15:35">
      <c r="O749" s="199"/>
      <c r="P749" s="193"/>
      <c r="Q749" s="193"/>
      <c r="R749" s="193"/>
      <c r="S749" s="193"/>
      <c r="T749" s="193"/>
      <c r="U749" s="193"/>
      <c r="V749" s="193"/>
      <c r="W749" s="193"/>
      <c r="X749" s="193"/>
      <c r="Y749" s="193"/>
      <c r="Z749" s="193"/>
      <c r="AA749" s="193"/>
      <c r="AB749" s="193"/>
      <c r="AC749" s="193"/>
      <c r="AD749" s="193"/>
      <c r="AE749" s="193"/>
      <c r="AF749" s="193"/>
      <c r="AG749" s="193"/>
      <c r="AH749" s="193"/>
      <c r="AI749" s="194"/>
    </row>
    <row r="750" spans="15:35">
      <c r="O750" s="199"/>
      <c r="P750" s="191"/>
      <c r="Q750" s="191"/>
      <c r="R750" s="191"/>
      <c r="S750" s="191"/>
      <c r="T750" s="191"/>
      <c r="U750" s="191"/>
      <c r="V750" s="191"/>
      <c r="W750" s="191"/>
      <c r="X750" s="191"/>
      <c r="Y750" s="191"/>
      <c r="Z750" s="191"/>
      <c r="AA750" s="191"/>
      <c r="AB750" s="191"/>
      <c r="AC750" s="191"/>
      <c r="AD750" s="191"/>
      <c r="AE750" s="191"/>
      <c r="AF750" s="191"/>
      <c r="AG750" s="191"/>
      <c r="AH750" s="191"/>
      <c r="AI750" s="192"/>
    </row>
    <row r="751" spans="15:35">
      <c r="O751" s="199"/>
      <c r="P751" s="193"/>
      <c r="Q751" s="193"/>
      <c r="R751" s="193"/>
      <c r="S751" s="193"/>
      <c r="T751" s="193"/>
      <c r="U751" s="193"/>
      <c r="V751" s="193"/>
      <c r="W751" s="193"/>
      <c r="X751" s="193"/>
      <c r="Y751" s="193"/>
      <c r="Z751" s="193"/>
      <c r="AA751" s="193"/>
      <c r="AB751" s="193"/>
      <c r="AC751" s="193"/>
      <c r="AD751" s="193"/>
      <c r="AE751" s="193"/>
      <c r="AF751" s="193"/>
      <c r="AG751" s="193"/>
      <c r="AH751" s="193"/>
      <c r="AI751" s="194"/>
    </row>
    <row r="752" spans="15:35">
      <c r="O752" s="199"/>
      <c r="P752" s="191"/>
      <c r="Q752" s="191"/>
      <c r="R752" s="191"/>
      <c r="S752" s="191"/>
      <c r="T752" s="191"/>
      <c r="U752" s="191"/>
      <c r="V752" s="191"/>
      <c r="W752" s="191"/>
      <c r="X752" s="191"/>
      <c r="Y752" s="191"/>
      <c r="Z752" s="191"/>
      <c r="AA752" s="191"/>
      <c r="AB752" s="191"/>
      <c r="AC752" s="191"/>
      <c r="AD752" s="191"/>
      <c r="AE752" s="191"/>
      <c r="AF752" s="191"/>
      <c r="AG752" s="191"/>
      <c r="AH752" s="191"/>
      <c r="AI752" s="192"/>
    </row>
    <row r="753" spans="15:35">
      <c r="O753" s="199"/>
      <c r="P753" s="193"/>
      <c r="Q753" s="193"/>
      <c r="R753" s="193"/>
      <c r="S753" s="193"/>
      <c r="T753" s="193"/>
      <c r="U753" s="193"/>
      <c r="V753" s="193"/>
      <c r="W753" s="193"/>
      <c r="X753" s="193"/>
      <c r="Y753" s="193"/>
      <c r="Z753" s="193"/>
      <c r="AA753" s="193"/>
      <c r="AB753" s="193"/>
      <c r="AC753" s="193"/>
      <c r="AD753" s="193"/>
      <c r="AE753" s="193"/>
      <c r="AF753" s="193"/>
      <c r="AG753" s="193"/>
      <c r="AH753" s="193"/>
      <c r="AI753" s="194"/>
    </row>
    <row r="754" spans="15:35">
      <c r="O754" s="199"/>
      <c r="P754" s="191"/>
      <c r="Q754" s="191"/>
      <c r="R754" s="191"/>
      <c r="S754" s="191"/>
      <c r="T754" s="191"/>
      <c r="U754" s="191"/>
      <c r="V754" s="191"/>
      <c r="W754" s="191"/>
      <c r="X754" s="191"/>
      <c r="Y754" s="191"/>
      <c r="Z754" s="191"/>
      <c r="AA754" s="191"/>
      <c r="AB754" s="191"/>
      <c r="AC754" s="191"/>
      <c r="AD754" s="191"/>
      <c r="AE754" s="191"/>
      <c r="AF754" s="191"/>
      <c r="AG754" s="191"/>
      <c r="AH754" s="191"/>
      <c r="AI754" s="192"/>
    </row>
    <row r="755" spans="15:35">
      <c r="O755" s="199"/>
      <c r="P755" s="193"/>
      <c r="Q755" s="193"/>
      <c r="R755" s="193"/>
      <c r="S755" s="193"/>
      <c r="T755" s="193"/>
      <c r="U755" s="193"/>
      <c r="V755" s="193"/>
      <c r="W755" s="193"/>
      <c r="X755" s="193"/>
      <c r="Y755" s="193"/>
      <c r="Z755" s="193"/>
      <c r="AA755" s="193"/>
      <c r="AB755" s="193"/>
      <c r="AC755" s="193"/>
      <c r="AD755" s="193"/>
      <c r="AE755" s="193"/>
      <c r="AF755" s="193"/>
      <c r="AG755" s="193"/>
      <c r="AH755" s="193"/>
      <c r="AI755" s="194"/>
    </row>
    <row r="756" spans="15:35">
      <c r="O756" s="199"/>
      <c r="P756" s="191"/>
      <c r="Q756" s="191"/>
      <c r="R756" s="191"/>
      <c r="S756" s="191"/>
      <c r="T756" s="191"/>
      <c r="U756" s="191"/>
      <c r="V756" s="191"/>
      <c r="W756" s="191"/>
      <c r="X756" s="191"/>
      <c r="Y756" s="191"/>
      <c r="Z756" s="191"/>
      <c r="AA756" s="191"/>
      <c r="AB756" s="191"/>
      <c r="AC756" s="191"/>
      <c r="AD756" s="191"/>
      <c r="AE756" s="191"/>
      <c r="AF756" s="191"/>
      <c r="AG756" s="191"/>
      <c r="AH756" s="191"/>
      <c r="AI756" s="192"/>
    </row>
    <row r="757" spans="15:35">
      <c r="O757" s="199"/>
      <c r="P757" s="193"/>
      <c r="Q757" s="193"/>
      <c r="R757" s="193"/>
      <c r="S757" s="193"/>
      <c r="T757" s="193"/>
      <c r="U757" s="193"/>
      <c r="V757" s="193"/>
      <c r="W757" s="193"/>
      <c r="X757" s="193"/>
      <c r="Y757" s="193"/>
      <c r="Z757" s="193"/>
      <c r="AA757" s="193"/>
      <c r="AB757" s="193"/>
      <c r="AC757" s="193"/>
      <c r="AD757" s="193"/>
      <c r="AE757" s="193"/>
      <c r="AF757" s="193"/>
      <c r="AG757" s="193"/>
      <c r="AH757" s="193"/>
      <c r="AI757" s="194"/>
    </row>
    <row r="758" spans="15:35">
      <c r="O758" s="199"/>
      <c r="P758" s="191"/>
      <c r="Q758" s="191"/>
      <c r="R758" s="191"/>
      <c r="S758" s="191"/>
      <c r="T758" s="191"/>
      <c r="U758" s="191"/>
      <c r="V758" s="191"/>
      <c r="W758" s="191"/>
      <c r="X758" s="191"/>
      <c r="Y758" s="191"/>
      <c r="Z758" s="191"/>
      <c r="AA758" s="191"/>
      <c r="AB758" s="191"/>
      <c r="AC758" s="191"/>
      <c r="AD758" s="191"/>
      <c r="AE758" s="191"/>
      <c r="AF758" s="191"/>
      <c r="AG758" s="191"/>
      <c r="AH758" s="191"/>
      <c r="AI758" s="192"/>
    </row>
    <row r="759" spans="15:35">
      <c r="O759" s="199"/>
      <c r="P759" s="193"/>
      <c r="Q759" s="193"/>
      <c r="R759" s="193"/>
      <c r="S759" s="193"/>
      <c r="T759" s="193"/>
      <c r="U759" s="193"/>
      <c r="V759" s="193"/>
      <c r="W759" s="193"/>
      <c r="X759" s="193"/>
      <c r="Y759" s="193"/>
      <c r="Z759" s="193"/>
      <c r="AA759" s="193"/>
      <c r="AB759" s="193"/>
      <c r="AC759" s="193"/>
      <c r="AD759" s="193"/>
      <c r="AE759" s="193"/>
      <c r="AF759" s="193"/>
      <c r="AG759" s="193"/>
      <c r="AH759" s="193"/>
      <c r="AI759" s="194"/>
    </row>
    <row r="760" spans="15:35">
      <c r="O760" s="199"/>
      <c r="P760" s="191"/>
      <c r="Q760" s="191"/>
      <c r="R760" s="191"/>
      <c r="S760" s="191"/>
      <c r="T760" s="191"/>
      <c r="U760" s="191"/>
      <c r="V760" s="191"/>
      <c r="W760" s="191"/>
      <c r="X760" s="191"/>
      <c r="Y760" s="191"/>
      <c r="Z760" s="191"/>
      <c r="AA760" s="191"/>
      <c r="AB760" s="191"/>
      <c r="AC760" s="191"/>
      <c r="AD760" s="191"/>
      <c r="AE760" s="191"/>
      <c r="AF760" s="191"/>
      <c r="AG760" s="191"/>
      <c r="AH760" s="191"/>
      <c r="AI760" s="192"/>
    </row>
    <row r="761" spans="15:35">
      <c r="O761" s="199"/>
      <c r="P761" s="193"/>
      <c r="Q761" s="193"/>
      <c r="R761" s="193"/>
      <c r="S761" s="193"/>
      <c r="T761" s="193"/>
      <c r="U761" s="193"/>
      <c r="V761" s="193"/>
      <c r="W761" s="193"/>
      <c r="X761" s="193"/>
      <c r="Y761" s="193"/>
      <c r="Z761" s="193"/>
      <c r="AA761" s="193"/>
      <c r="AB761" s="193"/>
      <c r="AC761" s="193"/>
      <c r="AD761" s="193"/>
      <c r="AE761" s="193"/>
      <c r="AF761" s="193"/>
      <c r="AG761" s="193"/>
      <c r="AH761" s="193"/>
      <c r="AI761" s="194"/>
    </row>
    <row r="762" spans="15:35">
      <c r="O762" s="199"/>
      <c r="P762" s="191"/>
      <c r="Q762" s="191"/>
      <c r="R762" s="191"/>
      <c r="S762" s="191"/>
      <c r="T762" s="191"/>
      <c r="U762" s="191"/>
      <c r="V762" s="191"/>
      <c r="W762" s="191"/>
      <c r="X762" s="191"/>
      <c r="Y762" s="191"/>
      <c r="Z762" s="191"/>
      <c r="AA762" s="191"/>
      <c r="AB762" s="191"/>
      <c r="AC762" s="191"/>
      <c r="AD762" s="191"/>
      <c r="AE762" s="191"/>
      <c r="AF762" s="191"/>
      <c r="AG762" s="191"/>
      <c r="AH762" s="191"/>
      <c r="AI762" s="192"/>
    </row>
    <row r="763" spans="15:35">
      <c r="O763" s="199"/>
      <c r="P763" s="193"/>
      <c r="Q763" s="193"/>
      <c r="R763" s="193"/>
      <c r="S763" s="193"/>
      <c r="T763" s="193"/>
      <c r="U763" s="193"/>
      <c r="V763" s="193"/>
      <c r="W763" s="193"/>
      <c r="X763" s="193"/>
      <c r="Y763" s="193"/>
      <c r="Z763" s="193"/>
      <c r="AA763" s="193"/>
      <c r="AB763" s="193"/>
      <c r="AC763" s="193"/>
      <c r="AD763" s="193"/>
      <c r="AE763" s="193"/>
      <c r="AF763" s="193"/>
      <c r="AG763" s="193"/>
      <c r="AH763" s="193"/>
      <c r="AI763" s="194"/>
    </row>
    <row r="764" spans="15:35">
      <c r="O764" s="199"/>
      <c r="P764" s="191"/>
      <c r="Q764" s="191"/>
      <c r="R764" s="191"/>
      <c r="S764" s="191"/>
      <c r="T764" s="191"/>
      <c r="U764" s="191"/>
      <c r="V764" s="191"/>
      <c r="W764" s="191"/>
      <c r="X764" s="191"/>
      <c r="Y764" s="191"/>
      <c r="Z764" s="191"/>
      <c r="AA764" s="191"/>
      <c r="AB764" s="191"/>
      <c r="AC764" s="191"/>
      <c r="AD764" s="191"/>
      <c r="AE764" s="191"/>
      <c r="AF764" s="191"/>
      <c r="AG764" s="191"/>
      <c r="AH764" s="191"/>
      <c r="AI764" s="192"/>
    </row>
    <row r="765" spans="15:35">
      <c r="O765" s="199"/>
      <c r="P765" s="193"/>
      <c r="Q765" s="193"/>
      <c r="R765" s="193"/>
      <c r="S765" s="193"/>
      <c r="T765" s="193"/>
      <c r="U765" s="193"/>
      <c r="V765" s="193"/>
      <c r="W765" s="193"/>
      <c r="X765" s="193"/>
      <c r="Y765" s="193"/>
      <c r="Z765" s="193"/>
      <c r="AA765" s="193"/>
      <c r="AB765" s="193"/>
      <c r="AC765" s="193"/>
      <c r="AD765" s="193"/>
      <c r="AE765" s="193"/>
      <c r="AF765" s="193"/>
      <c r="AG765" s="193"/>
      <c r="AH765" s="193"/>
      <c r="AI765" s="194"/>
    </row>
    <row r="766" spans="15:35">
      <c r="O766" s="199"/>
      <c r="P766" s="191"/>
      <c r="Q766" s="191"/>
      <c r="R766" s="191"/>
      <c r="S766" s="191"/>
      <c r="T766" s="191"/>
      <c r="U766" s="191"/>
      <c r="V766" s="191"/>
      <c r="W766" s="191"/>
      <c r="X766" s="191"/>
      <c r="Y766" s="191"/>
      <c r="Z766" s="191"/>
      <c r="AA766" s="191"/>
      <c r="AB766" s="191"/>
      <c r="AC766" s="191"/>
      <c r="AD766" s="191"/>
      <c r="AE766" s="191"/>
      <c r="AF766" s="191"/>
      <c r="AG766" s="191"/>
      <c r="AH766" s="191"/>
      <c r="AI766" s="192"/>
    </row>
    <row r="767" spans="15:35">
      <c r="O767" s="199"/>
      <c r="P767" s="193"/>
      <c r="Q767" s="193"/>
      <c r="R767" s="193"/>
      <c r="S767" s="193"/>
      <c r="T767" s="193"/>
      <c r="U767" s="193"/>
      <c r="V767" s="193"/>
      <c r="W767" s="193"/>
      <c r="X767" s="193"/>
      <c r="Y767" s="193"/>
      <c r="Z767" s="193"/>
      <c r="AA767" s="193"/>
      <c r="AB767" s="193"/>
      <c r="AC767" s="193"/>
      <c r="AD767" s="193"/>
      <c r="AE767" s="193"/>
      <c r="AF767" s="193"/>
      <c r="AG767" s="193"/>
      <c r="AH767" s="193"/>
      <c r="AI767" s="194"/>
    </row>
    <row r="768" spans="15:35">
      <c r="O768" s="199"/>
      <c r="P768" s="191"/>
      <c r="Q768" s="191"/>
      <c r="R768" s="191"/>
      <c r="S768" s="191"/>
      <c r="T768" s="191"/>
      <c r="U768" s="191"/>
      <c r="V768" s="191"/>
      <c r="W768" s="191"/>
      <c r="X768" s="191"/>
      <c r="Y768" s="191"/>
      <c r="Z768" s="191"/>
      <c r="AA768" s="191"/>
      <c r="AB768" s="191"/>
      <c r="AC768" s="191"/>
      <c r="AD768" s="191"/>
      <c r="AE768" s="191"/>
      <c r="AF768" s="191"/>
      <c r="AG768" s="191"/>
      <c r="AH768" s="191"/>
      <c r="AI768" s="192"/>
    </row>
    <row r="769" spans="15:35">
      <c r="O769" s="199"/>
      <c r="P769" s="193"/>
      <c r="Q769" s="193"/>
      <c r="R769" s="193"/>
      <c r="S769" s="193"/>
      <c r="T769" s="193"/>
      <c r="U769" s="193"/>
      <c r="V769" s="193"/>
      <c r="W769" s="193"/>
      <c r="X769" s="193"/>
      <c r="Y769" s="193"/>
      <c r="Z769" s="193"/>
      <c r="AA769" s="193"/>
      <c r="AB769" s="193"/>
      <c r="AC769" s="193"/>
      <c r="AD769" s="193"/>
      <c r="AE769" s="193"/>
      <c r="AF769" s="193"/>
      <c r="AG769" s="193"/>
      <c r="AH769" s="193"/>
      <c r="AI769" s="194"/>
    </row>
    <row r="770" spans="15:35">
      <c r="O770" s="199"/>
      <c r="P770" s="191"/>
      <c r="Q770" s="191"/>
      <c r="R770" s="191"/>
      <c r="S770" s="191"/>
      <c r="T770" s="191"/>
      <c r="U770" s="191"/>
      <c r="V770" s="191"/>
      <c r="W770" s="191"/>
      <c r="X770" s="191"/>
      <c r="Y770" s="191"/>
      <c r="Z770" s="191"/>
      <c r="AA770" s="191"/>
      <c r="AB770" s="191"/>
      <c r="AC770" s="191"/>
      <c r="AD770" s="191"/>
      <c r="AE770" s="191"/>
      <c r="AF770" s="191"/>
      <c r="AG770" s="191"/>
      <c r="AH770" s="191"/>
      <c r="AI770" s="192"/>
    </row>
    <row r="771" spans="15:35">
      <c r="O771" s="199"/>
      <c r="P771" s="193"/>
      <c r="Q771" s="193"/>
      <c r="R771" s="193"/>
      <c r="S771" s="193"/>
      <c r="T771" s="193"/>
      <c r="U771" s="193"/>
      <c r="V771" s="193"/>
      <c r="W771" s="193"/>
      <c r="X771" s="193"/>
      <c r="Y771" s="193"/>
      <c r="Z771" s="193"/>
      <c r="AA771" s="193"/>
      <c r="AB771" s="193"/>
      <c r="AC771" s="193"/>
      <c r="AD771" s="193"/>
      <c r="AE771" s="193"/>
      <c r="AF771" s="193"/>
      <c r="AG771" s="193"/>
      <c r="AH771" s="193"/>
      <c r="AI771" s="194"/>
    </row>
    <row r="772" spans="15:35">
      <c r="O772" s="199"/>
      <c r="P772" s="191"/>
      <c r="Q772" s="191"/>
      <c r="R772" s="191"/>
      <c r="S772" s="191"/>
      <c r="T772" s="191"/>
      <c r="U772" s="191"/>
      <c r="V772" s="191"/>
      <c r="W772" s="191"/>
      <c r="X772" s="191"/>
      <c r="Y772" s="191"/>
      <c r="Z772" s="191"/>
      <c r="AA772" s="191"/>
      <c r="AB772" s="191"/>
      <c r="AC772" s="191"/>
      <c r="AD772" s="191"/>
      <c r="AE772" s="191"/>
      <c r="AF772" s="191"/>
      <c r="AG772" s="191"/>
      <c r="AH772" s="191"/>
      <c r="AI772" s="192"/>
    </row>
    <row r="773" spans="15:35">
      <c r="O773" s="199"/>
      <c r="P773" s="193"/>
      <c r="Q773" s="193"/>
      <c r="R773" s="193"/>
      <c r="S773" s="193"/>
      <c r="T773" s="193"/>
      <c r="U773" s="193"/>
      <c r="V773" s="193"/>
      <c r="W773" s="193"/>
      <c r="X773" s="193"/>
      <c r="Y773" s="193"/>
      <c r="Z773" s="193"/>
      <c r="AA773" s="193"/>
      <c r="AB773" s="193"/>
      <c r="AC773" s="193"/>
      <c r="AD773" s="193"/>
      <c r="AE773" s="193"/>
      <c r="AF773" s="193"/>
      <c r="AG773" s="193"/>
      <c r="AH773" s="193"/>
      <c r="AI773" s="194"/>
    </row>
    <row r="774" spans="15:35">
      <c r="O774" s="199"/>
      <c r="P774" s="191"/>
      <c r="Q774" s="191"/>
      <c r="R774" s="191"/>
      <c r="S774" s="191"/>
      <c r="T774" s="191"/>
      <c r="U774" s="191"/>
      <c r="V774" s="191"/>
      <c r="W774" s="191"/>
      <c r="X774" s="191"/>
      <c r="Y774" s="191"/>
      <c r="Z774" s="191"/>
      <c r="AA774" s="191"/>
      <c r="AB774" s="191"/>
      <c r="AC774" s="191"/>
      <c r="AD774" s="191"/>
      <c r="AE774" s="191"/>
      <c r="AF774" s="191"/>
      <c r="AG774" s="191"/>
      <c r="AH774" s="191"/>
      <c r="AI774" s="192"/>
    </row>
    <row r="775" spans="15:35">
      <c r="O775" s="199"/>
      <c r="P775" s="193"/>
      <c r="Q775" s="193"/>
      <c r="R775" s="193"/>
      <c r="S775" s="193"/>
      <c r="T775" s="193"/>
      <c r="U775" s="193"/>
      <c r="V775" s="193"/>
      <c r="W775" s="193"/>
      <c r="X775" s="193"/>
      <c r="Y775" s="193"/>
      <c r="Z775" s="193"/>
      <c r="AA775" s="193"/>
      <c r="AB775" s="193"/>
      <c r="AC775" s="193"/>
      <c r="AD775" s="193"/>
      <c r="AE775" s="193"/>
      <c r="AF775" s="193"/>
      <c r="AG775" s="193"/>
      <c r="AH775" s="193"/>
      <c r="AI775" s="194"/>
    </row>
    <row r="776" spans="15:35">
      <c r="O776" s="199"/>
      <c r="P776" s="191"/>
      <c r="Q776" s="191"/>
      <c r="R776" s="191"/>
      <c r="S776" s="191"/>
      <c r="T776" s="191"/>
      <c r="U776" s="191"/>
      <c r="V776" s="191"/>
      <c r="W776" s="191"/>
      <c r="X776" s="191"/>
      <c r="Y776" s="191"/>
      <c r="Z776" s="191"/>
      <c r="AA776" s="191"/>
      <c r="AB776" s="191"/>
      <c r="AC776" s="191"/>
      <c r="AD776" s="191"/>
      <c r="AE776" s="191"/>
      <c r="AF776" s="191"/>
      <c r="AG776" s="191"/>
      <c r="AH776" s="191"/>
      <c r="AI776" s="192"/>
    </row>
    <row r="777" spans="15:35">
      <c r="O777" s="199"/>
      <c r="P777" s="193"/>
      <c r="Q777" s="193"/>
      <c r="R777" s="193"/>
      <c r="S777" s="193"/>
      <c r="T777" s="193"/>
      <c r="U777" s="193"/>
      <c r="V777" s="193"/>
      <c r="W777" s="193"/>
      <c r="X777" s="193"/>
      <c r="Y777" s="193"/>
      <c r="Z777" s="193"/>
      <c r="AA777" s="193"/>
      <c r="AB777" s="193"/>
      <c r="AC777" s="193"/>
      <c r="AD777" s="193"/>
      <c r="AE777" s="193"/>
      <c r="AF777" s="193"/>
      <c r="AG777" s="193"/>
      <c r="AH777" s="193"/>
      <c r="AI777" s="194"/>
    </row>
    <row r="778" spans="15:35">
      <c r="O778" s="199"/>
      <c r="P778" s="191"/>
      <c r="Q778" s="191"/>
      <c r="R778" s="191"/>
      <c r="S778" s="191"/>
      <c r="T778" s="191"/>
      <c r="U778" s="191"/>
      <c r="V778" s="191"/>
      <c r="W778" s="191"/>
      <c r="X778" s="191"/>
      <c r="Y778" s="191"/>
      <c r="Z778" s="191"/>
      <c r="AA778" s="191"/>
      <c r="AB778" s="191"/>
      <c r="AC778" s="191"/>
      <c r="AD778" s="191"/>
      <c r="AE778" s="191"/>
      <c r="AF778" s="191"/>
      <c r="AG778" s="191"/>
      <c r="AH778" s="191"/>
      <c r="AI778" s="192"/>
    </row>
    <row r="779" spans="15:35">
      <c r="O779" s="199"/>
      <c r="P779" s="193"/>
      <c r="Q779" s="193"/>
      <c r="R779" s="193"/>
      <c r="S779" s="193"/>
      <c r="T779" s="193"/>
      <c r="U779" s="193"/>
      <c r="V779" s="193"/>
      <c r="W779" s="193"/>
      <c r="X779" s="193"/>
      <c r="Y779" s="193"/>
      <c r="Z779" s="193"/>
      <c r="AA779" s="193"/>
      <c r="AB779" s="193"/>
      <c r="AC779" s="193"/>
      <c r="AD779" s="193"/>
      <c r="AE779" s="193"/>
      <c r="AF779" s="193"/>
      <c r="AG779" s="193"/>
      <c r="AH779" s="193"/>
      <c r="AI779" s="194"/>
    </row>
    <row r="780" spans="15:35">
      <c r="O780" s="199"/>
      <c r="P780" s="191"/>
      <c r="Q780" s="191"/>
      <c r="R780" s="191"/>
      <c r="S780" s="191"/>
      <c r="T780" s="191"/>
      <c r="U780" s="191"/>
      <c r="V780" s="191"/>
      <c r="W780" s="191"/>
      <c r="X780" s="191"/>
      <c r="Y780" s="191"/>
      <c r="Z780" s="191"/>
      <c r="AA780" s="191"/>
      <c r="AB780" s="191"/>
      <c r="AC780" s="191"/>
      <c r="AD780" s="191"/>
      <c r="AE780" s="191"/>
      <c r="AF780" s="191"/>
      <c r="AG780" s="191"/>
      <c r="AH780" s="191"/>
      <c r="AI780" s="192"/>
    </row>
    <row r="781" spans="15:35">
      <c r="O781" s="199"/>
      <c r="P781" s="193"/>
      <c r="Q781" s="193"/>
      <c r="R781" s="193"/>
      <c r="S781" s="193"/>
      <c r="T781" s="193"/>
      <c r="U781" s="193"/>
      <c r="V781" s="193"/>
      <c r="W781" s="193"/>
      <c r="X781" s="193"/>
      <c r="Y781" s="193"/>
      <c r="Z781" s="193"/>
      <c r="AA781" s="193"/>
      <c r="AB781" s="193"/>
      <c r="AC781" s="193"/>
      <c r="AD781" s="193"/>
      <c r="AE781" s="193"/>
      <c r="AF781" s="193"/>
      <c r="AG781" s="193"/>
      <c r="AH781" s="193"/>
      <c r="AI781" s="194"/>
    </row>
    <row r="782" spans="15:35">
      <c r="O782" s="199"/>
      <c r="P782" s="191"/>
      <c r="Q782" s="191"/>
      <c r="R782" s="191"/>
      <c r="S782" s="191"/>
      <c r="T782" s="191"/>
      <c r="U782" s="191"/>
      <c r="V782" s="191"/>
      <c r="W782" s="191"/>
      <c r="X782" s="191"/>
      <c r="Y782" s="191"/>
      <c r="Z782" s="191"/>
      <c r="AA782" s="191"/>
      <c r="AB782" s="191"/>
      <c r="AC782" s="191"/>
      <c r="AD782" s="191"/>
      <c r="AE782" s="191"/>
      <c r="AF782" s="191"/>
      <c r="AG782" s="191"/>
      <c r="AH782" s="191"/>
      <c r="AI782" s="192"/>
    </row>
    <row r="783" spans="15:35">
      <c r="O783" s="199"/>
      <c r="P783" s="193"/>
      <c r="Q783" s="193"/>
      <c r="R783" s="193"/>
      <c r="S783" s="193"/>
      <c r="T783" s="193"/>
      <c r="U783" s="193"/>
      <c r="V783" s="193"/>
      <c r="W783" s="193"/>
      <c r="X783" s="193"/>
      <c r="Y783" s="193"/>
      <c r="Z783" s="193"/>
      <c r="AA783" s="193"/>
      <c r="AB783" s="193"/>
      <c r="AC783" s="193"/>
      <c r="AD783" s="193"/>
      <c r="AE783" s="193"/>
      <c r="AF783" s="193"/>
      <c r="AG783" s="193"/>
      <c r="AH783" s="193"/>
      <c r="AI783" s="194"/>
    </row>
    <row r="784" spans="15:35">
      <c r="O784" s="199"/>
      <c r="P784" s="191"/>
      <c r="Q784" s="191"/>
      <c r="R784" s="191"/>
      <c r="S784" s="191"/>
      <c r="T784" s="191"/>
      <c r="U784" s="191"/>
      <c r="V784" s="191"/>
      <c r="W784" s="191"/>
      <c r="X784" s="191"/>
      <c r="Y784" s="191"/>
      <c r="Z784" s="191"/>
      <c r="AA784" s="191"/>
      <c r="AB784" s="191"/>
      <c r="AC784" s="191"/>
      <c r="AD784" s="191"/>
      <c r="AE784" s="191"/>
      <c r="AF784" s="191"/>
      <c r="AG784" s="191"/>
      <c r="AH784" s="191"/>
      <c r="AI784" s="192"/>
    </row>
    <row r="785" spans="15:35">
      <c r="O785" s="199"/>
      <c r="P785" s="193"/>
      <c r="Q785" s="193"/>
      <c r="R785" s="193"/>
      <c r="S785" s="193"/>
      <c r="T785" s="193"/>
      <c r="U785" s="193"/>
      <c r="V785" s="193"/>
      <c r="W785" s="193"/>
      <c r="X785" s="193"/>
      <c r="Y785" s="193"/>
      <c r="Z785" s="193"/>
      <c r="AA785" s="193"/>
      <c r="AB785" s="193"/>
      <c r="AC785" s="193"/>
      <c r="AD785" s="193"/>
      <c r="AE785" s="193"/>
      <c r="AF785" s="193"/>
      <c r="AG785" s="193"/>
      <c r="AH785" s="193"/>
      <c r="AI785" s="194"/>
    </row>
    <row r="786" spans="15:35">
      <c r="O786" s="199"/>
      <c r="P786" s="191"/>
      <c r="Q786" s="191"/>
      <c r="R786" s="191"/>
      <c r="S786" s="191"/>
      <c r="T786" s="191"/>
      <c r="U786" s="191"/>
      <c r="V786" s="191"/>
      <c r="W786" s="191"/>
      <c r="X786" s="191"/>
      <c r="Y786" s="191"/>
      <c r="Z786" s="191"/>
      <c r="AA786" s="191"/>
      <c r="AB786" s="191"/>
      <c r="AC786" s="191"/>
      <c r="AD786" s="191"/>
      <c r="AE786" s="191"/>
      <c r="AF786" s="191"/>
      <c r="AG786" s="191"/>
      <c r="AH786" s="191"/>
      <c r="AI786" s="192"/>
    </row>
    <row r="787" spans="15:35">
      <c r="O787" s="199"/>
      <c r="P787" s="193"/>
      <c r="Q787" s="193"/>
      <c r="R787" s="193"/>
      <c r="S787" s="193"/>
      <c r="T787" s="193"/>
      <c r="U787" s="193"/>
      <c r="V787" s="193"/>
      <c r="W787" s="193"/>
      <c r="X787" s="193"/>
      <c r="Y787" s="193"/>
      <c r="Z787" s="193"/>
      <c r="AA787" s="193"/>
      <c r="AB787" s="193"/>
      <c r="AC787" s="193"/>
      <c r="AD787" s="193"/>
      <c r="AE787" s="193"/>
      <c r="AF787" s="193"/>
      <c r="AG787" s="193"/>
      <c r="AH787" s="193"/>
      <c r="AI787" s="194"/>
    </row>
    <row r="788" spans="15:35">
      <c r="O788" s="199"/>
      <c r="P788" s="191"/>
      <c r="Q788" s="191"/>
      <c r="R788" s="191"/>
      <c r="S788" s="191"/>
      <c r="T788" s="191"/>
      <c r="U788" s="191"/>
      <c r="V788" s="191"/>
      <c r="W788" s="191"/>
      <c r="X788" s="191"/>
      <c r="Y788" s="191"/>
      <c r="Z788" s="191"/>
      <c r="AA788" s="191"/>
      <c r="AB788" s="191"/>
      <c r="AC788" s="191"/>
      <c r="AD788" s="191"/>
      <c r="AE788" s="191"/>
      <c r="AF788" s="191"/>
      <c r="AG788" s="191"/>
      <c r="AH788" s="191"/>
      <c r="AI788" s="192"/>
    </row>
    <row r="789" spans="15:35">
      <c r="O789" s="199"/>
      <c r="P789" s="193"/>
      <c r="Q789" s="193"/>
      <c r="R789" s="193"/>
      <c r="S789" s="193"/>
      <c r="T789" s="193"/>
      <c r="U789" s="193"/>
      <c r="V789" s="193"/>
      <c r="W789" s="193"/>
      <c r="X789" s="193"/>
      <c r="Y789" s="193"/>
      <c r="Z789" s="193"/>
      <c r="AA789" s="193"/>
      <c r="AB789" s="193"/>
      <c r="AC789" s="193"/>
      <c r="AD789" s="193"/>
      <c r="AE789" s="193"/>
      <c r="AF789" s="193"/>
      <c r="AG789" s="193"/>
      <c r="AH789" s="193"/>
      <c r="AI789" s="194"/>
    </row>
    <row r="790" spans="15:35">
      <c r="O790" s="199"/>
      <c r="P790" s="193"/>
      <c r="Q790" s="193"/>
      <c r="R790" s="193"/>
      <c r="S790" s="193"/>
      <c r="T790" s="193"/>
      <c r="U790" s="193"/>
      <c r="V790" s="193"/>
      <c r="W790" s="193"/>
      <c r="X790" s="193"/>
      <c r="Y790" s="193"/>
      <c r="Z790" s="193"/>
      <c r="AA790" s="193"/>
      <c r="AB790" s="193"/>
      <c r="AC790" s="193"/>
      <c r="AD790" s="193"/>
      <c r="AE790" s="193"/>
      <c r="AF790" s="193"/>
      <c r="AG790" s="193"/>
      <c r="AH790" s="193"/>
      <c r="AI790" s="194"/>
    </row>
    <row r="791" spans="15:35">
      <c r="O791" s="199"/>
      <c r="P791" s="193"/>
      <c r="Q791" s="193"/>
      <c r="R791" s="193"/>
      <c r="S791" s="193"/>
      <c r="T791" s="193"/>
      <c r="U791" s="193"/>
      <c r="V791" s="193"/>
      <c r="W791" s="193"/>
      <c r="X791" s="193"/>
      <c r="Y791" s="193"/>
      <c r="Z791" s="193"/>
      <c r="AA791" s="193"/>
      <c r="AB791" s="193"/>
      <c r="AC791" s="193"/>
      <c r="AD791" s="193"/>
      <c r="AE791" s="193"/>
      <c r="AF791" s="193"/>
      <c r="AG791" s="193"/>
      <c r="AH791" s="193"/>
      <c r="AI791" s="194"/>
    </row>
    <row r="792" spans="15:35">
      <c r="O792" s="199"/>
      <c r="P792" s="191"/>
      <c r="Q792" s="191"/>
      <c r="R792" s="191"/>
      <c r="S792" s="191"/>
      <c r="T792" s="191"/>
      <c r="U792" s="191"/>
      <c r="V792" s="191"/>
      <c r="W792" s="191"/>
      <c r="X792" s="191"/>
      <c r="Y792" s="191"/>
      <c r="Z792" s="191"/>
      <c r="AA792" s="191"/>
      <c r="AB792" s="191"/>
      <c r="AC792" s="191"/>
      <c r="AD792" s="191"/>
      <c r="AE792" s="191"/>
      <c r="AF792" s="191"/>
      <c r="AG792" s="191"/>
      <c r="AH792" s="191"/>
      <c r="AI792" s="192"/>
    </row>
    <row r="793" spans="15:35">
      <c r="O793" s="199"/>
      <c r="P793" s="193"/>
      <c r="Q793" s="193"/>
      <c r="R793" s="193"/>
      <c r="S793" s="193"/>
      <c r="T793" s="193"/>
      <c r="U793" s="193"/>
      <c r="V793" s="193"/>
      <c r="W793" s="193"/>
      <c r="X793" s="193"/>
      <c r="Y793" s="193"/>
      <c r="Z793" s="193"/>
      <c r="AA793" s="193"/>
      <c r="AB793" s="193"/>
      <c r="AC793" s="193"/>
      <c r="AD793" s="193"/>
      <c r="AE793" s="193"/>
      <c r="AF793" s="193"/>
      <c r="AG793" s="193"/>
      <c r="AH793" s="193"/>
      <c r="AI793" s="194"/>
    </row>
    <row r="794" spans="15:35">
      <c r="O794" s="199"/>
      <c r="P794" s="193"/>
      <c r="Q794" s="193"/>
      <c r="R794" s="193"/>
      <c r="S794" s="193"/>
      <c r="T794" s="193"/>
      <c r="U794" s="193"/>
      <c r="V794" s="193"/>
      <c r="W794" s="193"/>
      <c r="X794" s="193"/>
      <c r="Y794" s="193"/>
      <c r="Z794" s="193"/>
      <c r="AA794" s="193"/>
      <c r="AB794" s="193"/>
      <c r="AC794" s="193"/>
      <c r="AD794" s="193"/>
      <c r="AE794" s="193"/>
      <c r="AF794" s="193"/>
      <c r="AG794" s="193"/>
      <c r="AH794" s="193"/>
      <c r="AI794" s="194"/>
    </row>
    <row r="795" spans="15:35">
      <c r="O795" s="199"/>
      <c r="P795" s="191"/>
      <c r="Q795" s="191"/>
      <c r="R795" s="191"/>
      <c r="S795" s="191"/>
      <c r="T795" s="191"/>
      <c r="U795" s="191"/>
      <c r="V795" s="191"/>
      <c r="W795" s="191"/>
      <c r="X795" s="191"/>
      <c r="Y795" s="191"/>
      <c r="Z795" s="191"/>
      <c r="AA795" s="191"/>
      <c r="AB795" s="191"/>
      <c r="AC795" s="191"/>
      <c r="AD795" s="191"/>
      <c r="AE795" s="191"/>
      <c r="AF795" s="191"/>
      <c r="AG795" s="191"/>
      <c r="AH795" s="191"/>
      <c r="AI795" s="192"/>
    </row>
    <row r="796" spans="15:35">
      <c r="O796" s="199"/>
      <c r="P796" s="193"/>
      <c r="Q796" s="193"/>
      <c r="R796" s="193"/>
      <c r="S796" s="193"/>
      <c r="T796" s="193"/>
      <c r="U796" s="193"/>
      <c r="V796" s="193"/>
      <c r="W796" s="193"/>
      <c r="X796" s="193"/>
      <c r="Y796" s="193"/>
      <c r="Z796" s="193"/>
      <c r="AA796" s="193"/>
      <c r="AB796" s="193"/>
      <c r="AC796" s="193"/>
      <c r="AD796" s="193"/>
      <c r="AE796" s="193"/>
      <c r="AF796" s="193"/>
      <c r="AG796" s="193"/>
      <c r="AH796" s="193"/>
      <c r="AI796" s="194"/>
    </row>
    <row r="797" spans="15:35">
      <c r="O797" s="199"/>
      <c r="P797" s="191"/>
      <c r="Q797" s="191"/>
      <c r="R797" s="191"/>
      <c r="S797" s="191"/>
      <c r="T797" s="191"/>
      <c r="U797" s="191"/>
      <c r="V797" s="191"/>
      <c r="W797" s="191"/>
      <c r="X797" s="191"/>
      <c r="Y797" s="191"/>
      <c r="Z797" s="191"/>
      <c r="AA797" s="191"/>
      <c r="AB797" s="191"/>
      <c r="AC797" s="191"/>
      <c r="AD797" s="191"/>
      <c r="AE797" s="191"/>
      <c r="AF797" s="191"/>
      <c r="AG797" s="191"/>
      <c r="AH797" s="191"/>
      <c r="AI797" s="192"/>
    </row>
    <row r="798" spans="15:35">
      <c r="O798" s="199"/>
      <c r="P798" s="193"/>
      <c r="Q798" s="193"/>
      <c r="R798" s="193"/>
      <c r="S798" s="193"/>
      <c r="T798" s="193"/>
      <c r="U798" s="193"/>
      <c r="V798" s="193"/>
      <c r="W798" s="193"/>
      <c r="X798" s="193"/>
      <c r="Y798" s="193"/>
      <c r="Z798" s="193"/>
      <c r="AA798" s="193"/>
      <c r="AB798" s="193"/>
      <c r="AC798" s="193"/>
      <c r="AD798" s="193"/>
      <c r="AE798" s="193"/>
      <c r="AF798" s="193"/>
      <c r="AG798" s="193"/>
      <c r="AH798" s="193"/>
      <c r="AI798" s="194"/>
    </row>
    <row r="799" spans="15:35">
      <c r="O799" s="199"/>
      <c r="P799" s="193"/>
      <c r="Q799" s="193"/>
      <c r="R799" s="193"/>
      <c r="S799" s="193"/>
      <c r="T799" s="193"/>
      <c r="U799" s="193"/>
      <c r="V799" s="193"/>
      <c r="W799" s="193"/>
      <c r="X799" s="193"/>
      <c r="Y799" s="193"/>
      <c r="Z799" s="193"/>
      <c r="AA799" s="193"/>
      <c r="AB799" s="193"/>
      <c r="AC799" s="193"/>
      <c r="AD799" s="193"/>
      <c r="AE799" s="193"/>
      <c r="AF799" s="193"/>
      <c r="AG799" s="193"/>
      <c r="AH799" s="193"/>
      <c r="AI799" s="194"/>
    </row>
    <row r="800" spans="15:35">
      <c r="O800" s="199"/>
      <c r="P800" s="191"/>
      <c r="Q800" s="191"/>
      <c r="R800" s="191"/>
      <c r="S800" s="191"/>
      <c r="T800" s="191"/>
      <c r="U800" s="191"/>
      <c r="V800" s="191"/>
      <c r="W800" s="191"/>
      <c r="X800" s="191"/>
      <c r="Y800" s="191"/>
      <c r="Z800" s="191"/>
      <c r="AA800" s="191"/>
      <c r="AB800" s="191"/>
      <c r="AC800" s="191"/>
      <c r="AD800" s="191"/>
      <c r="AE800" s="191"/>
      <c r="AF800" s="191"/>
      <c r="AG800" s="191"/>
      <c r="AH800" s="191"/>
      <c r="AI800" s="191"/>
    </row>
    <row r="801" spans="15:35">
      <c r="O801" s="200">
        <f>O11</f>
        <v>1.0001</v>
      </c>
      <c r="P801" s="200">
        <f t="shared" ref="P801:AI801" si="1">P11</f>
        <v>1</v>
      </c>
      <c r="Q801" s="200">
        <f t="shared" si="1"/>
        <v>0.99999999999988987</v>
      </c>
      <c r="R801" s="200" t="str">
        <f t="shared" si="1"/>
        <v>a</v>
      </c>
      <c r="S801" s="200" t="str">
        <f t="shared" si="1"/>
        <v>b</v>
      </c>
      <c r="T801" s="200" t="str">
        <f t="shared" si="1"/>
        <v>c</v>
      </c>
      <c r="U801" s="200" t="str">
        <f t="shared" si="1"/>
        <v>d</v>
      </c>
      <c r="V801" s="200" t="str">
        <f t="shared" si="1"/>
        <v>e</v>
      </c>
      <c r="W801" s="200" t="str">
        <f t="shared" si="1"/>
        <v>f</v>
      </c>
      <c r="X801" s="200" t="str">
        <f t="shared" si="1"/>
        <v>g</v>
      </c>
      <c r="Y801" s="200" t="str">
        <f t="shared" si="1"/>
        <v>h</v>
      </c>
      <c r="Z801" s="200" t="str">
        <f t="shared" si="1"/>
        <v>i</v>
      </c>
      <c r="AA801" s="200" t="str">
        <f t="shared" si="1"/>
        <v>j</v>
      </c>
      <c r="AB801" s="200" t="str">
        <f t="shared" si="1"/>
        <v>k</v>
      </c>
      <c r="AC801" s="200" t="str">
        <f t="shared" si="1"/>
        <v>l</v>
      </c>
      <c r="AD801" s="200" t="str">
        <f t="shared" si="1"/>
        <v>m</v>
      </c>
      <c r="AE801" s="200" t="str">
        <f t="shared" si="1"/>
        <v>n</v>
      </c>
      <c r="AF801" s="200" t="str">
        <f t="shared" si="1"/>
        <v>o</v>
      </c>
      <c r="AG801" s="200" t="str">
        <f t="shared" si="1"/>
        <v>p</v>
      </c>
      <c r="AH801" s="200" t="str">
        <f t="shared" si="1"/>
        <v>q</v>
      </c>
      <c r="AI801" s="200" t="str">
        <f t="shared" si="1"/>
        <v>r</v>
      </c>
    </row>
    <row r="802" spans="15:35">
      <c r="O802" s="200"/>
      <c r="P802" s="200"/>
      <c r="Q802" s="200"/>
      <c r="R802" s="200"/>
      <c r="S802" s="200"/>
      <c r="T802" s="200"/>
      <c r="U802" s="200"/>
      <c r="V802" s="200"/>
      <c r="W802" s="200"/>
      <c r="X802" s="200"/>
      <c r="Y802" s="200"/>
      <c r="Z802" s="200"/>
      <c r="AA802" s="200"/>
      <c r="AB802" s="200"/>
      <c r="AC802" s="200"/>
      <c r="AD802" s="200"/>
      <c r="AE802" s="200"/>
      <c r="AF802" s="200"/>
      <c r="AG802" s="200"/>
      <c r="AH802" s="200"/>
      <c r="AI802" s="200"/>
    </row>
    <row r="803" spans="15:35">
      <c r="O803" s="200"/>
      <c r="P803" s="200"/>
      <c r="Q803" s="200"/>
      <c r="R803" s="200"/>
      <c r="S803" s="200"/>
      <c r="T803" s="200"/>
      <c r="U803" s="200"/>
      <c r="V803" s="200"/>
      <c r="W803" s="200"/>
      <c r="X803" s="200"/>
      <c r="Y803" s="200"/>
      <c r="Z803" s="200"/>
      <c r="AA803" s="200"/>
      <c r="AB803" s="200"/>
      <c r="AC803" s="200"/>
      <c r="AD803" s="200"/>
      <c r="AE803" s="200"/>
      <c r="AF803" s="200"/>
      <c r="AG803" s="200"/>
      <c r="AH803" s="200"/>
      <c r="AI803" s="200"/>
    </row>
  </sheetData>
  <sheetProtection formatCells="0"/>
  <dataConsolidate>
    <dataRefs count="2">
      <dataRef ref="O15" sheet="Pertes"/>
      <dataRef ref="O15:AI15" sheet="Pertes"/>
    </dataRefs>
  </dataConsolidate>
  <mergeCells count="60">
    <mergeCell ref="L20:L22"/>
    <mergeCell ref="C40:C45"/>
    <mergeCell ref="B11:L11"/>
    <mergeCell ref="K35:K37"/>
    <mergeCell ref="L35:L37"/>
    <mergeCell ref="B35:B37"/>
    <mergeCell ref="K29:K31"/>
    <mergeCell ref="L29:L31"/>
    <mergeCell ref="K23:K25"/>
    <mergeCell ref="L23:L25"/>
    <mergeCell ref="L26:L28"/>
    <mergeCell ref="K14:K16"/>
    <mergeCell ref="K34:L34"/>
    <mergeCell ref="D12:E13"/>
    <mergeCell ref="H34:J34"/>
    <mergeCell ref="B33:B34"/>
    <mergeCell ref="B29:B31"/>
    <mergeCell ref="B23:B25"/>
    <mergeCell ref="B26:B28"/>
    <mergeCell ref="D23:E23"/>
    <mergeCell ref="D35:E35"/>
    <mergeCell ref="D36:E36"/>
    <mergeCell ref="D37:E37"/>
    <mergeCell ref="B6:C6"/>
    <mergeCell ref="B7:C7"/>
    <mergeCell ref="D33:E33"/>
    <mergeCell ref="C12:C13"/>
    <mergeCell ref="B14:B16"/>
    <mergeCell ref="D24:E24"/>
    <mergeCell ref="D25:E25"/>
    <mergeCell ref="D18:E18"/>
    <mergeCell ref="D19:E19"/>
    <mergeCell ref="D21:E21"/>
    <mergeCell ref="D22:E22"/>
    <mergeCell ref="D30:E30"/>
    <mergeCell ref="D31:E31"/>
    <mergeCell ref="D26:E26"/>
    <mergeCell ref="D27:E27"/>
    <mergeCell ref="D28:E28"/>
    <mergeCell ref="D29:E29"/>
    <mergeCell ref="K32:L32"/>
    <mergeCell ref="H2:J2"/>
    <mergeCell ref="B4:C4"/>
    <mergeCell ref="B5:C5"/>
    <mergeCell ref="D6:E6"/>
    <mergeCell ref="K26:K28"/>
    <mergeCell ref="D20:E20"/>
    <mergeCell ref="B17:B19"/>
    <mergeCell ref="B20:B22"/>
    <mergeCell ref="D14:E14"/>
    <mergeCell ref="L14:L16"/>
    <mergeCell ref="K17:K19"/>
    <mergeCell ref="L17:L19"/>
    <mergeCell ref="K20:K22"/>
    <mergeCell ref="D7:E7"/>
    <mergeCell ref="B2:E3"/>
    <mergeCell ref="K12:L13"/>
    <mergeCell ref="D15:E15"/>
    <mergeCell ref="D16:E16"/>
    <mergeCell ref="D17:E17"/>
  </mergeCells>
  <conditionalFormatting sqref="C14:C19 C26:C28 C33 H33:J33 G17:I19 H14:I16">
    <cfRule type="containsBlanks" dxfId="9" priority="37">
      <formula>LEN(TRIM(C14))=0</formula>
    </cfRule>
  </conditionalFormatting>
  <conditionalFormatting sqref="C20:C22 H20:I22">
    <cfRule type="containsBlanks" dxfId="8" priority="30">
      <formula>LEN(TRIM(C20))=0</formula>
    </cfRule>
  </conditionalFormatting>
  <conditionalFormatting sqref="H29:I31 C29:C31">
    <cfRule type="containsBlanks" dxfId="7" priority="27">
      <formula>LEN(TRIM(C29))=0</formula>
    </cfRule>
  </conditionalFormatting>
  <conditionalFormatting sqref="C23:C25 H23:I25">
    <cfRule type="containsBlanks" dxfId="6" priority="25">
      <formula>LEN(TRIM(C23))=0</formula>
    </cfRule>
  </conditionalFormatting>
  <conditionalFormatting sqref="H26:I28">
    <cfRule type="containsBlanks" dxfId="5" priority="6">
      <formula>LEN(TRIM(H26))=0</formula>
    </cfRule>
  </conditionalFormatting>
  <conditionalFormatting sqref="G33">
    <cfRule type="containsBlanks" dxfId="4" priority="5">
      <formula>LEN(TRIM(G33))=0</formula>
    </cfRule>
  </conditionalFormatting>
  <conditionalFormatting sqref="C35:C37 H35:J37">
    <cfRule type="containsBlanks" dxfId="3" priority="4">
      <formula>LEN(TRIM(C35))=0</formula>
    </cfRule>
  </conditionalFormatting>
  <conditionalFormatting sqref="G35:G37">
    <cfRule type="containsBlanks" dxfId="2" priority="3">
      <formula>LEN(TRIM(G35))=0</formula>
    </cfRule>
  </conditionalFormatting>
  <conditionalFormatting sqref="I8">
    <cfRule type="containsBlanks" dxfId="1" priority="2">
      <formula>LEN(TRIM(I8))=0</formula>
    </cfRule>
  </conditionalFormatting>
  <conditionalFormatting sqref="F34">
    <cfRule type="containsBlanks" dxfId="0" priority="1">
      <formula>LEN(TRIM(F34))=0</formula>
    </cfRule>
  </conditionalFormatting>
  <pageMargins left="0.25" right="0.25" top="0.75" bottom="0.75" header="0.3" footer="0.3"/>
  <pageSetup paperSize="8" scale="71" orientation="portrait" r:id="rId1"/>
  <headerFooter>
    <oddHeader xml:space="preserve">&amp;C&amp;"Garamond,Vet"&amp;26Calcul des déperditions </oddHeader>
  </headerFooter>
  <rowBreaks count="1" manualBreakCount="1">
    <brk id="32" min="1" max="1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BO147"/>
  <sheetViews>
    <sheetView zoomScale="115" zoomScaleNormal="115" workbookViewId="0">
      <selection activeCell="C32" sqref="C32"/>
    </sheetView>
  </sheetViews>
  <sheetFormatPr defaultColWidth="11.42578125" defaultRowHeight="15"/>
  <cols>
    <col min="2" max="2" width="13.140625" bestFit="1" customWidth="1"/>
    <col min="3" max="4" width="7.140625" bestFit="1" customWidth="1"/>
    <col min="5" max="5" width="14" bestFit="1" customWidth="1"/>
    <col min="6" max="6" width="17.140625" bestFit="1" customWidth="1"/>
    <col min="9" max="9" width="16.5703125" style="2" bestFit="1" customWidth="1"/>
    <col min="10" max="10" width="16.5703125" style="2" customWidth="1"/>
    <col min="11" max="12" width="7" style="2" bestFit="1" customWidth="1"/>
    <col min="16" max="16" width="13.140625" bestFit="1" customWidth="1"/>
    <col min="17" max="18" width="7.140625" bestFit="1" customWidth="1"/>
    <col min="19" max="19" width="14" bestFit="1" customWidth="1"/>
    <col min="20" max="20" width="17.140625" bestFit="1" customWidth="1"/>
    <col min="23" max="23" width="13.28515625" customWidth="1"/>
    <col min="24" max="26" width="14.28515625" customWidth="1"/>
    <col min="27" max="27" width="13.140625" customWidth="1"/>
    <col min="28" max="28" width="11.5703125" customWidth="1"/>
    <col min="29" max="29" width="27" bestFit="1" customWidth="1"/>
    <col min="30" max="31" width="7.140625" bestFit="1" customWidth="1"/>
    <col min="32" max="32" width="14" bestFit="1" customWidth="1"/>
    <col min="33" max="35" width="8.85546875" customWidth="1"/>
    <col min="37" max="37" width="24.7109375" bestFit="1" customWidth="1"/>
    <col min="38" max="39" width="7.140625" bestFit="1" customWidth="1"/>
    <col min="40" max="40" width="14" bestFit="1" customWidth="1"/>
    <col min="41" max="41" width="17.140625" bestFit="1" customWidth="1"/>
  </cols>
  <sheetData>
    <row r="1" spans="2:67" ht="15.75">
      <c r="B1" s="15" t="s">
        <v>74</v>
      </c>
      <c r="C1" s="15"/>
      <c r="D1" s="15"/>
      <c r="E1" s="15"/>
      <c r="F1" s="15"/>
      <c r="G1" s="15"/>
      <c r="H1" s="15"/>
      <c r="I1" s="102"/>
      <c r="J1" s="102"/>
      <c r="K1" s="102"/>
      <c r="L1" s="102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</row>
    <row r="2" spans="2:67" ht="16.5" thickBot="1">
      <c r="B2" s="15"/>
      <c r="C2" s="15"/>
      <c r="D2" s="15"/>
      <c r="E2" s="15"/>
      <c r="F2" s="15"/>
      <c r="G2" s="15"/>
      <c r="H2" s="15"/>
      <c r="I2" s="102"/>
      <c r="J2" s="102"/>
      <c r="K2" s="102"/>
      <c r="L2" s="102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</row>
    <row r="3" spans="2:67" ht="16.5" thickBot="1">
      <c r="B3" s="261" t="s">
        <v>8</v>
      </c>
      <c r="C3" s="262"/>
      <c r="D3" s="262"/>
      <c r="E3" s="262"/>
      <c r="F3" s="263"/>
      <c r="G3" s="15"/>
      <c r="H3" s="15"/>
      <c r="I3" s="261" t="s">
        <v>34</v>
      </c>
      <c r="J3" s="262"/>
      <c r="K3" s="262"/>
      <c r="L3" s="262"/>
      <c r="M3" s="263"/>
      <c r="N3" s="15"/>
      <c r="O3" s="15"/>
      <c r="P3" s="261" t="s">
        <v>45</v>
      </c>
      <c r="Q3" s="262"/>
      <c r="R3" s="262"/>
      <c r="S3" s="262"/>
      <c r="T3" s="263"/>
      <c r="U3" s="15"/>
      <c r="V3" s="15"/>
      <c r="W3" s="261" t="s">
        <v>49</v>
      </c>
      <c r="X3" s="262"/>
      <c r="Y3" s="262"/>
      <c r="Z3" s="263"/>
      <c r="AA3" s="15"/>
      <c r="AB3" s="15"/>
      <c r="AC3" s="261" t="s">
        <v>53</v>
      </c>
      <c r="AD3" s="262"/>
      <c r="AE3" s="262"/>
      <c r="AF3" s="262"/>
      <c r="AG3" s="262"/>
      <c r="AH3" s="263"/>
      <c r="AI3" s="118"/>
      <c r="AJ3" s="15"/>
      <c r="AK3" s="261" t="s">
        <v>62</v>
      </c>
      <c r="AL3" s="262"/>
      <c r="AM3" s="262"/>
      <c r="AN3" s="262"/>
      <c r="AO3" s="262"/>
      <c r="AP3" s="263"/>
      <c r="AQ3" s="15"/>
      <c r="AR3" s="15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</row>
    <row r="4" spans="2:67" ht="16.5" thickBot="1">
      <c r="B4" s="15"/>
      <c r="C4" s="15"/>
      <c r="D4" s="15"/>
      <c r="E4" s="15"/>
      <c r="F4" s="15"/>
      <c r="G4" s="15"/>
      <c r="H4" s="15"/>
      <c r="I4" s="102"/>
      <c r="J4" s="102"/>
      <c r="K4" s="102"/>
      <c r="L4" s="102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</row>
    <row r="5" spans="2:67" ht="16.5" thickBot="1">
      <c r="B5" s="15"/>
      <c r="C5" s="15"/>
      <c r="D5" s="15"/>
      <c r="E5" s="15"/>
      <c r="F5" s="15"/>
      <c r="G5" s="15"/>
      <c r="H5" s="15"/>
      <c r="I5" s="273" t="s">
        <v>35</v>
      </c>
      <c r="J5" s="274"/>
      <c r="K5" s="274"/>
      <c r="L5" s="275"/>
      <c r="M5" s="15"/>
      <c r="N5" s="15"/>
      <c r="O5" s="15"/>
      <c r="P5" s="286" t="s">
        <v>46</v>
      </c>
      <c r="Q5" s="287"/>
      <c r="R5" s="287"/>
      <c r="S5" s="287"/>
      <c r="T5" s="287"/>
      <c r="U5" s="15"/>
      <c r="V5" s="15"/>
      <c r="W5" s="273" t="s">
        <v>50</v>
      </c>
      <c r="X5" s="274"/>
      <c r="Y5" s="274"/>
      <c r="Z5" s="275"/>
      <c r="AA5" s="15"/>
      <c r="AB5" s="15"/>
      <c r="AC5" s="103" t="s">
        <v>9</v>
      </c>
      <c r="AD5" s="104" t="s">
        <v>10</v>
      </c>
      <c r="AE5" s="104" t="s">
        <v>11</v>
      </c>
      <c r="AF5" s="104" t="s">
        <v>12</v>
      </c>
      <c r="AG5" s="259" t="s">
        <v>13</v>
      </c>
      <c r="AH5" s="260"/>
      <c r="AI5" s="119"/>
      <c r="AJ5" s="15"/>
      <c r="AK5" s="120"/>
      <c r="AL5" s="120"/>
      <c r="AM5" s="120"/>
      <c r="AN5" s="120"/>
      <c r="AO5" s="120"/>
      <c r="AP5" s="15"/>
      <c r="AQ5" s="15"/>
      <c r="AR5" s="15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</row>
    <row r="6" spans="2:67" ht="16.5" thickBot="1">
      <c r="B6" s="103" t="s">
        <v>9</v>
      </c>
      <c r="C6" s="104" t="s">
        <v>10</v>
      </c>
      <c r="D6" s="104" t="s">
        <v>11</v>
      </c>
      <c r="E6" s="104" t="s">
        <v>12</v>
      </c>
      <c r="F6" s="105" t="s">
        <v>13</v>
      </c>
      <c r="G6" s="15"/>
      <c r="H6" s="15"/>
      <c r="I6" s="276" t="s">
        <v>36</v>
      </c>
      <c r="J6" s="277"/>
      <c r="K6" s="277"/>
      <c r="L6" s="278"/>
      <c r="M6" s="15"/>
      <c r="N6" s="15"/>
      <c r="O6" s="15"/>
      <c r="P6" s="271" t="s">
        <v>36</v>
      </c>
      <c r="Q6" s="272"/>
      <c r="R6" s="272"/>
      <c r="S6" s="272"/>
      <c r="T6" s="272"/>
      <c r="U6" s="15"/>
      <c r="V6" s="15"/>
      <c r="W6" s="276" t="s">
        <v>36</v>
      </c>
      <c r="X6" s="277"/>
      <c r="Y6" s="277"/>
      <c r="Z6" s="278"/>
      <c r="AA6" s="15"/>
      <c r="AB6" s="15"/>
      <c r="AC6" s="106"/>
      <c r="AD6" s="6" t="s">
        <v>14</v>
      </c>
      <c r="AE6" s="6" t="s">
        <v>14</v>
      </c>
      <c r="AF6" s="6" t="s">
        <v>15</v>
      </c>
      <c r="AG6" s="6" t="s">
        <v>37</v>
      </c>
      <c r="AH6" s="107" t="s">
        <v>57</v>
      </c>
      <c r="AI6" s="119"/>
      <c r="AJ6" s="15"/>
      <c r="AK6" s="13"/>
      <c r="AL6" s="13"/>
      <c r="AM6" s="13"/>
      <c r="AN6" s="13"/>
      <c r="AO6" s="13"/>
      <c r="AP6" s="15"/>
      <c r="AQ6" s="15"/>
      <c r="AR6" s="15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</row>
    <row r="7" spans="2:67" ht="15.75">
      <c r="B7" s="106"/>
      <c r="C7" s="6" t="s">
        <v>14</v>
      </c>
      <c r="D7" s="6" t="s">
        <v>14</v>
      </c>
      <c r="E7" s="6" t="s">
        <v>15</v>
      </c>
      <c r="F7" s="107" t="s">
        <v>16</v>
      </c>
      <c r="G7" s="15"/>
      <c r="H7" s="15"/>
      <c r="I7" s="279" t="s">
        <v>13</v>
      </c>
      <c r="J7" s="280"/>
      <c r="K7" s="108" t="s">
        <v>10</v>
      </c>
      <c r="L7" s="109" t="s">
        <v>11</v>
      </c>
      <c r="M7" s="15"/>
      <c r="N7" s="15"/>
      <c r="O7" s="15"/>
      <c r="P7" s="103" t="s">
        <v>9</v>
      </c>
      <c r="Q7" s="104" t="s">
        <v>10</v>
      </c>
      <c r="R7" s="104" t="s">
        <v>11</v>
      </c>
      <c r="S7" s="104" t="s">
        <v>12</v>
      </c>
      <c r="T7" s="105" t="s">
        <v>13</v>
      </c>
      <c r="U7" s="15"/>
      <c r="V7" s="15"/>
      <c r="W7" s="279" t="s">
        <v>13</v>
      </c>
      <c r="X7" s="280"/>
      <c r="Y7" s="108" t="s">
        <v>10</v>
      </c>
      <c r="Z7" s="109" t="s">
        <v>11</v>
      </c>
      <c r="AA7" s="15"/>
      <c r="AB7" s="15"/>
      <c r="AC7" s="47"/>
      <c r="AD7" s="36"/>
      <c r="AE7" s="36"/>
      <c r="AF7" s="36"/>
      <c r="AG7" s="36"/>
      <c r="AH7" s="37"/>
      <c r="AI7" s="17"/>
      <c r="AJ7" s="103" t="s">
        <v>85</v>
      </c>
      <c r="AK7" s="103" t="s">
        <v>9</v>
      </c>
      <c r="AL7" s="104" t="s">
        <v>10</v>
      </c>
      <c r="AM7" s="104" t="s">
        <v>11</v>
      </c>
      <c r="AN7" s="104" t="s">
        <v>12</v>
      </c>
      <c r="AO7" s="105" t="s">
        <v>13</v>
      </c>
      <c r="AP7" s="15"/>
      <c r="AQ7" s="15"/>
      <c r="AR7" s="15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</row>
    <row r="8" spans="2:67" ht="15.75">
      <c r="B8" s="47"/>
      <c r="C8" s="36"/>
      <c r="D8" s="36"/>
      <c r="E8" s="36"/>
      <c r="F8" s="37"/>
      <c r="G8" s="15"/>
      <c r="H8" s="15"/>
      <c r="I8" s="110" t="s">
        <v>37</v>
      </c>
      <c r="J8" s="6" t="s">
        <v>38</v>
      </c>
      <c r="K8" s="6" t="s">
        <v>14</v>
      </c>
      <c r="L8" s="107" t="s">
        <v>14</v>
      </c>
      <c r="M8" s="15"/>
      <c r="N8" s="15"/>
      <c r="O8" s="15"/>
      <c r="P8" s="106"/>
      <c r="Q8" s="6" t="s">
        <v>14</v>
      </c>
      <c r="R8" s="6" t="s">
        <v>14</v>
      </c>
      <c r="S8" s="6" t="s">
        <v>15</v>
      </c>
      <c r="T8" s="107" t="s">
        <v>16</v>
      </c>
      <c r="U8" s="15"/>
      <c r="V8" s="15"/>
      <c r="W8" s="110" t="s">
        <v>37</v>
      </c>
      <c r="X8" s="6" t="s">
        <v>38</v>
      </c>
      <c r="Y8" s="6" t="s">
        <v>14</v>
      </c>
      <c r="Z8" s="107" t="s">
        <v>14</v>
      </c>
      <c r="AA8" s="15"/>
      <c r="AB8" s="15"/>
      <c r="AC8" s="266" t="s">
        <v>54</v>
      </c>
      <c r="AD8" s="48">
        <v>0.13</v>
      </c>
      <c r="AE8" s="48">
        <v>0.15</v>
      </c>
      <c r="AF8" s="268">
        <v>1880</v>
      </c>
      <c r="AG8" s="48" t="s">
        <v>59</v>
      </c>
      <c r="AH8" s="111">
        <v>600</v>
      </c>
      <c r="AI8" s="24"/>
      <c r="AJ8" s="106"/>
      <c r="AK8" s="106"/>
      <c r="AL8" s="6" t="s">
        <v>14</v>
      </c>
      <c r="AM8" s="6" t="s">
        <v>14</v>
      </c>
      <c r="AN8" s="6" t="s">
        <v>15</v>
      </c>
      <c r="AO8" s="107" t="s">
        <v>16</v>
      </c>
      <c r="AP8" s="15"/>
      <c r="AQ8" s="15"/>
      <c r="AR8" s="15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</row>
    <row r="9" spans="2:67" ht="15.75">
      <c r="B9" s="47" t="s">
        <v>17</v>
      </c>
      <c r="C9" s="48">
        <v>35</v>
      </c>
      <c r="D9" s="48">
        <v>35</v>
      </c>
      <c r="E9" s="48">
        <v>130</v>
      </c>
      <c r="F9" s="111">
        <v>11300</v>
      </c>
      <c r="G9" s="15"/>
      <c r="H9" s="15"/>
      <c r="I9" s="112"/>
      <c r="J9" s="48">
        <v>700</v>
      </c>
      <c r="K9" s="48">
        <v>0.22</v>
      </c>
      <c r="L9" s="111">
        <v>0.43</v>
      </c>
      <c r="M9" s="15"/>
      <c r="N9" s="15"/>
      <c r="O9" s="15"/>
      <c r="P9" s="47"/>
      <c r="Q9" s="36"/>
      <c r="R9" s="36"/>
      <c r="S9" s="36"/>
      <c r="T9" s="37"/>
      <c r="U9" s="15"/>
      <c r="V9" s="15"/>
      <c r="W9" s="112"/>
      <c r="X9" s="48"/>
      <c r="Y9" s="48"/>
      <c r="Z9" s="111"/>
      <c r="AA9" s="15"/>
      <c r="AB9" s="15"/>
      <c r="AC9" s="266"/>
      <c r="AD9" s="48">
        <v>0.18</v>
      </c>
      <c r="AE9" s="48">
        <v>0.2</v>
      </c>
      <c r="AF9" s="268"/>
      <c r="AG9" s="48">
        <v>600</v>
      </c>
      <c r="AH9" s="111" t="s">
        <v>59</v>
      </c>
      <c r="AI9" s="24"/>
      <c r="AJ9" s="47"/>
      <c r="AK9" s="47"/>
      <c r="AL9" s="36"/>
      <c r="AM9" s="36"/>
      <c r="AN9" s="36"/>
      <c r="AO9" s="37"/>
      <c r="AP9" s="15"/>
      <c r="AQ9" s="15"/>
      <c r="AR9" s="15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</row>
    <row r="10" spans="2:67" ht="15.75">
      <c r="B10" s="47" t="s">
        <v>18</v>
      </c>
      <c r="C10" s="48">
        <v>380</v>
      </c>
      <c r="D10" s="48">
        <v>380</v>
      </c>
      <c r="E10" s="48">
        <v>380</v>
      </c>
      <c r="F10" s="111">
        <v>8900</v>
      </c>
      <c r="G10" s="15"/>
      <c r="H10" s="15"/>
      <c r="I10" s="112">
        <v>700</v>
      </c>
      <c r="J10" s="48">
        <v>800</v>
      </c>
      <c r="K10" s="48">
        <v>0.25</v>
      </c>
      <c r="L10" s="111">
        <v>0.49</v>
      </c>
      <c r="M10" s="15"/>
      <c r="N10" s="15"/>
      <c r="O10" s="15"/>
      <c r="P10" s="47" t="s">
        <v>47</v>
      </c>
      <c r="Q10" s="48">
        <v>1.7</v>
      </c>
      <c r="R10" s="48">
        <v>2.2000000000000002</v>
      </c>
      <c r="S10" s="48">
        <v>1000</v>
      </c>
      <c r="T10" s="111">
        <v>2400</v>
      </c>
      <c r="U10" s="15"/>
      <c r="V10" s="15"/>
      <c r="W10" s="112"/>
      <c r="X10" s="48">
        <v>800</v>
      </c>
      <c r="Y10" s="48">
        <v>0.22</v>
      </c>
      <c r="Z10" s="111" t="s">
        <v>42</v>
      </c>
      <c r="AA10" s="15"/>
      <c r="AB10" s="15"/>
      <c r="AC10" s="266" t="s">
        <v>58</v>
      </c>
      <c r="AD10" s="48">
        <v>0.09</v>
      </c>
      <c r="AE10" s="48">
        <v>0.11</v>
      </c>
      <c r="AF10" s="268">
        <v>1880</v>
      </c>
      <c r="AG10" s="48" t="s">
        <v>59</v>
      </c>
      <c r="AH10" s="111">
        <v>400</v>
      </c>
      <c r="AI10" s="24"/>
      <c r="AJ10" s="47" t="s">
        <v>86</v>
      </c>
      <c r="AK10" s="47" t="s">
        <v>63</v>
      </c>
      <c r="AL10" s="48">
        <v>0.05</v>
      </c>
      <c r="AM10" s="48" t="s">
        <v>42</v>
      </c>
      <c r="AN10" s="48">
        <v>1560</v>
      </c>
      <c r="AO10" s="111"/>
      <c r="AP10" s="15"/>
      <c r="AQ10" s="15"/>
      <c r="AR10" s="15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</row>
    <row r="11" spans="2:67" ht="15.75">
      <c r="B11" s="47" t="s">
        <v>19</v>
      </c>
      <c r="C11" s="48">
        <v>120</v>
      </c>
      <c r="D11" s="48">
        <v>120</v>
      </c>
      <c r="E11" s="48">
        <v>380</v>
      </c>
      <c r="F11" s="111">
        <v>8400</v>
      </c>
      <c r="G11" s="15"/>
      <c r="H11" s="15"/>
      <c r="I11" s="112">
        <v>800</v>
      </c>
      <c r="J11" s="48">
        <v>900</v>
      </c>
      <c r="K11" s="48">
        <v>0.28000000000000003</v>
      </c>
      <c r="L11" s="111">
        <v>0.56000000000000005</v>
      </c>
      <c r="M11" s="15"/>
      <c r="N11" s="15"/>
      <c r="O11" s="15"/>
      <c r="P11" s="47" t="s">
        <v>48</v>
      </c>
      <c r="Q11" s="48">
        <v>1.3</v>
      </c>
      <c r="R11" s="48">
        <v>1.7</v>
      </c>
      <c r="S11" s="48">
        <v>1000</v>
      </c>
      <c r="T11" s="111">
        <v>2200</v>
      </c>
      <c r="U11" s="15"/>
      <c r="V11" s="15"/>
      <c r="W11" s="112">
        <v>800</v>
      </c>
      <c r="X11" s="48">
        <v>1100</v>
      </c>
      <c r="Y11" s="48">
        <v>0.35</v>
      </c>
      <c r="Z11" s="111" t="s">
        <v>42</v>
      </c>
      <c r="AA11" s="15"/>
      <c r="AB11" s="15"/>
      <c r="AC11" s="266"/>
      <c r="AD11" s="48">
        <v>0.13</v>
      </c>
      <c r="AE11" s="48">
        <v>0.15</v>
      </c>
      <c r="AF11" s="268"/>
      <c r="AG11" s="48">
        <v>400</v>
      </c>
      <c r="AH11" s="111">
        <v>600</v>
      </c>
      <c r="AI11" s="24"/>
      <c r="AJ11" s="47" t="s">
        <v>75</v>
      </c>
      <c r="AK11" s="47" t="s">
        <v>64</v>
      </c>
      <c r="AL11" s="48">
        <v>4.4999999999999998E-2</v>
      </c>
      <c r="AM11" s="48" t="s">
        <v>42</v>
      </c>
      <c r="AN11" s="48">
        <v>1030</v>
      </c>
      <c r="AO11" s="111"/>
      <c r="AP11" s="15"/>
      <c r="AQ11" s="15"/>
      <c r="AR11" s="15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</row>
    <row r="12" spans="2:67" ht="15.75">
      <c r="B12" s="47" t="s">
        <v>20</v>
      </c>
      <c r="C12" s="48">
        <v>50</v>
      </c>
      <c r="D12" s="48">
        <v>50</v>
      </c>
      <c r="E12" s="48">
        <v>450</v>
      </c>
      <c r="F12" s="111">
        <v>7800</v>
      </c>
      <c r="G12" s="15"/>
      <c r="H12" s="15"/>
      <c r="I12" s="112">
        <v>900</v>
      </c>
      <c r="J12" s="48">
        <v>1000</v>
      </c>
      <c r="K12" s="48">
        <v>0.32</v>
      </c>
      <c r="L12" s="111">
        <v>0.63</v>
      </c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12">
        <v>1100</v>
      </c>
      <c r="X12" s="48"/>
      <c r="Y12" s="48">
        <v>0.52</v>
      </c>
      <c r="Z12" s="111" t="s">
        <v>42</v>
      </c>
      <c r="AA12" s="15"/>
      <c r="AB12" s="15"/>
      <c r="AC12" s="266"/>
      <c r="AD12" s="48">
        <v>0.17</v>
      </c>
      <c r="AE12" s="48">
        <v>0.2</v>
      </c>
      <c r="AF12" s="268"/>
      <c r="AG12" s="48">
        <v>600</v>
      </c>
      <c r="AH12" s="111">
        <v>850</v>
      </c>
      <c r="AI12" s="24"/>
      <c r="AJ12" s="47" t="s">
        <v>76</v>
      </c>
      <c r="AK12" s="47" t="s">
        <v>65</v>
      </c>
      <c r="AL12" s="36">
        <v>4.4999999999999998E-2</v>
      </c>
      <c r="AM12" s="48" t="s">
        <v>42</v>
      </c>
      <c r="AN12" s="36">
        <v>1450</v>
      </c>
      <c r="AO12" s="37"/>
      <c r="AP12" s="15"/>
      <c r="AQ12" s="15"/>
      <c r="AR12" s="15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</row>
    <row r="13" spans="2:67" ht="15.75">
      <c r="B13" s="47" t="s">
        <v>21</v>
      </c>
      <c r="C13" s="48">
        <v>17</v>
      </c>
      <c r="D13" s="48">
        <v>17</v>
      </c>
      <c r="E13" s="48">
        <v>460</v>
      </c>
      <c r="F13" s="111">
        <v>7900</v>
      </c>
      <c r="G13" s="15"/>
      <c r="H13" s="15"/>
      <c r="I13" s="112">
        <v>1000</v>
      </c>
      <c r="J13" s="48">
        <v>1100</v>
      </c>
      <c r="K13" s="48">
        <v>0.35</v>
      </c>
      <c r="L13" s="111">
        <v>0.7</v>
      </c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266"/>
      <c r="AD13" s="48">
        <v>0.24</v>
      </c>
      <c r="AE13" s="48">
        <v>0.28000000000000003</v>
      </c>
      <c r="AF13" s="268"/>
      <c r="AG13" s="48">
        <v>850</v>
      </c>
      <c r="AH13" s="111" t="s">
        <v>59</v>
      </c>
      <c r="AI13" s="24"/>
      <c r="AJ13" s="47" t="s">
        <v>77</v>
      </c>
      <c r="AK13" s="47" t="s">
        <v>66</v>
      </c>
      <c r="AL13" s="36">
        <v>4.4999999999999998E-2</v>
      </c>
      <c r="AM13" s="48" t="s">
        <v>42</v>
      </c>
      <c r="AN13" s="36">
        <v>1450</v>
      </c>
      <c r="AO13" s="37"/>
      <c r="AP13" s="15"/>
      <c r="AQ13" s="15"/>
      <c r="AR13" s="15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</row>
    <row r="14" spans="2:67" ht="16.5" thickBot="1">
      <c r="B14" s="47" t="s">
        <v>22</v>
      </c>
      <c r="C14" s="48">
        <v>160</v>
      </c>
      <c r="D14" s="48">
        <v>160</v>
      </c>
      <c r="E14" s="48">
        <v>880</v>
      </c>
      <c r="F14" s="111">
        <v>2800</v>
      </c>
      <c r="G14" s="15"/>
      <c r="H14" s="15"/>
      <c r="I14" s="112">
        <v>1100</v>
      </c>
      <c r="J14" s="48">
        <v>1200</v>
      </c>
      <c r="K14" s="48">
        <v>0.39</v>
      </c>
      <c r="L14" s="111">
        <v>0.77</v>
      </c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266" t="s">
        <v>55</v>
      </c>
      <c r="AD14" s="48">
        <v>0.1</v>
      </c>
      <c r="AE14" s="48" t="s">
        <v>42</v>
      </c>
      <c r="AF14" s="268">
        <v>1880</v>
      </c>
      <c r="AG14" s="48" t="s">
        <v>59</v>
      </c>
      <c r="AH14" s="111">
        <v>450</v>
      </c>
      <c r="AI14" s="24"/>
      <c r="AJ14" s="47" t="s">
        <v>78</v>
      </c>
      <c r="AK14" s="47" t="s">
        <v>67</v>
      </c>
      <c r="AL14" s="36">
        <v>4.4999999999999998E-2</v>
      </c>
      <c r="AM14" s="48" t="s">
        <v>42</v>
      </c>
      <c r="AN14" s="36">
        <v>1400</v>
      </c>
      <c r="AO14" s="37"/>
      <c r="AP14" s="15"/>
      <c r="AQ14" s="15"/>
      <c r="AR14" s="15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</row>
    <row r="15" spans="2:67" ht="16.5" thickBot="1">
      <c r="B15" s="47" t="s">
        <v>23</v>
      </c>
      <c r="C15" s="48">
        <v>50</v>
      </c>
      <c r="D15" s="48">
        <v>50</v>
      </c>
      <c r="E15" s="48">
        <v>450</v>
      </c>
      <c r="F15" s="111">
        <v>7500</v>
      </c>
      <c r="G15" s="15"/>
      <c r="H15" s="15"/>
      <c r="I15" s="112">
        <v>1200</v>
      </c>
      <c r="J15" s="48">
        <v>1300</v>
      </c>
      <c r="K15" s="48">
        <v>0.42</v>
      </c>
      <c r="L15" s="111">
        <v>0.84</v>
      </c>
      <c r="M15" s="15"/>
      <c r="N15" s="15"/>
      <c r="O15" s="15"/>
      <c r="P15" s="283" t="s">
        <v>96</v>
      </c>
      <c r="Q15" s="284"/>
      <c r="R15" s="284"/>
      <c r="S15" s="284"/>
      <c r="T15" s="263"/>
      <c r="U15" s="15"/>
      <c r="V15" s="15"/>
      <c r="W15" s="15"/>
      <c r="X15" s="15"/>
      <c r="Y15" s="15"/>
      <c r="Z15" s="15"/>
      <c r="AA15" s="15"/>
      <c r="AB15" s="15"/>
      <c r="AC15" s="266"/>
      <c r="AD15" s="48">
        <v>0.14000000000000001</v>
      </c>
      <c r="AE15" s="48" t="s">
        <v>42</v>
      </c>
      <c r="AF15" s="268"/>
      <c r="AG15" s="48">
        <v>450</v>
      </c>
      <c r="AH15" s="111">
        <v>750</v>
      </c>
      <c r="AI15" s="24"/>
      <c r="AJ15" s="47" t="s">
        <v>79</v>
      </c>
      <c r="AK15" s="47" t="s">
        <v>68</v>
      </c>
      <c r="AL15" s="36">
        <v>3.5000000000000003E-2</v>
      </c>
      <c r="AM15" s="48" t="s">
        <v>42</v>
      </c>
      <c r="AN15" s="36">
        <v>1400</v>
      </c>
      <c r="AO15" s="37"/>
      <c r="AP15" s="15"/>
      <c r="AQ15" s="15"/>
      <c r="AR15" s="15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  <c r="BL15" s="14"/>
      <c r="BM15" s="14"/>
      <c r="BN15" s="14"/>
      <c r="BO15" s="14"/>
    </row>
    <row r="16" spans="2:67" ht="16.5" thickBot="1">
      <c r="B16" s="47" t="s">
        <v>24</v>
      </c>
      <c r="C16" s="48">
        <v>110</v>
      </c>
      <c r="D16" s="48">
        <v>110</v>
      </c>
      <c r="E16" s="48">
        <v>380</v>
      </c>
      <c r="F16" s="111">
        <v>7200</v>
      </c>
      <c r="G16" s="15"/>
      <c r="H16" s="15"/>
      <c r="I16" s="112">
        <v>1300</v>
      </c>
      <c r="J16" s="48">
        <v>1400</v>
      </c>
      <c r="K16" s="48">
        <v>0.47</v>
      </c>
      <c r="L16" s="111">
        <v>0.93</v>
      </c>
      <c r="M16" s="15"/>
      <c r="N16" s="15"/>
      <c r="O16" s="15"/>
      <c r="P16" s="6" t="s">
        <v>6</v>
      </c>
      <c r="Q16" s="285" t="s">
        <v>97</v>
      </c>
      <c r="R16" s="285"/>
      <c r="S16" s="6" t="s">
        <v>98</v>
      </c>
      <c r="T16" s="15"/>
      <c r="U16" s="15"/>
      <c r="V16" s="15"/>
      <c r="W16" s="273" t="s">
        <v>50</v>
      </c>
      <c r="X16" s="274"/>
      <c r="Y16" s="274"/>
      <c r="Z16" s="275"/>
      <c r="AA16" s="15"/>
      <c r="AB16" s="15"/>
      <c r="AC16" s="266"/>
      <c r="AD16" s="48">
        <v>0.18</v>
      </c>
      <c r="AE16" s="48" t="s">
        <v>42</v>
      </c>
      <c r="AF16" s="268"/>
      <c r="AG16" s="48">
        <v>750</v>
      </c>
      <c r="AH16" s="111" t="s">
        <v>59</v>
      </c>
      <c r="AI16" s="24"/>
      <c r="AJ16" s="47" t="s">
        <v>80</v>
      </c>
      <c r="AK16" s="47" t="s">
        <v>69</v>
      </c>
      <c r="AL16" s="36">
        <v>0.04</v>
      </c>
      <c r="AM16" s="48" t="s">
        <v>42</v>
      </c>
      <c r="AN16" s="36">
        <v>1450</v>
      </c>
      <c r="AO16" s="37"/>
      <c r="AP16" s="15"/>
      <c r="AQ16" s="15"/>
      <c r="AR16" s="15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4"/>
      <c r="BL16" s="14"/>
      <c r="BM16" s="14"/>
      <c r="BN16" s="14"/>
      <c r="BO16" s="14"/>
    </row>
    <row r="17" spans="2:67" ht="16.5" thickBot="1">
      <c r="B17" s="113" t="s">
        <v>25</v>
      </c>
      <c r="C17" s="114">
        <v>65</v>
      </c>
      <c r="D17" s="114">
        <v>65</v>
      </c>
      <c r="E17" s="114">
        <v>380</v>
      </c>
      <c r="F17" s="115">
        <v>8700</v>
      </c>
      <c r="G17" s="15"/>
      <c r="H17" s="15"/>
      <c r="I17" s="112">
        <v>1400</v>
      </c>
      <c r="J17" s="48">
        <v>1500</v>
      </c>
      <c r="K17" s="48">
        <v>0.51</v>
      </c>
      <c r="L17" s="111">
        <v>1</v>
      </c>
      <c r="M17" s="15"/>
      <c r="N17" s="15"/>
      <c r="O17" s="15"/>
      <c r="P17" s="48" t="s">
        <v>111</v>
      </c>
      <c r="Q17" s="270" t="s">
        <v>99</v>
      </c>
      <c r="R17" s="270"/>
      <c r="S17" s="48">
        <v>0.04</v>
      </c>
      <c r="T17" s="15"/>
      <c r="U17" s="15"/>
      <c r="V17" s="15"/>
      <c r="W17" s="281" t="s">
        <v>36</v>
      </c>
      <c r="X17" s="277"/>
      <c r="Y17" s="277"/>
      <c r="Z17" s="278"/>
      <c r="AA17" s="15"/>
      <c r="AB17" s="15"/>
      <c r="AC17" s="47" t="s">
        <v>60</v>
      </c>
      <c r="AD17" s="48">
        <v>0.23</v>
      </c>
      <c r="AE17" s="48" t="s">
        <v>42</v>
      </c>
      <c r="AF17" s="48">
        <v>1470</v>
      </c>
      <c r="AG17" s="48" t="s">
        <v>59</v>
      </c>
      <c r="AH17" s="111">
        <v>1200</v>
      </c>
      <c r="AI17" s="24"/>
      <c r="AJ17" s="47" t="s">
        <v>81</v>
      </c>
      <c r="AK17" s="47" t="s">
        <v>70</v>
      </c>
      <c r="AL17" s="36">
        <v>5.5E-2</v>
      </c>
      <c r="AM17" s="48" t="s">
        <v>42</v>
      </c>
      <c r="AN17" s="36">
        <v>1000</v>
      </c>
      <c r="AO17" s="37"/>
      <c r="AP17" s="15"/>
      <c r="AQ17" s="15"/>
      <c r="AR17" s="15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</row>
    <row r="18" spans="2:67" ht="15.75">
      <c r="B18" s="15"/>
      <c r="C18" s="15"/>
      <c r="D18" s="15"/>
      <c r="E18" s="15"/>
      <c r="F18" s="15"/>
      <c r="G18" s="15"/>
      <c r="H18" s="15"/>
      <c r="I18" s="112">
        <v>1500</v>
      </c>
      <c r="J18" s="48">
        <v>1600</v>
      </c>
      <c r="K18" s="48">
        <v>0.55000000000000004</v>
      </c>
      <c r="L18" s="111">
        <v>1.0900000000000001</v>
      </c>
      <c r="M18" s="15"/>
      <c r="N18" s="15"/>
      <c r="O18" s="15"/>
      <c r="P18" s="48" t="s">
        <v>112</v>
      </c>
      <c r="Q18" s="264" t="s">
        <v>100</v>
      </c>
      <c r="R18" s="265"/>
      <c r="S18" s="48">
        <v>0.1</v>
      </c>
      <c r="T18" s="15"/>
      <c r="U18" s="15"/>
      <c r="V18" s="15"/>
      <c r="W18" s="108" t="s">
        <v>9</v>
      </c>
      <c r="X18" s="282" t="s">
        <v>13</v>
      </c>
      <c r="Y18" s="280"/>
      <c r="Z18" s="108" t="s">
        <v>10</v>
      </c>
      <c r="AA18" s="109" t="s">
        <v>11</v>
      </c>
      <c r="AB18" s="15"/>
      <c r="AC18" s="47" t="s">
        <v>56</v>
      </c>
      <c r="AD18" s="48">
        <v>0.13</v>
      </c>
      <c r="AE18" s="48" t="s">
        <v>42</v>
      </c>
      <c r="AF18" s="48">
        <v>1880</v>
      </c>
      <c r="AG18" s="48" t="s">
        <v>59</v>
      </c>
      <c r="AH18" s="111">
        <v>650</v>
      </c>
      <c r="AI18" s="24"/>
      <c r="AJ18" s="47" t="s">
        <v>82</v>
      </c>
      <c r="AK18" s="47" t="s">
        <v>71</v>
      </c>
      <c r="AL18" s="36">
        <v>0.06</v>
      </c>
      <c r="AM18" s="48" t="s">
        <v>42</v>
      </c>
      <c r="AN18" s="36">
        <v>900</v>
      </c>
      <c r="AO18" s="37"/>
      <c r="AP18" s="15"/>
      <c r="AQ18" s="15"/>
      <c r="AR18" s="15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</row>
    <row r="19" spans="2:67" ht="16.5" thickBot="1">
      <c r="B19" s="15"/>
      <c r="C19" s="15"/>
      <c r="D19" s="15"/>
      <c r="E19" s="15"/>
      <c r="F19" s="15"/>
      <c r="G19" s="15"/>
      <c r="H19" s="15"/>
      <c r="I19" s="112">
        <v>1600</v>
      </c>
      <c r="J19" s="48">
        <v>1700</v>
      </c>
      <c r="K19" s="48">
        <v>0.6</v>
      </c>
      <c r="L19" s="111">
        <v>1.19</v>
      </c>
      <c r="M19" s="15"/>
      <c r="N19" s="15"/>
      <c r="O19" s="15"/>
      <c r="P19" s="48" t="s">
        <v>110</v>
      </c>
      <c r="Q19" s="264" t="s">
        <v>101</v>
      </c>
      <c r="R19" s="265"/>
      <c r="S19" s="48">
        <v>0.13</v>
      </c>
      <c r="T19" s="15"/>
      <c r="U19" s="15"/>
      <c r="V19" s="15"/>
      <c r="W19" s="36"/>
      <c r="X19" s="116"/>
      <c r="Y19" s="6"/>
      <c r="Z19" s="6" t="s">
        <v>14</v>
      </c>
      <c r="AA19" s="107" t="s">
        <v>14</v>
      </c>
      <c r="AB19" s="15"/>
      <c r="AC19" s="266" t="s">
        <v>61</v>
      </c>
      <c r="AD19" s="48">
        <v>7.0000000000000007E-2</v>
      </c>
      <c r="AE19" s="48" t="s">
        <v>42</v>
      </c>
      <c r="AF19" s="268">
        <v>1880</v>
      </c>
      <c r="AG19" s="48" t="s">
        <v>59</v>
      </c>
      <c r="AH19" s="111">
        <v>375</v>
      </c>
      <c r="AI19" s="24"/>
      <c r="AJ19" s="47" t="s">
        <v>83</v>
      </c>
      <c r="AK19" s="47" t="s">
        <v>72</v>
      </c>
      <c r="AL19" s="36">
        <v>6.5000000000000002E-2</v>
      </c>
      <c r="AM19" s="48" t="s">
        <v>42</v>
      </c>
      <c r="AN19" s="36">
        <v>1080</v>
      </c>
      <c r="AO19" s="37"/>
      <c r="AP19" s="15"/>
      <c r="AQ19" s="15"/>
      <c r="AR19" s="15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</row>
    <row r="20" spans="2:67" ht="16.5" thickBot="1">
      <c r="B20" s="261" t="s">
        <v>26</v>
      </c>
      <c r="C20" s="262"/>
      <c r="D20" s="262"/>
      <c r="E20" s="262"/>
      <c r="F20" s="263"/>
      <c r="G20" s="15"/>
      <c r="H20" s="15"/>
      <c r="I20" s="112">
        <v>1700</v>
      </c>
      <c r="J20" s="48">
        <v>1800</v>
      </c>
      <c r="K20" s="48">
        <v>0.65</v>
      </c>
      <c r="L20" s="111">
        <v>1.28</v>
      </c>
      <c r="M20" s="15"/>
      <c r="N20" s="15"/>
      <c r="O20" s="15"/>
      <c r="P20" s="48" t="s">
        <v>113</v>
      </c>
      <c r="Q20" s="264" t="s">
        <v>102</v>
      </c>
      <c r="R20" s="265"/>
      <c r="S20" s="48">
        <v>0.17</v>
      </c>
      <c r="T20" s="15"/>
      <c r="U20" s="15"/>
      <c r="V20" s="15"/>
      <c r="W20" s="36"/>
      <c r="X20" s="35"/>
      <c r="Y20" s="48"/>
      <c r="Z20" s="48"/>
      <c r="AA20" s="111"/>
      <c r="AB20" s="15"/>
      <c r="AC20" s="266"/>
      <c r="AD20" s="48">
        <v>0.1</v>
      </c>
      <c r="AE20" s="48" t="s">
        <v>42</v>
      </c>
      <c r="AF20" s="268"/>
      <c r="AG20" s="48">
        <v>375</v>
      </c>
      <c r="AH20" s="111">
        <v>500</v>
      </c>
      <c r="AI20" s="24"/>
      <c r="AJ20" s="47" t="s">
        <v>84</v>
      </c>
      <c r="AK20" s="47" t="s">
        <v>73</v>
      </c>
      <c r="AL20" s="36">
        <v>0.09</v>
      </c>
      <c r="AM20" s="48" t="s">
        <v>42</v>
      </c>
      <c r="AN20" s="36">
        <v>900</v>
      </c>
      <c r="AO20" s="37"/>
      <c r="AP20" s="15"/>
      <c r="AQ20" s="15"/>
      <c r="AR20" s="15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</row>
    <row r="21" spans="2:67" ht="15.75">
      <c r="B21" s="15"/>
      <c r="C21" s="15"/>
      <c r="D21" s="15"/>
      <c r="E21" s="15"/>
      <c r="F21" s="15"/>
      <c r="G21" s="15"/>
      <c r="H21" s="15"/>
      <c r="I21" s="112">
        <v>1800</v>
      </c>
      <c r="J21" s="48">
        <v>1900</v>
      </c>
      <c r="K21" s="48">
        <v>0.71</v>
      </c>
      <c r="L21" s="111">
        <v>1.4</v>
      </c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36" t="s">
        <v>51</v>
      </c>
      <c r="X21" s="264">
        <v>1900</v>
      </c>
      <c r="Y21" s="265"/>
      <c r="Z21" s="48">
        <v>0.93</v>
      </c>
      <c r="AA21" s="111">
        <v>1.5</v>
      </c>
      <c r="AB21" s="15"/>
      <c r="AC21" s="266"/>
      <c r="AD21" s="48">
        <v>0.14000000000000001</v>
      </c>
      <c r="AE21" s="48" t="s">
        <v>42</v>
      </c>
      <c r="AF21" s="268"/>
      <c r="AG21" s="48">
        <v>500</v>
      </c>
      <c r="AH21" s="111">
        <v>700</v>
      </c>
      <c r="AI21" s="24"/>
      <c r="AJ21" s="47"/>
      <c r="AK21" s="47"/>
      <c r="AL21" s="36"/>
      <c r="AM21" s="36"/>
      <c r="AN21" s="36"/>
      <c r="AO21" s="37"/>
      <c r="AP21" s="15"/>
      <c r="AQ21" s="15"/>
      <c r="AR21" s="15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</row>
    <row r="22" spans="2:67" ht="16.5" thickBot="1">
      <c r="B22" s="15"/>
      <c r="C22" s="15"/>
      <c r="D22" s="15"/>
      <c r="E22" s="15"/>
      <c r="F22" s="15"/>
      <c r="G22" s="15"/>
      <c r="H22" s="15"/>
      <c r="I22" s="112">
        <v>1900</v>
      </c>
      <c r="J22" s="48">
        <v>2000</v>
      </c>
      <c r="K22" s="48">
        <v>0.76</v>
      </c>
      <c r="L22" s="111">
        <v>1.49</v>
      </c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36" t="s">
        <v>52</v>
      </c>
      <c r="X22" s="264">
        <v>1600</v>
      </c>
      <c r="Y22" s="265"/>
      <c r="Z22" s="48">
        <v>0.7</v>
      </c>
      <c r="AA22" s="111">
        <v>1.2</v>
      </c>
      <c r="AB22" s="15"/>
      <c r="AC22" s="267"/>
      <c r="AD22" s="114">
        <v>0.18</v>
      </c>
      <c r="AE22" s="114" t="s">
        <v>42</v>
      </c>
      <c r="AF22" s="269"/>
      <c r="AG22" s="114">
        <v>700</v>
      </c>
      <c r="AH22" s="115" t="s">
        <v>59</v>
      </c>
      <c r="AI22" s="24"/>
      <c r="AJ22" s="47"/>
      <c r="AK22" s="47"/>
      <c r="AL22" s="36"/>
      <c r="AM22" s="36"/>
      <c r="AN22" s="36"/>
      <c r="AO22" s="37"/>
      <c r="AP22" s="15"/>
      <c r="AQ22" s="15"/>
      <c r="AR22" s="15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</row>
    <row r="23" spans="2:67" ht="16.5" thickBot="1">
      <c r="B23" s="103" t="s">
        <v>9</v>
      </c>
      <c r="C23" s="104" t="s">
        <v>10</v>
      </c>
      <c r="D23" s="104" t="s">
        <v>11</v>
      </c>
      <c r="E23" s="104" t="s">
        <v>12</v>
      </c>
      <c r="F23" s="105" t="s">
        <v>13</v>
      </c>
      <c r="G23" s="15"/>
      <c r="H23" s="15"/>
      <c r="I23" s="117">
        <v>2000</v>
      </c>
      <c r="J23" s="114">
        <v>2100</v>
      </c>
      <c r="K23" s="114">
        <v>0.81</v>
      </c>
      <c r="L23" s="115">
        <v>1.61</v>
      </c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36" t="s">
        <v>50</v>
      </c>
      <c r="X23" s="264">
        <v>1300</v>
      </c>
      <c r="Y23" s="265"/>
      <c r="Z23" s="48">
        <v>0.52</v>
      </c>
      <c r="AA23" s="111" t="s">
        <v>42</v>
      </c>
      <c r="AB23" s="15"/>
      <c r="AC23" s="17"/>
      <c r="AD23" s="24"/>
      <c r="AE23" s="24"/>
      <c r="AF23" s="24"/>
      <c r="AG23" s="24"/>
      <c r="AH23" s="24"/>
      <c r="AI23" s="24"/>
      <c r="AJ23" s="47"/>
      <c r="AK23" s="47"/>
      <c r="AL23" s="36"/>
      <c r="AM23" s="36"/>
      <c r="AN23" s="36"/>
      <c r="AO23" s="37"/>
      <c r="AP23" s="15"/>
      <c r="AQ23" s="15"/>
      <c r="AR23" s="15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</row>
    <row r="24" spans="2:67" ht="15.75">
      <c r="B24" s="106"/>
      <c r="C24" s="6" t="s">
        <v>14</v>
      </c>
      <c r="D24" s="6" t="s">
        <v>14</v>
      </c>
      <c r="E24" s="6" t="s">
        <v>15</v>
      </c>
      <c r="F24" s="107" t="s">
        <v>16</v>
      </c>
      <c r="G24" s="15"/>
      <c r="H24" s="15"/>
      <c r="I24" s="24"/>
      <c r="J24" s="24"/>
      <c r="K24" s="24"/>
      <c r="L24" s="24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7"/>
      <c r="AD24" s="24"/>
      <c r="AE24" s="24"/>
      <c r="AF24" s="24"/>
      <c r="AG24" s="24"/>
      <c r="AH24" s="24"/>
      <c r="AI24" s="24"/>
      <c r="AJ24" s="47"/>
      <c r="AK24" s="47"/>
      <c r="AL24" s="36"/>
      <c r="AM24" s="36"/>
      <c r="AN24" s="36"/>
      <c r="AO24" s="37"/>
      <c r="AP24" s="15"/>
      <c r="AQ24" s="15"/>
      <c r="AR24" s="15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</row>
    <row r="25" spans="2:67" ht="15.75">
      <c r="B25" s="47"/>
      <c r="C25" s="36"/>
      <c r="D25" s="36"/>
      <c r="E25" s="36"/>
      <c r="F25" s="37"/>
      <c r="G25" s="15"/>
      <c r="H25" s="15"/>
      <c r="I25" s="24"/>
      <c r="J25" s="24"/>
      <c r="K25" s="24"/>
      <c r="L25" s="24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7"/>
      <c r="AD25" s="24"/>
      <c r="AE25" s="24"/>
      <c r="AF25" s="24"/>
      <c r="AG25" s="24"/>
      <c r="AH25" s="24"/>
      <c r="AI25" s="24"/>
      <c r="AJ25" s="47"/>
      <c r="AK25" s="47"/>
      <c r="AL25" s="36"/>
      <c r="AM25" s="36"/>
      <c r="AN25" s="36"/>
      <c r="AO25" s="37"/>
      <c r="AP25" s="15"/>
      <c r="AQ25" s="15"/>
      <c r="AR25" s="15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</row>
    <row r="26" spans="2:67" ht="16.5" thickBot="1">
      <c r="B26" s="47" t="s">
        <v>33</v>
      </c>
      <c r="C26" s="48">
        <v>3.5</v>
      </c>
      <c r="D26" s="48">
        <v>3.5</v>
      </c>
      <c r="E26" s="48">
        <v>1000</v>
      </c>
      <c r="F26" s="111">
        <v>3000</v>
      </c>
      <c r="G26" s="15"/>
      <c r="H26" s="15"/>
      <c r="I26" s="24"/>
      <c r="J26" s="24"/>
      <c r="K26" s="24"/>
      <c r="L26" s="24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7"/>
      <c r="AD26" s="24"/>
      <c r="AE26" s="24"/>
      <c r="AF26" s="24"/>
      <c r="AG26" s="24"/>
      <c r="AH26" s="24"/>
      <c r="AI26" s="24"/>
      <c r="AJ26" s="47"/>
      <c r="AK26" s="47"/>
      <c r="AL26" s="36"/>
      <c r="AM26" s="36"/>
      <c r="AN26" s="36"/>
      <c r="AO26" s="37"/>
      <c r="AP26" s="15"/>
      <c r="AQ26" s="15"/>
      <c r="AR26" s="15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4"/>
      <c r="BM26" s="14"/>
      <c r="BN26" s="14"/>
      <c r="BO26" s="14"/>
    </row>
    <row r="27" spans="2:67" ht="16.5" thickBot="1">
      <c r="B27" s="47" t="s">
        <v>27</v>
      </c>
      <c r="C27" s="48">
        <v>2.91</v>
      </c>
      <c r="D27" s="48">
        <v>3.5</v>
      </c>
      <c r="E27" s="48">
        <v>1000</v>
      </c>
      <c r="F27" s="111">
        <v>2700</v>
      </c>
      <c r="G27" s="15"/>
      <c r="H27" s="15"/>
      <c r="I27" s="273" t="s">
        <v>39</v>
      </c>
      <c r="J27" s="274"/>
      <c r="K27" s="274"/>
      <c r="L27" s="27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47"/>
      <c r="AK27" s="47"/>
      <c r="AL27" s="36"/>
      <c r="AM27" s="36"/>
      <c r="AN27" s="36"/>
      <c r="AO27" s="37"/>
      <c r="AP27" s="15"/>
      <c r="AQ27" s="15"/>
      <c r="AR27" s="15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</row>
    <row r="28" spans="2:67" ht="16.5" thickBot="1">
      <c r="B28" s="47" t="s">
        <v>28</v>
      </c>
      <c r="C28" s="48">
        <v>2.91</v>
      </c>
      <c r="D28" s="48">
        <v>3.5</v>
      </c>
      <c r="E28" s="48">
        <v>1000</v>
      </c>
      <c r="F28" s="111">
        <v>2800</v>
      </c>
      <c r="G28" s="15"/>
      <c r="H28" s="15"/>
      <c r="I28" s="276" t="s">
        <v>36</v>
      </c>
      <c r="J28" s="277"/>
      <c r="K28" s="277"/>
      <c r="L28" s="278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47"/>
      <c r="AK28" s="47"/>
      <c r="AL28" s="36"/>
      <c r="AM28" s="36"/>
      <c r="AN28" s="36"/>
      <c r="AO28" s="37"/>
      <c r="AP28" s="15"/>
      <c r="AQ28" s="15"/>
      <c r="AR28" s="15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M28" s="14"/>
      <c r="BN28" s="14"/>
      <c r="BO28" s="14"/>
    </row>
    <row r="29" spans="2:67" ht="15.75">
      <c r="B29" s="47" t="s">
        <v>29</v>
      </c>
      <c r="C29" s="48">
        <v>2.2000000000000002</v>
      </c>
      <c r="D29" s="48">
        <v>2.2000000000000002</v>
      </c>
      <c r="E29" s="48">
        <v>1000</v>
      </c>
      <c r="F29" s="111">
        <v>2500</v>
      </c>
      <c r="G29" s="15"/>
      <c r="H29" s="15"/>
      <c r="I29" s="279" t="s">
        <v>13</v>
      </c>
      <c r="J29" s="280"/>
      <c r="K29" s="108" t="s">
        <v>10</v>
      </c>
      <c r="L29" s="109" t="s">
        <v>11</v>
      </c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47"/>
      <c r="AK29" s="47"/>
      <c r="AL29" s="36"/>
      <c r="AM29" s="36"/>
      <c r="AN29" s="36"/>
      <c r="AO29" s="37"/>
      <c r="AP29" s="15"/>
      <c r="AQ29" s="15"/>
      <c r="AR29" s="15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</row>
    <row r="30" spans="2:67" ht="15.75">
      <c r="B30" s="47" t="s">
        <v>30</v>
      </c>
      <c r="C30" s="48">
        <v>2.21</v>
      </c>
      <c r="D30" s="48">
        <v>2.68</v>
      </c>
      <c r="E30" s="48">
        <v>1000</v>
      </c>
      <c r="F30" s="111">
        <v>2550</v>
      </c>
      <c r="G30" s="15"/>
      <c r="H30" s="15"/>
      <c r="I30" s="110" t="s">
        <v>37</v>
      </c>
      <c r="J30" s="6" t="s">
        <v>38</v>
      </c>
      <c r="K30" s="6" t="s">
        <v>14</v>
      </c>
      <c r="L30" s="107" t="s">
        <v>14</v>
      </c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47"/>
      <c r="AK30" s="47"/>
      <c r="AL30" s="36"/>
      <c r="AM30" s="36"/>
      <c r="AN30" s="36"/>
      <c r="AO30" s="37"/>
      <c r="AP30" s="15"/>
      <c r="AQ30" s="15"/>
      <c r="AR30" s="15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</row>
    <row r="31" spans="2:67" ht="15.75">
      <c r="B31" s="47" t="s">
        <v>31</v>
      </c>
      <c r="C31" s="48">
        <v>1.74</v>
      </c>
      <c r="D31" s="48">
        <v>2.09</v>
      </c>
      <c r="E31" s="48">
        <v>1000</v>
      </c>
      <c r="F31" s="111">
        <v>2350</v>
      </c>
      <c r="G31" s="15"/>
      <c r="H31" s="15"/>
      <c r="I31" s="112"/>
      <c r="J31" s="48"/>
      <c r="K31" s="48"/>
      <c r="L31" s="111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47"/>
      <c r="AK31" s="47"/>
      <c r="AL31" s="36"/>
      <c r="AM31" s="36"/>
      <c r="AN31" s="36"/>
      <c r="AO31" s="37"/>
      <c r="AP31" s="15"/>
      <c r="AQ31" s="15"/>
      <c r="AR31" s="15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M31" s="14"/>
      <c r="BN31" s="14"/>
      <c r="BO31" s="14"/>
    </row>
    <row r="32" spans="2:67" ht="16.5" thickBot="1">
      <c r="B32" s="113" t="s">
        <v>32</v>
      </c>
      <c r="C32" s="114">
        <v>2.2999999999999998</v>
      </c>
      <c r="D32" s="114">
        <v>2.2999999999999998</v>
      </c>
      <c r="E32" s="114">
        <v>1000</v>
      </c>
      <c r="F32" s="115">
        <v>2600</v>
      </c>
      <c r="G32" s="15"/>
      <c r="H32" s="15"/>
      <c r="I32" s="112"/>
      <c r="J32" s="48">
        <v>900</v>
      </c>
      <c r="K32" s="48">
        <v>0.36</v>
      </c>
      <c r="L32" s="111">
        <v>0.78</v>
      </c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47"/>
      <c r="AK32" s="47"/>
      <c r="AL32" s="36"/>
      <c r="AM32" s="36"/>
      <c r="AN32" s="36"/>
      <c r="AO32" s="37"/>
      <c r="AP32" s="15"/>
      <c r="AQ32" s="15"/>
      <c r="AR32" s="15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</row>
    <row r="33" spans="2:67" ht="16.5" thickBot="1">
      <c r="B33" s="15"/>
      <c r="C33" s="15"/>
      <c r="D33" s="15"/>
      <c r="E33" s="15"/>
      <c r="F33" s="15"/>
      <c r="G33" s="15"/>
      <c r="H33" s="15"/>
      <c r="I33" s="112">
        <v>900</v>
      </c>
      <c r="J33" s="48">
        <v>1000</v>
      </c>
      <c r="K33" s="48">
        <v>0.37</v>
      </c>
      <c r="L33" s="111">
        <v>0.81</v>
      </c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13"/>
      <c r="AK33" s="113"/>
      <c r="AL33" s="38"/>
      <c r="AM33" s="38"/>
      <c r="AN33" s="38"/>
      <c r="AO33" s="39"/>
      <c r="AP33" s="15"/>
      <c r="AQ33" s="15"/>
      <c r="AR33" s="15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</row>
    <row r="34" spans="2:67" ht="15.75">
      <c r="B34" s="15"/>
      <c r="C34" s="15"/>
      <c r="D34" s="15"/>
      <c r="E34" s="15"/>
      <c r="F34" s="15"/>
      <c r="G34" s="15"/>
      <c r="H34" s="15"/>
      <c r="I34" s="112">
        <v>1000</v>
      </c>
      <c r="J34" s="48">
        <v>1100</v>
      </c>
      <c r="K34" s="48">
        <v>0.4</v>
      </c>
      <c r="L34" s="111">
        <v>0.87</v>
      </c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  <c r="BM34" s="14"/>
      <c r="BN34" s="14"/>
      <c r="BO34" s="14"/>
    </row>
    <row r="35" spans="2:67" ht="15.75">
      <c r="B35" s="15"/>
      <c r="C35" s="15"/>
      <c r="D35" s="15"/>
      <c r="E35" s="15"/>
      <c r="F35" s="15"/>
      <c r="G35" s="15"/>
      <c r="H35" s="15"/>
      <c r="I35" s="112">
        <v>1100</v>
      </c>
      <c r="J35" s="48">
        <v>1200</v>
      </c>
      <c r="K35" s="48">
        <v>0.45</v>
      </c>
      <c r="L35" s="111">
        <v>0.97</v>
      </c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</row>
    <row r="36" spans="2:67" ht="15.75">
      <c r="B36" s="15"/>
      <c r="C36" s="15"/>
      <c r="D36" s="15"/>
      <c r="E36" s="15"/>
      <c r="F36" s="15"/>
      <c r="G36" s="15"/>
      <c r="H36" s="15"/>
      <c r="I36" s="112">
        <v>1200</v>
      </c>
      <c r="J36" s="48">
        <v>1300</v>
      </c>
      <c r="K36" s="48">
        <v>0.51</v>
      </c>
      <c r="L36" s="111">
        <v>1.1100000000000001</v>
      </c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</row>
    <row r="37" spans="2:67" ht="15.75">
      <c r="B37" s="15"/>
      <c r="C37" s="15"/>
      <c r="D37" s="15"/>
      <c r="E37" s="15"/>
      <c r="F37" s="15"/>
      <c r="G37" s="15"/>
      <c r="H37" s="15"/>
      <c r="I37" s="112">
        <v>1300</v>
      </c>
      <c r="J37" s="48">
        <v>1400</v>
      </c>
      <c r="K37" s="48">
        <v>0.56999999999999995</v>
      </c>
      <c r="L37" s="111">
        <v>1.24</v>
      </c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</row>
    <row r="38" spans="2:67" ht="15.75">
      <c r="B38" s="15"/>
      <c r="C38" s="15"/>
      <c r="D38" s="15"/>
      <c r="E38" s="15"/>
      <c r="F38" s="15"/>
      <c r="G38" s="15"/>
      <c r="H38" s="15"/>
      <c r="I38" s="112">
        <v>1400</v>
      </c>
      <c r="J38" s="48">
        <v>1500</v>
      </c>
      <c r="K38" s="48">
        <v>0.66</v>
      </c>
      <c r="L38" s="111">
        <v>1.43</v>
      </c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</row>
    <row r="39" spans="2:67" ht="15.75">
      <c r="B39" s="15"/>
      <c r="C39" s="15"/>
      <c r="D39" s="15"/>
      <c r="E39" s="15"/>
      <c r="F39" s="15"/>
      <c r="G39" s="15"/>
      <c r="H39" s="15"/>
      <c r="I39" s="112">
        <v>1500</v>
      </c>
      <c r="J39" s="48">
        <v>1600</v>
      </c>
      <c r="K39" s="48">
        <v>0.76</v>
      </c>
      <c r="L39" s="111">
        <v>1.65</v>
      </c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</row>
    <row r="40" spans="2:67" ht="15.75">
      <c r="B40" s="15"/>
      <c r="C40" s="15"/>
      <c r="D40" s="15"/>
      <c r="E40" s="15"/>
      <c r="F40" s="15"/>
      <c r="G40" s="15"/>
      <c r="H40" s="15"/>
      <c r="I40" s="112">
        <v>1600</v>
      </c>
      <c r="J40" s="48">
        <v>1700</v>
      </c>
      <c r="K40" s="48">
        <v>0.87</v>
      </c>
      <c r="L40" s="111">
        <v>1.89</v>
      </c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</row>
    <row r="41" spans="2:67" ht="15.75">
      <c r="B41" s="15"/>
      <c r="C41" s="15"/>
      <c r="D41" s="15"/>
      <c r="E41" s="15"/>
      <c r="F41" s="15"/>
      <c r="G41" s="15"/>
      <c r="H41" s="15"/>
      <c r="I41" s="112">
        <v>1700</v>
      </c>
      <c r="J41" s="48">
        <v>1800</v>
      </c>
      <c r="K41" s="48">
        <v>1</v>
      </c>
      <c r="L41" s="111">
        <v>2.19</v>
      </c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</row>
    <row r="42" spans="2:67" ht="15.75">
      <c r="B42" s="15"/>
      <c r="C42" s="15"/>
      <c r="D42" s="15"/>
      <c r="E42" s="15"/>
      <c r="F42" s="15"/>
      <c r="G42" s="15"/>
      <c r="H42" s="15"/>
      <c r="I42" s="112">
        <v>1800</v>
      </c>
      <c r="J42" s="48">
        <v>1900</v>
      </c>
      <c r="K42" s="48">
        <v>1.1399999999999999</v>
      </c>
      <c r="L42" s="111">
        <v>2.4900000000000002</v>
      </c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</row>
    <row r="43" spans="2:67" ht="15.75">
      <c r="B43" s="15"/>
      <c r="C43" s="15"/>
      <c r="D43" s="15"/>
      <c r="E43" s="15"/>
      <c r="F43" s="15"/>
      <c r="G43" s="15"/>
      <c r="H43" s="15"/>
      <c r="I43" s="112">
        <v>1900</v>
      </c>
      <c r="J43" s="48">
        <v>2000</v>
      </c>
      <c r="K43" s="48">
        <v>1.3</v>
      </c>
      <c r="L43" s="111">
        <v>2.84</v>
      </c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  <c r="BM43" s="14"/>
      <c r="BN43" s="14"/>
      <c r="BO43" s="14"/>
    </row>
    <row r="44" spans="2:67" ht="15.75">
      <c r="B44" s="15"/>
      <c r="C44" s="15"/>
      <c r="D44" s="15"/>
      <c r="E44" s="15"/>
      <c r="F44" s="15"/>
      <c r="G44" s="15"/>
      <c r="H44" s="15"/>
      <c r="I44" s="112">
        <v>2000</v>
      </c>
      <c r="J44" s="48">
        <v>2100</v>
      </c>
      <c r="K44" s="48">
        <v>1.49</v>
      </c>
      <c r="L44" s="111">
        <v>3.25</v>
      </c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  <c r="BM44" s="14"/>
      <c r="BN44" s="14"/>
      <c r="BO44" s="14"/>
    </row>
    <row r="45" spans="2:67" ht="16.5" thickBot="1">
      <c r="B45" s="15"/>
      <c r="C45" s="15"/>
      <c r="D45" s="15"/>
      <c r="E45" s="15"/>
      <c r="F45" s="15"/>
      <c r="G45" s="15"/>
      <c r="H45" s="15"/>
      <c r="I45" s="117">
        <v>2100</v>
      </c>
      <c r="J45" s="114">
        <v>2200</v>
      </c>
      <c r="K45" s="114">
        <v>1.7</v>
      </c>
      <c r="L45" s="115">
        <v>3.71</v>
      </c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</row>
    <row r="46" spans="2:67" ht="15.75">
      <c r="B46" s="15"/>
      <c r="C46" s="15"/>
      <c r="D46" s="15"/>
      <c r="E46" s="15"/>
      <c r="F46" s="15"/>
      <c r="G46" s="15"/>
      <c r="H46" s="15"/>
      <c r="I46" s="102"/>
      <c r="J46" s="102"/>
      <c r="K46" s="102"/>
      <c r="L46" s="102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</row>
    <row r="47" spans="2:67" ht="15.75">
      <c r="B47" s="15"/>
      <c r="C47" s="15"/>
      <c r="D47" s="15"/>
      <c r="E47" s="15"/>
      <c r="F47" s="15"/>
      <c r="G47" s="15"/>
      <c r="H47" s="15"/>
      <c r="I47" s="102"/>
      <c r="J47" s="102"/>
      <c r="K47" s="102"/>
      <c r="L47" s="102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</row>
    <row r="48" spans="2:67" ht="15.75">
      <c r="B48" s="15"/>
      <c r="C48" s="15"/>
      <c r="D48" s="15"/>
      <c r="E48" s="15"/>
      <c r="F48" s="15"/>
      <c r="G48" s="15"/>
      <c r="H48" s="15"/>
      <c r="I48" s="102"/>
      <c r="J48" s="102"/>
      <c r="K48" s="102"/>
      <c r="L48" s="102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</row>
    <row r="49" spans="2:67" ht="15.75">
      <c r="B49" s="15"/>
      <c r="C49" s="15"/>
      <c r="D49" s="15"/>
      <c r="E49" s="15"/>
      <c r="F49" s="15"/>
      <c r="G49" s="15"/>
      <c r="H49" s="15"/>
      <c r="I49" s="102"/>
      <c r="J49" s="102"/>
      <c r="K49" s="102"/>
      <c r="L49" s="102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</row>
    <row r="50" spans="2:67" ht="15.75">
      <c r="B50" s="15"/>
      <c r="C50" s="15"/>
      <c r="D50" s="15"/>
      <c r="E50" s="15"/>
      <c r="F50" s="15"/>
      <c r="G50" s="15"/>
      <c r="H50" s="15"/>
      <c r="I50" s="102"/>
      <c r="J50" s="102"/>
      <c r="K50" s="102"/>
      <c r="L50" s="102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/>
    </row>
    <row r="51" spans="2:67" ht="16.5" thickBot="1">
      <c r="B51" s="15"/>
      <c r="C51" s="15"/>
      <c r="D51" s="15"/>
      <c r="E51" s="15"/>
      <c r="F51" s="15"/>
      <c r="G51" s="15"/>
      <c r="H51" s="15"/>
      <c r="I51" s="102"/>
      <c r="J51" s="102"/>
      <c r="K51" s="102"/>
      <c r="L51" s="102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</row>
    <row r="52" spans="2:67" ht="16.5" thickBot="1">
      <c r="B52" s="15"/>
      <c r="C52" s="15"/>
      <c r="D52" s="15"/>
      <c r="E52" s="15"/>
      <c r="F52" s="15"/>
      <c r="G52" s="15"/>
      <c r="H52" s="15"/>
      <c r="I52" s="273" t="s">
        <v>40</v>
      </c>
      <c r="J52" s="274"/>
      <c r="K52" s="274"/>
      <c r="L52" s="27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4"/>
      <c r="BM52" s="14"/>
      <c r="BN52" s="14"/>
      <c r="BO52" s="14"/>
    </row>
    <row r="53" spans="2:67" ht="16.5" thickBot="1">
      <c r="B53" s="15"/>
      <c r="C53" s="15"/>
      <c r="D53" s="15"/>
      <c r="E53" s="15"/>
      <c r="F53" s="15"/>
      <c r="G53" s="15"/>
      <c r="H53" s="15"/>
      <c r="I53" s="276" t="s">
        <v>36</v>
      </c>
      <c r="J53" s="277"/>
      <c r="K53" s="277"/>
      <c r="L53" s="278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4"/>
      <c r="BL53" s="14"/>
      <c r="BM53" s="14"/>
      <c r="BN53" s="14"/>
      <c r="BO53" s="14"/>
    </row>
    <row r="54" spans="2:67" ht="15.75">
      <c r="B54" s="15"/>
      <c r="C54" s="15"/>
      <c r="D54" s="15"/>
      <c r="E54" s="15"/>
      <c r="F54" s="15"/>
      <c r="G54" s="15"/>
      <c r="H54" s="15"/>
      <c r="I54" s="279" t="s">
        <v>13</v>
      </c>
      <c r="J54" s="280"/>
      <c r="K54" s="108" t="s">
        <v>10</v>
      </c>
      <c r="L54" s="109" t="s">
        <v>11</v>
      </c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4"/>
      <c r="BI54" s="14"/>
      <c r="BJ54" s="14"/>
      <c r="BK54" s="14"/>
      <c r="BL54" s="14"/>
      <c r="BM54" s="14"/>
      <c r="BN54" s="14"/>
      <c r="BO54" s="14"/>
    </row>
    <row r="55" spans="2:67" ht="15.75">
      <c r="B55" s="15"/>
      <c r="C55" s="15"/>
      <c r="D55" s="15"/>
      <c r="E55" s="15"/>
      <c r="F55" s="15"/>
      <c r="G55" s="15"/>
      <c r="H55" s="15"/>
      <c r="I55" s="110" t="s">
        <v>37</v>
      </c>
      <c r="J55" s="6" t="s">
        <v>38</v>
      </c>
      <c r="K55" s="6" t="s">
        <v>14</v>
      </c>
      <c r="L55" s="107" t="s">
        <v>14</v>
      </c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4"/>
      <c r="BN55" s="14"/>
      <c r="BO55" s="14"/>
    </row>
    <row r="56" spans="2:67" ht="15.75">
      <c r="B56" s="15"/>
      <c r="C56" s="15"/>
      <c r="D56" s="15"/>
      <c r="E56" s="15"/>
      <c r="F56" s="15"/>
      <c r="G56" s="15"/>
      <c r="H56" s="15"/>
      <c r="I56" s="112"/>
      <c r="J56" s="48"/>
      <c r="K56" s="48"/>
      <c r="L56" s="111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14"/>
      <c r="BJ56" s="14"/>
      <c r="BK56" s="14"/>
      <c r="BL56" s="14"/>
      <c r="BM56" s="14"/>
      <c r="BN56" s="14"/>
      <c r="BO56" s="14"/>
    </row>
    <row r="57" spans="2:67" ht="15.75">
      <c r="B57" s="15"/>
      <c r="C57" s="15"/>
      <c r="D57" s="15"/>
      <c r="E57" s="15"/>
      <c r="F57" s="15"/>
      <c r="G57" s="15"/>
      <c r="H57" s="15"/>
      <c r="I57" s="112"/>
      <c r="J57" s="48">
        <v>1600</v>
      </c>
      <c r="K57" s="48">
        <v>1.07</v>
      </c>
      <c r="L57" s="111">
        <v>1.39</v>
      </c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I57" s="14"/>
      <c r="BJ57" s="14"/>
      <c r="BK57" s="14"/>
      <c r="BL57" s="14"/>
      <c r="BM57" s="14"/>
      <c r="BN57" s="14"/>
      <c r="BO57" s="14"/>
    </row>
    <row r="58" spans="2:67" ht="15.75">
      <c r="B58" s="15"/>
      <c r="C58" s="15"/>
      <c r="D58" s="15"/>
      <c r="E58" s="15"/>
      <c r="F58" s="15"/>
      <c r="G58" s="15"/>
      <c r="H58" s="15"/>
      <c r="I58" s="112">
        <v>1700</v>
      </c>
      <c r="J58" s="48">
        <v>1700</v>
      </c>
      <c r="K58" s="48">
        <v>1.1299999999999999</v>
      </c>
      <c r="L58" s="111">
        <v>1.47</v>
      </c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14"/>
      <c r="BK58" s="14"/>
      <c r="BL58" s="14"/>
      <c r="BM58" s="14"/>
      <c r="BN58" s="14"/>
      <c r="BO58" s="14"/>
    </row>
    <row r="59" spans="2:67" ht="15.75">
      <c r="B59" s="15"/>
      <c r="C59" s="15"/>
      <c r="D59" s="15"/>
      <c r="E59" s="15"/>
      <c r="F59" s="15"/>
      <c r="G59" s="15"/>
      <c r="H59" s="15"/>
      <c r="I59" s="112">
        <v>1800</v>
      </c>
      <c r="J59" s="48">
        <v>1800</v>
      </c>
      <c r="K59" s="48">
        <v>1.23</v>
      </c>
      <c r="L59" s="111">
        <v>1.59</v>
      </c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  <c r="BE59" s="14"/>
      <c r="BF59" s="14"/>
      <c r="BG59" s="14"/>
      <c r="BH59" s="14"/>
      <c r="BI59" s="14"/>
      <c r="BJ59" s="14"/>
      <c r="BK59" s="14"/>
      <c r="BL59" s="14"/>
      <c r="BM59" s="14"/>
      <c r="BN59" s="14"/>
      <c r="BO59" s="14"/>
    </row>
    <row r="60" spans="2:67" ht="15.75">
      <c r="B60" s="15"/>
      <c r="C60" s="15"/>
      <c r="D60" s="15"/>
      <c r="E60" s="15"/>
      <c r="F60" s="15"/>
      <c r="G60" s="15"/>
      <c r="H60" s="15"/>
      <c r="I60" s="112">
        <v>1900</v>
      </c>
      <c r="J60" s="48">
        <v>1900</v>
      </c>
      <c r="K60" s="48">
        <v>1.33</v>
      </c>
      <c r="L60" s="111">
        <v>1.72</v>
      </c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4"/>
      <c r="BL60" s="14"/>
      <c r="BM60" s="14"/>
      <c r="BN60" s="14"/>
      <c r="BO60" s="14"/>
    </row>
    <row r="61" spans="2:67" ht="15.75">
      <c r="B61" s="15"/>
      <c r="C61" s="15"/>
      <c r="D61" s="15"/>
      <c r="E61" s="15"/>
      <c r="F61" s="15"/>
      <c r="G61" s="15"/>
      <c r="H61" s="15"/>
      <c r="I61" s="112">
        <v>2000</v>
      </c>
      <c r="J61" s="48">
        <v>2000</v>
      </c>
      <c r="K61" s="48">
        <v>1.45</v>
      </c>
      <c r="L61" s="111">
        <v>1.88</v>
      </c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4"/>
      <c r="BL61" s="14"/>
      <c r="BM61" s="14"/>
      <c r="BN61" s="14"/>
      <c r="BO61" s="14"/>
    </row>
    <row r="62" spans="2:67" ht="15.75">
      <c r="B62" s="15"/>
      <c r="C62" s="15"/>
      <c r="D62" s="15"/>
      <c r="E62" s="15"/>
      <c r="F62" s="15"/>
      <c r="G62" s="15"/>
      <c r="H62" s="15"/>
      <c r="I62" s="112">
        <v>2100</v>
      </c>
      <c r="J62" s="48">
        <v>2100</v>
      </c>
      <c r="K62" s="48">
        <v>1.58</v>
      </c>
      <c r="L62" s="111">
        <v>2.0499999999999998</v>
      </c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4"/>
      <c r="BM62" s="14"/>
      <c r="BN62" s="14"/>
      <c r="BO62" s="14"/>
    </row>
    <row r="63" spans="2:67" ht="15.75">
      <c r="B63" s="15"/>
      <c r="C63" s="15"/>
      <c r="D63" s="15"/>
      <c r="E63" s="15"/>
      <c r="F63" s="15"/>
      <c r="G63" s="15"/>
      <c r="H63" s="15"/>
      <c r="I63" s="112">
        <v>2200</v>
      </c>
      <c r="J63" s="48">
        <v>2200</v>
      </c>
      <c r="K63" s="48">
        <v>1.73</v>
      </c>
      <c r="L63" s="111">
        <v>2.2400000000000002</v>
      </c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4"/>
      <c r="BI63" s="14"/>
      <c r="BJ63" s="14"/>
      <c r="BK63" s="14"/>
      <c r="BL63" s="14"/>
      <c r="BM63" s="14"/>
      <c r="BN63" s="14"/>
      <c r="BO63" s="14"/>
    </row>
    <row r="64" spans="2:67" ht="15.75">
      <c r="B64" s="15"/>
      <c r="C64" s="15"/>
      <c r="D64" s="15"/>
      <c r="E64" s="15"/>
      <c r="F64" s="15"/>
      <c r="G64" s="15"/>
      <c r="H64" s="15"/>
      <c r="I64" s="112">
        <v>2300</v>
      </c>
      <c r="J64" s="48">
        <v>2300</v>
      </c>
      <c r="K64" s="48">
        <v>1.9</v>
      </c>
      <c r="L64" s="111">
        <v>2.46</v>
      </c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 s="14"/>
      <c r="BM64" s="14"/>
      <c r="BN64" s="14"/>
      <c r="BO64" s="14"/>
    </row>
    <row r="65" spans="2:67" ht="16.5" thickBot="1">
      <c r="B65" s="15"/>
      <c r="C65" s="15"/>
      <c r="D65" s="15"/>
      <c r="E65" s="15"/>
      <c r="F65" s="15"/>
      <c r="G65" s="15"/>
      <c r="H65" s="15"/>
      <c r="I65" s="117">
        <v>2400</v>
      </c>
      <c r="J65" s="114">
        <v>2400</v>
      </c>
      <c r="K65" s="114">
        <v>2.09</v>
      </c>
      <c r="L65" s="115">
        <v>2.71</v>
      </c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</row>
    <row r="66" spans="2:67" ht="15.75">
      <c r="B66" s="15"/>
      <c r="C66" s="15"/>
      <c r="D66" s="15"/>
      <c r="E66" s="15"/>
      <c r="F66" s="15"/>
      <c r="G66" s="15"/>
      <c r="H66" s="15"/>
      <c r="I66" s="24"/>
      <c r="J66" s="24"/>
      <c r="K66" s="24"/>
      <c r="L66" s="24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</row>
    <row r="67" spans="2:67" ht="16.5" thickBot="1">
      <c r="B67" s="15"/>
      <c r="C67" s="15"/>
      <c r="D67" s="15"/>
      <c r="E67" s="15"/>
      <c r="F67" s="15"/>
      <c r="G67" s="15"/>
      <c r="H67" s="15"/>
      <c r="I67" s="24"/>
      <c r="J67" s="24"/>
      <c r="K67" s="24"/>
      <c r="L67" s="24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</row>
    <row r="68" spans="2:67" ht="16.5" thickBot="1">
      <c r="B68" s="15"/>
      <c r="C68" s="15"/>
      <c r="D68" s="15"/>
      <c r="E68" s="15"/>
      <c r="F68" s="15"/>
      <c r="G68" s="15"/>
      <c r="H68" s="15"/>
      <c r="I68" s="273" t="s">
        <v>41</v>
      </c>
      <c r="J68" s="274"/>
      <c r="K68" s="274"/>
      <c r="L68" s="27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</row>
    <row r="69" spans="2:67" ht="16.5" thickBot="1">
      <c r="B69" s="15"/>
      <c r="C69" s="15"/>
      <c r="D69" s="15"/>
      <c r="E69" s="15"/>
      <c r="F69" s="15"/>
      <c r="G69" s="15"/>
      <c r="H69" s="15"/>
      <c r="I69" s="276" t="s">
        <v>36</v>
      </c>
      <c r="J69" s="277"/>
      <c r="K69" s="277"/>
      <c r="L69" s="278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</row>
    <row r="70" spans="2:67" ht="15.75">
      <c r="B70" s="15"/>
      <c r="C70" s="15"/>
      <c r="D70" s="15"/>
      <c r="E70" s="15"/>
      <c r="F70" s="15"/>
      <c r="G70" s="15"/>
      <c r="H70" s="15"/>
      <c r="I70" s="279" t="s">
        <v>13</v>
      </c>
      <c r="J70" s="280"/>
      <c r="K70" s="108" t="s">
        <v>10</v>
      </c>
      <c r="L70" s="109" t="s">
        <v>11</v>
      </c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  <c r="BO70" s="14"/>
    </row>
    <row r="71" spans="2:67" ht="15.75">
      <c r="B71" s="15"/>
      <c r="C71" s="15"/>
      <c r="D71" s="15"/>
      <c r="E71" s="15"/>
      <c r="F71" s="15"/>
      <c r="G71" s="15"/>
      <c r="H71" s="15"/>
      <c r="I71" s="110" t="s">
        <v>37</v>
      </c>
      <c r="J71" s="6" t="s">
        <v>38</v>
      </c>
      <c r="K71" s="6" t="s">
        <v>14</v>
      </c>
      <c r="L71" s="107" t="s">
        <v>14</v>
      </c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14"/>
      <c r="BN71" s="14"/>
      <c r="BO71" s="14"/>
    </row>
    <row r="72" spans="2:67" ht="15.75">
      <c r="B72" s="15"/>
      <c r="C72" s="15"/>
      <c r="D72" s="15"/>
      <c r="E72" s="15"/>
      <c r="F72" s="15"/>
      <c r="G72" s="15"/>
      <c r="H72" s="15"/>
      <c r="I72" s="112"/>
      <c r="J72" s="48"/>
      <c r="K72" s="48"/>
      <c r="L72" s="111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14"/>
      <c r="BN72" s="14"/>
      <c r="BO72" s="14"/>
    </row>
    <row r="73" spans="2:67" ht="15.75">
      <c r="B73" s="15"/>
      <c r="C73" s="15"/>
      <c r="D73" s="15"/>
      <c r="E73" s="15"/>
      <c r="F73" s="15"/>
      <c r="G73" s="15"/>
      <c r="H73" s="15"/>
      <c r="I73" s="112"/>
      <c r="J73" s="48">
        <v>400</v>
      </c>
      <c r="K73" s="48">
        <v>0.14000000000000001</v>
      </c>
      <c r="L73" s="111" t="s">
        <v>42</v>
      </c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14"/>
      <c r="BN73" s="14"/>
      <c r="BO73" s="14"/>
    </row>
    <row r="74" spans="2:67" ht="15.75">
      <c r="B74" s="15"/>
      <c r="C74" s="15"/>
      <c r="D74" s="15"/>
      <c r="E74" s="15"/>
      <c r="F74" s="15"/>
      <c r="G74" s="15"/>
      <c r="H74" s="15"/>
      <c r="I74" s="112">
        <v>400</v>
      </c>
      <c r="J74" s="48">
        <v>500</v>
      </c>
      <c r="K74" s="48">
        <v>0.18</v>
      </c>
      <c r="L74" s="111" t="s">
        <v>42</v>
      </c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14"/>
      <c r="BN74" s="14"/>
      <c r="BO74" s="14"/>
    </row>
    <row r="75" spans="2:67" ht="15.75">
      <c r="B75" s="15"/>
      <c r="C75" s="15"/>
      <c r="D75" s="15"/>
      <c r="E75" s="15"/>
      <c r="F75" s="15"/>
      <c r="G75" s="15"/>
      <c r="H75" s="15"/>
      <c r="I75" s="112">
        <v>500</v>
      </c>
      <c r="J75" s="48">
        <v>600</v>
      </c>
      <c r="K75" s="48">
        <v>0.21</v>
      </c>
      <c r="L75" s="111">
        <v>0.28000000000000003</v>
      </c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14"/>
      <c r="BN75" s="14"/>
      <c r="BO75" s="14"/>
    </row>
    <row r="76" spans="2:67" ht="15.75">
      <c r="B76" s="15"/>
      <c r="C76" s="15"/>
      <c r="D76" s="15"/>
      <c r="E76" s="15"/>
      <c r="F76" s="15"/>
      <c r="G76" s="15"/>
      <c r="H76" s="15"/>
      <c r="I76" s="112">
        <v>600</v>
      </c>
      <c r="J76" s="48">
        <v>700</v>
      </c>
      <c r="K76" s="48">
        <v>0.25</v>
      </c>
      <c r="L76" s="111">
        <v>0.33</v>
      </c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14"/>
      <c r="BN76" s="14"/>
      <c r="BO76" s="14"/>
    </row>
    <row r="77" spans="2:67" ht="15.75">
      <c r="B77" s="15"/>
      <c r="C77" s="15"/>
      <c r="D77" s="15"/>
      <c r="E77" s="15"/>
      <c r="F77" s="15"/>
      <c r="G77" s="15"/>
      <c r="H77" s="15"/>
      <c r="I77" s="112">
        <v>700</v>
      </c>
      <c r="J77" s="48">
        <v>800</v>
      </c>
      <c r="K77" s="48">
        <v>0.3</v>
      </c>
      <c r="L77" s="111">
        <v>0.39</v>
      </c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14"/>
      <c r="BN77" s="14"/>
      <c r="BO77" s="14"/>
    </row>
    <row r="78" spans="2:67" ht="15.75">
      <c r="B78" s="15"/>
      <c r="C78" s="15"/>
      <c r="D78" s="15"/>
      <c r="E78" s="15"/>
      <c r="F78" s="15"/>
      <c r="G78" s="15"/>
      <c r="H78" s="15"/>
      <c r="I78" s="112">
        <v>800</v>
      </c>
      <c r="J78" s="48">
        <v>900</v>
      </c>
      <c r="K78" s="48">
        <v>0.33</v>
      </c>
      <c r="L78" s="111">
        <v>0.44</v>
      </c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14"/>
      <c r="BN78" s="14"/>
      <c r="BO78" s="14"/>
    </row>
    <row r="79" spans="2:67" ht="15.75">
      <c r="B79" s="15"/>
      <c r="C79" s="15"/>
      <c r="D79" s="15"/>
      <c r="E79" s="15"/>
      <c r="F79" s="15"/>
      <c r="G79" s="15"/>
      <c r="H79" s="15"/>
      <c r="I79" s="112">
        <v>900</v>
      </c>
      <c r="J79" s="48">
        <v>1000</v>
      </c>
      <c r="K79" s="48">
        <v>0.38</v>
      </c>
      <c r="L79" s="111">
        <v>0.5</v>
      </c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14"/>
      <c r="BN79" s="14"/>
      <c r="BO79" s="14"/>
    </row>
    <row r="80" spans="2:67" ht="15.75">
      <c r="B80" s="15"/>
      <c r="C80" s="15"/>
      <c r="D80" s="15"/>
      <c r="E80" s="15"/>
      <c r="F80" s="15"/>
      <c r="G80" s="15"/>
      <c r="H80" s="15"/>
      <c r="I80" s="112">
        <v>1000</v>
      </c>
      <c r="J80" s="48">
        <v>1100</v>
      </c>
      <c r="K80" s="48">
        <v>0.43</v>
      </c>
      <c r="L80" s="111">
        <v>0.56999999999999995</v>
      </c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14"/>
      <c r="BN80" s="14"/>
      <c r="BO80" s="14"/>
    </row>
    <row r="81" spans="2:67" ht="15.75">
      <c r="B81" s="15"/>
      <c r="C81" s="15"/>
      <c r="D81" s="15"/>
      <c r="E81" s="15"/>
      <c r="F81" s="15"/>
      <c r="G81" s="15"/>
      <c r="H81" s="15"/>
      <c r="I81" s="112">
        <v>1100</v>
      </c>
      <c r="J81" s="48">
        <v>1200</v>
      </c>
      <c r="K81" s="48">
        <v>0.49</v>
      </c>
      <c r="L81" s="111">
        <v>0.65</v>
      </c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14"/>
      <c r="BN81" s="14"/>
      <c r="BO81" s="14"/>
    </row>
    <row r="82" spans="2:67" ht="15.75">
      <c r="B82" s="15"/>
      <c r="C82" s="15"/>
      <c r="D82" s="15"/>
      <c r="E82" s="15"/>
      <c r="F82" s="15"/>
      <c r="G82" s="15"/>
      <c r="H82" s="15"/>
      <c r="I82" s="112">
        <v>1200</v>
      </c>
      <c r="J82" s="48">
        <v>1300</v>
      </c>
      <c r="K82" s="48">
        <v>0.55000000000000004</v>
      </c>
      <c r="L82" s="111">
        <v>0.73</v>
      </c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14"/>
      <c r="BN82" s="14"/>
      <c r="BO82" s="14"/>
    </row>
    <row r="83" spans="2:67" ht="15.75">
      <c r="B83" s="15"/>
      <c r="C83" s="15"/>
      <c r="D83" s="15"/>
      <c r="E83" s="15"/>
      <c r="F83" s="15"/>
      <c r="G83" s="15"/>
      <c r="H83" s="15"/>
      <c r="I83" s="112">
        <v>1300</v>
      </c>
      <c r="J83" s="48">
        <v>1400</v>
      </c>
      <c r="K83" s="48">
        <v>0.61</v>
      </c>
      <c r="L83" s="111">
        <v>0.8</v>
      </c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4"/>
      <c r="AT83" s="14"/>
      <c r="AU83" s="14"/>
      <c r="AV83" s="14"/>
      <c r="AW83" s="14"/>
      <c r="AX83" s="14"/>
      <c r="AY83" s="14"/>
      <c r="AZ83" s="14"/>
      <c r="BA83" s="14"/>
      <c r="BB83" s="14"/>
      <c r="BC83" s="14"/>
      <c r="BD83" s="14"/>
      <c r="BE83" s="14"/>
      <c r="BF83" s="14"/>
      <c r="BG83" s="14"/>
      <c r="BH83" s="14"/>
      <c r="BI83" s="14"/>
      <c r="BJ83" s="14"/>
      <c r="BK83" s="14"/>
      <c r="BL83" s="14"/>
      <c r="BM83" s="14"/>
      <c r="BN83" s="14"/>
      <c r="BO83" s="14"/>
    </row>
    <row r="84" spans="2:67" ht="15.75">
      <c r="B84" s="15"/>
      <c r="C84" s="15"/>
      <c r="D84" s="15"/>
      <c r="E84" s="15"/>
      <c r="F84" s="15"/>
      <c r="G84" s="15"/>
      <c r="H84" s="15"/>
      <c r="I84" s="112">
        <v>1400</v>
      </c>
      <c r="J84" s="48">
        <v>1500</v>
      </c>
      <c r="K84" s="48">
        <v>0.67</v>
      </c>
      <c r="L84" s="111">
        <v>0.88</v>
      </c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4"/>
      <c r="AT84" s="14"/>
      <c r="AU84" s="14"/>
      <c r="AV84" s="14"/>
      <c r="AW84" s="14"/>
      <c r="AX84" s="14"/>
      <c r="AY84" s="14"/>
      <c r="AZ84" s="14"/>
      <c r="BA84" s="14"/>
      <c r="BB84" s="14"/>
      <c r="BC84" s="14"/>
      <c r="BD84" s="14"/>
      <c r="BE84" s="14"/>
      <c r="BF84" s="14"/>
      <c r="BG84" s="14"/>
      <c r="BH84" s="14"/>
      <c r="BI84" s="14"/>
      <c r="BJ84" s="14"/>
      <c r="BK84" s="14"/>
      <c r="BL84" s="14"/>
      <c r="BM84" s="14"/>
      <c r="BN84" s="14"/>
      <c r="BO84" s="14"/>
    </row>
    <row r="85" spans="2:67" ht="15.75">
      <c r="B85" s="15"/>
      <c r="C85" s="15"/>
      <c r="D85" s="15"/>
      <c r="E85" s="15"/>
      <c r="F85" s="15"/>
      <c r="G85" s="15"/>
      <c r="H85" s="15"/>
      <c r="I85" s="112">
        <v>1500</v>
      </c>
      <c r="J85" s="48">
        <v>1600</v>
      </c>
      <c r="K85" s="48">
        <v>0.75</v>
      </c>
      <c r="L85" s="111">
        <v>0.99</v>
      </c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4"/>
      <c r="AT85" s="14"/>
      <c r="AU85" s="14"/>
      <c r="AV85" s="14"/>
      <c r="AW85" s="14"/>
      <c r="AX85" s="14"/>
      <c r="AY85" s="14"/>
      <c r="AZ85" s="14"/>
      <c r="BA85" s="14"/>
      <c r="BB85" s="14"/>
      <c r="BC85" s="14"/>
      <c r="BD85" s="14"/>
      <c r="BE85" s="14"/>
      <c r="BF85" s="14"/>
      <c r="BG85" s="14"/>
      <c r="BH85" s="14"/>
      <c r="BI85" s="14"/>
      <c r="BJ85" s="14"/>
      <c r="BK85" s="14"/>
      <c r="BL85" s="14"/>
      <c r="BM85" s="14"/>
      <c r="BN85" s="14"/>
      <c r="BO85" s="14"/>
    </row>
    <row r="86" spans="2:67" ht="16.5" thickBot="1">
      <c r="B86" s="15"/>
      <c r="C86" s="15"/>
      <c r="D86" s="15"/>
      <c r="E86" s="15"/>
      <c r="F86" s="15"/>
      <c r="G86" s="15"/>
      <c r="H86" s="15"/>
      <c r="I86" s="117">
        <v>1600</v>
      </c>
      <c r="J86" s="114">
        <v>1700</v>
      </c>
      <c r="K86" s="114">
        <v>0.83</v>
      </c>
      <c r="L86" s="115">
        <v>1.1000000000000001</v>
      </c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4"/>
      <c r="AT86" s="14"/>
      <c r="AU86" s="14"/>
      <c r="AV86" s="14"/>
      <c r="AW86" s="14"/>
      <c r="AX86" s="14"/>
      <c r="AY86" s="14"/>
      <c r="AZ86" s="14"/>
      <c r="BA86" s="14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14"/>
      <c r="BN86" s="14"/>
      <c r="BO86" s="14"/>
    </row>
    <row r="87" spans="2:67" ht="15.75">
      <c r="B87" s="15"/>
      <c r="C87" s="15"/>
      <c r="D87" s="15"/>
      <c r="E87" s="15"/>
      <c r="F87" s="15"/>
      <c r="G87" s="15"/>
      <c r="H87" s="15"/>
      <c r="I87" s="102"/>
      <c r="J87" s="102"/>
      <c r="K87" s="102"/>
      <c r="L87" s="102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4"/>
      <c r="AT87" s="14"/>
      <c r="AU87" s="14"/>
      <c r="AV87" s="14"/>
      <c r="AW87" s="14"/>
      <c r="AX87" s="14"/>
      <c r="AY87" s="14"/>
      <c r="AZ87" s="14"/>
      <c r="BA87" s="14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14"/>
      <c r="BN87" s="14"/>
      <c r="BO87" s="14"/>
    </row>
    <row r="88" spans="2:67" ht="15.75">
      <c r="B88" s="15"/>
      <c r="C88" s="15"/>
      <c r="D88" s="15"/>
      <c r="E88" s="15"/>
      <c r="F88" s="15"/>
      <c r="G88" s="15"/>
      <c r="H88" s="15"/>
      <c r="I88" s="102"/>
      <c r="J88" s="102"/>
      <c r="K88" s="102"/>
      <c r="L88" s="102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4"/>
      <c r="AT88" s="14"/>
      <c r="AU88" s="14"/>
      <c r="AV88" s="14"/>
      <c r="AW88" s="14"/>
      <c r="AX88" s="14"/>
      <c r="AY88" s="14"/>
      <c r="AZ88" s="14"/>
      <c r="BA88" s="14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4"/>
      <c r="BM88" s="14"/>
      <c r="BN88" s="14"/>
      <c r="BO88" s="14"/>
    </row>
    <row r="89" spans="2:67" ht="16.5" thickBot="1">
      <c r="B89" s="15"/>
      <c r="C89" s="15"/>
      <c r="D89" s="15"/>
      <c r="E89" s="15"/>
      <c r="F89" s="15"/>
      <c r="G89" s="15"/>
      <c r="H89" s="15"/>
      <c r="I89" s="102"/>
      <c r="J89" s="102"/>
      <c r="K89" s="102"/>
      <c r="L89" s="102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4"/>
      <c r="AT89" s="14"/>
      <c r="AU89" s="14"/>
      <c r="AV89" s="14"/>
      <c r="AW89" s="14"/>
      <c r="AX89" s="14"/>
      <c r="AY89" s="14"/>
      <c r="AZ89" s="14"/>
      <c r="BA89" s="14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  <c r="BM89" s="14"/>
      <c r="BN89" s="14"/>
      <c r="BO89" s="14"/>
    </row>
    <row r="90" spans="2:67" ht="16.5" thickBot="1">
      <c r="B90" s="15"/>
      <c r="C90" s="15"/>
      <c r="D90" s="15"/>
      <c r="E90" s="15"/>
      <c r="F90" s="15"/>
      <c r="G90" s="15"/>
      <c r="H90" s="15"/>
      <c r="I90" s="273" t="s">
        <v>43</v>
      </c>
      <c r="J90" s="274"/>
      <c r="K90" s="274"/>
      <c r="L90" s="27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4"/>
      <c r="AT90" s="14"/>
      <c r="AU90" s="14"/>
      <c r="AV90" s="14"/>
      <c r="AW90" s="14"/>
      <c r="AX90" s="14"/>
      <c r="AY90" s="14"/>
      <c r="AZ90" s="14"/>
      <c r="BA90" s="14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4"/>
      <c r="BM90" s="14"/>
      <c r="BN90" s="14"/>
      <c r="BO90" s="14"/>
    </row>
    <row r="91" spans="2:67" ht="16.5" thickBot="1">
      <c r="B91" s="15"/>
      <c r="C91" s="15"/>
      <c r="D91" s="15"/>
      <c r="E91" s="15"/>
      <c r="F91" s="15"/>
      <c r="G91" s="15"/>
      <c r="H91" s="15"/>
      <c r="I91" s="276" t="s">
        <v>36</v>
      </c>
      <c r="J91" s="277"/>
      <c r="K91" s="277"/>
      <c r="L91" s="278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4"/>
      <c r="AT91" s="14"/>
      <c r="AU91" s="14"/>
      <c r="AV91" s="14"/>
      <c r="AW91" s="14"/>
      <c r="AX91" s="14"/>
      <c r="AY91" s="14"/>
      <c r="AZ91" s="14"/>
      <c r="BA91" s="14"/>
      <c r="BB91" s="14"/>
      <c r="BC91" s="14"/>
      <c r="BD91" s="14"/>
      <c r="BE91" s="14"/>
      <c r="BF91" s="14"/>
      <c r="BG91" s="14"/>
      <c r="BH91" s="14"/>
      <c r="BI91" s="14"/>
      <c r="BJ91" s="14"/>
      <c r="BK91" s="14"/>
      <c r="BL91" s="14"/>
      <c r="BM91" s="14"/>
      <c r="BN91" s="14"/>
      <c r="BO91" s="14"/>
    </row>
    <row r="92" spans="2:67" ht="15.75">
      <c r="B92" s="15"/>
      <c r="C92" s="15"/>
      <c r="D92" s="15"/>
      <c r="E92" s="15"/>
      <c r="F92" s="15"/>
      <c r="G92" s="15"/>
      <c r="H92" s="15"/>
      <c r="I92" s="279" t="s">
        <v>13</v>
      </c>
      <c r="J92" s="280"/>
      <c r="K92" s="108" t="s">
        <v>10</v>
      </c>
      <c r="L92" s="109" t="s">
        <v>11</v>
      </c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4"/>
      <c r="AT92" s="14"/>
      <c r="AU92" s="14"/>
      <c r="AV92" s="14"/>
      <c r="AW92" s="14"/>
      <c r="AX92" s="14"/>
      <c r="AY92" s="14"/>
      <c r="AZ92" s="14"/>
      <c r="BA92" s="14"/>
      <c r="BB92" s="14"/>
      <c r="BC92" s="14"/>
      <c r="BD92" s="14"/>
      <c r="BE92" s="14"/>
      <c r="BF92" s="14"/>
      <c r="BG92" s="14"/>
      <c r="BH92" s="14"/>
      <c r="BI92" s="14"/>
      <c r="BJ92" s="14"/>
      <c r="BK92" s="14"/>
      <c r="BL92" s="14"/>
      <c r="BM92" s="14"/>
      <c r="BN92" s="14"/>
      <c r="BO92" s="14"/>
    </row>
    <row r="93" spans="2:67" ht="15.75">
      <c r="B93" s="15"/>
      <c r="C93" s="15"/>
      <c r="D93" s="15"/>
      <c r="E93" s="15"/>
      <c r="F93" s="15"/>
      <c r="G93" s="15"/>
      <c r="H93" s="15"/>
      <c r="I93" s="110" t="s">
        <v>37</v>
      </c>
      <c r="J93" s="6" t="s">
        <v>38</v>
      </c>
      <c r="K93" s="6" t="s">
        <v>14</v>
      </c>
      <c r="L93" s="107" t="s">
        <v>14</v>
      </c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4"/>
      <c r="AT93" s="14"/>
      <c r="AU93" s="14"/>
      <c r="AV93" s="14"/>
      <c r="AW93" s="14"/>
      <c r="AX93" s="14"/>
      <c r="AY93" s="14"/>
      <c r="AZ93" s="14"/>
      <c r="BA93" s="14"/>
      <c r="BB93" s="14"/>
      <c r="BC93" s="14"/>
      <c r="BD93" s="14"/>
      <c r="BE93" s="14"/>
      <c r="BF93" s="14"/>
      <c r="BG93" s="14"/>
      <c r="BH93" s="14"/>
      <c r="BI93" s="14"/>
      <c r="BJ93" s="14"/>
      <c r="BK93" s="14"/>
      <c r="BL93" s="14"/>
      <c r="BM93" s="14"/>
      <c r="BN93" s="14"/>
      <c r="BO93" s="14"/>
    </row>
    <row r="94" spans="2:67" ht="15.75">
      <c r="B94" s="15"/>
      <c r="C94" s="15"/>
      <c r="D94" s="15"/>
      <c r="E94" s="15"/>
      <c r="F94" s="15"/>
      <c r="G94" s="15"/>
      <c r="H94" s="15"/>
      <c r="I94" s="112"/>
      <c r="J94" s="48"/>
      <c r="K94" s="48"/>
      <c r="L94" s="111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4"/>
      <c r="AT94" s="14"/>
      <c r="AU94" s="14"/>
      <c r="AV94" s="14"/>
      <c r="AW94" s="14"/>
      <c r="AX94" s="14"/>
      <c r="AY94" s="14"/>
      <c r="AZ94" s="14"/>
      <c r="BA94" s="14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  <c r="BM94" s="14"/>
      <c r="BN94" s="14"/>
      <c r="BO94" s="14"/>
    </row>
    <row r="95" spans="2:67" ht="15.75">
      <c r="B95" s="15"/>
      <c r="C95" s="15"/>
      <c r="D95" s="15"/>
      <c r="E95" s="15"/>
      <c r="F95" s="15"/>
      <c r="G95" s="15"/>
      <c r="H95" s="15"/>
      <c r="I95" s="112"/>
      <c r="J95" s="48">
        <v>500</v>
      </c>
      <c r="K95" s="48">
        <v>0.3</v>
      </c>
      <c r="L95" s="111" t="s">
        <v>42</v>
      </c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4"/>
      <c r="AT95" s="14"/>
      <c r="AU95" s="14"/>
      <c r="AV95" s="14"/>
      <c r="AW95" s="14"/>
      <c r="AX95" s="14"/>
      <c r="AY95" s="14"/>
      <c r="AZ95" s="14"/>
      <c r="BA95" s="14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  <c r="BM95" s="14"/>
      <c r="BN95" s="14"/>
      <c r="BO95" s="14"/>
    </row>
    <row r="96" spans="2:67" ht="15.75">
      <c r="B96" s="15"/>
      <c r="C96" s="15"/>
      <c r="D96" s="15"/>
      <c r="E96" s="15"/>
      <c r="F96" s="15"/>
      <c r="G96" s="15"/>
      <c r="H96" s="15"/>
      <c r="I96" s="112">
        <v>500</v>
      </c>
      <c r="J96" s="48">
        <v>600</v>
      </c>
      <c r="K96" s="48">
        <v>0.33</v>
      </c>
      <c r="L96" s="111">
        <v>0.43</v>
      </c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4"/>
      <c r="AT96" s="14"/>
      <c r="AU96" s="14"/>
      <c r="AV96" s="14"/>
      <c r="AW96" s="14"/>
      <c r="AX96" s="14"/>
      <c r="AY96" s="14"/>
      <c r="AZ96" s="14"/>
      <c r="BA96" s="14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  <c r="BM96" s="14"/>
      <c r="BN96" s="14"/>
      <c r="BO96" s="14"/>
    </row>
    <row r="97" spans="2:67" ht="15.75">
      <c r="B97" s="15"/>
      <c r="C97" s="15"/>
      <c r="D97" s="15"/>
      <c r="E97" s="15"/>
      <c r="F97" s="15"/>
      <c r="G97" s="15"/>
      <c r="H97" s="15"/>
      <c r="I97" s="112">
        <v>600</v>
      </c>
      <c r="J97" s="48">
        <v>700</v>
      </c>
      <c r="K97" s="48">
        <v>0.37</v>
      </c>
      <c r="L97" s="111">
        <v>0.47</v>
      </c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4"/>
      <c r="AT97" s="14"/>
      <c r="AU97" s="14"/>
      <c r="AV97" s="14"/>
      <c r="AW97" s="14"/>
      <c r="AX97" s="14"/>
      <c r="AY97" s="14"/>
      <c r="AZ97" s="14"/>
      <c r="BA97" s="14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14"/>
      <c r="BN97" s="14"/>
      <c r="BO97" s="14"/>
    </row>
    <row r="98" spans="2:67" ht="15.75">
      <c r="B98" s="15"/>
      <c r="C98" s="15"/>
      <c r="D98" s="15"/>
      <c r="E98" s="15"/>
      <c r="F98" s="15"/>
      <c r="G98" s="15"/>
      <c r="H98" s="15"/>
      <c r="I98" s="112">
        <v>700</v>
      </c>
      <c r="J98" s="48">
        <v>800</v>
      </c>
      <c r="K98" s="48">
        <v>0.41</v>
      </c>
      <c r="L98" s="111">
        <v>0.52</v>
      </c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</row>
    <row r="99" spans="2:67" ht="15.75">
      <c r="B99" s="15"/>
      <c r="C99" s="15"/>
      <c r="D99" s="15"/>
      <c r="E99" s="15"/>
      <c r="F99" s="15"/>
      <c r="G99" s="15"/>
      <c r="H99" s="15"/>
      <c r="I99" s="112">
        <v>800</v>
      </c>
      <c r="J99" s="48">
        <v>900</v>
      </c>
      <c r="K99" s="48">
        <v>0.46</v>
      </c>
      <c r="L99" s="111">
        <v>0.57999999999999996</v>
      </c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4"/>
      <c r="AT99" s="14"/>
      <c r="AU99" s="14"/>
      <c r="AV99" s="14"/>
      <c r="AW99" s="14"/>
      <c r="AX99" s="14"/>
      <c r="AY99" s="14"/>
      <c r="AZ99" s="14"/>
      <c r="BA99" s="14"/>
      <c r="BB99" s="14"/>
      <c r="BC99" s="14"/>
      <c r="BD99" s="14"/>
      <c r="BE99" s="14"/>
      <c r="BF99" s="14"/>
      <c r="BG99" s="14"/>
      <c r="BH99" s="14"/>
      <c r="BI99" s="14"/>
      <c r="BJ99" s="14"/>
      <c r="BK99" s="14"/>
      <c r="BL99" s="14"/>
      <c r="BM99" s="14"/>
      <c r="BN99" s="14"/>
      <c r="BO99" s="14"/>
    </row>
    <row r="100" spans="2:67" ht="15.75">
      <c r="B100" s="15"/>
      <c r="C100" s="15"/>
      <c r="D100" s="15"/>
      <c r="E100" s="15"/>
      <c r="F100" s="15"/>
      <c r="G100" s="15"/>
      <c r="H100" s="15"/>
      <c r="I100" s="112">
        <v>900</v>
      </c>
      <c r="J100" s="48">
        <v>1000</v>
      </c>
      <c r="K100" s="48">
        <v>0.51</v>
      </c>
      <c r="L100" s="111">
        <v>0.65</v>
      </c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4"/>
      <c r="AT100" s="14"/>
      <c r="AU100" s="14"/>
      <c r="AV100" s="14"/>
      <c r="AW100" s="14"/>
      <c r="AX100" s="14"/>
      <c r="AY100" s="14"/>
      <c r="AZ100" s="14"/>
      <c r="BA100" s="14"/>
      <c r="BB100" s="14"/>
      <c r="BC100" s="14"/>
      <c r="BD100" s="14"/>
      <c r="BE100" s="14"/>
      <c r="BF100" s="14"/>
      <c r="BG100" s="14"/>
      <c r="BH100" s="14"/>
      <c r="BI100" s="14"/>
      <c r="BJ100" s="14"/>
      <c r="BK100" s="14"/>
      <c r="BL100" s="14"/>
      <c r="BM100" s="14"/>
      <c r="BN100" s="14"/>
      <c r="BO100" s="14"/>
    </row>
    <row r="101" spans="2:67" ht="15.75">
      <c r="B101" s="15"/>
      <c r="C101" s="15"/>
      <c r="D101" s="15"/>
      <c r="E101" s="15"/>
      <c r="F101" s="15"/>
      <c r="G101" s="15"/>
      <c r="H101" s="15"/>
      <c r="I101" s="112">
        <v>1000</v>
      </c>
      <c r="J101" s="48">
        <v>1100</v>
      </c>
      <c r="K101" s="48">
        <v>0.56999999999999995</v>
      </c>
      <c r="L101" s="111">
        <v>0.73</v>
      </c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4"/>
      <c r="AT101" s="14"/>
      <c r="AU101" s="14"/>
      <c r="AV101" s="14"/>
      <c r="AW101" s="14"/>
      <c r="AX101" s="14"/>
      <c r="AY101" s="14"/>
      <c r="AZ101" s="14"/>
      <c r="BA101" s="14"/>
      <c r="BB101" s="14"/>
      <c r="BC101" s="14"/>
      <c r="BD101" s="14"/>
      <c r="BE101" s="14"/>
      <c r="BF101" s="14"/>
      <c r="BG101" s="14"/>
      <c r="BH101" s="14"/>
      <c r="BI101" s="14"/>
      <c r="BJ101" s="14"/>
      <c r="BK101" s="14"/>
      <c r="BL101" s="14"/>
      <c r="BM101" s="14"/>
      <c r="BN101" s="14"/>
      <c r="BO101" s="14"/>
    </row>
    <row r="102" spans="2:67" ht="15.75">
      <c r="B102" s="15"/>
      <c r="C102" s="15"/>
      <c r="D102" s="15"/>
      <c r="E102" s="15"/>
      <c r="F102" s="15"/>
      <c r="G102" s="15"/>
      <c r="H102" s="15"/>
      <c r="I102" s="112">
        <v>1100</v>
      </c>
      <c r="J102" s="48">
        <v>1200</v>
      </c>
      <c r="K102" s="48">
        <v>0.64</v>
      </c>
      <c r="L102" s="111">
        <v>0.82</v>
      </c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4"/>
      <c r="AT102" s="14"/>
      <c r="AU102" s="14"/>
      <c r="AV102" s="14"/>
      <c r="AW102" s="14"/>
      <c r="AX102" s="14"/>
      <c r="AY102" s="14"/>
      <c r="AZ102" s="14"/>
      <c r="BA102" s="14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14"/>
      <c r="BN102" s="14"/>
      <c r="BO102" s="14"/>
    </row>
    <row r="103" spans="2:67" ht="15.75">
      <c r="B103" s="15"/>
      <c r="C103" s="15"/>
      <c r="D103" s="15"/>
      <c r="E103" s="15"/>
      <c r="F103" s="15"/>
      <c r="G103" s="15"/>
      <c r="H103" s="15"/>
      <c r="I103" s="112">
        <v>1200</v>
      </c>
      <c r="J103" s="48">
        <v>1300</v>
      </c>
      <c r="K103" s="48">
        <v>0.72</v>
      </c>
      <c r="L103" s="111">
        <v>0.91</v>
      </c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4"/>
      <c r="AT103" s="14"/>
      <c r="AU103" s="14"/>
      <c r="AV103" s="14"/>
      <c r="AW103" s="14"/>
      <c r="AX103" s="14"/>
      <c r="AY103" s="14"/>
      <c r="AZ103" s="14"/>
      <c r="BA103" s="14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4"/>
      <c r="BM103" s="14"/>
      <c r="BN103" s="14"/>
      <c r="BO103" s="14"/>
    </row>
    <row r="104" spans="2:67" ht="15.75">
      <c r="B104" s="15"/>
      <c r="C104" s="15"/>
      <c r="D104" s="15"/>
      <c r="E104" s="15"/>
      <c r="F104" s="15"/>
      <c r="G104" s="15"/>
      <c r="H104" s="15"/>
      <c r="I104" s="112">
        <v>1300</v>
      </c>
      <c r="J104" s="48">
        <v>1400</v>
      </c>
      <c r="K104" s="48">
        <v>0.82</v>
      </c>
      <c r="L104" s="111">
        <v>1.04</v>
      </c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14"/>
      <c r="BN104" s="14"/>
      <c r="BO104" s="14"/>
    </row>
    <row r="105" spans="2:67" ht="15.75">
      <c r="B105" s="15"/>
      <c r="C105" s="15"/>
      <c r="D105" s="15"/>
      <c r="E105" s="15"/>
      <c r="F105" s="15"/>
      <c r="G105" s="15"/>
      <c r="H105" s="15"/>
      <c r="I105" s="112">
        <v>1400</v>
      </c>
      <c r="J105" s="48">
        <v>1500</v>
      </c>
      <c r="K105" s="48">
        <v>0.92</v>
      </c>
      <c r="L105" s="111">
        <v>1.17</v>
      </c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C105" s="14"/>
      <c r="BD105" s="14"/>
      <c r="BE105" s="14"/>
      <c r="BF105" s="14"/>
      <c r="BG105" s="14"/>
      <c r="BH105" s="14"/>
      <c r="BI105" s="14"/>
      <c r="BJ105" s="14"/>
      <c r="BK105" s="14"/>
      <c r="BL105" s="14"/>
      <c r="BM105" s="14"/>
      <c r="BN105" s="14"/>
      <c r="BO105" s="14"/>
    </row>
    <row r="106" spans="2:67" ht="15.75">
      <c r="B106" s="15"/>
      <c r="C106" s="15"/>
      <c r="D106" s="15"/>
      <c r="E106" s="15"/>
      <c r="F106" s="15"/>
      <c r="G106" s="15"/>
      <c r="H106" s="15"/>
      <c r="I106" s="112">
        <v>1500</v>
      </c>
      <c r="J106" s="48">
        <v>1600</v>
      </c>
      <c r="K106" s="48">
        <v>1.03</v>
      </c>
      <c r="L106" s="111">
        <v>1.31</v>
      </c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4"/>
      <c r="AT106" s="14"/>
      <c r="AU106" s="14"/>
      <c r="AV106" s="14"/>
      <c r="AW106" s="14"/>
      <c r="AX106" s="14"/>
      <c r="AY106" s="14"/>
      <c r="AZ106" s="14"/>
      <c r="BA106" s="14"/>
      <c r="BB106" s="14"/>
      <c r="BC106" s="14"/>
      <c r="BD106" s="14"/>
      <c r="BE106" s="14"/>
      <c r="BF106" s="14"/>
      <c r="BG106" s="14"/>
      <c r="BH106" s="14"/>
      <c r="BI106" s="14"/>
      <c r="BJ106" s="14"/>
      <c r="BK106" s="14"/>
      <c r="BL106" s="14"/>
      <c r="BM106" s="14"/>
      <c r="BN106" s="14"/>
      <c r="BO106" s="14"/>
    </row>
    <row r="107" spans="2:67" ht="16.5" thickBot="1">
      <c r="B107" s="15"/>
      <c r="C107" s="15"/>
      <c r="D107" s="15"/>
      <c r="E107" s="15"/>
      <c r="F107" s="15"/>
      <c r="G107" s="15"/>
      <c r="H107" s="15"/>
      <c r="I107" s="117">
        <v>1600</v>
      </c>
      <c r="J107" s="114">
        <v>1800</v>
      </c>
      <c r="K107" s="114">
        <v>1.34</v>
      </c>
      <c r="L107" s="115">
        <v>1.7</v>
      </c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4"/>
      <c r="AT107" s="14"/>
      <c r="AU107" s="14"/>
      <c r="AV107" s="14"/>
      <c r="AW107" s="14"/>
      <c r="AX107" s="14"/>
      <c r="AY107" s="14"/>
      <c r="AZ107" s="14"/>
      <c r="BA107" s="14"/>
      <c r="BB107" s="14"/>
      <c r="BC107" s="14"/>
      <c r="BD107" s="14"/>
      <c r="BE107" s="14"/>
      <c r="BF107" s="14"/>
      <c r="BG107" s="14"/>
      <c r="BH107" s="14"/>
      <c r="BI107" s="14"/>
      <c r="BJ107" s="14"/>
      <c r="BK107" s="14"/>
      <c r="BL107" s="14"/>
      <c r="BM107" s="14"/>
      <c r="BN107" s="14"/>
      <c r="BO107" s="14"/>
    </row>
    <row r="108" spans="2:67" ht="15.75">
      <c r="B108" s="15"/>
      <c r="C108" s="15"/>
      <c r="D108" s="15"/>
      <c r="E108" s="15"/>
      <c r="F108" s="15"/>
      <c r="G108" s="15"/>
      <c r="H108" s="15"/>
      <c r="I108" s="24"/>
      <c r="J108" s="24"/>
      <c r="K108" s="24"/>
      <c r="L108" s="24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4"/>
      <c r="AT108" s="14"/>
      <c r="AU108" s="14"/>
      <c r="AV108" s="14"/>
      <c r="AW108" s="14"/>
      <c r="AX108" s="14"/>
      <c r="AY108" s="14"/>
      <c r="AZ108" s="14"/>
      <c r="BA108" s="14"/>
      <c r="BB108" s="14"/>
      <c r="BC108" s="14"/>
      <c r="BD108" s="14"/>
      <c r="BE108" s="14"/>
      <c r="BF108" s="14"/>
      <c r="BG108" s="14"/>
      <c r="BH108" s="14"/>
      <c r="BI108" s="14"/>
      <c r="BJ108" s="14"/>
      <c r="BK108" s="14"/>
      <c r="BL108" s="14"/>
      <c r="BM108" s="14"/>
      <c r="BN108" s="14"/>
      <c r="BO108" s="14"/>
    </row>
    <row r="109" spans="2:67" ht="15.75">
      <c r="B109" s="15"/>
      <c r="C109" s="15"/>
      <c r="D109" s="15"/>
      <c r="E109" s="15"/>
      <c r="F109" s="15"/>
      <c r="G109" s="15"/>
      <c r="H109" s="15"/>
      <c r="I109" s="24"/>
      <c r="J109" s="24"/>
      <c r="K109" s="24"/>
      <c r="L109" s="24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4"/>
      <c r="AT109" s="14"/>
      <c r="AU109" s="14"/>
      <c r="AV109" s="14"/>
      <c r="AW109" s="14"/>
      <c r="AX109" s="14"/>
      <c r="AY109" s="14"/>
      <c r="AZ109" s="14"/>
      <c r="BA109" s="14"/>
      <c r="BB109" s="14"/>
      <c r="BC109" s="14"/>
      <c r="BD109" s="14"/>
      <c r="BE109" s="14"/>
      <c r="BF109" s="14"/>
      <c r="BG109" s="14"/>
      <c r="BH109" s="14"/>
      <c r="BI109" s="14"/>
      <c r="BJ109" s="14"/>
      <c r="BK109" s="14"/>
      <c r="BL109" s="14"/>
      <c r="BM109" s="14"/>
      <c r="BN109" s="14"/>
      <c r="BO109" s="14"/>
    </row>
    <row r="110" spans="2:67" ht="16.5" thickBot="1">
      <c r="B110" s="15"/>
      <c r="C110" s="15"/>
      <c r="D110" s="15"/>
      <c r="E110" s="15"/>
      <c r="F110" s="15"/>
      <c r="G110" s="15"/>
      <c r="H110" s="15"/>
      <c r="I110" s="102"/>
      <c r="J110" s="102"/>
      <c r="K110" s="102"/>
      <c r="L110" s="102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4"/>
      <c r="AT110" s="14"/>
      <c r="AU110" s="14"/>
      <c r="AV110" s="14"/>
      <c r="AW110" s="14"/>
      <c r="AX110" s="14"/>
      <c r="AY110" s="14"/>
      <c r="AZ110" s="14"/>
      <c r="BA110" s="14"/>
      <c r="BB110" s="14"/>
      <c r="BC110" s="14"/>
      <c r="BD110" s="14"/>
      <c r="BE110" s="14"/>
      <c r="BF110" s="14"/>
      <c r="BG110" s="14"/>
      <c r="BH110" s="14"/>
      <c r="BI110" s="14"/>
      <c r="BJ110" s="14"/>
      <c r="BK110" s="14"/>
      <c r="BL110" s="14"/>
      <c r="BM110" s="14"/>
      <c r="BN110" s="14"/>
      <c r="BO110" s="14"/>
    </row>
    <row r="111" spans="2:67" ht="16.5" thickBot="1">
      <c r="B111" s="15"/>
      <c r="C111" s="15"/>
      <c r="D111" s="15"/>
      <c r="E111" s="15"/>
      <c r="F111" s="15"/>
      <c r="G111" s="15"/>
      <c r="H111" s="15"/>
      <c r="I111" s="273" t="s">
        <v>44</v>
      </c>
      <c r="J111" s="274"/>
      <c r="K111" s="274"/>
      <c r="L111" s="27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4"/>
      <c r="AT111" s="14"/>
      <c r="AU111" s="14"/>
      <c r="AV111" s="14"/>
      <c r="AW111" s="14"/>
      <c r="AX111" s="14"/>
      <c r="AY111" s="14"/>
      <c r="AZ111" s="14"/>
      <c r="BA111" s="14"/>
      <c r="BB111" s="14"/>
      <c r="BC111" s="14"/>
      <c r="BD111" s="14"/>
      <c r="BE111" s="14"/>
      <c r="BF111" s="14"/>
      <c r="BG111" s="14"/>
      <c r="BH111" s="14"/>
      <c r="BI111" s="14"/>
      <c r="BJ111" s="14"/>
      <c r="BK111" s="14"/>
      <c r="BL111" s="14"/>
      <c r="BM111" s="14"/>
      <c r="BN111" s="14"/>
      <c r="BO111" s="14"/>
    </row>
    <row r="112" spans="2:67" ht="16.5" thickBot="1">
      <c r="B112" s="15"/>
      <c r="C112" s="15"/>
      <c r="D112" s="15"/>
      <c r="E112" s="15"/>
      <c r="F112" s="15"/>
      <c r="G112" s="15"/>
      <c r="H112" s="15"/>
      <c r="I112" s="276" t="s">
        <v>36</v>
      </c>
      <c r="J112" s="277"/>
      <c r="K112" s="277"/>
      <c r="L112" s="278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4"/>
      <c r="AT112" s="14"/>
      <c r="AU112" s="14"/>
      <c r="AV112" s="14"/>
      <c r="AW112" s="14"/>
      <c r="AX112" s="14"/>
      <c r="AY112" s="14"/>
      <c r="AZ112" s="14"/>
      <c r="BA112" s="14"/>
      <c r="BB112" s="14"/>
      <c r="BC112" s="14"/>
      <c r="BD112" s="14"/>
      <c r="BE112" s="14"/>
      <c r="BF112" s="14"/>
      <c r="BG112" s="14"/>
      <c r="BH112" s="14"/>
      <c r="BI112" s="14"/>
      <c r="BJ112" s="14"/>
      <c r="BK112" s="14"/>
      <c r="BL112" s="14"/>
      <c r="BM112" s="14"/>
      <c r="BN112" s="14"/>
      <c r="BO112" s="14"/>
    </row>
    <row r="113" spans="2:67" ht="15.75">
      <c r="B113" s="15"/>
      <c r="C113" s="15"/>
      <c r="D113" s="15"/>
      <c r="E113" s="15"/>
      <c r="F113" s="15"/>
      <c r="G113" s="15"/>
      <c r="H113" s="15"/>
      <c r="I113" s="279" t="s">
        <v>13</v>
      </c>
      <c r="J113" s="280"/>
      <c r="K113" s="108" t="s">
        <v>10</v>
      </c>
      <c r="L113" s="109" t="s">
        <v>11</v>
      </c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4"/>
      <c r="AT113" s="14"/>
      <c r="AU113" s="14"/>
      <c r="AV113" s="14"/>
      <c r="AW113" s="14"/>
      <c r="AX113" s="14"/>
      <c r="AY113" s="14"/>
      <c r="AZ113" s="14"/>
      <c r="BA113" s="14"/>
      <c r="BB113" s="14"/>
      <c r="BC113" s="14"/>
      <c r="BD113" s="14"/>
      <c r="BE113" s="14"/>
      <c r="BF113" s="14"/>
      <c r="BG113" s="14"/>
      <c r="BH113" s="14"/>
      <c r="BI113" s="14"/>
      <c r="BJ113" s="14"/>
      <c r="BK113" s="14"/>
      <c r="BL113" s="14"/>
      <c r="BM113" s="14"/>
      <c r="BN113" s="14"/>
      <c r="BO113" s="14"/>
    </row>
    <row r="114" spans="2:67" ht="15.75">
      <c r="B114" s="15"/>
      <c r="C114" s="15"/>
      <c r="D114" s="15"/>
      <c r="E114" s="15"/>
      <c r="F114" s="15"/>
      <c r="G114" s="15"/>
      <c r="H114" s="15"/>
      <c r="I114" s="110" t="s">
        <v>37</v>
      </c>
      <c r="J114" s="6" t="s">
        <v>38</v>
      </c>
      <c r="K114" s="6" t="s">
        <v>14</v>
      </c>
      <c r="L114" s="107" t="s">
        <v>14</v>
      </c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4"/>
      <c r="AT114" s="14"/>
      <c r="AU114" s="14"/>
      <c r="AV114" s="14"/>
      <c r="AW114" s="14"/>
      <c r="AX114" s="14"/>
      <c r="AY114" s="14"/>
      <c r="AZ114" s="14"/>
      <c r="BA114" s="14"/>
      <c r="BB114" s="14"/>
      <c r="BC114" s="14"/>
      <c r="BD114" s="14"/>
      <c r="BE114" s="14"/>
      <c r="BF114" s="14"/>
      <c r="BG114" s="14"/>
      <c r="BH114" s="14"/>
      <c r="BI114" s="14"/>
      <c r="BJ114" s="14"/>
      <c r="BK114" s="14"/>
      <c r="BL114" s="14"/>
      <c r="BM114" s="14"/>
      <c r="BN114" s="14"/>
      <c r="BO114" s="14"/>
    </row>
    <row r="115" spans="2:67" ht="15.75">
      <c r="B115" s="15"/>
      <c r="C115" s="15"/>
      <c r="D115" s="15"/>
      <c r="E115" s="15"/>
      <c r="F115" s="15"/>
      <c r="G115" s="15"/>
      <c r="H115" s="15"/>
      <c r="I115" s="112"/>
      <c r="J115" s="48"/>
      <c r="K115" s="48"/>
      <c r="L115" s="111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4"/>
      <c r="AT115" s="14"/>
      <c r="AU115" s="14"/>
      <c r="AV115" s="14"/>
      <c r="AW115" s="14"/>
      <c r="AX115" s="14"/>
      <c r="AY115" s="14"/>
      <c r="AZ115" s="14"/>
      <c r="BA115" s="14"/>
      <c r="BB115" s="14"/>
      <c r="BC115" s="14"/>
      <c r="BD115" s="14"/>
      <c r="BE115" s="14"/>
      <c r="BF115" s="14"/>
      <c r="BG115" s="14"/>
      <c r="BH115" s="14"/>
      <c r="BI115" s="14"/>
      <c r="BJ115" s="14"/>
      <c r="BK115" s="14"/>
      <c r="BL115" s="14"/>
      <c r="BM115" s="14"/>
      <c r="BN115" s="14"/>
      <c r="BO115" s="14"/>
    </row>
    <row r="116" spans="2:67" ht="15.75">
      <c r="B116" s="15"/>
      <c r="C116" s="15"/>
      <c r="D116" s="15"/>
      <c r="E116" s="15"/>
      <c r="F116" s="15"/>
      <c r="G116" s="15"/>
      <c r="H116" s="15"/>
      <c r="I116" s="112"/>
      <c r="J116" s="48">
        <v>300</v>
      </c>
      <c r="K116" s="48">
        <v>0.1</v>
      </c>
      <c r="L116" s="111" t="s">
        <v>42</v>
      </c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4"/>
      <c r="AT116" s="14"/>
      <c r="AU116" s="14"/>
      <c r="AV116" s="14"/>
      <c r="AW116" s="14"/>
      <c r="AX116" s="14"/>
      <c r="AY116" s="14"/>
      <c r="AZ116" s="14"/>
      <c r="BA116" s="14"/>
      <c r="BB116" s="14"/>
      <c r="BC116" s="14"/>
      <c r="BD116" s="14"/>
      <c r="BE116" s="14"/>
      <c r="BF116" s="14"/>
      <c r="BG116" s="14"/>
      <c r="BH116" s="14"/>
      <c r="BI116" s="14"/>
      <c r="BJ116" s="14"/>
      <c r="BK116" s="14"/>
      <c r="BL116" s="14"/>
      <c r="BM116" s="14"/>
      <c r="BN116" s="14"/>
      <c r="BO116" s="14"/>
    </row>
    <row r="117" spans="2:67" ht="15.75">
      <c r="B117" s="15"/>
      <c r="C117" s="15"/>
      <c r="D117" s="15"/>
      <c r="E117" s="15"/>
      <c r="F117" s="15"/>
      <c r="G117" s="15"/>
      <c r="H117" s="15"/>
      <c r="I117" s="112">
        <v>300</v>
      </c>
      <c r="J117" s="48">
        <v>400</v>
      </c>
      <c r="K117" s="48">
        <v>0.13</v>
      </c>
      <c r="L117" s="111" t="s">
        <v>42</v>
      </c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4"/>
      <c r="AT117" s="14"/>
      <c r="AU117" s="14"/>
      <c r="AV117" s="14"/>
      <c r="AW117" s="14"/>
      <c r="AX117" s="14"/>
      <c r="AY117" s="14"/>
      <c r="AZ117" s="14"/>
      <c r="BA117" s="14"/>
      <c r="BB117" s="14"/>
      <c r="BC117" s="14"/>
      <c r="BD117" s="14"/>
      <c r="BE117" s="14"/>
      <c r="BF117" s="14"/>
      <c r="BG117" s="14"/>
      <c r="BH117" s="14"/>
      <c r="BI117" s="14"/>
      <c r="BJ117" s="14"/>
      <c r="BK117" s="14"/>
      <c r="BL117" s="14"/>
      <c r="BM117" s="14"/>
      <c r="BN117" s="14"/>
      <c r="BO117" s="14"/>
    </row>
    <row r="118" spans="2:67" ht="15.75">
      <c r="B118" s="15"/>
      <c r="C118" s="15"/>
      <c r="D118" s="15"/>
      <c r="E118" s="15"/>
      <c r="F118" s="15"/>
      <c r="G118" s="15"/>
      <c r="H118" s="15"/>
      <c r="I118" s="112">
        <v>400</v>
      </c>
      <c r="J118" s="48">
        <v>500</v>
      </c>
      <c r="K118" s="48">
        <v>0.16</v>
      </c>
      <c r="L118" s="111" t="s">
        <v>42</v>
      </c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</row>
    <row r="119" spans="2:67" ht="15.75">
      <c r="B119" s="15"/>
      <c r="C119" s="15"/>
      <c r="D119" s="15"/>
      <c r="E119" s="15"/>
      <c r="F119" s="15"/>
      <c r="G119" s="15"/>
      <c r="H119" s="15"/>
      <c r="I119" s="112">
        <v>500</v>
      </c>
      <c r="J119" s="48">
        <v>600</v>
      </c>
      <c r="K119" s="48">
        <v>0.2</v>
      </c>
      <c r="L119" s="111">
        <v>0.32</v>
      </c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</row>
    <row r="120" spans="2:67" ht="15.75">
      <c r="B120" s="15"/>
      <c r="C120" s="15"/>
      <c r="D120" s="15"/>
      <c r="E120" s="15"/>
      <c r="F120" s="15"/>
      <c r="G120" s="15"/>
      <c r="H120" s="15"/>
      <c r="I120" s="112">
        <v>600</v>
      </c>
      <c r="J120" s="48">
        <v>700</v>
      </c>
      <c r="K120" s="48">
        <v>0.22</v>
      </c>
      <c r="L120" s="111">
        <v>0.36</v>
      </c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</row>
    <row r="121" spans="2:67" ht="15.75">
      <c r="B121" s="15"/>
      <c r="C121" s="15"/>
      <c r="D121" s="15"/>
      <c r="E121" s="15"/>
      <c r="F121" s="15"/>
      <c r="G121" s="15"/>
      <c r="H121" s="15"/>
      <c r="I121" s="112">
        <v>700</v>
      </c>
      <c r="J121" s="48">
        <v>800</v>
      </c>
      <c r="K121" s="48">
        <v>0.26</v>
      </c>
      <c r="L121" s="111">
        <v>0.42</v>
      </c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</row>
    <row r="122" spans="2:67" ht="15.75">
      <c r="B122" s="15"/>
      <c r="C122" s="15"/>
      <c r="D122" s="15"/>
      <c r="E122" s="15"/>
      <c r="F122" s="15"/>
      <c r="G122" s="15"/>
      <c r="H122" s="15"/>
      <c r="I122" s="112">
        <v>800</v>
      </c>
      <c r="J122" s="48">
        <v>900</v>
      </c>
      <c r="K122" s="48">
        <v>0.28999999999999998</v>
      </c>
      <c r="L122" s="111">
        <v>0.48</v>
      </c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</row>
    <row r="123" spans="2:67" ht="16.5" thickBot="1">
      <c r="B123" s="15"/>
      <c r="C123" s="15"/>
      <c r="D123" s="15"/>
      <c r="E123" s="15"/>
      <c r="F123" s="15"/>
      <c r="G123" s="15"/>
      <c r="H123" s="15"/>
      <c r="I123" s="112">
        <v>900</v>
      </c>
      <c r="J123" s="114">
        <v>1000</v>
      </c>
      <c r="K123" s="114">
        <v>0.32</v>
      </c>
      <c r="L123" s="115">
        <v>0.52</v>
      </c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</row>
    <row r="124" spans="2:67" ht="15.75">
      <c r="B124" s="15"/>
      <c r="C124" s="15"/>
      <c r="D124" s="15"/>
      <c r="E124" s="15"/>
      <c r="F124" s="15"/>
      <c r="G124" s="15"/>
      <c r="H124" s="15"/>
      <c r="I124" s="24"/>
      <c r="J124" s="24"/>
      <c r="K124" s="24"/>
      <c r="L124" s="24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</row>
    <row r="125" spans="2:67" ht="15.75">
      <c r="B125" s="15"/>
      <c r="C125" s="15"/>
      <c r="D125" s="15"/>
      <c r="E125" s="15"/>
      <c r="F125" s="15"/>
      <c r="G125" s="15"/>
      <c r="H125" s="15"/>
      <c r="I125" s="24"/>
      <c r="J125" s="24"/>
      <c r="K125" s="24"/>
      <c r="L125" s="24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</row>
    <row r="126" spans="2:67" ht="15.75">
      <c r="B126" s="15"/>
      <c r="C126" s="15"/>
      <c r="D126" s="15"/>
      <c r="E126" s="15"/>
      <c r="F126" s="15"/>
      <c r="G126" s="15"/>
      <c r="H126" s="15"/>
      <c r="I126" s="24"/>
      <c r="J126" s="24"/>
      <c r="K126" s="24"/>
      <c r="L126" s="24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</row>
    <row r="127" spans="2:67" ht="15.75">
      <c r="B127" s="15"/>
      <c r="C127" s="15"/>
      <c r="D127" s="15"/>
      <c r="E127" s="15"/>
      <c r="F127" s="15"/>
      <c r="G127" s="15"/>
      <c r="H127" s="15"/>
      <c r="I127" s="24"/>
      <c r="J127" s="24"/>
      <c r="K127" s="24"/>
      <c r="L127" s="24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</row>
    <row r="128" spans="2:67" ht="15.75">
      <c r="B128" s="15"/>
      <c r="C128" s="15"/>
      <c r="D128" s="15"/>
      <c r="E128" s="15"/>
      <c r="F128" s="15"/>
      <c r="G128" s="15"/>
      <c r="H128" s="15"/>
      <c r="I128" s="24"/>
      <c r="J128" s="24"/>
      <c r="K128" s="24"/>
      <c r="L128" s="24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</row>
    <row r="129" spans="2:44" ht="15.75">
      <c r="B129" s="15"/>
      <c r="C129" s="15"/>
      <c r="D129" s="15"/>
      <c r="E129" s="15"/>
      <c r="F129" s="15"/>
      <c r="G129" s="15"/>
      <c r="H129" s="15"/>
      <c r="I129" s="102"/>
      <c r="J129" s="102"/>
      <c r="K129" s="102"/>
      <c r="L129" s="102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</row>
    <row r="130" spans="2:44" ht="15.75">
      <c r="B130" s="15"/>
      <c r="C130" s="15"/>
      <c r="D130" s="15"/>
      <c r="E130" s="15"/>
      <c r="F130" s="15"/>
      <c r="G130" s="15"/>
      <c r="H130" s="15"/>
      <c r="I130" s="102"/>
      <c r="J130" s="102"/>
      <c r="K130" s="102"/>
      <c r="L130" s="102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</row>
    <row r="131" spans="2:44" ht="15.75">
      <c r="B131" s="15"/>
      <c r="C131" s="15"/>
      <c r="D131" s="15"/>
      <c r="E131" s="15"/>
      <c r="F131" s="15"/>
      <c r="G131" s="15"/>
      <c r="H131" s="15"/>
      <c r="I131" s="102"/>
      <c r="J131" s="102"/>
      <c r="K131" s="102"/>
      <c r="L131" s="102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</row>
    <row r="132" spans="2:44" ht="15.75">
      <c r="B132" s="15"/>
      <c r="C132" s="15"/>
      <c r="D132" s="15"/>
      <c r="E132" s="15"/>
      <c r="F132" s="15"/>
      <c r="G132" s="15"/>
      <c r="H132" s="15"/>
      <c r="I132" s="102"/>
      <c r="J132" s="102"/>
      <c r="K132" s="102"/>
      <c r="L132" s="102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</row>
    <row r="133" spans="2:44" ht="15.75">
      <c r="B133" s="15"/>
      <c r="C133" s="15"/>
      <c r="D133" s="15"/>
      <c r="E133" s="15"/>
      <c r="F133" s="15"/>
      <c r="G133" s="15"/>
      <c r="H133" s="15"/>
      <c r="I133" s="102"/>
      <c r="J133" s="102"/>
      <c r="K133" s="102"/>
      <c r="L133" s="102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</row>
    <row r="134" spans="2:44" ht="15.75">
      <c r="B134" s="15"/>
      <c r="C134" s="15"/>
      <c r="D134" s="15"/>
      <c r="E134" s="15"/>
      <c r="F134" s="15"/>
      <c r="G134" s="15"/>
      <c r="H134" s="15"/>
      <c r="I134" s="102"/>
      <c r="J134" s="102"/>
      <c r="K134" s="102"/>
      <c r="L134" s="102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</row>
    <row r="135" spans="2:44" ht="15.75">
      <c r="B135" s="15"/>
      <c r="C135" s="15"/>
      <c r="D135" s="15"/>
      <c r="E135" s="15"/>
      <c r="F135" s="15"/>
      <c r="G135" s="15"/>
      <c r="H135" s="15"/>
      <c r="I135" s="102"/>
      <c r="J135" s="102"/>
      <c r="K135" s="102"/>
      <c r="L135" s="102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</row>
    <row r="136" spans="2:44" ht="15.75">
      <c r="B136" s="15"/>
      <c r="C136" s="15"/>
      <c r="D136" s="15"/>
      <c r="E136" s="15"/>
      <c r="F136" s="15"/>
      <c r="G136" s="15"/>
      <c r="H136" s="15"/>
      <c r="I136" s="102"/>
      <c r="J136" s="102"/>
      <c r="K136" s="102"/>
      <c r="L136" s="102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</row>
    <row r="137" spans="2:44" ht="15.75">
      <c r="B137" s="15"/>
      <c r="C137" s="15"/>
      <c r="D137" s="15"/>
      <c r="E137" s="15"/>
      <c r="F137" s="15"/>
      <c r="G137" s="15"/>
      <c r="H137" s="15"/>
      <c r="I137" s="102"/>
      <c r="J137" s="102"/>
      <c r="K137" s="102"/>
      <c r="L137" s="102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</row>
    <row r="138" spans="2:44" ht="15.75">
      <c r="B138" s="15"/>
      <c r="C138" s="15"/>
      <c r="D138" s="15"/>
      <c r="E138" s="15"/>
      <c r="F138" s="15"/>
      <c r="G138" s="15"/>
      <c r="H138" s="15"/>
      <c r="I138" s="102"/>
      <c r="J138" s="102"/>
      <c r="K138" s="102"/>
      <c r="L138" s="102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</row>
    <row r="139" spans="2:44" ht="15.75">
      <c r="B139" s="15"/>
      <c r="C139" s="15"/>
      <c r="D139" s="15"/>
      <c r="E139" s="15"/>
      <c r="F139" s="15"/>
      <c r="G139" s="15"/>
      <c r="H139" s="15"/>
      <c r="I139" s="102"/>
      <c r="J139" s="102"/>
      <c r="K139" s="102"/>
      <c r="L139" s="102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</row>
    <row r="140" spans="2:44" ht="15.75">
      <c r="B140" s="15"/>
      <c r="C140" s="15"/>
      <c r="D140" s="15"/>
      <c r="E140" s="15"/>
      <c r="F140" s="15"/>
      <c r="G140" s="15"/>
      <c r="H140" s="15"/>
      <c r="I140" s="102"/>
      <c r="J140" s="102"/>
      <c r="K140" s="102"/>
      <c r="L140" s="102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</row>
    <row r="141" spans="2:44" ht="15.75">
      <c r="B141" s="15"/>
      <c r="C141" s="15"/>
      <c r="D141" s="15"/>
      <c r="E141" s="15"/>
      <c r="F141" s="15"/>
      <c r="G141" s="15"/>
      <c r="H141" s="15"/>
      <c r="I141" s="102"/>
      <c r="J141" s="102"/>
      <c r="K141" s="102"/>
      <c r="L141" s="102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</row>
    <row r="142" spans="2:44" ht="15.75">
      <c r="B142" s="15"/>
      <c r="C142" s="15"/>
      <c r="D142" s="15"/>
      <c r="E142" s="15"/>
      <c r="F142" s="15"/>
      <c r="G142" s="15"/>
      <c r="H142" s="15"/>
      <c r="I142" s="102"/>
      <c r="J142" s="102"/>
      <c r="K142" s="102"/>
      <c r="L142" s="102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</row>
    <row r="143" spans="2:44" ht="15.75">
      <c r="B143" s="15"/>
      <c r="C143" s="15"/>
      <c r="D143" s="15"/>
      <c r="E143" s="15"/>
      <c r="F143" s="15"/>
      <c r="G143" s="15"/>
      <c r="H143" s="15"/>
      <c r="I143" s="102"/>
      <c r="J143" s="102"/>
      <c r="K143" s="102"/>
      <c r="L143" s="102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</row>
    <row r="144" spans="2:44" ht="15.75">
      <c r="B144" s="15"/>
      <c r="C144" s="15"/>
      <c r="D144" s="15"/>
      <c r="E144" s="15"/>
      <c r="F144" s="15"/>
      <c r="G144" s="15"/>
      <c r="H144" s="15"/>
      <c r="I144" s="102"/>
      <c r="J144" s="102"/>
      <c r="K144" s="102"/>
      <c r="L144" s="102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</row>
    <row r="145" spans="2:26" ht="15.75">
      <c r="B145" s="15"/>
      <c r="C145" s="15"/>
      <c r="D145" s="15"/>
      <c r="E145" s="15"/>
      <c r="F145" s="15"/>
      <c r="G145" s="15"/>
      <c r="H145" s="15"/>
      <c r="I145" s="102"/>
      <c r="J145" s="102"/>
      <c r="K145" s="102"/>
      <c r="L145" s="102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</row>
    <row r="146" spans="2:26" ht="15.75">
      <c r="B146" s="15"/>
      <c r="C146" s="15"/>
      <c r="D146" s="15"/>
      <c r="E146" s="15"/>
      <c r="F146" s="15"/>
      <c r="G146" s="15"/>
      <c r="H146" s="15"/>
      <c r="I146" s="102"/>
      <c r="J146" s="102"/>
      <c r="K146" s="102"/>
      <c r="L146" s="102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</row>
    <row r="147" spans="2:26" ht="15.75">
      <c r="B147" s="15"/>
      <c r="C147" s="15"/>
      <c r="D147" s="15"/>
      <c r="E147" s="15"/>
      <c r="F147" s="15"/>
      <c r="G147" s="15"/>
      <c r="H147" s="15"/>
      <c r="I147" s="102"/>
      <c r="J147" s="102"/>
      <c r="K147" s="102"/>
      <c r="L147" s="102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</row>
  </sheetData>
  <mergeCells count="51">
    <mergeCell ref="B3:F3"/>
    <mergeCell ref="B20:F20"/>
    <mergeCell ref="I5:L5"/>
    <mergeCell ref="I6:L6"/>
    <mergeCell ref="I3:M3"/>
    <mergeCell ref="I7:J7"/>
    <mergeCell ref="I111:L111"/>
    <mergeCell ref="I112:L112"/>
    <mergeCell ref="I113:J113"/>
    <mergeCell ref="P3:T3"/>
    <mergeCell ref="P5:T5"/>
    <mergeCell ref="I68:L68"/>
    <mergeCell ref="I69:L69"/>
    <mergeCell ref="I70:J70"/>
    <mergeCell ref="I90:L90"/>
    <mergeCell ref="I91:L91"/>
    <mergeCell ref="I92:J92"/>
    <mergeCell ref="I27:L27"/>
    <mergeCell ref="I28:L28"/>
    <mergeCell ref="I29:J29"/>
    <mergeCell ref="I52:L52"/>
    <mergeCell ref="I53:L53"/>
    <mergeCell ref="I54:J54"/>
    <mergeCell ref="Q18:R18"/>
    <mergeCell ref="Q19:R19"/>
    <mergeCell ref="Q20:R20"/>
    <mergeCell ref="W3:Z3"/>
    <mergeCell ref="X21:Y21"/>
    <mergeCell ref="X23:Y23"/>
    <mergeCell ref="P6:T6"/>
    <mergeCell ref="W5:Z5"/>
    <mergeCell ref="W6:Z6"/>
    <mergeCell ref="W7:X7"/>
    <mergeCell ref="AK3:AP3"/>
    <mergeCell ref="AF8:AF9"/>
    <mergeCell ref="AC8:AC9"/>
    <mergeCell ref="AC10:AC13"/>
    <mergeCell ref="AF10:AF13"/>
    <mergeCell ref="Q17:R17"/>
    <mergeCell ref="W16:Z16"/>
    <mergeCell ref="W17:Z17"/>
    <mergeCell ref="P15:T15"/>
    <mergeCell ref="Q16:R16"/>
    <mergeCell ref="AG5:AH5"/>
    <mergeCell ref="AC3:AH3"/>
    <mergeCell ref="X22:Y22"/>
    <mergeCell ref="AC19:AC22"/>
    <mergeCell ref="AF19:AF22"/>
    <mergeCell ref="AC14:AC16"/>
    <mergeCell ref="AF14:AF16"/>
    <mergeCell ref="X18:Y18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K574"/>
  <sheetViews>
    <sheetView workbookViewId="0">
      <selection activeCell="H48" sqref="H48"/>
    </sheetView>
  </sheetViews>
  <sheetFormatPr defaultColWidth="11.42578125" defaultRowHeight="15"/>
  <sheetData>
    <row r="1" spans="2:37" ht="16.5" thickBot="1">
      <c r="B1" s="28" t="s">
        <v>128</v>
      </c>
      <c r="C1" s="29" t="s">
        <v>129</v>
      </c>
      <c r="D1" s="30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</row>
    <row r="2" spans="2:37" ht="16.5" thickBot="1">
      <c r="B2" s="16" t="s">
        <v>130</v>
      </c>
      <c r="C2" s="17">
        <v>8</v>
      </c>
      <c r="D2" s="18"/>
      <c r="E2" s="15"/>
      <c r="F2" s="15"/>
      <c r="G2" s="19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1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</row>
    <row r="3" spans="2:37" ht="15.75">
      <c r="B3" s="16" t="s">
        <v>131</v>
      </c>
      <c r="C3" s="17">
        <v>8</v>
      </c>
      <c r="D3" s="18"/>
      <c r="E3" s="15"/>
      <c r="F3" s="15"/>
      <c r="G3" s="16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22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</row>
    <row r="4" spans="2:37" ht="15.75">
      <c r="B4" s="16" t="s">
        <v>132</v>
      </c>
      <c r="C4" s="17">
        <v>8</v>
      </c>
      <c r="D4" s="18"/>
      <c r="E4" s="15"/>
      <c r="F4" s="15"/>
      <c r="G4" s="16" t="s">
        <v>704</v>
      </c>
      <c r="H4" s="17">
        <v>0.5</v>
      </c>
      <c r="I4" s="17">
        <v>0.25</v>
      </c>
      <c r="J4" s="17"/>
      <c r="K4" s="17"/>
      <c r="L4" s="17"/>
      <c r="M4" s="17"/>
      <c r="N4" s="17"/>
      <c r="O4" s="17"/>
      <c r="P4" s="17"/>
      <c r="Q4" s="17"/>
      <c r="R4" s="17"/>
      <c r="S4" s="22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</row>
    <row r="5" spans="2:37" ht="15.75">
      <c r="B5" s="16" t="s">
        <v>133</v>
      </c>
      <c r="C5" s="17">
        <v>8</v>
      </c>
      <c r="D5" s="18"/>
      <c r="E5" s="15"/>
      <c r="F5" s="15"/>
      <c r="G5" s="16">
        <v>2</v>
      </c>
      <c r="H5" s="17">
        <v>0.33</v>
      </c>
      <c r="I5" s="17">
        <v>0.17</v>
      </c>
      <c r="J5" s="17"/>
      <c r="K5" s="17"/>
      <c r="L5" s="17"/>
      <c r="M5" s="17"/>
      <c r="N5" s="17"/>
      <c r="O5" s="17"/>
      <c r="P5" s="17"/>
      <c r="Q5" s="17"/>
      <c r="R5" s="17"/>
      <c r="S5" s="22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</row>
    <row r="6" spans="2:37" ht="15.75">
      <c r="B6" s="16" t="s">
        <v>134</v>
      </c>
      <c r="C6" s="17">
        <v>9</v>
      </c>
      <c r="D6" s="18"/>
      <c r="E6" s="15"/>
      <c r="F6" s="15"/>
      <c r="G6" s="16">
        <v>4</v>
      </c>
      <c r="H6" s="17">
        <v>0.3</v>
      </c>
      <c r="I6" s="17">
        <v>0.17</v>
      </c>
      <c r="J6" s="17"/>
      <c r="K6" s="17"/>
      <c r="L6" s="17"/>
      <c r="M6" s="17"/>
      <c r="N6" s="17"/>
      <c r="O6" s="17"/>
      <c r="P6" s="17"/>
      <c r="Q6" s="17"/>
      <c r="R6" s="17"/>
      <c r="S6" s="22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</row>
    <row r="7" spans="2:37" ht="15.75">
      <c r="B7" s="16" t="s">
        <v>135</v>
      </c>
      <c r="C7" s="17">
        <v>8</v>
      </c>
      <c r="D7" s="18"/>
      <c r="E7" s="15"/>
      <c r="F7" s="15"/>
      <c r="G7" s="16">
        <v>6</v>
      </c>
      <c r="H7" s="17">
        <v>0.27</v>
      </c>
      <c r="I7" s="17">
        <v>0.17</v>
      </c>
      <c r="J7" s="17"/>
      <c r="K7" s="17"/>
      <c r="L7" s="17"/>
      <c r="M7" s="17"/>
      <c r="N7" s="17"/>
      <c r="O7" s="17"/>
      <c r="P7" s="17"/>
      <c r="Q7" s="17"/>
      <c r="R7" s="17"/>
      <c r="S7" s="22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</row>
    <row r="8" spans="2:37" ht="15.75">
      <c r="B8" s="16" t="s">
        <v>136</v>
      </c>
      <c r="C8" s="17">
        <v>8</v>
      </c>
      <c r="D8" s="18"/>
      <c r="E8" s="15"/>
      <c r="F8" s="15"/>
      <c r="G8" s="16">
        <v>8</v>
      </c>
      <c r="H8" s="17">
        <v>0.25</v>
      </c>
      <c r="I8" s="17">
        <v>0.16</v>
      </c>
      <c r="J8" s="17"/>
      <c r="K8" s="17"/>
      <c r="L8" s="17"/>
      <c r="M8" s="17"/>
      <c r="N8" s="17"/>
      <c r="O8" s="17"/>
      <c r="P8" s="17"/>
      <c r="Q8" s="17"/>
      <c r="R8" s="17"/>
      <c r="S8" s="22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</row>
    <row r="9" spans="2:37" ht="15.75">
      <c r="B9" s="16" t="s">
        <v>137</v>
      </c>
      <c r="C9" s="17">
        <v>9</v>
      </c>
      <c r="D9" s="18"/>
      <c r="E9" s="15"/>
      <c r="F9" s="15"/>
      <c r="G9" s="16">
        <v>10</v>
      </c>
      <c r="H9" s="17">
        <v>0.23</v>
      </c>
      <c r="I9" s="17">
        <v>0.15</v>
      </c>
      <c r="J9" s="17"/>
      <c r="K9" s="17"/>
      <c r="L9" s="17"/>
      <c r="M9" s="17"/>
      <c r="N9" s="17"/>
      <c r="O9" s="17"/>
      <c r="P9" s="17"/>
      <c r="Q9" s="17"/>
      <c r="R9" s="17"/>
      <c r="S9" s="22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</row>
    <row r="10" spans="2:37" ht="15.75">
      <c r="B10" s="16" t="s">
        <v>138</v>
      </c>
      <c r="C10" s="17">
        <v>11</v>
      </c>
      <c r="D10" s="18"/>
      <c r="E10" s="15"/>
      <c r="F10" s="15"/>
      <c r="G10" s="16">
        <v>12</v>
      </c>
      <c r="H10" s="17">
        <v>0.21</v>
      </c>
      <c r="I10" s="17">
        <v>0.14000000000000001</v>
      </c>
      <c r="J10" s="17"/>
      <c r="K10" s="17"/>
      <c r="L10" s="17"/>
      <c r="M10" s="17"/>
      <c r="N10" s="17"/>
      <c r="O10" s="17"/>
      <c r="P10" s="17"/>
      <c r="Q10" s="17"/>
      <c r="R10" s="17"/>
      <c r="S10" s="22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</row>
    <row r="11" spans="2:37" ht="15.75">
      <c r="B11" s="16" t="s">
        <v>139</v>
      </c>
      <c r="C11" s="17">
        <v>9</v>
      </c>
      <c r="D11" s="18"/>
      <c r="E11" s="15"/>
      <c r="F11" s="15"/>
      <c r="G11" s="16">
        <v>14</v>
      </c>
      <c r="H11" s="17">
        <v>0.19</v>
      </c>
      <c r="I11" s="17">
        <v>0.14000000000000001</v>
      </c>
      <c r="J11" s="17"/>
      <c r="K11" s="17"/>
      <c r="L11" s="17"/>
      <c r="M11" s="17"/>
      <c r="N11" s="17"/>
      <c r="O11" s="17"/>
      <c r="P11" s="17"/>
      <c r="Q11" s="17"/>
      <c r="R11" s="17"/>
      <c r="S11" s="22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</row>
    <row r="12" spans="2:37" ht="15.75">
      <c r="B12" s="16" t="s">
        <v>140</v>
      </c>
      <c r="C12" s="17">
        <v>9</v>
      </c>
      <c r="D12" s="18"/>
      <c r="E12" s="15"/>
      <c r="F12" s="15"/>
      <c r="G12" s="16">
        <v>16</v>
      </c>
      <c r="H12" s="17">
        <v>0.18</v>
      </c>
      <c r="I12" s="17">
        <v>0.13</v>
      </c>
      <c r="J12" s="17"/>
      <c r="K12" s="17"/>
      <c r="L12" s="17"/>
      <c r="M12" s="17"/>
      <c r="N12" s="17"/>
      <c r="O12" s="17"/>
      <c r="P12" s="17"/>
      <c r="Q12" s="17"/>
      <c r="R12" s="17"/>
      <c r="S12" s="22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</row>
    <row r="13" spans="2:37" ht="15.75">
      <c r="B13" s="16" t="s">
        <v>141</v>
      </c>
      <c r="C13" s="17">
        <v>10</v>
      </c>
      <c r="D13" s="18"/>
      <c r="E13" s="15"/>
      <c r="F13" s="15"/>
      <c r="G13" s="16">
        <v>18</v>
      </c>
      <c r="H13" s="17">
        <v>0.17</v>
      </c>
      <c r="I13" s="17">
        <v>0.12</v>
      </c>
      <c r="J13" s="17"/>
      <c r="K13" s="17"/>
      <c r="L13" s="17"/>
      <c r="M13" s="17"/>
      <c r="N13" s="17"/>
      <c r="O13" s="17"/>
      <c r="P13" s="17"/>
      <c r="Q13" s="17"/>
      <c r="R13" s="17"/>
      <c r="S13" s="22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</row>
    <row r="14" spans="2:37" ht="15.75">
      <c r="B14" s="16" t="s">
        <v>142</v>
      </c>
      <c r="C14" s="17">
        <v>9</v>
      </c>
      <c r="D14" s="18"/>
      <c r="E14" s="15"/>
      <c r="F14" s="15"/>
      <c r="G14" s="16">
        <v>20</v>
      </c>
      <c r="H14" s="17">
        <v>0.16</v>
      </c>
      <c r="I14" s="17">
        <v>0.12</v>
      </c>
      <c r="J14" s="17"/>
      <c r="K14" s="17"/>
      <c r="L14" s="17"/>
      <c r="M14" s="17"/>
      <c r="N14" s="17"/>
      <c r="O14" s="17"/>
      <c r="P14" s="17"/>
      <c r="Q14" s="17"/>
      <c r="R14" s="17"/>
      <c r="S14" s="22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</row>
    <row r="15" spans="2:37" ht="15.75">
      <c r="B15" s="16" t="s">
        <v>143</v>
      </c>
      <c r="C15" s="17">
        <v>10</v>
      </c>
      <c r="D15" s="18"/>
      <c r="E15" s="15"/>
      <c r="F15" s="15"/>
      <c r="G15" s="16">
        <v>25</v>
      </c>
      <c r="H15" s="17">
        <v>0.15</v>
      </c>
      <c r="I15" s="17">
        <v>0.12</v>
      </c>
      <c r="J15" s="17"/>
      <c r="K15" s="17"/>
      <c r="L15" s="17"/>
      <c r="M15" s="17"/>
      <c r="N15" s="17"/>
      <c r="O15" s="17"/>
      <c r="P15" s="17"/>
      <c r="Q15" s="17"/>
      <c r="R15" s="17"/>
      <c r="S15" s="22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</row>
    <row r="16" spans="2:37" ht="15.75">
      <c r="B16" s="16" t="s">
        <v>144</v>
      </c>
      <c r="C16" s="17">
        <v>8</v>
      </c>
      <c r="D16" s="18"/>
      <c r="E16" s="15"/>
      <c r="F16" s="15"/>
      <c r="G16" s="16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22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</row>
    <row r="17" spans="2:37" ht="15.75">
      <c r="B17" s="16" t="s">
        <v>145</v>
      </c>
      <c r="C17" s="17">
        <v>8</v>
      </c>
      <c r="D17" s="18"/>
      <c r="E17" s="15"/>
      <c r="F17" s="15"/>
      <c r="G17" s="16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22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</row>
    <row r="18" spans="2:37" ht="15.75">
      <c r="B18" s="16" t="s">
        <v>146</v>
      </c>
      <c r="C18" s="17">
        <v>8</v>
      </c>
      <c r="D18" s="18"/>
      <c r="E18" s="15"/>
      <c r="F18" s="15"/>
      <c r="G18" s="16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22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</row>
    <row r="19" spans="2:37" ht="15.75">
      <c r="B19" s="16" t="s">
        <v>147</v>
      </c>
      <c r="C19" s="17">
        <v>8</v>
      </c>
      <c r="D19" s="18"/>
      <c r="E19" s="15"/>
      <c r="F19" s="15"/>
      <c r="G19" s="16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22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</row>
    <row r="20" spans="2:37" ht="15.75">
      <c r="B20" s="16" t="s">
        <v>148</v>
      </c>
      <c r="C20" s="17">
        <v>9</v>
      </c>
      <c r="D20" s="18"/>
      <c r="E20" s="15"/>
      <c r="F20" s="15"/>
      <c r="G20" s="16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22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</row>
    <row r="21" spans="2:37" ht="15.75">
      <c r="B21" s="16" t="s">
        <v>149</v>
      </c>
      <c r="C21" s="17">
        <v>11</v>
      </c>
      <c r="D21" s="18"/>
      <c r="E21" s="15"/>
      <c r="F21" s="15"/>
      <c r="G21" s="16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22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</row>
    <row r="22" spans="2:37" ht="15.75">
      <c r="B22" s="16" t="s">
        <v>150</v>
      </c>
      <c r="C22" s="17">
        <v>9</v>
      </c>
      <c r="D22" s="18"/>
      <c r="E22" s="15"/>
      <c r="F22" s="15"/>
      <c r="G22" s="16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22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</row>
    <row r="23" spans="2:37" ht="15.75">
      <c r="B23" s="16" t="s">
        <v>151</v>
      </c>
      <c r="C23" s="17">
        <v>8</v>
      </c>
      <c r="D23" s="18"/>
      <c r="E23" s="15"/>
      <c r="F23" s="15"/>
      <c r="G23" s="16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22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</row>
    <row r="24" spans="2:37" ht="15.75">
      <c r="B24" s="16" t="s">
        <v>152</v>
      </c>
      <c r="C24" s="17">
        <v>8</v>
      </c>
      <c r="D24" s="18"/>
      <c r="E24" s="15"/>
      <c r="F24" s="15"/>
      <c r="G24" s="23" t="s">
        <v>705</v>
      </c>
      <c r="H24" s="24">
        <v>-1.5</v>
      </c>
      <c r="I24" s="24" t="s">
        <v>0</v>
      </c>
      <c r="J24" s="17"/>
      <c r="K24" s="17"/>
      <c r="L24" s="17"/>
      <c r="M24" s="17"/>
      <c r="N24" s="17"/>
      <c r="O24" s="17"/>
      <c r="P24" s="17"/>
      <c r="Q24" s="17"/>
      <c r="R24" s="17"/>
      <c r="S24" s="22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</row>
    <row r="25" spans="2:37" ht="15.75">
      <c r="B25" s="16" t="s">
        <v>153</v>
      </c>
      <c r="C25" s="17">
        <v>10</v>
      </c>
      <c r="D25" s="18"/>
      <c r="E25" s="15"/>
      <c r="F25" s="15"/>
      <c r="G25" s="16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22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</row>
    <row r="26" spans="2:37" ht="15.75">
      <c r="B26" s="16" t="s">
        <v>154</v>
      </c>
      <c r="C26" s="17">
        <v>8</v>
      </c>
      <c r="D26" s="18"/>
      <c r="E26" s="15"/>
      <c r="F26" s="15"/>
      <c r="G26" s="16" t="s">
        <v>704</v>
      </c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22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</row>
    <row r="27" spans="2:37" ht="15.75">
      <c r="B27" s="16" t="s">
        <v>155</v>
      </c>
      <c r="C27" s="17">
        <v>11</v>
      </c>
      <c r="D27" s="18"/>
      <c r="E27" s="15"/>
      <c r="F27" s="15"/>
      <c r="G27" s="16">
        <v>2</v>
      </c>
      <c r="H27" s="17">
        <v>0.28000000000000003</v>
      </c>
      <c r="I27" s="17">
        <v>0.16</v>
      </c>
      <c r="J27" s="17"/>
      <c r="K27" s="17"/>
      <c r="L27" s="17"/>
      <c r="M27" s="17"/>
      <c r="N27" s="17"/>
      <c r="O27" s="17"/>
      <c r="P27" s="17"/>
      <c r="Q27" s="17"/>
      <c r="R27" s="17"/>
      <c r="S27" s="22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</row>
    <row r="28" spans="2:37" ht="15.75">
      <c r="B28" s="16" t="s">
        <v>156</v>
      </c>
      <c r="C28" s="17">
        <v>10</v>
      </c>
      <c r="D28" s="18"/>
      <c r="E28" s="15"/>
      <c r="F28" s="15"/>
      <c r="G28" s="16">
        <v>4</v>
      </c>
      <c r="H28" s="17">
        <v>0.26</v>
      </c>
      <c r="I28" s="17">
        <v>0.16</v>
      </c>
      <c r="J28" s="17"/>
      <c r="K28" s="17"/>
      <c r="L28" s="17"/>
      <c r="M28" s="17"/>
      <c r="N28" s="17"/>
      <c r="O28" s="17"/>
      <c r="P28" s="17"/>
      <c r="Q28" s="17"/>
      <c r="R28" s="17"/>
      <c r="S28" s="22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</row>
    <row r="29" spans="2:37" ht="15.75">
      <c r="B29" s="16" t="s">
        <v>157</v>
      </c>
      <c r="C29" s="17">
        <v>10</v>
      </c>
      <c r="D29" s="18"/>
      <c r="E29" s="15"/>
      <c r="F29" s="15"/>
      <c r="G29" s="16">
        <v>6</v>
      </c>
      <c r="H29" s="17">
        <v>0.25</v>
      </c>
      <c r="I29" s="17">
        <v>0.15</v>
      </c>
      <c r="J29" s="17"/>
      <c r="K29" s="17"/>
      <c r="L29" s="17"/>
      <c r="M29" s="17"/>
      <c r="N29" s="17"/>
      <c r="O29" s="17"/>
      <c r="P29" s="17"/>
      <c r="Q29" s="17"/>
      <c r="R29" s="17"/>
      <c r="S29" s="22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</row>
    <row r="30" spans="2:37" ht="15.75">
      <c r="B30" s="16" t="s">
        <v>158</v>
      </c>
      <c r="C30" s="17">
        <v>8</v>
      </c>
      <c r="D30" s="18"/>
      <c r="E30" s="15"/>
      <c r="F30" s="15"/>
      <c r="G30" s="16">
        <v>8</v>
      </c>
      <c r="H30" s="17">
        <v>0.23</v>
      </c>
      <c r="I30" s="17">
        <v>0.15</v>
      </c>
      <c r="J30" s="17"/>
      <c r="K30" s="17"/>
      <c r="L30" s="17"/>
      <c r="M30" s="17"/>
      <c r="N30" s="17"/>
      <c r="O30" s="17"/>
      <c r="P30" s="17"/>
      <c r="Q30" s="17"/>
      <c r="R30" s="17"/>
      <c r="S30" s="22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</row>
    <row r="31" spans="2:37" ht="15.75">
      <c r="B31" s="16" t="s">
        <v>159</v>
      </c>
      <c r="C31" s="17">
        <v>9</v>
      </c>
      <c r="D31" s="18"/>
      <c r="E31" s="15"/>
      <c r="F31" s="15"/>
      <c r="G31" s="16">
        <v>10</v>
      </c>
      <c r="H31" s="17">
        <v>0.21</v>
      </c>
      <c r="I31" s="17">
        <v>0.14000000000000001</v>
      </c>
      <c r="J31" s="17"/>
      <c r="K31" s="17"/>
      <c r="L31" s="17"/>
      <c r="M31" s="17"/>
      <c r="N31" s="17"/>
      <c r="O31" s="17"/>
      <c r="P31" s="17"/>
      <c r="Q31" s="17"/>
      <c r="R31" s="17"/>
      <c r="S31" s="22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</row>
    <row r="32" spans="2:37" ht="15.75">
      <c r="B32" s="16" t="s">
        <v>160</v>
      </c>
      <c r="C32" s="17">
        <v>10</v>
      </c>
      <c r="D32" s="18"/>
      <c r="E32" s="15"/>
      <c r="F32" s="15"/>
      <c r="G32" s="16">
        <v>12</v>
      </c>
      <c r="H32" s="17">
        <v>0.19</v>
      </c>
      <c r="I32" s="17">
        <v>0.14000000000000001</v>
      </c>
      <c r="J32" s="17"/>
      <c r="K32" s="17"/>
      <c r="L32" s="17"/>
      <c r="M32" s="17"/>
      <c r="N32" s="17"/>
      <c r="O32" s="17"/>
      <c r="P32" s="17"/>
      <c r="Q32" s="17"/>
      <c r="R32" s="17"/>
      <c r="S32" s="22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</row>
    <row r="33" spans="2:37" ht="15.75">
      <c r="B33" s="16" t="s">
        <v>161</v>
      </c>
      <c r="C33" s="17">
        <v>9</v>
      </c>
      <c r="D33" s="18"/>
      <c r="E33" s="15"/>
      <c r="F33" s="15"/>
      <c r="G33" s="16">
        <v>14</v>
      </c>
      <c r="H33" s="17">
        <v>0.18</v>
      </c>
      <c r="I33" s="17">
        <v>0.13</v>
      </c>
      <c r="J33" s="17"/>
      <c r="K33" s="17"/>
      <c r="L33" s="17"/>
      <c r="M33" s="17"/>
      <c r="N33" s="17"/>
      <c r="O33" s="17"/>
      <c r="P33" s="17"/>
      <c r="Q33" s="17"/>
      <c r="R33" s="17"/>
      <c r="S33" s="22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</row>
    <row r="34" spans="2:37" ht="15.75">
      <c r="B34" s="16" t="s">
        <v>162</v>
      </c>
      <c r="C34" s="17">
        <v>10</v>
      </c>
      <c r="D34" s="18"/>
      <c r="E34" s="15"/>
      <c r="F34" s="15"/>
      <c r="G34" s="16">
        <v>16</v>
      </c>
      <c r="H34" s="17">
        <v>0.17</v>
      </c>
      <c r="I34" s="17">
        <v>0.12</v>
      </c>
      <c r="J34" s="17"/>
      <c r="K34" s="17"/>
      <c r="L34" s="17"/>
      <c r="M34" s="17"/>
      <c r="N34" s="17"/>
      <c r="O34" s="17"/>
      <c r="P34" s="17"/>
      <c r="Q34" s="17"/>
      <c r="R34" s="17"/>
      <c r="S34" s="22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</row>
    <row r="35" spans="2:37" ht="15.75">
      <c r="B35" s="16" t="s">
        <v>163</v>
      </c>
      <c r="C35" s="17">
        <v>8</v>
      </c>
      <c r="D35" s="18"/>
      <c r="E35" s="15"/>
      <c r="F35" s="15"/>
      <c r="G35" s="16">
        <v>18</v>
      </c>
      <c r="H35" s="17">
        <v>0.16</v>
      </c>
      <c r="I35" s="17">
        <v>0.12</v>
      </c>
      <c r="J35" s="17"/>
      <c r="K35" s="17"/>
      <c r="L35" s="17"/>
      <c r="M35" s="17"/>
      <c r="N35" s="17"/>
      <c r="O35" s="17"/>
      <c r="P35" s="17"/>
      <c r="Q35" s="17"/>
      <c r="R35" s="17"/>
      <c r="S35" s="22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</row>
    <row r="36" spans="2:37" ht="15.75">
      <c r="B36" s="16" t="s">
        <v>164</v>
      </c>
      <c r="C36" s="17">
        <v>9</v>
      </c>
      <c r="D36" s="18"/>
      <c r="E36" s="15"/>
      <c r="F36" s="15"/>
      <c r="G36" s="16">
        <v>20</v>
      </c>
      <c r="H36" s="17">
        <v>0.15</v>
      </c>
      <c r="I36" s="17">
        <v>0.11</v>
      </c>
      <c r="J36" s="17"/>
      <c r="K36" s="17"/>
      <c r="L36" s="17"/>
      <c r="M36" s="17"/>
      <c r="N36" s="17"/>
      <c r="O36" s="17"/>
      <c r="P36" s="17"/>
      <c r="Q36" s="17"/>
      <c r="R36" s="17"/>
      <c r="S36" s="22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</row>
    <row r="37" spans="2:37" ht="15.75">
      <c r="B37" s="16" t="s">
        <v>165</v>
      </c>
      <c r="C37" s="17">
        <v>11</v>
      </c>
      <c r="D37" s="18"/>
      <c r="E37" s="15"/>
      <c r="F37" s="15"/>
      <c r="G37" s="16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22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</row>
    <row r="38" spans="2:37" ht="15.75">
      <c r="B38" s="16" t="s">
        <v>166</v>
      </c>
      <c r="C38" s="17">
        <v>9</v>
      </c>
      <c r="D38" s="18"/>
      <c r="E38" s="15"/>
      <c r="F38" s="15"/>
      <c r="G38" s="16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22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</row>
    <row r="39" spans="2:37" ht="16.5" thickBot="1">
      <c r="B39" s="16" t="s">
        <v>167</v>
      </c>
      <c r="C39" s="17">
        <v>10</v>
      </c>
      <c r="D39" s="18"/>
      <c r="E39" s="15"/>
      <c r="F39" s="15"/>
      <c r="G39" s="25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7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</row>
    <row r="40" spans="2:37" ht="15.75">
      <c r="B40" s="16" t="s">
        <v>168</v>
      </c>
      <c r="C40" s="17">
        <v>8</v>
      </c>
      <c r="D40" s="18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</row>
    <row r="41" spans="2:37" ht="15.75">
      <c r="B41" s="16" t="s">
        <v>169</v>
      </c>
      <c r="C41" s="17">
        <v>8</v>
      </c>
      <c r="D41" s="18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</row>
    <row r="42" spans="2:37" ht="15.75">
      <c r="B42" s="16" t="s">
        <v>170</v>
      </c>
      <c r="C42" s="17">
        <v>9</v>
      </c>
      <c r="D42" s="18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</row>
    <row r="43" spans="2:37" ht="15.75">
      <c r="B43" s="16" t="s">
        <v>171</v>
      </c>
      <c r="C43" s="17">
        <v>8</v>
      </c>
      <c r="D43" s="18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</row>
    <row r="44" spans="2:37" ht="15.75">
      <c r="B44" s="16" t="s">
        <v>172</v>
      </c>
      <c r="C44" s="17">
        <v>8</v>
      </c>
      <c r="D44" s="18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</row>
    <row r="45" spans="2:37" ht="15.75">
      <c r="B45" s="16" t="s">
        <v>173</v>
      </c>
      <c r="C45" s="17">
        <v>9</v>
      </c>
      <c r="D45" s="18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</row>
    <row r="46" spans="2:37" ht="15.75">
      <c r="B46" s="16" t="s">
        <v>174</v>
      </c>
      <c r="C46" s="17">
        <v>8</v>
      </c>
      <c r="D46" s="18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</row>
    <row r="47" spans="2:37" ht="15.75">
      <c r="B47" s="16" t="s">
        <v>175</v>
      </c>
      <c r="C47" s="17">
        <v>9</v>
      </c>
      <c r="D47" s="18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</row>
    <row r="48" spans="2:37" ht="15.75">
      <c r="B48" s="16" t="s">
        <v>176</v>
      </c>
      <c r="C48" s="17">
        <v>8</v>
      </c>
      <c r="D48" s="18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</row>
    <row r="49" spans="2:37" ht="15.75">
      <c r="B49" s="16" t="s">
        <v>177</v>
      </c>
      <c r="C49" s="17">
        <v>8</v>
      </c>
      <c r="D49" s="18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</row>
    <row r="50" spans="2:37" ht="15.75">
      <c r="B50" s="16" t="s">
        <v>178</v>
      </c>
      <c r="C50" s="17">
        <v>9</v>
      </c>
      <c r="D50" s="18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</row>
    <row r="51" spans="2:37" ht="15.75">
      <c r="B51" s="16" t="s">
        <v>179</v>
      </c>
      <c r="C51" s="17">
        <v>8</v>
      </c>
      <c r="D51" s="18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</row>
    <row r="52" spans="2:37" ht="15.75">
      <c r="B52" s="16" t="s">
        <v>180</v>
      </c>
      <c r="C52" s="17">
        <v>8</v>
      </c>
      <c r="D52" s="18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</row>
    <row r="53" spans="2:37" ht="15.75">
      <c r="B53" s="16" t="s">
        <v>181</v>
      </c>
      <c r="C53" s="17">
        <v>11</v>
      </c>
      <c r="D53" s="18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</row>
    <row r="54" spans="2:37" ht="15.75">
      <c r="B54" s="16" t="s">
        <v>182</v>
      </c>
      <c r="C54" s="17">
        <v>11</v>
      </c>
      <c r="D54" s="18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</row>
    <row r="55" spans="2:37" ht="15.75">
      <c r="B55" s="16" t="s">
        <v>183</v>
      </c>
      <c r="C55" s="17">
        <v>8</v>
      </c>
      <c r="D55" s="18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</row>
    <row r="56" spans="2:37" ht="15.75">
      <c r="B56" s="16" t="s">
        <v>184</v>
      </c>
      <c r="C56" s="17">
        <v>8</v>
      </c>
      <c r="D56" s="18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</row>
    <row r="57" spans="2:37" ht="15.75">
      <c r="B57" s="16" t="s">
        <v>185</v>
      </c>
      <c r="C57" s="17">
        <v>10</v>
      </c>
      <c r="D57" s="18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</row>
    <row r="58" spans="2:37" ht="15.75">
      <c r="B58" s="16" t="s">
        <v>186</v>
      </c>
      <c r="C58" s="17">
        <v>8</v>
      </c>
      <c r="D58" s="18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</row>
    <row r="59" spans="2:37" ht="15.75">
      <c r="B59" s="16" t="s">
        <v>187</v>
      </c>
      <c r="C59" s="17">
        <v>11</v>
      </c>
      <c r="D59" s="18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</row>
    <row r="60" spans="2:37" ht="15.75">
      <c r="B60" s="16" t="s">
        <v>188</v>
      </c>
      <c r="C60" s="17">
        <v>8</v>
      </c>
      <c r="D60" s="18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</row>
    <row r="61" spans="2:37" ht="15.75">
      <c r="B61" s="16" t="s">
        <v>189</v>
      </c>
      <c r="C61" s="17">
        <v>9</v>
      </c>
      <c r="D61" s="18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</row>
    <row r="62" spans="2:37" ht="15.75">
      <c r="B62" s="16" t="s">
        <v>190</v>
      </c>
      <c r="C62" s="17">
        <v>7</v>
      </c>
      <c r="D62" s="18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</row>
    <row r="63" spans="2:37" ht="15.75">
      <c r="B63" s="16" t="s">
        <v>191</v>
      </c>
      <c r="C63" s="17">
        <v>9</v>
      </c>
      <c r="D63" s="18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</row>
    <row r="64" spans="2:37" ht="15.75">
      <c r="B64" s="16" t="s">
        <v>192</v>
      </c>
      <c r="C64" s="17">
        <v>9</v>
      </c>
      <c r="D64" s="18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</row>
    <row r="65" spans="2:37" ht="15.75">
      <c r="B65" s="16" t="s">
        <v>193</v>
      </c>
      <c r="C65" s="17">
        <v>8</v>
      </c>
      <c r="D65" s="18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</row>
    <row r="66" spans="2:37" ht="15.75">
      <c r="B66" s="16" t="s">
        <v>194</v>
      </c>
      <c r="C66" s="17">
        <v>8</v>
      </c>
      <c r="D66" s="18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</row>
    <row r="67" spans="2:37" ht="15.75">
      <c r="B67" s="16" t="s">
        <v>195</v>
      </c>
      <c r="C67" s="17">
        <v>8</v>
      </c>
      <c r="D67" s="18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</row>
    <row r="68" spans="2:37" ht="15.75">
      <c r="B68" s="16" t="s">
        <v>196</v>
      </c>
      <c r="C68" s="17">
        <v>8</v>
      </c>
      <c r="D68" s="18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</row>
    <row r="69" spans="2:37" ht="15.75">
      <c r="B69" s="16" t="s">
        <v>197</v>
      </c>
      <c r="C69" s="17">
        <v>8</v>
      </c>
      <c r="D69" s="18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</row>
    <row r="70" spans="2:37" ht="15.75">
      <c r="B70" s="16" t="s">
        <v>198</v>
      </c>
      <c r="C70" s="17">
        <v>8</v>
      </c>
      <c r="D70" s="18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</row>
    <row r="71" spans="2:37" ht="15.75">
      <c r="B71" s="16" t="s">
        <v>199</v>
      </c>
      <c r="C71" s="17">
        <v>8</v>
      </c>
      <c r="D71" s="18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</row>
    <row r="72" spans="2:37" ht="15.75">
      <c r="B72" s="16" t="s">
        <v>200</v>
      </c>
      <c r="C72" s="17">
        <v>10</v>
      </c>
      <c r="D72" s="18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</row>
    <row r="73" spans="2:37" ht="15.75">
      <c r="B73" s="16" t="s">
        <v>201</v>
      </c>
      <c r="C73" s="17">
        <v>8</v>
      </c>
      <c r="D73" s="18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</row>
    <row r="74" spans="2:37" ht="15.75">
      <c r="B74" s="16" t="s">
        <v>202</v>
      </c>
      <c r="C74" s="17">
        <v>8</v>
      </c>
      <c r="D74" s="18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</row>
    <row r="75" spans="2:37" ht="15.75">
      <c r="B75" s="16" t="s">
        <v>203</v>
      </c>
      <c r="C75" s="17">
        <v>8</v>
      </c>
      <c r="D75" s="18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</row>
    <row r="76" spans="2:37" ht="15.75">
      <c r="B76" s="16" t="s">
        <v>204</v>
      </c>
      <c r="C76" s="17">
        <v>8</v>
      </c>
      <c r="D76" s="18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</row>
    <row r="77" spans="2:37" ht="15.75">
      <c r="B77" s="16" t="s">
        <v>205</v>
      </c>
      <c r="C77" s="17">
        <v>9</v>
      </c>
      <c r="D77" s="18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</row>
    <row r="78" spans="2:37" ht="15.75">
      <c r="B78" s="16" t="s">
        <v>206</v>
      </c>
      <c r="C78" s="17">
        <v>9</v>
      </c>
      <c r="D78" s="18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</row>
    <row r="79" spans="2:37" ht="15.75">
      <c r="B79" s="16" t="s">
        <v>207</v>
      </c>
      <c r="C79" s="17">
        <v>8</v>
      </c>
      <c r="D79" s="18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</row>
    <row r="80" spans="2:37" ht="15.75">
      <c r="B80" s="16" t="s">
        <v>208</v>
      </c>
      <c r="C80" s="17">
        <v>9</v>
      </c>
      <c r="D80" s="18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</row>
    <row r="81" spans="2:37" ht="15.75">
      <c r="B81" s="16" t="s">
        <v>209</v>
      </c>
      <c r="C81" s="17">
        <v>9</v>
      </c>
      <c r="D81" s="18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</row>
    <row r="82" spans="2:37" ht="15.75">
      <c r="B82" s="16" t="s">
        <v>210</v>
      </c>
      <c r="C82" s="17">
        <v>7</v>
      </c>
      <c r="D82" s="18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</row>
    <row r="83" spans="2:37" ht="15.75">
      <c r="B83" s="16" t="s">
        <v>211</v>
      </c>
      <c r="C83" s="17">
        <v>9</v>
      </c>
      <c r="D83" s="18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</row>
    <row r="84" spans="2:37" ht="15.75">
      <c r="B84" s="16" t="s">
        <v>212</v>
      </c>
      <c r="C84" s="17">
        <v>8</v>
      </c>
      <c r="D84" s="18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</row>
    <row r="85" spans="2:37" ht="15.75">
      <c r="B85" s="16" t="s">
        <v>213</v>
      </c>
      <c r="C85" s="17">
        <v>8</v>
      </c>
      <c r="D85" s="18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</row>
    <row r="86" spans="2:37" ht="15.75">
      <c r="B86" s="16" t="s">
        <v>214</v>
      </c>
      <c r="C86" s="17">
        <v>8</v>
      </c>
      <c r="D86" s="18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</row>
    <row r="87" spans="2:37" ht="15.75">
      <c r="B87" s="16" t="s">
        <v>215</v>
      </c>
      <c r="C87" s="17">
        <v>8</v>
      </c>
      <c r="D87" s="18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</row>
    <row r="88" spans="2:37" ht="15.75">
      <c r="B88" s="16" t="s">
        <v>216</v>
      </c>
      <c r="C88" s="17">
        <v>8</v>
      </c>
      <c r="D88" s="18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</row>
    <row r="89" spans="2:37" ht="15.75">
      <c r="B89" s="16" t="s">
        <v>217</v>
      </c>
      <c r="C89" s="17">
        <v>12</v>
      </c>
      <c r="D89" s="18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</row>
    <row r="90" spans="2:37" ht="15.75">
      <c r="B90" s="16" t="s">
        <v>218</v>
      </c>
      <c r="C90" s="17">
        <v>9</v>
      </c>
      <c r="D90" s="18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</row>
    <row r="91" spans="2:37" ht="15.75">
      <c r="B91" s="16" t="s">
        <v>219</v>
      </c>
      <c r="C91" s="17">
        <v>11</v>
      </c>
      <c r="D91" s="18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</row>
    <row r="92" spans="2:37" ht="15.75">
      <c r="B92" s="16" t="s">
        <v>220</v>
      </c>
      <c r="C92" s="17">
        <v>12</v>
      </c>
      <c r="D92" s="18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</row>
    <row r="93" spans="2:37" ht="15.75">
      <c r="B93" s="16" t="s">
        <v>221</v>
      </c>
      <c r="C93" s="17">
        <v>8</v>
      </c>
      <c r="D93" s="18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</row>
    <row r="94" spans="2:37" ht="15.75">
      <c r="B94" s="16" t="s">
        <v>222</v>
      </c>
      <c r="C94" s="17">
        <v>10</v>
      </c>
      <c r="D94" s="18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</row>
    <row r="95" spans="2:37" ht="15.75">
      <c r="B95" s="16" t="s">
        <v>223</v>
      </c>
      <c r="C95" s="17">
        <v>9</v>
      </c>
      <c r="D95" s="18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</row>
    <row r="96" spans="2:37" ht="15.75">
      <c r="B96" s="16" t="s">
        <v>224</v>
      </c>
      <c r="C96" s="17">
        <v>9</v>
      </c>
      <c r="D96" s="18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</row>
    <row r="97" spans="2:37" ht="15.75">
      <c r="B97" s="16" t="s">
        <v>225</v>
      </c>
      <c r="C97" s="17">
        <v>9</v>
      </c>
      <c r="D97" s="18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</row>
    <row r="98" spans="2:37" ht="15.75">
      <c r="B98" s="16" t="s">
        <v>226</v>
      </c>
      <c r="C98" s="17">
        <v>9</v>
      </c>
      <c r="D98" s="18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</row>
    <row r="99" spans="2:37" ht="15.75">
      <c r="B99" s="16" t="s">
        <v>227</v>
      </c>
      <c r="C99" s="17">
        <v>9</v>
      </c>
      <c r="D99" s="18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</row>
    <row r="100" spans="2:37" ht="15.75">
      <c r="B100" s="16" t="s">
        <v>228</v>
      </c>
      <c r="C100" s="17">
        <v>9</v>
      </c>
      <c r="D100" s="18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</row>
    <row r="101" spans="2:37" ht="15.75">
      <c r="B101" s="16" t="s">
        <v>229</v>
      </c>
      <c r="C101" s="17">
        <v>8</v>
      </c>
      <c r="D101" s="18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</row>
    <row r="102" spans="2:37" ht="15.75">
      <c r="B102" s="16" t="s">
        <v>230</v>
      </c>
      <c r="C102" s="17">
        <v>10</v>
      </c>
      <c r="D102" s="18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</row>
    <row r="103" spans="2:37" ht="15.75">
      <c r="B103" s="16" t="s">
        <v>231</v>
      </c>
      <c r="C103" s="17">
        <v>10</v>
      </c>
      <c r="D103" s="18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</row>
    <row r="104" spans="2:37" ht="15.75">
      <c r="B104" s="16" t="s">
        <v>232</v>
      </c>
      <c r="C104" s="17">
        <v>10</v>
      </c>
      <c r="D104" s="18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</row>
    <row r="105" spans="2:37" ht="15.75">
      <c r="B105" s="16" t="s">
        <v>233</v>
      </c>
      <c r="C105" s="17">
        <v>10</v>
      </c>
      <c r="D105" s="18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</row>
    <row r="106" spans="2:37" ht="15.75">
      <c r="B106" s="16" t="s">
        <v>234</v>
      </c>
      <c r="C106" s="17">
        <v>8</v>
      </c>
      <c r="D106" s="18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</row>
    <row r="107" spans="2:37" ht="15.75">
      <c r="B107" s="16" t="s">
        <v>235</v>
      </c>
      <c r="C107" s="17">
        <v>9</v>
      </c>
      <c r="D107" s="18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</row>
    <row r="108" spans="2:37" ht="15.75">
      <c r="B108" s="16" t="s">
        <v>236</v>
      </c>
      <c r="C108" s="17">
        <v>8</v>
      </c>
      <c r="D108" s="18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</row>
    <row r="109" spans="2:37" ht="15.75">
      <c r="B109" s="16" t="s">
        <v>237</v>
      </c>
      <c r="C109" s="17">
        <v>9</v>
      </c>
      <c r="D109" s="18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</row>
    <row r="110" spans="2:37" ht="15.75">
      <c r="B110" s="16" t="s">
        <v>238</v>
      </c>
      <c r="C110" s="17">
        <v>8</v>
      </c>
      <c r="D110" s="18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</row>
    <row r="111" spans="2:37" ht="15.75">
      <c r="B111" s="16" t="s">
        <v>239</v>
      </c>
      <c r="C111" s="17">
        <v>10</v>
      </c>
      <c r="D111" s="18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</row>
    <row r="112" spans="2:37" ht="15.75">
      <c r="B112" s="16" t="s">
        <v>240</v>
      </c>
      <c r="C112" s="17">
        <v>9</v>
      </c>
      <c r="D112" s="18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</row>
    <row r="113" spans="2:37" ht="15.75">
      <c r="B113" s="16" t="s">
        <v>241</v>
      </c>
      <c r="C113" s="17">
        <v>9</v>
      </c>
      <c r="D113" s="18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</row>
    <row r="114" spans="2:37" ht="15.75">
      <c r="B114" s="16" t="s">
        <v>242</v>
      </c>
      <c r="C114" s="17">
        <v>8</v>
      </c>
      <c r="D114" s="18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</row>
    <row r="115" spans="2:37" ht="15.75">
      <c r="B115" s="16" t="s">
        <v>243</v>
      </c>
      <c r="C115" s="17">
        <v>11</v>
      </c>
      <c r="D115" s="18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</row>
    <row r="116" spans="2:37" ht="15.75">
      <c r="B116" s="16" t="s">
        <v>244</v>
      </c>
      <c r="C116" s="17">
        <v>7</v>
      </c>
      <c r="D116" s="18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</row>
    <row r="117" spans="2:37" ht="15.75">
      <c r="B117" s="16" t="s">
        <v>245</v>
      </c>
      <c r="C117" s="17">
        <v>7</v>
      </c>
      <c r="D117" s="18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</row>
    <row r="118" spans="2:37" ht="15.75">
      <c r="B118" s="16" t="s">
        <v>246</v>
      </c>
      <c r="C118" s="17">
        <v>8</v>
      </c>
      <c r="D118" s="18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</row>
    <row r="119" spans="2:37" ht="15.75">
      <c r="B119" s="16" t="s">
        <v>247</v>
      </c>
      <c r="C119" s="17">
        <v>8</v>
      </c>
      <c r="D119" s="18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</row>
    <row r="120" spans="2:37" ht="15.75">
      <c r="B120" s="16" t="s">
        <v>248</v>
      </c>
      <c r="C120" s="17">
        <v>8</v>
      </c>
      <c r="D120" s="18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</row>
    <row r="121" spans="2:37" ht="15.75">
      <c r="B121" s="16" t="s">
        <v>249</v>
      </c>
      <c r="C121" s="17">
        <v>8</v>
      </c>
      <c r="D121" s="18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</row>
    <row r="122" spans="2:37" ht="15.75">
      <c r="B122" s="16" t="s">
        <v>250</v>
      </c>
      <c r="C122" s="17">
        <v>8</v>
      </c>
      <c r="D122" s="18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</row>
    <row r="123" spans="2:37" ht="15.75">
      <c r="B123" s="16" t="s">
        <v>251</v>
      </c>
      <c r="C123" s="17">
        <v>8</v>
      </c>
      <c r="D123" s="18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</row>
    <row r="124" spans="2:37" ht="15.75">
      <c r="B124" s="16" t="s">
        <v>252</v>
      </c>
      <c r="C124" s="17">
        <v>9</v>
      </c>
      <c r="D124" s="18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</row>
    <row r="125" spans="2:37" ht="15.75">
      <c r="B125" s="16" t="s">
        <v>253</v>
      </c>
      <c r="C125" s="17">
        <v>8</v>
      </c>
      <c r="D125" s="18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</row>
    <row r="126" spans="2:37" ht="15.75">
      <c r="B126" s="16" t="s">
        <v>254</v>
      </c>
      <c r="C126" s="17">
        <v>8</v>
      </c>
      <c r="D126" s="18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</row>
    <row r="127" spans="2:37" ht="15.75">
      <c r="B127" s="16" t="s">
        <v>255</v>
      </c>
      <c r="C127" s="17">
        <v>9</v>
      </c>
      <c r="D127" s="18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</row>
    <row r="128" spans="2:37" ht="15.75">
      <c r="B128" s="16" t="s">
        <v>256</v>
      </c>
      <c r="C128" s="17">
        <v>8</v>
      </c>
      <c r="D128" s="18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</row>
    <row r="129" spans="2:37" ht="15.75">
      <c r="B129" s="16" t="s">
        <v>257</v>
      </c>
      <c r="C129" s="17">
        <v>8</v>
      </c>
      <c r="D129" s="18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</row>
    <row r="130" spans="2:37" ht="15.75">
      <c r="B130" s="16" t="s">
        <v>258</v>
      </c>
      <c r="C130" s="17">
        <v>9</v>
      </c>
      <c r="D130" s="18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</row>
    <row r="131" spans="2:37" ht="15.75">
      <c r="B131" s="16" t="s">
        <v>259</v>
      </c>
      <c r="C131" s="17">
        <v>10</v>
      </c>
      <c r="D131" s="18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</row>
    <row r="132" spans="2:37" ht="15.75">
      <c r="B132" s="16" t="s">
        <v>260</v>
      </c>
      <c r="C132" s="17">
        <v>10</v>
      </c>
      <c r="D132" s="18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</row>
    <row r="133" spans="2:37" ht="15.75">
      <c r="B133" s="16" t="s">
        <v>261</v>
      </c>
      <c r="C133" s="17">
        <v>10</v>
      </c>
      <c r="D133" s="18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</row>
    <row r="134" spans="2:37" ht="15.75">
      <c r="B134" s="16" t="s">
        <v>262</v>
      </c>
      <c r="C134" s="17">
        <v>9</v>
      </c>
      <c r="D134" s="18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</row>
    <row r="135" spans="2:37" ht="15.75">
      <c r="B135" s="16" t="s">
        <v>263</v>
      </c>
      <c r="C135" s="17">
        <v>8</v>
      </c>
      <c r="D135" s="18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</row>
    <row r="136" spans="2:37" ht="15.75">
      <c r="B136" s="16" t="s">
        <v>264</v>
      </c>
      <c r="C136" s="17">
        <v>8</v>
      </c>
      <c r="D136" s="18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</row>
    <row r="137" spans="2:37" ht="15.75">
      <c r="B137" s="16" t="s">
        <v>265</v>
      </c>
      <c r="C137" s="17">
        <v>8</v>
      </c>
      <c r="D137" s="18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</row>
    <row r="138" spans="2:37" ht="15.75">
      <c r="B138" s="16" t="s">
        <v>266</v>
      </c>
      <c r="C138" s="17">
        <v>10</v>
      </c>
      <c r="D138" s="18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</row>
    <row r="139" spans="2:37" ht="15.75">
      <c r="B139" s="16" t="s">
        <v>267</v>
      </c>
      <c r="C139" s="17">
        <v>9</v>
      </c>
      <c r="D139" s="18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</row>
    <row r="140" spans="2:37" ht="15.75">
      <c r="B140" s="16" t="s">
        <v>268</v>
      </c>
      <c r="C140" s="17">
        <v>8</v>
      </c>
      <c r="D140" s="18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</row>
    <row r="141" spans="2:37" ht="15.75">
      <c r="B141" s="16" t="s">
        <v>269</v>
      </c>
      <c r="C141" s="17">
        <v>8</v>
      </c>
      <c r="D141" s="18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</row>
    <row r="142" spans="2:37" ht="15.75">
      <c r="B142" s="16" t="s">
        <v>270</v>
      </c>
      <c r="C142" s="17">
        <v>9</v>
      </c>
      <c r="D142" s="18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</row>
    <row r="143" spans="2:37" ht="15.75">
      <c r="B143" s="16" t="s">
        <v>271</v>
      </c>
      <c r="C143" s="17">
        <v>8</v>
      </c>
      <c r="D143" s="18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</row>
    <row r="144" spans="2:37" ht="15.75">
      <c r="B144" s="16" t="s">
        <v>272</v>
      </c>
      <c r="C144" s="17">
        <v>8</v>
      </c>
      <c r="D144" s="18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</row>
    <row r="145" spans="2:37" ht="15.75">
      <c r="B145" s="16" t="s">
        <v>273</v>
      </c>
      <c r="C145" s="17">
        <v>9</v>
      </c>
      <c r="D145" s="18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</row>
    <row r="146" spans="2:37" ht="15.75">
      <c r="B146" s="16" t="s">
        <v>274</v>
      </c>
      <c r="C146" s="17"/>
      <c r="D146" s="18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</row>
    <row r="147" spans="2:37" ht="15.75">
      <c r="B147" s="16" t="s">
        <v>275</v>
      </c>
      <c r="C147" s="17">
        <v>10</v>
      </c>
      <c r="D147" s="18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</row>
    <row r="148" spans="2:37" ht="15.75">
      <c r="B148" s="16" t="s">
        <v>276</v>
      </c>
      <c r="C148" s="17">
        <v>8</v>
      </c>
      <c r="D148" s="18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</row>
    <row r="149" spans="2:37" ht="15.75">
      <c r="B149" s="16" t="s">
        <v>277</v>
      </c>
      <c r="C149" s="17">
        <v>9</v>
      </c>
      <c r="D149" s="18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</row>
    <row r="150" spans="2:37" ht="15.75">
      <c r="B150" s="16" t="s">
        <v>278</v>
      </c>
      <c r="C150" s="17">
        <v>9</v>
      </c>
      <c r="D150" s="18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</row>
    <row r="151" spans="2:37" ht="15.75">
      <c r="B151" s="16" t="s">
        <v>279</v>
      </c>
      <c r="C151" s="17">
        <v>9</v>
      </c>
      <c r="D151" s="18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</row>
    <row r="152" spans="2:37" ht="15.75">
      <c r="B152" s="16" t="s">
        <v>280</v>
      </c>
      <c r="C152" s="17">
        <v>8</v>
      </c>
      <c r="D152" s="18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</row>
    <row r="153" spans="2:37" ht="15.75">
      <c r="B153" s="16" t="s">
        <v>281</v>
      </c>
      <c r="C153" s="17">
        <v>9</v>
      </c>
      <c r="D153" s="18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</row>
    <row r="154" spans="2:37" ht="15.75">
      <c r="B154" s="16" t="s">
        <v>282</v>
      </c>
      <c r="C154" s="17">
        <v>10</v>
      </c>
      <c r="D154" s="18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</row>
    <row r="155" spans="2:37" ht="15.75">
      <c r="B155" s="16" t="s">
        <v>283</v>
      </c>
      <c r="C155" s="17">
        <v>10</v>
      </c>
      <c r="D155" s="18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</row>
    <row r="156" spans="2:37" ht="15.75">
      <c r="B156" s="16" t="s">
        <v>284</v>
      </c>
      <c r="C156" s="17">
        <v>8</v>
      </c>
      <c r="D156" s="18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</row>
    <row r="157" spans="2:37" ht="15.75">
      <c r="B157" s="16" t="s">
        <v>285</v>
      </c>
      <c r="C157" s="17">
        <v>8</v>
      </c>
      <c r="D157" s="18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</row>
    <row r="158" spans="2:37" ht="15.75">
      <c r="B158" s="16" t="s">
        <v>286</v>
      </c>
      <c r="C158" s="17">
        <v>9</v>
      </c>
      <c r="D158" s="18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</row>
    <row r="159" spans="2:37" ht="15.75">
      <c r="B159" s="16" t="s">
        <v>287</v>
      </c>
      <c r="C159" s="17">
        <v>9</v>
      </c>
      <c r="D159" s="18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</row>
    <row r="160" spans="2:37" ht="15.75">
      <c r="B160" s="16" t="s">
        <v>288</v>
      </c>
      <c r="C160" s="17">
        <v>11</v>
      </c>
      <c r="D160" s="18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</row>
    <row r="161" spans="2:37" ht="15.75">
      <c r="B161" s="16" t="s">
        <v>289</v>
      </c>
      <c r="C161" s="17">
        <v>9</v>
      </c>
      <c r="D161" s="18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</row>
    <row r="162" spans="2:37" ht="15.75">
      <c r="B162" s="16" t="s">
        <v>290</v>
      </c>
      <c r="C162" s="17">
        <v>10</v>
      </c>
      <c r="D162" s="18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</row>
    <row r="163" spans="2:37" ht="15.75">
      <c r="B163" s="16" t="s">
        <v>291</v>
      </c>
      <c r="C163" s="17">
        <v>9</v>
      </c>
      <c r="D163" s="18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</row>
    <row r="164" spans="2:37" ht="15.75">
      <c r="B164" s="16" t="s">
        <v>292</v>
      </c>
      <c r="C164" s="17">
        <v>9</v>
      </c>
      <c r="D164" s="18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</row>
    <row r="165" spans="2:37" ht="15.75">
      <c r="B165" s="16" t="s">
        <v>293</v>
      </c>
      <c r="C165" s="17">
        <v>10</v>
      </c>
      <c r="D165" s="18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</row>
    <row r="166" spans="2:37" ht="15.75">
      <c r="B166" s="16" t="s">
        <v>294</v>
      </c>
      <c r="C166" s="17">
        <v>9</v>
      </c>
      <c r="D166" s="18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</row>
    <row r="167" spans="2:37" ht="15.75">
      <c r="B167" s="16" t="s">
        <v>295</v>
      </c>
      <c r="C167" s="17">
        <v>8</v>
      </c>
      <c r="D167" s="18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</row>
    <row r="168" spans="2:37" ht="15.75">
      <c r="B168" s="16" t="s">
        <v>296</v>
      </c>
      <c r="C168" s="17">
        <v>9</v>
      </c>
      <c r="D168" s="18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</row>
    <row r="169" spans="2:37" ht="15.75">
      <c r="B169" s="16" t="s">
        <v>297</v>
      </c>
      <c r="C169" s="17">
        <v>10</v>
      </c>
      <c r="D169" s="18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</row>
    <row r="170" spans="2:37">
      <c r="B170" s="7" t="s">
        <v>298</v>
      </c>
      <c r="C170" s="1">
        <v>10</v>
      </c>
      <c r="D170" s="10"/>
    </row>
    <row r="171" spans="2:37">
      <c r="B171" s="7" t="s">
        <v>299</v>
      </c>
      <c r="C171" s="1">
        <v>9</v>
      </c>
      <c r="D171" s="10"/>
    </row>
    <row r="172" spans="2:37">
      <c r="B172" s="7" t="s">
        <v>300</v>
      </c>
      <c r="C172" s="1">
        <v>9</v>
      </c>
      <c r="D172" s="10"/>
    </row>
    <row r="173" spans="2:37">
      <c r="B173" s="7" t="s">
        <v>301</v>
      </c>
      <c r="C173" s="1">
        <v>9</v>
      </c>
      <c r="D173" s="10"/>
    </row>
    <row r="174" spans="2:37">
      <c r="B174" s="7" t="s">
        <v>302</v>
      </c>
      <c r="C174" s="1">
        <v>8</v>
      </c>
      <c r="D174" s="10"/>
    </row>
    <row r="175" spans="2:37">
      <c r="B175" s="7" t="s">
        <v>303</v>
      </c>
      <c r="C175" s="1">
        <v>10</v>
      </c>
      <c r="D175" s="10"/>
    </row>
    <row r="176" spans="2:37">
      <c r="B176" s="7" t="s">
        <v>304</v>
      </c>
      <c r="C176" s="1">
        <v>8</v>
      </c>
      <c r="D176" s="10"/>
    </row>
    <row r="177" spans="2:4">
      <c r="B177" s="7" t="s">
        <v>305</v>
      </c>
      <c r="C177" s="1">
        <v>8</v>
      </c>
      <c r="D177" s="10"/>
    </row>
    <row r="178" spans="2:4">
      <c r="B178" s="7" t="s">
        <v>306</v>
      </c>
      <c r="C178" s="1">
        <v>11</v>
      </c>
      <c r="D178" s="10"/>
    </row>
    <row r="179" spans="2:4">
      <c r="B179" s="7" t="s">
        <v>307</v>
      </c>
      <c r="C179" s="1">
        <v>9</v>
      </c>
      <c r="D179" s="10"/>
    </row>
    <row r="180" spans="2:4">
      <c r="B180" s="7" t="s">
        <v>308</v>
      </c>
      <c r="C180" s="1">
        <v>9</v>
      </c>
      <c r="D180" s="10"/>
    </row>
    <row r="181" spans="2:4">
      <c r="B181" s="7" t="s">
        <v>309</v>
      </c>
      <c r="C181" s="1">
        <v>8</v>
      </c>
      <c r="D181" s="10"/>
    </row>
    <row r="182" spans="2:4">
      <c r="B182" s="7" t="s">
        <v>310</v>
      </c>
      <c r="C182" s="1">
        <v>9</v>
      </c>
      <c r="D182" s="10"/>
    </row>
    <row r="183" spans="2:4">
      <c r="B183" s="7" t="s">
        <v>311</v>
      </c>
      <c r="C183" s="1">
        <v>9</v>
      </c>
      <c r="D183" s="10"/>
    </row>
    <row r="184" spans="2:4">
      <c r="B184" s="7" t="s">
        <v>312</v>
      </c>
      <c r="C184" s="1">
        <v>9</v>
      </c>
      <c r="D184" s="10"/>
    </row>
    <row r="185" spans="2:4">
      <c r="B185" s="7" t="s">
        <v>313</v>
      </c>
      <c r="C185" s="1">
        <v>8</v>
      </c>
      <c r="D185" s="10"/>
    </row>
    <row r="186" spans="2:4">
      <c r="B186" s="7" t="s">
        <v>314</v>
      </c>
      <c r="C186" s="1">
        <v>8</v>
      </c>
      <c r="D186" s="10"/>
    </row>
    <row r="187" spans="2:4">
      <c r="B187" s="7" t="s">
        <v>315</v>
      </c>
      <c r="C187" s="1">
        <v>9</v>
      </c>
      <c r="D187" s="10"/>
    </row>
    <row r="188" spans="2:4">
      <c r="B188" s="7" t="s">
        <v>316</v>
      </c>
      <c r="C188" s="1">
        <v>10</v>
      </c>
      <c r="D188" s="10"/>
    </row>
    <row r="189" spans="2:4">
      <c r="B189" s="7" t="s">
        <v>317</v>
      </c>
      <c r="C189" s="1">
        <v>9</v>
      </c>
      <c r="D189" s="10"/>
    </row>
    <row r="190" spans="2:4">
      <c r="B190" s="7" t="s">
        <v>318</v>
      </c>
      <c r="C190" s="1">
        <v>8</v>
      </c>
      <c r="D190" s="10"/>
    </row>
    <row r="191" spans="2:4">
      <c r="B191" s="7" t="s">
        <v>319</v>
      </c>
      <c r="C191" s="1">
        <v>8</v>
      </c>
      <c r="D191" s="10"/>
    </row>
    <row r="192" spans="2:4">
      <c r="B192" s="7" t="s">
        <v>320</v>
      </c>
      <c r="C192" s="1">
        <v>8</v>
      </c>
      <c r="D192" s="10"/>
    </row>
    <row r="193" spans="2:4">
      <c r="B193" s="7" t="s">
        <v>321</v>
      </c>
      <c r="C193" s="1">
        <v>11</v>
      </c>
      <c r="D193" s="10"/>
    </row>
    <row r="194" spans="2:4">
      <c r="B194" s="7" t="s">
        <v>322</v>
      </c>
      <c r="C194" s="1">
        <v>9</v>
      </c>
      <c r="D194" s="10"/>
    </row>
    <row r="195" spans="2:4">
      <c r="B195" s="7" t="s">
        <v>323</v>
      </c>
      <c r="C195" s="1">
        <v>8</v>
      </c>
      <c r="D195" s="10"/>
    </row>
    <row r="196" spans="2:4">
      <c r="B196" s="7" t="s">
        <v>324</v>
      </c>
      <c r="C196" s="1">
        <v>8</v>
      </c>
      <c r="D196" s="10"/>
    </row>
    <row r="197" spans="2:4">
      <c r="B197" s="7" t="s">
        <v>325</v>
      </c>
      <c r="C197" s="1">
        <v>9</v>
      </c>
      <c r="D197" s="10"/>
    </row>
    <row r="198" spans="2:4">
      <c r="B198" s="7" t="s">
        <v>326</v>
      </c>
      <c r="C198" s="1">
        <v>8</v>
      </c>
      <c r="D198" s="10"/>
    </row>
    <row r="199" spans="2:4">
      <c r="B199" s="7" t="s">
        <v>327</v>
      </c>
      <c r="C199" s="1">
        <v>8</v>
      </c>
      <c r="D199" s="10"/>
    </row>
    <row r="200" spans="2:4">
      <c r="B200" s="7" t="s">
        <v>328</v>
      </c>
      <c r="C200" s="1">
        <v>11</v>
      </c>
      <c r="D200" s="10"/>
    </row>
    <row r="201" spans="2:4">
      <c r="B201" s="7" t="s">
        <v>329</v>
      </c>
      <c r="C201" s="1">
        <v>9</v>
      </c>
      <c r="D201" s="10"/>
    </row>
    <row r="202" spans="2:4">
      <c r="B202" s="7" t="s">
        <v>330</v>
      </c>
      <c r="C202" s="1">
        <v>8</v>
      </c>
      <c r="D202" s="10"/>
    </row>
    <row r="203" spans="2:4">
      <c r="B203" s="7" t="s">
        <v>331</v>
      </c>
      <c r="C203" s="1">
        <v>9</v>
      </c>
      <c r="D203" s="10"/>
    </row>
    <row r="204" spans="2:4">
      <c r="B204" s="7" t="s">
        <v>332</v>
      </c>
      <c r="C204" s="1">
        <v>9</v>
      </c>
      <c r="D204" s="10"/>
    </row>
    <row r="205" spans="2:4">
      <c r="B205" s="7" t="s">
        <v>333</v>
      </c>
      <c r="C205" s="1">
        <v>8</v>
      </c>
      <c r="D205" s="10"/>
    </row>
    <row r="206" spans="2:4">
      <c r="B206" s="7" t="s">
        <v>334</v>
      </c>
      <c r="C206" s="1">
        <v>10</v>
      </c>
      <c r="D206" s="10"/>
    </row>
    <row r="207" spans="2:4">
      <c r="B207" s="7" t="s">
        <v>335</v>
      </c>
      <c r="C207" s="1">
        <v>10</v>
      </c>
      <c r="D207" s="10"/>
    </row>
    <row r="208" spans="2:4">
      <c r="B208" s="7" t="s">
        <v>336</v>
      </c>
      <c r="C208" s="1">
        <v>9</v>
      </c>
      <c r="D208" s="10"/>
    </row>
    <row r="209" spans="2:4">
      <c r="B209" s="7" t="s">
        <v>337</v>
      </c>
      <c r="C209" s="1">
        <v>9</v>
      </c>
      <c r="D209" s="10"/>
    </row>
    <row r="210" spans="2:4">
      <c r="B210" s="7" t="s">
        <v>338</v>
      </c>
      <c r="C210" s="1">
        <v>8</v>
      </c>
      <c r="D210" s="10"/>
    </row>
    <row r="211" spans="2:4">
      <c r="B211" s="7" t="s">
        <v>339</v>
      </c>
      <c r="C211" s="1">
        <v>8</v>
      </c>
      <c r="D211" s="10"/>
    </row>
    <row r="212" spans="2:4">
      <c r="B212" s="7" t="s">
        <v>340</v>
      </c>
      <c r="C212" s="1">
        <v>10</v>
      </c>
      <c r="D212" s="10"/>
    </row>
    <row r="213" spans="2:4">
      <c r="B213" s="7" t="s">
        <v>341</v>
      </c>
      <c r="C213" s="1">
        <v>10</v>
      </c>
      <c r="D213" s="10"/>
    </row>
    <row r="214" spans="2:4">
      <c r="B214" s="7" t="s">
        <v>342</v>
      </c>
      <c r="C214" s="1">
        <v>9</v>
      </c>
      <c r="D214" s="10"/>
    </row>
    <row r="215" spans="2:4">
      <c r="B215" s="7" t="s">
        <v>343</v>
      </c>
      <c r="C215" s="1">
        <v>8</v>
      </c>
      <c r="D215" s="10"/>
    </row>
    <row r="216" spans="2:4">
      <c r="B216" s="7" t="s">
        <v>344</v>
      </c>
      <c r="C216" s="1">
        <v>8</v>
      </c>
      <c r="D216" s="10"/>
    </row>
    <row r="217" spans="2:4">
      <c r="B217" s="7" t="s">
        <v>345</v>
      </c>
      <c r="C217" s="1">
        <v>8</v>
      </c>
      <c r="D217" s="10"/>
    </row>
    <row r="218" spans="2:4">
      <c r="B218" s="7" t="s">
        <v>346</v>
      </c>
      <c r="C218" s="1">
        <v>8</v>
      </c>
      <c r="D218" s="10"/>
    </row>
    <row r="219" spans="2:4">
      <c r="B219" s="7" t="s">
        <v>347</v>
      </c>
      <c r="C219" s="1">
        <v>8</v>
      </c>
      <c r="D219" s="10"/>
    </row>
    <row r="220" spans="2:4">
      <c r="B220" s="7" t="s">
        <v>348</v>
      </c>
      <c r="C220" s="1">
        <v>8</v>
      </c>
      <c r="D220" s="10"/>
    </row>
    <row r="221" spans="2:4">
      <c r="B221" s="7" t="s">
        <v>349</v>
      </c>
      <c r="C221" s="1">
        <v>11</v>
      </c>
      <c r="D221" s="10"/>
    </row>
    <row r="222" spans="2:4">
      <c r="B222" s="7" t="s">
        <v>350</v>
      </c>
      <c r="C222" s="1">
        <v>8</v>
      </c>
      <c r="D222" s="10"/>
    </row>
    <row r="223" spans="2:4">
      <c r="B223" s="7" t="s">
        <v>351</v>
      </c>
      <c r="C223" s="1">
        <v>9</v>
      </c>
      <c r="D223" s="10"/>
    </row>
    <row r="224" spans="2:4">
      <c r="B224" s="7" t="s">
        <v>352</v>
      </c>
      <c r="C224" s="1">
        <v>9</v>
      </c>
      <c r="D224" s="10"/>
    </row>
    <row r="225" spans="2:4">
      <c r="B225" s="7" t="s">
        <v>353</v>
      </c>
      <c r="C225" s="1">
        <v>8</v>
      </c>
      <c r="D225" s="10"/>
    </row>
    <row r="226" spans="2:4">
      <c r="B226" s="7" t="s">
        <v>354</v>
      </c>
      <c r="C226" s="1">
        <v>8</v>
      </c>
      <c r="D226" s="10"/>
    </row>
    <row r="227" spans="2:4">
      <c r="B227" s="7" t="s">
        <v>355</v>
      </c>
      <c r="C227" s="1">
        <v>9</v>
      </c>
      <c r="D227" s="10"/>
    </row>
    <row r="228" spans="2:4">
      <c r="B228" s="7" t="s">
        <v>356</v>
      </c>
      <c r="C228" s="1">
        <v>9</v>
      </c>
      <c r="D228" s="10"/>
    </row>
    <row r="229" spans="2:4">
      <c r="B229" s="7" t="s">
        <v>357</v>
      </c>
      <c r="C229" s="1">
        <v>9</v>
      </c>
      <c r="D229" s="10"/>
    </row>
    <row r="230" spans="2:4">
      <c r="B230" s="7" t="s">
        <v>358</v>
      </c>
      <c r="C230" s="1">
        <v>9</v>
      </c>
      <c r="D230" s="10"/>
    </row>
    <row r="231" spans="2:4">
      <c r="B231" s="7" t="s">
        <v>359</v>
      </c>
      <c r="C231" s="1">
        <v>10</v>
      </c>
      <c r="D231" s="10"/>
    </row>
    <row r="232" spans="2:4">
      <c r="B232" s="7" t="s">
        <v>360</v>
      </c>
      <c r="C232" s="1">
        <v>8</v>
      </c>
      <c r="D232" s="10"/>
    </row>
    <row r="233" spans="2:4">
      <c r="B233" s="7" t="s">
        <v>361</v>
      </c>
      <c r="C233" s="1">
        <v>9</v>
      </c>
      <c r="D233" s="10"/>
    </row>
    <row r="234" spans="2:4">
      <c r="B234" s="7" t="s">
        <v>362</v>
      </c>
      <c r="C234" s="1">
        <v>8</v>
      </c>
      <c r="D234" s="10"/>
    </row>
    <row r="235" spans="2:4">
      <c r="B235" s="7" t="s">
        <v>363</v>
      </c>
      <c r="C235" s="1">
        <v>8</v>
      </c>
      <c r="D235" s="10"/>
    </row>
    <row r="236" spans="2:4">
      <c r="B236" s="7" t="s">
        <v>364</v>
      </c>
      <c r="C236" s="1">
        <v>8</v>
      </c>
      <c r="D236" s="10"/>
    </row>
    <row r="237" spans="2:4">
      <c r="B237" s="7" t="s">
        <v>365</v>
      </c>
      <c r="C237" s="1">
        <v>8</v>
      </c>
      <c r="D237" s="10"/>
    </row>
    <row r="238" spans="2:4">
      <c r="B238" s="7" t="s">
        <v>366</v>
      </c>
      <c r="C238" s="1">
        <v>8</v>
      </c>
      <c r="D238" s="10"/>
    </row>
    <row r="239" spans="2:4">
      <c r="B239" s="7" t="s">
        <v>367</v>
      </c>
      <c r="C239" s="1">
        <v>8</v>
      </c>
      <c r="D239" s="10"/>
    </row>
    <row r="240" spans="2:4">
      <c r="B240" s="7" t="s">
        <v>368</v>
      </c>
      <c r="C240" s="1">
        <v>8</v>
      </c>
      <c r="D240" s="10"/>
    </row>
    <row r="241" spans="2:4">
      <c r="B241" s="7" t="s">
        <v>369</v>
      </c>
      <c r="C241" s="1">
        <v>9</v>
      </c>
      <c r="D241" s="10"/>
    </row>
    <row r="242" spans="2:4">
      <c r="B242" s="7" t="s">
        <v>370</v>
      </c>
      <c r="C242" s="1">
        <v>8</v>
      </c>
      <c r="D242" s="10"/>
    </row>
    <row r="243" spans="2:4">
      <c r="B243" s="7" t="s">
        <v>371</v>
      </c>
      <c r="C243" s="1">
        <v>10</v>
      </c>
      <c r="D243" s="10"/>
    </row>
    <row r="244" spans="2:4">
      <c r="B244" s="7" t="s">
        <v>372</v>
      </c>
      <c r="C244" s="1">
        <v>11</v>
      </c>
      <c r="D244" s="10"/>
    </row>
    <row r="245" spans="2:4">
      <c r="B245" s="7" t="s">
        <v>373</v>
      </c>
      <c r="C245" s="1">
        <v>9</v>
      </c>
      <c r="D245" s="10"/>
    </row>
    <row r="246" spans="2:4">
      <c r="B246" s="7" t="s">
        <v>374</v>
      </c>
      <c r="C246" s="1">
        <v>8</v>
      </c>
      <c r="D246" s="10"/>
    </row>
    <row r="247" spans="2:4">
      <c r="B247" s="7" t="s">
        <v>375</v>
      </c>
      <c r="C247" s="1">
        <v>10</v>
      </c>
      <c r="D247" s="10"/>
    </row>
    <row r="248" spans="2:4">
      <c r="B248" s="7" t="s">
        <v>376</v>
      </c>
      <c r="C248" s="1">
        <v>8</v>
      </c>
      <c r="D248" s="10"/>
    </row>
    <row r="249" spans="2:4">
      <c r="B249" s="7" t="s">
        <v>377</v>
      </c>
      <c r="C249" s="1">
        <v>8</v>
      </c>
      <c r="D249" s="10"/>
    </row>
    <row r="250" spans="2:4">
      <c r="B250" s="7" t="s">
        <v>378</v>
      </c>
      <c r="C250" s="1">
        <v>9</v>
      </c>
      <c r="D250" s="10"/>
    </row>
    <row r="251" spans="2:4">
      <c r="B251" s="7" t="s">
        <v>379</v>
      </c>
      <c r="C251" s="1">
        <v>9</v>
      </c>
      <c r="D251" s="10"/>
    </row>
    <row r="252" spans="2:4">
      <c r="B252" s="7" t="s">
        <v>380</v>
      </c>
      <c r="C252" s="1">
        <v>8</v>
      </c>
      <c r="D252" s="10"/>
    </row>
    <row r="253" spans="2:4">
      <c r="B253" s="7" t="s">
        <v>381</v>
      </c>
      <c r="C253" s="1">
        <v>8</v>
      </c>
      <c r="D253" s="10"/>
    </row>
    <row r="254" spans="2:4">
      <c r="B254" s="7" t="s">
        <v>382</v>
      </c>
      <c r="C254" s="1">
        <v>9</v>
      </c>
      <c r="D254" s="10"/>
    </row>
    <row r="255" spans="2:4">
      <c r="B255" s="7" t="s">
        <v>383</v>
      </c>
      <c r="C255" s="1">
        <v>8</v>
      </c>
      <c r="D255" s="10"/>
    </row>
    <row r="256" spans="2:4">
      <c r="B256" s="7" t="s">
        <v>384</v>
      </c>
      <c r="C256" s="1">
        <v>9</v>
      </c>
      <c r="D256" s="10"/>
    </row>
    <row r="257" spans="2:4">
      <c r="B257" s="7" t="s">
        <v>385</v>
      </c>
      <c r="C257" s="1">
        <v>8</v>
      </c>
      <c r="D257" s="10"/>
    </row>
    <row r="258" spans="2:4">
      <c r="B258" s="7" t="s">
        <v>386</v>
      </c>
      <c r="C258" s="1">
        <v>8</v>
      </c>
      <c r="D258" s="10"/>
    </row>
    <row r="259" spans="2:4">
      <c r="B259" s="7" t="s">
        <v>387</v>
      </c>
      <c r="C259" s="1">
        <v>11</v>
      </c>
      <c r="D259" s="10"/>
    </row>
    <row r="260" spans="2:4">
      <c r="B260" s="7" t="s">
        <v>388</v>
      </c>
      <c r="C260" s="1">
        <v>9</v>
      </c>
      <c r="D260" s="10"/>
    </row>
    <row r="261" spans="2:4">
      <c r="B261" s="7" t="s">
        <v>389</v>
      </c>
      <c r="C261" s="1">
        <v>8</v>
      </c>
      <c r="D261" s="10"/>
    </row>
    <row r="262" spans="2:4">
      <c r="B262" s="7" t="s">
        <v>390</v>
      </c>
      <c r="C262" s="1">
        <v>9</v>
      </c>
      <c r="D262" s="10"/>
    </row>
    <row r="263" spans="2:4">
      <c r="B263" s="7" t="s">
        <v>391</v>
      </c>
      <c r="C263" s="1">
        <v>8</v>
      </c>
      <c r="D263" s="10"/>
    </row>
    <row r="264" spans="2:4">
      <c r="B264" s="7" t="s">
        <v>392</v>
      </c>
      <c r="C264" s="1">
        <v>9</v>
      </c>
      <c r="D264" s="10"/>
    </row>
    <row r="265" spans="2:4">
      <c r="B265" s="7" t="s">
        <v>393</v>
      </c>
      <c r="C265" s="1">
        <v>8</v>
      </c>
      <c r="D265" s="10"/>
    </row>
    <row r="266" spans="2:4">
      <c r="B266" s="7" t="s">
        <v>394</v>
      </c>
      <c r="C266" s="1">
        <v>8</v>
      </c>
      <c r="D266" s="10"/>
    </row>
    <row r="267" spans="2:4">
      <c r="B267" s="7" t="s">
        <v>395</v>
      </c>
      <c r="C267" s="1">
        <v>9</v>
      </c>
      <c r="D267" s="10"/>
    </row>
    <row r="268" spans="2:4">
      <c r="B268" s="7" t="s">
        <v>396</v>
      </c>
      <c r="C268" s="1">
        <v>8</v>
      </c>
      <c r="D268" s="10"/>
    </row>
    <row r="269" spans="2:4">
      <c r="B269" s="7" t="s">
        <v>397</v>
      </c>
      <c r="C269" s="1">
        <v>9</v>
      </c>
      <c r="D269" s="10"/>
    </row>
    <row r="270" spans="2:4">
      <c r="B270" s="7" t="s">
        <v>398</v>
      </c>
      <c r="C270" s="1">
        <v>8</v>
      </c>
      <c r="D270" s="10"/>
    </row>
    <row r="271" spans="2:4">
      <c r="B271" s="7" t="s">
        <v>399</v>
      </c>
      <c r="C271" s="1">
        <v>10</v>
      </c>
      <c r="D271" s="10"/>
    </row>
    <row r="272" spans="2:4">
      <c r="B272" s="7" t="s">
        <v>400</v>
      </c>
      <c r="C272" s="1">
        <v>9</v>
      </c>
      <c r="D272" s="10"/>
    </row>
    <row r="273" spans="2:4">
      <c r="B273" s="7" t="s">
        <v>401</v>
      </c>
      <c r="C273" s="1">
        <v>8</v>
      </c>
      <c r="D273" s="10"/>
    </row>
    <row r="274" spans="2:4">
      <c r="B274" s="7" t="s">
        <v>402</v>
      </c>
      <c r="C274" s="1">
        <v>8</v>
      </c>
      <c r="D274" s="10"/>
    </row>
    <row r="275" spans="2:4">
      <c r="B275" s="7" t="s">
        <v>403</v>
      </c>
      <c r="C275" s="1">
        <v>7</v>
      </c>
      <c r="D275" s="10"/>
    </row>
    <row r="276" spans="2:4">
      <c r="B276" s="7" t="s">
        <v>404</v>
      </c>
      <c r="C276" s="1">
        <v>8</v>
      </c>
      <c r="D276" s="10"/>
    </row>
    <row r="277" spans="2:4">
      <c r="B277" s="7" t="s">
        <v>405</v>
      </c>
      <c r="C277" s="1">
        <v>7</v>
      </c>
      <c r="D277" s="10"/>
    </row>
    <row r="278" spans="2:4">
      <c r="B278" s="7" t="s">
        <v>406</v>
      </c>
      <c r="C278" s="1">
        <v>8</v>
      </c>
      <c r="D278" s="10"/>
    </row>
    <row r="279" spans="2:4">
      <c r="B279" s="7" t="s">
        <v>407</v>
      </c>
      <c r="C279" s="1">
        <v>8</v>
      </c>
      <c r="D279" s="10"/>
    </row>
    <row r="280" spans="2:4">
      <c r="B280" s="7" t="s">
        <v>408</v>
      </c>
      <c r="C280" s="1">
        <v>8</v>
      </c>
      <c r="D280" s="10"/>
    </row>
    <row r="281" spans="2:4">
      <c r="B281" s="7" t="s">
        <v>409</v>
      </c>
      <c r="C281" s="1">
        <v>8</v>
      </c>
      <c r="D281" s="10"/>
    </row>
    <row r="282" spans="2:4">
      <c r="B282" s="7" t="s">
        <v>410</v>
      </c>
      <c r="C282" s="1">
        <v>8</v>
      </c>
      <c r="D282" s="10"/>
    </row>
    <row r="283" spans="2:4">
      <c r="B283" s="7" t="s">
        <v>411</v>
      </c>
      <c r="C283" s="1">
        <v>8</v>
      </c>
      <c r="D283" s="10"/>
    </row>
    <row r="284" spans="2:4">
      <c r="B284" s="7" t="s">
        <v>412</v>
      </c>
      <c r="C284" s="1">
        <v>8</v>
      </c>
      <c r="D284" s="10"/>
    </row>
    <row r="285" spans="2:4">
      <c r="B285" s="7" t="s">
        <v>413</v>
      </c>
      <c r="C285" s="1">
        <v>8</v>
      </c>
      <c r="D285" s="10"/>
    </row>
    <row r="286" spans="2:4">
      <c r="B286" s="7" t="s">
        <v>414</v>
      </c>
      <c r="C286" s="1">
        <v>8</v>
      </c>
      <c r="D286" s="10"/>
    </row>
    <row r="287" spans="2:4">
      <c r="B287" s="7" t="s">
        <v>415</v>
      </c>
      <c r="C287" s="1">
        <v>8</v>
      </c>
      <c r="D287" s="10"/>
    </row>
    <row r="288" spans="2:4">
      <c r="B288" s="7" t="s">
        <v>416</v>
      </c>
      <c r="C288" s="1">
        <v>9</v>
      </c>
      <c r="D288" s="10"/>
    </row>
    <row r="289" spans="2:4">
      <c r="B289" s="7" t="s">
        <v>417</v>
      </c>
      <c r="C289" s="1">
        <v>8</v>
      </c>
      <c r="D289" s="10"/>
    </row>
    <row r="290" spans="2:4">
      <c r="B290" s="7" t="s">
        <v>418</v>
      </c>
      <c r="C290" s="1">
        <v>8</v>
      </c>
      <c r="D290" s="10"/>
    </row>
    <row r="291" spans="2:4">
      <c r="B291" s="7" t="s">
        <v>419</v>
      </c>
      <c r="C291" s="1">
        <v>11</v>
      </c>
      <c r="D291" s="10"/>
    </row>
    <row r="292" spans="2:4">
      <c r="B292" s="7" t="s">
        <v>420</v>
      </c>
      <c r="C292" s="1">
        <v>9</v>
      </c>
      <c r="D292" s="10"/>
    </row>
    <row r="293" spans="2:4">
      <c r="B293" s="7" t="s">
        <v>421</v>
      </c>
      <c r="C293" s="1">
        <v>8</v>
      </c>
      <c r="D293" s="10"/>
    </row>
    <row r="294" spans="2:4">
      <c r="B294" s="7" t="s">
        <v>422</v>
      </c>
      <c r="C294" s="1">
        <v>8</v>
      </c>
      <c r="D294" s="10"/>
    </row>
    <row r="295" spans="2:4">
      <c r="B295" s="7" t="s">
        <v>423</v>
      </c>
      <c r="C295" s="1">
        <v>8</v>
      </c>
      <c r="D295" s="10"/>
    </row>
    <row r="296" spans="2:4">
      <c r="B296" s="7" t="s">
        <v>424</v>
      </c>
      <c r="C296" s="1">
        <v>8</v>
      </c>
      <c r="D296" s="10"/>
    </row>
    <row r="297" spans="2:4">
      <c r="B297" s="7" t="s">
        <v>425</v>
      </c>
      <c r="C297" s="1">
        <v>9</v>
      </c>
      <c r="D297" s="10"/>
    </row>
    <row r="298" spans="2:4">
      <c r="B298" s="7" t="s">
        <v>426</v>
      </c>
      <c r="C298" s="1">
        <v>8</v>
      </c>
      <c r="D298" s="10"/>
    </row>
    <row r="299" spans="2:4">
      <c r="B299" s="7" t="s">
        <v>427</v>
      </c>
      <c r="C299" s="1">
        <v>8</v>
      </c>
      <c r="D299" s="10"/>
    </row>
    <row r="300" spans="2:4">
      <c r="B300" s="7" t="s">
        <v>428</v>
      </c>
      <c r="C300" s="1">
        <v>8</v>
      </c>
      <c r="D300" s="10"/>
    </row>
    <row r="301" spans="2:4">
      <c r="B301" s="7" t="s">
        <v>429</v>
      </c>
      <c r="C301" s="1">
        <v>8</v>
      </c>
      <c r="D301" s="10"/>
    </row>
    <row r="302" spans="2:4">
      <c r="B302" s="7" t="s">
        <v>430</v>
      </c>
      <c r="C302" s="1">
        <v>11</v>
      </c>
      <c r="D302" s="10"/>
    </row>
    <row r="303" spans="2:4">
      <c r="B303" s="7" t="s">
        <v>431</v>
      </c>
      <c r="C303" s="1">
        <v>8</v>
      </c>
      <c r="D303" s="10"/>
    </row>
    <row r="304" spans="2:4">
      <c r="B304" s="7" t="s">
        <v>432</v>
      </c>
      <c r="C304" s="1">
        <v>8</v>
      </c>
      <c r="D304" s="10"/>
    </row>
    <row r="305" spans="2:4">
      <c r="B305" s="7" t="s">
        <v>433</v>
      </c>
      <c r="C305" s="1">
        <v>8</v>
      </c>
      <c r="D305" s="10"/>
    </row>
    <row r="306" spans="2:4">
      <c r="B306" s="7" t="s">
        <v>434</v>
      </c>
      <c r="C306" s="1">
        <v>9</v>
      </c>
      <c r="D306" s="10"/>
    </row>
    <row r="307" spans="2:4">
      <c r="B307" s="7" t="s">
        <v>435</v>
      </c>
      <c r="C307" s="1">
        <v>9</v>
      </c>
      <c r="D307" s="10"/>
    </row>
    <row r="308" spans="2:4">
      <c r="B308" s="7" t="s">
        <v>436</v>
      </c>
      <c r="C308" s="1">
        <v>8</v>
      </c>
      <c r="D308" s="10"/>
    </row>
    <row r="309" spans="2:4">
      <c r="B309" s="7" t="s">
        <v>437</v>
      </c>
      <c r="C309" s="1">
        <v>8</v>
      </c>
      <c r="D309" s="10"/>
    </row>
    <row r="310" spans="2:4">
      <c r="B310" s="7" t="s">
        <v>438</v>
      </c>
      <c r="C310" s="1">
        <v>8</v>
      </c>
      <c r="D310" s="10"/>
    </row>
    <row r="311" spans="2:4">
      <c r="B311" s="7" t="s">
        <v>439</v>
      </c>
      <c r="C311" s="1">
        <v>11</v>
      </c>
      <c r="D311" s="10"/>
    </row>
    <row r="312" spans="2:4">
      <c r="B312" s="7" t="s">
        <v>440</v>
      </c>
      <c r="C312" s="1">
        <v>11</v>
      </c>
      <c r="D312" s="10"/>
    </row>
    <row r="313" spans="2:4">
      <c r="B313" s="7" t="s">
        <v>441</v>
      </c>
      <c r="C313" s="1">
        <v>8</v>
      </c>
      <c r="D313" s="10"/>
    </row>
    <row r="314" spans="2:4">
      <c r="B314" s="7" t="s">
        <v>442</v>
      </c>
      <c r="C314" s="1">
        <v>8</v>
      </c>
      <c r="D314" s="10"/>
    </row>
    <row r="315" spans="2:4">
      <c r="B315" s="7" t="s">
        <v>86</v>
      </c>
      <c r="C315" s="1">
        <v>9</v>
      </c>
      <c r="D315" s="10"/>
    </row>
    <row r="316" spans="2:4">
      <c r="B316" s="7" t="s">
        <v>443</v>
      </c>
      <c r="C316" s="1">
        <v>8</v>
      </c>
      <c r="D316" s="10"/>
    </row>
    <row r="317" spans="2:4">
      <c r="B317" s="7" t="s">
        <v>444</v>
      </c>
      <c r="C317" s="1">
        <v>8</v>
      </c>
      <c r="D317" s="10"/>
    </row>
    <row r="318" spans="2:4">
      <c r="B318" s="7" t="s">
        <v>445</v>
      </c>
      <c r="C318" s="1">
        <v>11</v>
      </c>
      <c r="D318" s="10"/>
    </row>
    <row r="319" spans="2:4">
      <c r="B319" s="7" t="s">
        <v>446</v>
      </c>
      <c r="C319" s="1">
        <v>9</v>
      </c>
      <c r="D319" s="10"/>
    </row>
    <row r="320" spans="2:4">
      <c r="B320" s="7" t="s">
        <v>447</v>
      </c>
      <c r="C320" s="1">
        <v>10</v>
      </c>
      <c r="D320" s="10"/>
    </row>
    <row r="321" spans="2:4">
      <c r="B321" s="7" t="s">
        <v>448</v>
      </c>
      <c r="C321" s="1">
        <v>8</v>
      </c>
      <c r="D321" s="10"/>
    </row>
    <row r="322" spans="2:4">
      <c r="B322" s="7" t="s">
        <v>449</v>
      </c>
      <c r="C322" s="1">
        <v>8</v>
      </c>
      <c r="D322" s="10"/>
    </row>
    <row r="323" spans="2:4">
      <c r="B323" s="7" t="s">
        <v>450</v>
      </c>
      <c r="C323" s="1">
        <v>8</v>
      </c>
      <c r="D323" s="10"/>
    </row>
    <row r="324" spans="2:4">
      <c r="B324" s="7" t="s">
        <v>451</v>
      </c>
      <c r="C324" s="1">
        <v>8</v>
      </c>
      <c r="D324" s="10"/>
    </row>
    <row r="325" spans="2:4">
      <c r="B325" s="7" t="s">
        <v>452</v>
      </c>
      <c r="C325" s="1">
        <v>8</v>
      </c>
      <c r="D325" s="10"/>
    </row>
    <row r="326" spans="2:4">
      <c r="B326" s="7" t="s">
        <v>453</v>
      </c>
      <c r="C326" s="1">
        <v>9</v>
      </c>
      <c r="D326" s="10"/>
    </row>
    <row r="327" spans="2:4">
      <c r="B327" s="7" t="s">
        <v>454</v>
      </c>
      <c r="C327" s="1">
        <v>8</v>
      </c>
      <c r="D327" s="10"/>
    </row>
    <row r="328" spans="2:4">
      <c r="B328" s="7" t="s">
        <v>455</v>
      </c>
      <c r="C328" s="1">
        <v>8</v>
      </c>
      <c r="D328" s="10"/>
    </row>
    <row r="329" spans="2:4">
      <c r="B329" s="7" t="s">
        <v>456</v>
      </c>
      <c r="C329" s="1">
        <v>9</v>
      </c>
      <c r="D329" s="10"/>
    </row>
    <row r="330" spans="2:4">
      <c r="B330" s="7" t="s">
        <v>457</v>
      </c>
      <c r="C330" s="1">
        <v>8</v>
      </c>
      <c r="D330" s="10"/>
    </row>
    <row r="331" spans="2:4">
      <c r="B331" s="7" t="s">
        <v>458</v>
      </c>
      <c r="C331" s="1">
        <v>10</v>
      </c>
      <c r="D331" s="10"/>
    </row>
    <row r="332" spans="2:4">
      <c r="B332" s="7" t="s">
        <v>459</v>
      </c>
      <c r="C332" s="1">
        <v>8</v>
      </c>
      <c r="D332" s="10"/>
    </row>
    <row r="333" spans="2:4">
      <c r="B333" s="7" t="s">
        <v>460</v>
      </c>
      <c r="C333" s="1">
        <v>8</v>
      </c>
      <c r="D333" s="10"/>
    </row>
    <row r="334" spans="2:4">
      <c r="B334" s="7" t="s">
        <v>461</v>
      </c>
      <c r="C334" s="1">
        <v>9</v>
      </c>
      <c r="D334" s="10"/>
    </row>
    <row r="335" spans="2:4">
      <c r="B335" s="7" t="s">
        <v>462</v>
      </c>
      <c r="C335" s="1">
        <v>8</v>
      </c>
      <c r="D335" s="10"/>
    </row>
    <row r="336" spans="2:4">
      <c r="B336" s="7" t="s">
        <v>463</v>
      </c>
      <c r="C336" s="1">
        <v>9</v>
      </c>
      <c r="D336" s="10"/>
    </row>
    <row r="337" spans="2:4">
      <c r="B337" s="7" t="s">
        <v>464</v>
      </c>
      <c r="C337" s="1">
        <v>8</v>
      </c>
      <c r="D337" s="10"/>
    </row>
    <row r="338" spans="2:4">
      <c r="B338" s="7" t="s">
        <v>465</v>
      </c>
      <c r="C338" s="1">
        <v>8</v>
      </c>
      <c r="D338" s="10"/>
    </row>
    <row r="339" spans="2:4">
      <c r="B339" s="7" t="s">
        <v>466</v>
      </c>
      <c r="C339" s="1">
        <v>8</v>
      </c>
      <c r="D339" s="10"/>
    </row>
    <row r="340" spans="2:4">
      <c r="B340" s="7" t="s">
        <v>467</v>
      </c>
      <c r="C340" s="1">
        <v>9</v>
      </c>
      <c r="D340" s="10"/>
    </row>
    <row r="341" spans="2:4">
      <c r="B341" s="7" t="s">
        <v>468</v>
      </c>
      <c r="C341" s="1">
        <v>11</v>
      </c>
      <c r="D341" s="10"/>
    </row>
    <row r="342" spans="2:4">
      <c r="B342" s="7" t="s">
        <v>469</v>
      </c>
      <c r="C342" s="1">
        <v>9</v>
      </c>
      <c r="D342" s="10"/>
    </row>
    <row r="343" spans="2:4">
      <c r="B343" s="7" t="s">
        <v>470</v>
      </c>
      <c r="C343" s="1">
        <v>11</v>
      </c>
      <c r="D343" s="10"/>
    </row>
    <row r="344" spans="2:4">
      <c r="B344" s="7" t="s">
        <v>471</v>
      </c>
      <c r="C344" s="1">
        <v>10</v>
      </c>
      <c r="D344" s="10"/>
    </row>
    <row r="345" spans="2:4">
      <c r="B345" s="7" t="s">
        <v>472</v>
      </c>
      <c r="C345" s="1">
        <v>10</v>
      </c>
      <c r="D345" s="10"/>
    </row>
    <row r="346" spans="2:4">
      <c r="B346" s="7" t="s">
        <v>473</v>
      </c>
      <c r="C346" s="1">
        <v>11</v>
      </c>
      <c r="D346" s="10"/>
    </row>
    <row r="347" spans="2:4">
      <c r="B347" s="7" t="s">
        <v>474</v>
      </c>
      <c r="C347" s="1">
        <v>8</v>
      </c>
      <c r="D347" s="10"/>
    </row>
    <row r="348" spans="2:4">
      <c r="B348" s="7" t="s">
        <v>475</v>
      </c>
      <c r="C348" s="1">
        <v>9</v>
      </c>
      <c r="D348" s="10"/>
    </row>
    <row r="349" spans="2:4">
      <c r="B349" s="7" t="s">
        <v>476</v>
      </c>
      <c r="C349" s="1">
        <v>9</v>
      </c>
      <c r="D349" s="10"/>
    </row>
    <row r="350" spans="2:4">
      <c r="B350" s="7" t="s">
        <v>477</v>
      </c>
      <c r="C350" s="1">
        <v>8</v>
      </c>
      <c r="D350" s="10"/>
    </row>
    <row r="351" spans="2:4">
      <c r="B351" s="7" t="s">
        <v>478</v>
      </c>
      <c r="C351" s="1">
        <v>10</v>
      </c>
      <c r="D351" s="10"/>
    </row>
    <row r="352" spans="2:4">
      <c r="B352" s="7" t="s">
        <v>479</v>
      </c>
      <c r="C352" s="1">
        <v>8</v>
      </c>
      <c r="D352" s="10"/>
    </row>
    <row r="353" spans="2:4">
      <c r="B353" s="7" t="s">
        <v>480</v>
      </c>
      <c r="C353" s="1">
        <v>8</v>
      </c>
      <c r="D353" s="10"/>
    </row>
    <row r="354" spans="2:4">
      <c r="B354" s="7" t="s">
        <v>481</v>
      </c>
      <c r="C354" s="1">
        <v>9</v>
      </c>
      <c r="D354" s="10"/>
    </row>
    <row r="355" spans="2:4">
      <c r="B355" s="7" t="s">
        <v>482</v>
      </c>
      <c r="C355" s="1">
        <v>8</v>
      </c>
      <c r="D355" s="10"/>
    </row>
    <row r="356" spans="2:4">
      <c r="B356" s="7" t="s">
        <v>483</v>
      </c>
      <c r="C356" s="1">
        <v>8</v>
      </c>
      <c r="D356" s="10"/>
    </row>
    <row r="357" spans="2:4">
      <c r="B357" s="7" t="s">
        <v>484</v>
      </c>
      <c r="C357" s="1">
        <v>9</v>
      </c>
      <c r="D357" s="10"/>
    </row>
    <row r="358" spans="2:4">
      <c r="B358" s="7" t="s">
        <v>485</v>
      </c>
      <c r="C358" s="1">
        <v>8</v>
      </c>
      <c r="D358" s="10"/>
    </row>
    <row r="359" spans="2:4">
      <c r="B359" s="7" t="s">
        <v>486</v>
      </c>
      <c r="C359" s="1">
        <v>10</v>
      </c>
      <c r="D359" s="10"/>
    </row>
    <row r="360" spans="2:4">
      <c r="B360" s="7" t="s">
        <v>487</v>
      </c>
      <c r="C360" s="1">
        <v>10</v>
      </c>
      <c r="D360" s="10"/>
    </row>
    <row r="361" spans="2:4">
      <c r="B361" s="7" t="s">
        <v>488</v>
      </c>
      <c r="C361" s="1">
        <v>8</v>
      </c>
      <c r="D361" s="10"/>
    </row>
    <row r="362" spans="2:4">
      <c r="B362" s="7" t="s">
        <v>489</v>
      </c>
      <c r="C362" s="1">
        <v>7</v>
      </c>
      <c r="D362" s="10"/>
    </row>
    <row r="363" spans="2:4">
      <c r="B363" s="7" t="s">
        <v>490</v>
      </c>
      <c r="C363" s="1">
        <v>10</v>
      </c>
      <c r="D363" s="10"/>
    </row>
    <row r="364" spans="2:4">
      <c r="B364" s="7" t="s">
        <v>491</v>
      </c>
      <c r="C364" s="1">
        <v>8</v>
      </c>
      <c r="D364" s="10"/>
    </row>
    <row r="365" spans="2:4">
      <c r="B365" s="7" t="s">
        <v>492</v>
      </c>
      <c r="C365" s="1">
        <v>9</v>
      </c>
      <c r="D365" s="10"/>
    </row>
    <row r="366" spans="2:4">
      <c r="B366" s="7" t="s">
        <v>493</v>
      </c>
      <c r="C366" s="1">
        <v>10</v>
      </c>
      <c r="D366" s="10"/>
    </row>
    <row r="367" spans="2:4">
      <c r="B367" s="7" t="s">
        <v>494</v>
      </c>
      <c r="C367" s="1">
        <v>8</v>
      </c>
      <c r="D367" s="10"/>
    </row>
    <row r="368" spans="2:4">
      <c r="B368" s="7" t="s">
        <v>495</v>
      </c>
      <c r="C368" s="1">
        <v>9</v>
      </c>
      <c r="D368" s="10"/>
    </row>
    <row r="369" spans="2:4">
      <c r="B369" s="7" t="s">
        <v>496</v>
      </c>
      <c r="C369" s="1">
        <v>8</v>
      </c>
      <c r="D369" s="10"/>
    </row>
    <row r="370" spans="2:4">
      <c r="B370" s="7" t="s">
        <v>497</v>
      </c>
      <c r="C370" s="1">
        <v>9</v>
      </c>
      <c r="D370" s="10"/>
    </row>
    <row r="371" spans="2:4">
      <c r="B371" s="7" t="s">
        <v>498</v>
      </c>
      <c r="C371" s="1">
        <v>8</v>
      </c>
      <c r="D371" s="10"/>
    </row>
    <row r="372" spans="2:4">
      <c r="B372" s="7" t="s">
        <v>499</v>
      </c>
      <c r="C372" s="1">
        <v>9</v>
      </c>
      <c r="D372" s="10"/>
    </row>
    <row r="373" spans="2:4">
      <c r="B373" s="7" t="s">
        <v>500</v>
      </c>
      <c r="C373" s="1">
        <v>8</v>
      </c>
      <c r="D373" s="10"/>
    </row>
    <row r="374" spans="2:4">
      <c r="B374" s="7" t="s">
        <v>501</v>
      </c>
      <c r="C374" s="1">
        <v>8</v>
      </c>
      <c r="D374" s="10"/>
    </row>
    <row r="375" spans="2:4">
      <c r="B375" s="7" t="s">
        <v>502</v>
      </c>
      <c r="C375" s="1">
        <v>10</v>
      </c>
      <c r="D375" s="10"/>
    </row>
    <row r="376" spans="2:4">
      <c r="B376" s="7" t="s">
        <v>503</v>
      </c>
      <c r="C376" s="1">
        <v>9</v>
      </c>
      <c r="D376" s="10"/>
    </row>
    <row r="377" spans="2:4">
      <c r="B377" s="7" t="s">
        <v>504</v>
      </c>
      <c r="C377" s="1">
        <v>10</v>
      </c>
      <c r="D377" s="10"/>
    </row>
    <row r="378" spans="2:4">
      <c r="B378" s="7" t="s">
        <v>505</v>
      </c>
      <c r="C378" s="1">
        <v>10</v>
      </c>
      <c r="D378" s="10"/>
    </row>
    <row r="379" spans="2:4">
      <c r="B379" s="7" t="s">
        <v>506</v>
      </c>
      <c r="C379" s="1">
        <v>8</v>
      </c>
      <c r="D379" s="10"/>
    </row>
    <row r="380" spans="2:4">
      <c r="B380" s="7" t="s">
        <v>507</v>
      </c>
      <c r="C380" s="1">
        <v>9</v>
      </c>
      <c r="D380" s="10"/>
    </row>
    <row r="381" spans="2:4">
      <c r="B381" s="7" t="s">
        <v>508</v>
      </c>
      <c r="C381" s="1">
        <v>11</v>
      </c>
      <c r="D381" s="10"/>
    </row>
    <row r="382" spans="2:4">
      <c r="B382" s="7" t="s">
        <v>509</v>
      </c>
      <c r="C382" s="1">
        <v>10</v>
      </c>
      <c r="D382" s="10"/>
    </row>
    <row r="383" spans="2:4">
      <c r="B383" s="7" t="s">
        <v>510</v>
      </c>
      <c r="C383" s="1">
        <v>8</v>
      </c>
      <c r="D383" s="10"/>
    </row>
    <row r="384" spans="2:4">
      <c r="B384" s="7" t="s">
        <v>511</v>
      </c>
      <c r="C384" s="1">
        <v>8</v>
      </c>
      <c r="D384" s="10"/>
    </row>
    <row r="385" spans="2:4">
      <c r="B385" s="7" t="s">
        <v>512</v>
      </c>
      <c r="C385" s="1">
        <v>8</v>
      </c>
      <c r="D385" s="10"/>
    </row>
    <row r="386" spans="2:4">
      <c r="B386" s="7" t="s">
        <v>513</v>
      </c>
      <c r="C386" s="1">
        <v>7</v>
      </c>
      <c r="D386" s="10"/>
    </row>
    <row r="387" spans="2:4">
      <c r="B387" s="7" t="s">
        <v>514</v>
      </c>
      <c r="C387" s="1">
        <v>8</v>
      </c>
      <c r="D387" s="10"/>
    </row>
    <row r="388" spans="2:4">
      <c r="B388" s="7" t="s">
        <v>515</v>
      </c>
      <c r="C388" s="1">
        <v>8</v>
      </c>
      <c r="D388" s="10"/>
    </row>
    <row r="389" spans="2:4">
      <c r="B389" s="7" t="s">
        <v>516</v>
      </c>
      <c r="C389" s="1">
        <v>9</v>
      </c>
      <c r="D389" s="10"/>
    </row>
    <row r="390" spans="2:4">
      <c r="B390" s="7" t="s">
        <v>517</v>
      </c>
      <c r="C390" s="1">
        <v>10</v>
      </c>
      <c r="D390" s="10"/>
    </row>
    <row r="391" spans="2:4">
      <c r="B391" s="7" t="s">
        <v>518</v>
      </c>
      <c r="C391" s="1">
        <v>9</v>
      </c>
      <c r="D391" s="10"/>
    </row>
    <row r="392" spans="2:4">
      <c r="B392" s="7" t="s">
        <v>519</v>
      </c>
      <c r="C392" s="1">
        <v>10</v>
      </c>
      <c r="D392" s="10"/>
    </row>
    <row r="393" spans="2:4">
      <c r="B393" s="7" t="s">
        <v>520</v>
      </c>
      <c r="C393" s="1">
        <v>10</v>
      </c>
      <c r="D393" s="10"/>
    </row>
    <row r="394" spans="2:4">
      <c r="B394" s="7" t="s">
        <v>521</v>
      </c>
      <c r="C394" s="1">
        <v>7</v>
      </c>
      <c r="D394" s="10"/>
    </row>
    <row r="395" spans="2:4">
      <c r="B395" s="7" t="s">
        <v>522</v>
      </c>
      <c r="C395" s="1">
        <v>8</v>
      </c>
      <c r="D395" s="10"/>
    </row>
    <row r="396" spans="2:4">
      <c r="B396" s="7" t="s">
        <v>523</v>
      </c>
      <c r="C396" s="1">
        <v>8</v>
      </c>
      <c r="D396" s="10"/>
    </row>
    <row r="397" spans="2:4">
      <c r="B397" s="7" t="s">
        <v>524</v>
      </c>
      <c r="C397" s="1">
        <v>8</v>
      </c>
      <c r="D397" s="10"/>
    </row>
    <row r="398" spans="2:4">
      <c r="B398" s="7" t="s">
        <v>525</v>
      </c>
      <c r="C398" s="1">
        <v>9</v>
      </c>
      <c r="D398" s="10"/>
    </row>
    <row r="399" spans="2:4">
      <c r="B399" s="7" t="s">
        <v>526</v>
      </c>
      <c r="C399" s="1">
        <v>8</v>
      </c>
      <c r="D399" s="10"/>
    </row>
    <row r="400" spans="2:4">
      <c r="B400" s="7" t="s">
        <v>527</v>
      </c>
      <c r="C400" s="1">
        <v>9</v>
      </c>
      <c r="D400" s="10"/>
    </row>
    <row r="401" spans="2:4">
      <c r="B401" s="7" t="s">
        <v>528</v>
      </c>
      <c r="C401" s="1">
        <v>8</v>
      </c>
      <c r="D401" s="10"/>
    </row>
    <row r="402" spans="2:4">
      <c r="B402" s="7" t="s">
        <v>529</v>
      </c>
      <c r="C402" s="1">
        <v>8</v>
      </c>
      <c r="D402" s="10"/>
    </row>
    <row r="403" spans="2:4">
      <c r="B403" s="7" t="s">
        <v>530</v>
      </c>
      <c r="C403" s="1">
        <v>8</v>
      </c>
      <c r="D403" s="10"/>
    </row>
    <row r="404" spans="2:4">
      <c r="B404" s="7" t="s">
        <v>531</v>
      </c>
      <c r="C404" s="1">
        <v>9</v>
      </c>
      <c r="D404" s="10"/>
    </row>
    <row r="405" spans="2:4">
      <c r="B405" s="7" t="s">
        <v>532</v>
      </c>
      <c r="C405" s="1">
        <v>8</v>
      </c>
      <c r="D405" s="10"/>
    </row>
    <row r="406" spans="2:4">
      <c r="B406" s="7" t="s">
        <v>533</v>
      </c>
      <c r="C406" s="1">
        <v>8</v>
      </c>
      <c r="D406" s="10"/>
    </row>
    <row r="407" spans="2:4">
      <c r="B407" s="7" t="s">
        <v>534</v>
      </c>
      <c r="C407" s="1">
        <v>10</v>
      </c>
      <c r="D407" s="10"/>
    </row>
    <row r="408" spans="2:4">
      <c r="B408" s="7" t="s">
        <v>535</v>
      </c>
      <c r="C408" s="1">
        <v>8</v>
      </c>
      <c r="D408" s="10"/>
    </row>
    <row r="409" spans="2:4">
      <c r="B409" s="7" t="s">
        <v>536</v>
      </c>
      <c r="C409" s="1">
        <v>8</v>
      </c>
      <c r="D409" s="10"/>
    </row>
    <row r="410" spans="2:4">
      <c r="B410" s="7" t="s">
        <v>537</v>
      </c>
      <c r="C410" s="1">
        <v>9</v>
      </c>
      <c r="D410" s="10"/>
    </row>
    <row r="411" spans="2:4">
      <c r="B411" s="7" t="s">
        <v>538</v>
      </c>
      <c r="C411" s="1">
        <v>11</v>
      </c>
      <c r="D411" s="10"/>
    </row>
    <row r="412" spans="2:4">
      <c r="B412" s="7" t="s">
        <v>539</v>
      </c>
      <c r="C412" s="1">
        <v>8</v>
      </c>
      <c r="D412" s="10"/>
    </row>
    <row r="413" spans="2:4">
      <c r="B413" s="7" t="s">
        <v>540</v>
      </c>
      <c r="C413" s="1">
        <v>9</v>
      </c>
      <c r="D413" s="10"/>
    </row>
    <row r="414" spans="2:4">
      <c r="B414" s="7" t="s">
        <v>541</v>
      </c>
      <c r="C414" s="1">
        <v>8</v>
      </c>
      <c r="D414" s="10"/>
    </row>
    <row r="415" spans="2:4">
      <c r="B415" s="7" t="s">
        <v>542</v>
      </c>
      <c r="C415" s="1">
        <v>10</v>
      </c>
      <c r="D415" s="10"/>
    </row>
    <row r="416" spans="2:4">
      <c r="B416" s="7" t="s">
        <v>543</v>
      </c>
      <c r="C416" s="1">
        <v>8</v>
      </c>
      <c r="D416" s="10"/>
    </row>
    <row r="417" spans="2:4">
      <c r="B417" s="7" t="s">
        <v>544</v>
      </c>
      <c r="C417" s="1">
        <v>9</v>
      </c>
      <c r="D417" s="10"/>
    </row>
    <row r="418" spans="2:4">
      <c r="B418" s="7" t="s">
        <v>545</v>
      </c>
      <c r="C418" s="1">
        <v>10</v>
      </c>
      <c r="D418" s="10"/>
    </row>
    <row r="419" spans="2:4">
      <c r="B419" s="7" t="s">
        <v>546</v>
      </c>
      <c r="C419" s="1">
        <v>8</v>
      </c>
      <c r="D419" s="10"/>
    </row>
    <row r="420" spans="2:4">
      <c r="B420" s="7" t="s">
        <v>547</v>
      </c>
      <c r="C420" s="1">
        <v>10</v>
      </c>
      <c r="D420" s="10"/>
    </row>
    <row r="421" spans="2:4">
      <c r="B421" s="7" t="s">
        <v>548</v>
      </c>
      <c r="C421" s="1">
        <v>9</v>
      </c>
      <c r="D421" s="10"/>
    </row>
    <row r="422" spans="2:4">
      <c r="B422" s="7" t="s">
        <v>549</v>
      </c>
      <c r="C422" s="1">
        <v>8</v>
      </c>
      <c r="D422" s="10"/>
    </row>
    <row r="423" spans="2:4">
      <c r="B423" s="7" t="s">
        <v>550</v>
      </c>
      <c r="C423" s="1">
        <v>9</v>
      </c>
      <c r="D423" s="10"/>
    </row>
    <row r="424" spans="2:4">
      <c r="B424" s="7" t="s">
        <v>551</v>
      </c>
      <c r="C424" s="1">
        <v>8</v>
      </c>
      <c r="D424" s="10"/>
    </row>
    <row r="425" spans="2:4">
      <c r="B425" s="7" t="s">
        <v>552</v>
      </c>
      <c r="C425" s="1">
        <v>8</v>
      </c>
      <c r="D425" s="10"/>
    </row>
    <row r="426" spans="2:4">
      <c r="B426" s="7" t="s">
        <v>553</v>
      </c>
      <c r="C426" s="1">
        <v>8</v>
      </c>
      <c r="D426" s="10"/>
    </row>
    <row r="427" spans="2:4">
      <c r="B427" s="7" t="s">
        <v>554</v>
      </c>
      <c r="C427" s="1">
        <v>9</v>
      </c>
      <c r="D427" s="10"/>
    </row>
    <row r="428" spans="2:4">
      <c r="B428" s="7" t="s">
        <v>555</v>
      </c>
      <c r="C428" s="1">
        <v>8</v>
      </c>
      <c r="D428" s="10"/>
    </row>
    <row r="429" spans="2:4">
      <c r="B429" s="7" t="s">
        <v>556</v>
      </c>
      <c r="C429" s="1">
        <v>10</v>
      </c>
      <c r="D429" s="10"/>
    </row>
    <row r="430" spans="2:4">
      <c r="B430" s="7" t="s">
        <v>557</v>
      </c>
      <c r="C430" s="1">
        <v>9</v>
      </c>
      <c r="D430" s="10"/>
    </row>
    <row r="431" spans="2:4">
      <c r="B431" s="7" t="s">
        <v>558</v>
      </c>
      <c r="C431" s="1">
        <v>8</v>
      </c>
      <c r="D431" s="10"/>
    </row>
    <row r="432" spans="2:4">
      <c r="B432" s="7" t="s">
        <v>559</v>
      </c>
      <c r="C432" s="1">
        <v>9</v>
      </c>
      <c r="D432" s="10"/>
    </row>
    <row r="433" spans="2:4">
      <c r="B433" s="7" t="s">
        <v>560</v>
      </c>
      <c r="C433" s="1">
        <v>8</v>
      </c>
      <c r="D433" s="10"/>
    </row>
    <row r="434" spans="2:4">
      <c r="B434" s="7" t="s">
        <v>561</v>
      </c>
      <c r="C434" s="1">
        <v>9</v>
      </c>
      <c r="D434" s="10"/>
    </row>
    <row r="435" spans="2:4">
      <c r="B435" s="7" t="s">
        <v>562</v>
      </c>
      <c r="C435" s="1">
        <v>10</v>
      </c>
      <c r="D435" s="10"/>
    </row>
    <row r="436" spans="2:4">
      <c r="B436" s="7" t="s">
        <v>563</v>
      </c>
      <c r="C436" s="1">
        <v>9</v>
      </c>
      <c r="D436" s="10"/>
    </row>
    <row r="437" spans="2:4">
      <c r="B437" s="7" t="s">
        <v>564</v>
      </c>
      <c r="C437" s="1">
        <v>8</v>
      </c>
      <c r="D437" s="10"/>
    </row>
    <row r="438" spans="2:4">
      <c r="B438" s="7" t="s">
        <v>565</v>
      </c>
      <c r="C438" s="1">
        <v>9</v>
      </c>
      <c r="D438" s="10"/>
    </row>
    <row r="439" spans="2:4">
      <c r="B439" s="7" t="s">
        <v>566</v>
      </c>
      <c r="C439" s="1">
        <v>8</v>
      </c>
      <c r="D439" s="10"/>
    </row>
    <row r="440" spans="2:4">
      <c r="B440" s="7" t="s">
        <v>567</v>
      </c>
      <c r="C440" s="1">
        <v>10</v>
      </c>
      <c r="D440" s="10"/>
    </row>
    <row r="441" spans="2:4">
      <c r="B441" s="7" t="s">
        <v>568</v>
      </c>
      <c r="C441" s="1">
        <v>8</v>
      </c>
      <c r="D441" s="10"/>
    </row>
    <row r="442" spans="2:4">
      <c r="B442" s="7" t="s">
        <v>569</v>
      </c>
      <c r="C442" s="1">
        <v>8</v>
      </c>
      <c r="D442" s="10"/>
    </row>
    <row r="443" spans="2:4">
      <c r="B443" s="7" t="s">
        <v>570</v>
      </c>
      <c r="C443" s="1">
        <v>8</v>
      </c>
      <c r="D443" s="10"/>
    </row>
    <row r="444" spans="2:4">
      <c r="B444" s="7" t="s">
        <v>571</v>
      </c>
      <c r="C444" s="1">
        <v>8</v>
      </c>
      <c r="D444" s="10"/>
    </row>
    <row r="445" spans="2:4">
      <c r="B445" s="7" t="s">
        <v>572</v>
      </c>
      <c r="C445" s="1">
        <v>10</v>
      </c>
      <c r="D445" s="10"/>
    </row>
    <row r="446" spans="2:4">
      <c r="B446" s="7" t="s">
        <v>573</v>
      </c>
      <c r="C446" s="1">
        <v>8</v>
      </c>
      <c r="D446" s="10"/>
    </row>
    <row r="447" spans="2:4">
      <c r="B447" s="7" t="s">
        <v>574</v>
      </c>
      <c r="C447" s="1">
        <v>8</v>
      </c>
      <c r="D447" s="10"/>
    </row>
    <row r="448" spans="2:4">
      <c r="B448" s="7" t="s">
        <v>575</v>
      </c>
      <c r="C448" s="1">
        <v>8</v>
      </c>
      <c r="D448" s="10"/>
    </row>
    <row r="449" spans="2:4">
      <c r="B449" s="7" t="s">
        <v>576</v>
      </c>
      <c r="C449" s="1">
        <v>11</v>
      </c>
      <c r="D449" s="10"/>
    </row>
    <row r="450" spans="2:4">
      <c r="B450" s="7" t="s">
        <v>577</v>
      </c>
      <c r="C450" s="1">
        <v>9</v>
      </c>
      <c r="D450" s="10"/>
    </row>
    <row r="451" spans="2:4">
      <c r="B451" s="7" t="s">
        <v>578</v>
      </c>
      <c r="C451" s="1">
        <v>8</v>
      </c>
      <c r="D451" s="10"/>
    </row>
    <row r="452" spans="2:4">
      <c r="B452" s="7" t="s">
        <v>579</v>
      </c>
      <c r="C452" s="1">
        <v>11</v>
      </c>
      <c r="D452" s="10"/>
    </row>
    <row r="453" spans="2:4">
      <c r="B453" s="7" t="s">
        <v>580</v>
      </c>
      <c r="C453" s="1">
        <v>10</v>
      </c>
      <c r="D453" s="10"/>
    </row>
    <row r="454" spans="2:4">
      <c r="B454" s="7" t="s">
        <v>581</v>
      </c>
      <c r="C454" s="1">
        <v>9</v>
      </c>
      <c r="D454" s="10"/>
    </row>
    <row r="455" spans="2:4">
      <c r="B455" s="7" t="s">
        <v>582</v>
      </c>
      <c r="C455" s="1">
        <v>11</v>
      </c>
      <c r="D455" s="10"/>
    </row>
    <row r="456" spans="2:4">
      <c r="B456" s="7" t="s">
        <v>583</v>
      </c>
      <c r="C456" s="1">
        <v>8</v>
      </c>
      <c r="D456" s="10"/>
    </row>
    <row r="457" spans="2:4">
      <c r="B457" s="7" t="s">
        <v>584</v>
      </c>
      <c r="C457" s="1">
        <v>9</v>
      </c>
      <c r="D457" s="10"/>
    </row>
    <row r="458" spans="2:4">
      <c r="B458" s="7" t="s">
        <v>585</v>
      </c>
      <c r="C458" s="1">
        <v>9</v>
      </c>
      <c r="D458" s="10"/>
    </row>
    <row r="459" spans="2:4">
      <c r="B459" s="7" t="s">
        <v>586</v>
      </c>
      <c r="C459" s="1">
        <v>9</v>
      </c>
      <c r="D459" s="10"/>
    </row>
    <row r="460" spans="2:4">
      <c r="B460" s="7" t="s">
        <v>587</v>
      </c>
      <c r="C460" s="1">
        <v>9</v>
      </c>
      <c r="D460" s="10"/>
    </row>
    <row r="461" spans="2:4">
      <c r="B461" s="7" t="s">
        <v>588</v>
      </c>
      <c r="C461" s="1">
        <v>9</v>
      </c>
      <c r="D461" s="10"/>
    </row>
    <row r="462" spans="2:4">
      <c r="B462" s="7" t="s">
        <v>589</v>
      </c>
      <c r="C462" s="1">
        <v>8</v>
      </c>
      <c r="D462" s="10"/>
    </row>
    <row r="463" spans="2:4">
      <c r="B463" s="7" t="s">
        <v>590</v>
      </c>
      <c r="C463" s="1">
        <v>8</v>
      </c>
      <c r="D463" s="10"/>
    </row>
    <row r="464" spans="2:4">
      <c r="B464" s="7" t="s">
        <v>591</v>
      </c>
      <c r="C464" s="1">
        <v>8</v>
      </c>
      <c r="D464" s="10"/>
    </row>
    <row r="465" spans="2:4">
      <c r="B465" s="7" t="s">
        <v>592</v>
      </c>
      <c r="C465" s="1">
        <v>8</v>
      </c>
      <c r="D465" s="10"/>
    </row>
    <row r="466" spans="2:4">
      <c r="B466" s="7" t="s">
        <v>593</v>
      </c>
      <c r="C466" s="1">
        <v>8</v>
      </c>
      <c r="D466" s="10"/>
    </row>
    <row r="467" spans="2:4">
      <c r="B467" s="7" t="s">
        <v>594</v>
      </c>
      <c r="C467" s="1">
        <v>8</v>
      </c>
      <c r="D467" s="10"/>
    </row>
    <row r="468" spans="2:4">
      <c r="B468" s="7" t="s">
        <v>595</v>
      </c>
      <c r="C468" s="1">
        <v>8</v>
      </c>
      <c r="D468" s="10"/>
    </row>
    <row r="469" spans="2:4">
      <c r="B469" s="7" t="s">
        <v>596</v>
      </c>
      <c r="C469" s="1">
        <v>8</v>
      </c>
      <c r="D469" s="10"/>
    </row>
    <row r="470" spans="2:4">
      <c r="B470" s="7" t="s">
        <v>597</v>
      </c>
      <c r="C470" s="1">
        <v>8</v>
      </c>
      <c r="D470" s="10"/>
    </row>
    <row r="471" spans="2:4">
      <c r="B471" s="7" t="s">
        <v>598</v>
      </c>
      <c r="C471" s="1">
        <v>8</v>
      </c>
      <c r="D471" s="10"/>
    </row>
    <row r="472" spans="2:4">
      <c r="B472" s="7" t="s">
        <v>599</v>
      </c>
      <c r="C472" s="1">
        <v>8</v>
      </c>
      <c r="D472" s="10"/>
    </row>
    <row r="473" spans="2:4">
      <c r="B473" s="7" t="s">
        <v>600</v>
      </c>
      <c r="C473" s="1">
        <v>8</v>
      </c>
      <c r="D473" s="10"/>
    </row>
    <row r="474" spans="2:4">
      <c r="B474" s="7" t="s">
        <v>601</v>
      </c>
      <c r="C474" s="1">
        <v>10</v>
      </c>
      <c r="D474" s="10"/>
    </row>
    <row r="475" spans="2:4">
      <c r="B475" s="7" t="s">
        <v>602</v>
      </c>
      <c r="C475" s="1">
        <v>8</v>
      </c>
      <c r="D475" s="10"/>
    </row>
    <row r="476" spans="2:4">
      <c r="B476" s="7" t="s">
        <v>603</v>
      </c>
      <c r="C476" s="1">
        <v>9</v>
      </c>
      <c r="D476" s="10"/>
    </row>
    <row r="477" spans="2:4">
      <c r="B477" s="7" t="s">
        <v>604</v>
      </c>
      <c r="C477" s="1">
        <v>10</v>
      </c>
      <c r="D477" s="10"/>
    </row>
    <row r="478" spans="2:4">
      <c r="B478" s="7" t="s">
        <v>605</v>
      </c>
      <c r="C478" s="1">
        <v>10</v>
      </c>
      <c r="D478" s="10"/>
    </row>
    <row r="479" spans="2:4">
      <c r="B479" s="7" t="s">
        <v>606</v>
      </c>
      <c r="C479" s="1">
        <v>10</v>
      </c>
      <c r="D479" s="10"/>
    </row>
    <row r="480" spans="2:4">
      <c r="B480" s="7" t="s">
        <v>607</v>
      </c>
      <c r="C480" s="1">
        <v>8</v>
      </c>
      <c r="D480" s="10"/>
    </row>
    <row r="481" spans="2:4">
      <c r="B481" s="7" t="s">
        <v>608</v>
      </c>
      <c r="C481" s="1">
        <v>10</v>
      </c>
      <c r="D481" s="10"/>
    </row>
    <row r="482" spans="2:4">
      <c r="B482" s="7" t="s">
        <v>609</v>
      </c>
      <c r="C482" s="1">
        <v>8</v>
      </c>
      <c r="D482" s="10"/>
    </row>
    <row r="483" spans="2:4">
      <c r="B483" s="7" t="s">
        <v>610</v>
      </c>
      <c r="C483" s="1">
        <v>8</v>
      </c>
      <c r="D483" s="10"/>
    </row>
    <row r="484" spans="2:4">
      <c r="B484" s="7" t="s">
        <v>611</v>
      </c>
      <c r="C484" s="1">
        <v>11</v>
      </c>
      <c r="D484" s="10"/>
    </row>
    <row r="485" spans="2:4">
      <c r="B485" s="7" t="s">
        <v>612</v>
      </c>
      <c r="C485" s="1">
        <v>8</v>
      </c>
      <c r="D485" s="10"/>
    </row>
    <row r="486" spans="2:4">
      <c r="B486" s="7" t="s">
        <v>613</v>
      </c>
      <c r="C486" s="1">
        <v>8</v>
      </c>
      <c r="D486" s="10"/>
    </row>
    <row r="487" spans="2:4">
      <c r="B487" s="7" t="s">
        <v>614</v>
      </c>
      <c r="C487" s="1">
        <v>10</v>
      </c>
      <c r="D487" s="10"/>
    </row>
    <row r="488" spans="2:4">
      <c r="B488" s="7" t="s">
        <v>615</v>
      </c>
      <c r="C488" s="1">
        <v>10</v>
      </c>
      <c r="D488" s="10"/>
    </row>
    <row r="489" spans="2:4">
      <c r="B489" s="7" t="s">
        <v>616</v>
      </c>
      <c r="C489" s="1">
        <v>8</v>
      </c>
      <c r="D489" s="10"/>
    </row>
    <row r="490" spans="2:4">
      <c r="B490" s="7" t="s">
        <v>617</v>
      </c>
      <c r="C490" s="1">
        <v>11</v>
      </c>
      <c r="D490" s="10"/>
    </row>
    <row r="491" spans="2:4">
      <c r="B491" s="7" t="s">
        <v>618</v>
      </c>
      <c r="C491" s="1">
        <v>8</v>
      </c>
      <c r="D491" s="10"/>
    </row>
    <row r="492" spans="2:4">
      <c r="B492" s="7" t="s">
        <v>619</v>
      </c>
      <c r="C492" s="1">
        <v>8</v>
      </c>
      <c r="D492" s="10"/>
    </row>
    <row r="493" spans="2:4">
      <c r="B493" s="7" t="s">
        <v>620</v>
      </c>
      <c r="C493" s="1">
        <v>9</v>
      </c>
      <c r="D493" s="10"/>
    </row>
    <row r="494" spans="2:4">
      <c r="B494" s="7" t="s">
        <v>621</v>
      </c>
      <c r="C494" s="1">
        <v>10</v>
      </c>
      <c r="D494" s="10"/>
    </row>
    <row r="495" spans="2:4">
      <c r="B495" s="7" t="s">
        <v>622</v>
      </c>
      <c r="C495" s="1">
        <v>10</v>
      </c>
      <c r="D495" s="10"/>
    </row>
    <row r="496" spans="2:4">
      <c r="B496" s="7" t="s">
        <v>623</v>
      </c>
      <c r="C496" s="1">
        <v>9</v>
      </c>
      <c r="D496" s="10"/>
    </row>
    <row r="497" spans="2:4">
      <c r="B497" s="7" t="s">
        <v>624</v>
      </c>
      <c r="C497" s="1">
        <v>8</v>
      </c>
      <c r="D497" s="10"/>
    </row>
    <row r="498" spans="2:4">
      <c r="B498" s="7" t="s">
        <v>625</v>
      </c>
      <c r="C498" s="1">
        <v>8</v>
      </c>
      <c r="D498" s="10"/>
    </row>
    <row r="499" spans="2:4">
      <c r="B499" s="7" t="s">
        <v>626</v>
      </c>
      <c r="C499" s="1">
        <v>8</v>
      </c>
      <c r="D499" s="10"/>
    </row>
    <row r="500" spans="2:4">
      <c r="B500" s="7" t="s">
        <v>627</v>
      </c>
      <c r="C500" s="1">
        <v>10</v>
      </c>
      <c r="D500" s="10"/>
    </row>
    <row r="501" spans="2:4">
      <c r="B501" s="7" t="s">
        <v>628</v>
      </c>
      <c r="C501" s="1">
        <v>11</v>
      </c>
      <c r="D501" s="10"/>
    </row>
    <row r="502" spans="2:4">
      <c r="B502" s="7" t="s">
        <v>629</v>
      </c>
      <c r="C502" s="1">
        <v>8</v>
      </c>
      <c r="D502" s="10"/>
    </row>
    <row r="503" spans="2:4">
      <c r="B503" s="7" t="s">
        <v>630</v>
      </c>
      <c r="C503" s="1">
        <v>8</v>
      </c>
      <c r="D503" s="10"/>
    </row>
    <row r="504" spans="2:4">
      <c r="B504" s="7" t="s">
        <v>631</v>
      </c>
      <c r="C504" s="1">
        <v>8</v>
      </c>
      <c r="D504" s="10"/>
    </row>
    <row r="505" spans="2:4">
      <c r="B505" s="7" t="s">
        <v>632</v>
      </c>
      <c r="C505" s="1">
        <v>8</v>
      </c>
      <c r="D505" s="10"/>
    </row>
    <row r="506" spans="2:4">
      <c r="B506" s="7" t="s">
        <v>633</v>
      </c>
      <c r="C506" s="1">
        <v>11</v>
      </c>
      <c r="D506" s="10"/>
    </row>
    <row r="507" spans="2:4">
      <c r="B507" s="7" t="s">
        <v>634</v>
      </c>
      <c r="C507" s="1">
        <v>9</v>
      </c>
      <c r="D507" s="10"/>
    </row>
    <row r="508" spans="2:4">
      <c r="B508" s="7" t="s">
        <v>635</v>
      </c>
      <c r="C508" s="1">
        <v>8</v>
      </c>
      <c r="D508" s="10"/>
    </row>
    <row r="509" spans="2:4">
      <c r="B509" s="7" t="s">
        <v>636</v>
      </c>
      <c r="C509" s="1">
        <v>9</v>
      </c>
      <c r="D509" s="10"/>
    </row>
    <row r="510" spans="2:4">
      <c r="B510" s="7" t="s">
        <v>637</v>
      </c>
      <c r="C510" s="1">
        <v>11</v>
      </c>
      <c r="D510" s="10"/>
    </row>
    <row r="511" spans="2:4">
      <c r="B511" s="7" t="s">
        <v>638</v>
      </c>
      <c r="C511" s="1">
        <v>9</v>
      </c>
      <c r="D511" s="10"/>
    </row>
    <row r="512" spans="2:4">
      <c r="B512" s="7" t="s">
        <v>639</v>
      </c>
      <c r="C512" s="1">
        <v>10</v>
      </c>
      <c r="D512" s="10"/>
    </row>
    <row r="513" spans="2:4">
      <c r="B513" s="7" t="s">
        <v>640</v>
      </c>
      <c r="C513" s="1">
        <v>8</v>
      </c>
      <c r="D513" s="10"/>
    </row>
    <row r="514" spans="2:4">
      <c r="B514" s="7" t="s">
        <v>641</v>
      </c>
      <c r="C514" s="1">
        <v>11</v>
      </c>
      <c r="D514" s="10"/>
    </row>
    <row r="515" spans="2:4">
      <c r="B515" s="7" t="s">
        <v>642</v>
      </c>
      <c r="C515" s="1">
        <v>9</v>
      </c>
      <c r="D515" s="10"/>
    </row>
    <row r="516" spans="2:4">
      <c r="B516" s="7" t="s">
        <v>643</v>
      </c>
      <c r="C516" s="1">
        <v>9</v>
      </c>
      <c r="D516" s="10"/>
    </row>
    <row r="517" spans="2:4">
      <c r="B517" s="7" t="s">
        <v>644</v>
      </c>
      <c r="C517" s="1">
        <v>8</v>
      </c>
      <c r="D517" s="10"/>
    </row>
    <row r="518" spans="2:4">
      <c r="B518" s="7" t="s">
        <v>645</v>
      </c>
      <c r="C518" s="1">
        <v>10</v>
      </c>
      <c r="D518" s="10"/>
    </row>
    <row r="519" spans="2:4">
      <c r="B519" s="7" t="s">
        <v>646</v>
      </c>
      <c r="C519" s="1">
        <v>10</v>
      </c>
      <c r="D519" s="10"/>
    </row>
    <row r="520" spans="2:4">
      <c r="B520" s="7" t="s">
        <v>647</v>
      </c>
      <c r="C520" s="1">
        <v>8</v>
      </c>
      <c r="D520" s="10"/>
    </row>
    <row r="521" spans="2:4">
      <c r="B521" s="7" t="s">
        <v>648</v>
      </c>
      <c r="C521" s="1">
        <v>8</v>
      </c>
      <c r="D521" s="10"/>
    </row>
    <row r="522" spans="2:4">
      <c r="B522" s="7" t="s">
        <v>649</v>
      </c>
      <c r="C522" s="1">
        <v>9</v>
      </c>
      <c r="D522" s="10"/>
    </row>
    <row r="523" spans="2:4">
      <c r="B523" s="7" t="s">
        <v>650</v>
      </c>
      <c r="C523" s="1">
        <v>9</v>
      </c>
      <c r="D523" s="10"/>
    </row>
    <row r="524" spans="2:4">
      <c r="B524" s="7" t="s">
        <v>651</v>
      </c>
      <c r="C524" s="1">
        <v>9</v>
      </c>
      <c r="D524" s="10"/>
    </row>
    <row r="525" spans="2:4">
      <c r="B525" s="7" t="s">
        <v>652</v>
      </c>
      <c r="C525" s="1">
        <v>11</v>
      </c>
      <c r="D525" s="10"/>
    </row>
    <row r="526" spans="2:4">
      <c r="B526" s="7" t="s">
        <v>653</v>
      </c>
      <c r="C526" s="1">
        <v>8</v>
      </c>
      <c r="D526" s="10"/>
    </row>
    <row r="527" spans="2:4">
      <c r="B527" s="7" t="s">
        <v>654</v>
      </c>
      <c r="C527" s="1">
        <v>8</v>
      </c>
      <c r="D527" s="10"/>
    </row>
    <row r="528" spans="2:4">
      <c r="B528" s="7" t="s">
        <v>655</v>
      </c>
      <c r="C528" s="1">
        <v>8</v>
      </c>
      <c r="D528" s="10"/>
    </row>
    <row r="529" spans="2:4">
      <c r="B529" s="7" t="s">
        <v>656</v>
      </c>
      <c r="C529" s="1">
        <v>12</v>
      </c>
      <c r="D529" s="10"/>
    </row>
    <row r="530" spans="2:4">
      <c r="B530" s="7" t="s">
        <v>657</v>
      </c>
      <c r="C530" s="1">
        <v>9</v>
      </c>
      <c r="D530" s="10"/>
    </row>
    <row r="531" spans="2:4">
      <c r="B531" s="7" t="s">
        <v>658</v>
      </c>
      <c r="C531" s="1">
        <v>9</v>
      </c>
      <c r="D531" s="10"/>
    </row>
    <row r="532" spans="2:4">
      <c r="B532" s="7" t="s">
        <v>659</v>
      </c>
      <c r="C532" s="1">
        <v>9</v>
      </c>
      <c r="D532" s="10"/>
    </row>
    <row r="533" spans="2:4">
      <c r="B533" s="7" t="s">
        <v>660</v>
      </c>
      <c r="C533" s="1">
        <v>8</v>
      </c>
      <c r="D533" s="10"/>
    </row>
    <row r="534" spans="2:4">
      <c r="B534" s="7" t="s">
        <v>661</v>
      </c>
      <c r="C534" s="1">
        <v>9</v>
      </c>
      <c r="D534" s="10"/>
    </row>
    <row r="535" spans="2:4">
      <c r="B535" s="7" t="s">
        <v>662</v>
      </c>
      <c r="C535" s="1">
        <v>9</v>
      </c>
      <c r="D535" s="10"/>
    </row>
    <row r="536" spans="2:4">
      <c r="B536" s="7" t="s">
        <v>663</v>
      </c>
      <c r="C536" s="1">
        <v>9</v>
      </c>
      <c r="D536" s="10"/>
    </row>
    <row r="537" spans="2:4">
      <c r="B537" s="7" t="s">
        <v>664</v>
      </c>
      <c r="C537" s="1">
        <v>8</v>
      </c>
      <c r="D537" s="10"/>
    </row>
    <row r="538" spans="2:4">
      <c r="B538" s="7" t="s">
        <v>665</v>
      </c>
      <c r="C538" s="1">
        <v>10</v>
      </c>
      <c r="D538" s="10"/>
    </row>
    <row r="539" spans="2:4">
      <c r="B539" s="7" t="s">
        <v>666</v>
      </c>
      <c r="C539" s="1">
        <v>8</v>
      </c>
      <c r="D539" s="10"/>
    </row>
    <row r="540" spans="2:4">
      <c r="B540" s="7" t="s">
        <v>667</v>
      </c>
      <c r="C540" s="1">
        <v>10</v>
      </c>
      <c r="D540" s="10"/>
    </row>
    <row r="541" spans="2:4">
      <c r="B541" s="7" t="s">
        <v>668</v>
      </c>
      <c r="C541" s="1">
        <v>8</v>
      </c>
      <c r="D541" s="10"/>
    </row>
    <row r="542" spans="2:4">
      <c r="B542" s="7" t="s">
        <v>669</v>
      </c>
      <c r="C542" s="1">
        <v>8</v>
      </c>
      <c r="D542" s="10"/>
    </row>
    <row r="543" spans="2:4">
      <c r="B543" s="7" t="s">
        <v>670</v>
      </c>
      <c r="C543" s="1">
        <v>9</v>
      </c>
      <c r="D543" s="10"/>
    </row>
    <row r="544" spans="2:4">
      <c r="B544" s="7" t="s">
        <v>671</v>
      </c>
      <c r="C544" s="1">
        <v>8</v>
      </c>
      <c r="D544" s="10"/>
    </row>
    <row r="545" spans="2:4">
      <c r="B545" s="7" t="s">
        <v>672</v>
      </c>
      <c r="C545" s="1">
        <v>8</v>
      </c>
      <c r="D545" s="10"/>
    </row>
    <row r="546" spans="2:4">
      <c r="B546" s="7" t="s">
        <v>673</v>
      </c>
      <c r="C546" s="1">
        <v>8</v>
      </c>
      <c r="D546" s="10"/>
    </row>
    <row r="547" spans="2:4">
      <c r="B547" s="7" t="s">
        <v>674</v>
      </c>
      <c r="C547" s="1">
        <v>8</v>
      </c>
      <c r="D547" s="10"/>
    </row>
    <row r="548" spans="2:4">
      <c r="B548" s="7" t="s">
        <v>675</v>
      </c>
      <c r="C548" s="1">
        <v>8</v>
      </c>
      <c r="D548" s="10"/>
    </row>
    <row r="549" spans="2:4">
      <c r="B549" s="7" t="s">
        <v>676</v>
      </c>
      <c r="C549" s="1">
        <v>8</v>
      </c>
      <c r="D549" s="10"/>
    </row>
    <row r="550" spans="2:4">
      <c r="B550" s="7" t="s">
        <v>677</v>
      </c>
      <c r="C550" s="1">
        <v>8</v>
      </c>
      <c r="D550" s="10"/>
    </row>
    <row r="551" spans="2:4">
      <c r="B551" s="7" t="s">
        <v>678</v>
      </c>
      <c r="C551" s="1">
        <v>8</v>
      </c>
      <c r="D551" s="10"/>
    </row>
    <row r="552" spans="2:4">
      <c r="B552" s="7" t="s">
        <v>679</v>
      </c>
      <c r="C552" s="1">
        <v>8</v>
      </c>
      <c r="D552" s="10"/>
    </row>
    <row r="553" spans="2:4">
      <c r="B553" s="7" t="s">
        <v>680</v>
      </c>
      <c r="C553" s="1">
        <v>8</v>
      </c>
      <c r="D553" s="10"/>
    </row>
    <row r="554" spans="2:4">
      <c r="B554" s="7" t="s">
        <v>681</v>
      </c>
      <c r="C554" s="1">
        <v>9</v>
      </c>
      <c r="D554" s="10"/>
    </row>
    <row r="555" spans="2:4">
      <c r="B555" s="7" t="s">
        <v>682</v>
      </c>
      <c r="C555" s="1">
        <v>10</v>
      </c>
      <c r="D555" s="10"/>
    </row>
    <row r="556" spans="2:4">
      <c r="B556" s="7" t="s">
        <v>683</v>
      </c>
      <c r="C556" s="1">
        <v>9</v>
      </c>
      <c r="D556" s="10"/>
    </row>
    <row r="557" spans="2:4">
      <c r="B557" s="7" t="s">
        <v>684</v>
      </c>
      <c r="C557" s="1">
        <v>8</v>
      </c>
      <c r="D557" s="10"/>
    </row>
    <row r="558" spans="2:4">
      <c r="B558" s="7" t="s">
        <v>685</v>
      </c>
      <c r="C558" s="1">
        <v>8</v>
      </c>
      <c r="D558" s="10"/>
    </row>
    <row r="559" spans="2:4">
      <c r="B559" s="7" t="s">
        <v>686</v>
      </c>
      <c r="C559" s="1">
        <v>8</v>
      </c>
      <c r="D559" s="10"/>
    </row>
    <row r="560" spans="2:4">
      <c r="B560" s="7" t="s">
        <v>687</v>
      </c>
      <c r="C560" s="1">
        <v>8</v>
      </c>
      <c r="D560" s="10"/>
    </row>
    <row r="561" spans="2:4">
      <c r="B561" s="7" t="s">
        <v>688</v>
      </c>
      <c r="C561" s="1">
        <v>8</v>
      </c>
      <c r="D561" s="10"/>
    </row>
    <row r="562" spans="2:4">
      <c r="B562" s="7" t="s">
        <v>689</v>
      </c>
      <c r="C562" s="1">
        <v>8</v>
      </c>
      <c r="D562" s="10"/>
    </row>
    <row r="563" spans="2:4">
      <c r="B563" s="7" t="s">
        <v>690</v>
      </c>
      <c r="C563" s="1">
        <v>9</v>
      </c>
      <c r="D563" s="10"/>
    </row>
    <row r="564" spans="2:4">
      <c r="B564" s="7" t="s">
        <v>691</v>
      </c>
      <c r="C564" s="1">
        <v>8</v>
      </c>
      <c r="D564" s="10"/>
    </row>
    <row r="565" spans="2:4">
      <c r="B565" s="7" t="s">
        <v>692</v>
      </c>
      <c r="C565" s="1">
        <v>9</v>
      </c>
      <c r="D565" s="10"/>
    </row>
    <row r="566" spans="2:4">
      <c r="B566" s="7" t="s">
        <v>693</v>
      </c>
      <c r="C566" s="1">
        <v>8</v>
      </c>
      <c r="D566" s="10"/>
    </row>
    <row r="567" spans="2:4">
      <c r="B567" s="7" t="s">
        <v>694</v>
      </c>
      <c r="C567" s="1">
        <v>8</v>
      </c>
      <c r="D567" s="10"/>
    </row>
    <row r="568" spans="2:4">
      <c r="B568" s="7" t="s">
        <v>695</v>
      </c>
      <c r="C568" s="1">
        <v>8</v>
      </c>
      <c r="D568" s="10"/>
    </row>
    <row r="569" spans="2:4">
      <c r="B569" s="7" t="s">
        <v>696</v>
      </c>
      <c r="C569" s="1">
        <v>8</v>
      </c>
      <c r="D569" s="10"/>
    </row>
    <row r="570" spans="2:4">
      <c r="B570" s="7" t="s">
        <v>697</v>
      </c>
      <c r="C570" s="1">
        <v>8</v>
      </c>
      <c r="D570" s="10"/>
    </row>
    <row r="571" spans="2:4">
      <c r="B571" s="7" t="s">
        <v>698</v>
      </c>
      <c r="C571" s="1">
        <v>9</v>
      </c>
      <c r="D571" s="10"/>
    </row>
    <row r="572" spans="2:4">
      <c r="B572" s="7" t="s">
        <v>699</v>
      </c>
      <c r="C572" s="1">
        <v>8</v>
      </c>
      <c r="D572" s="10"/>
    </row>
    <row r="573" spans="2:4">
      <c r="B573" s="7" t="s">
        <v>700</v>
      </c>
      <c r="C573" s="1">
        <v>8</v>
      </c>
      <c r="D573" s="10"/>
    </row>
    <row r="574" spans="2:4" ht="15.75" thickBot="1">
      <c r="B574" s="8" t="s">
        <v>701</v>
      </c>
      <c r="C574" s="9">
        <v>8</v>
      </c>
      <c r="D574" s="1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6</vt:i4>
      </vt:variant>
    </vt:vector>
  </HeadingPairs>
  <TitlesOfParts>
    <vt:vector size="11" baseType="lpstr">
      <vt:lpstr>Resume</vt:lpstr>
      <vt:lpstr>Calcul_U</vt:lpstr>
      <vt:lpstr>Pertes</vt:lpstr>
      <vt:lpstr>Bible_Cond_Therm</vt:lpstr>
      <vt:lpstr>Entry01</vt:lpstr>
      <vt:lpstr>Column1</vt:lpstr>
      <vt:lpstr>infos</vt:lpstr>
      <vt:lpstr>Pertes!Print_Area</vt:lpstr>
      <vt:lpstr>Pertes!Tableau</vt:lpstr>
      <vt:lpstr>Tableau</vt:lpstr>
      <vt:lpstr>Tableau_Locaux</vt:lpstr>
    </vt:vector>
  </TitlesOfParts>
  <Company>Imtech Belgium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Tornassakis</dc:creator>
  <cp:lastModifiedBy>Thomas SIMON</cp:lastModifiedBy>
  <cp:lastPrinted>2014-10-02T08:05:46Z</cp:lastPrinted>
  <dcterms:created xsi:type="dcterms:W3CDTF">2013-06-14T11:36:01Z</dcterms:created>
  <dcterms:modified xsi:type="dcterms:W3CDTF">2015-02-02T12:41:34Z</dcterms:modified>
</cp:coreProperties>
</file>