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11595" windowHeight="8700" activeTab="1"/>
  </bookViews>
  <sheets>
    <sheet name="PMC_TSA" sheetId="3" r:id="rId1"/>
    <sheet name="import" sheetId="4" r:id="rId2"/>
  </sheets>
  <externalReferences>
    <externalReference r:id="rId3"/>
  </externalReferences>
  <definedNames>
    <definedName name="Config_Lang">[1]Config!$B$1</definedName>
  </definedNames>
  <calcPr calcId="145621"/>
</workbook>
</file>

<file path=xl/calcChain.xml><?xml version="1.0" encoding="utf-8"?>
<calcChain xmlns="http://schemas.openxmlformats.org/spreadsheetml/2006/main">
  <c r="A19" i="3" l="1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V3" i="3"/>
  <c r="AQ3" i="3"/>
  <c r="AD3" i="3"/>
  <c r="AC3" i="3"/>
  <c r="AB3" i="3"/>
  <c r="AA3" i="3"/>
  <c r="Z3" i="3"/>
  <c r="Y3" i="3"/>
  <c r="W3" i="3"/>
  <c r="V3" i="3"/>
  <c r="T3" i="3"/>
  <c r="S3" i="3"/>
  <c r="R3" i="3"/>
  <c r="Q3" i="3"/>
  <c r="M3" i="3"/>
  <c r="L3" i="3"/>
  <c r="K3" i="3"/>
  <c r="I3" i="3"/>
  <c r="H3" i="3"/>
  <c r="G3" i="3"/>
  <c r="E3" i="3"/>
  <c r="D3" i="3"/>
  <c r="C3" i="3"/>
  <c r="AT2" i="3"/>
  <c r="Q2" i="3"/>
  <c r="AU2" i="4"/>
  <c r="AP2" i="4"/>
  <c r="AC2" i="4"/>
  <c r="AB2" i="4"/>
  <c r="AA2" i="4"/>
  <c r="Z2" i="4"/>
  <c r="Y2" i="4"/>
  <c r="X2" i="4"/>
  <c r="V2" i="4"/>
  <c r="U2" i="4"/>
  <c r="S2" i="4"/>
  <c r="R2" i="4"/>
  <c r="Q2" i="4"/>
  <c r="P2" i="4"/>
  <c r="L2" i="4"/>
  <c r="K2" i="4"/>
  <c r="J2" i="4"/>
  <c r="H2" i="4"/>
  <c r="G2" i="4"/>
  <c r="F2" i="4"/>
  <c r="D2" i="4"/>
  <c r="C2" i="4"/>
  <c r="B2" i="4"/>
  <c r="AS1" i="4"/>
  <c r="P1" i="4"/>
</calcChain>
</file>

<file path=xl/sharedStrings.xml><?xml version="1.0" encoding="utf-8"?>
<sst xmlns="http://schemas.openxmlformats.org/spreadsheetml/2006/main" count="1503" uniqueCount="226">
  <si>
    <t>FA52_028</t>
  </si>
  <si>
    <t>FA52_029</t>
  </si>
  <si>
    <t>FA52_026</t>
  </si>
  <si>
    <t>OFDA-  DVFP - PH27S</t>
  </si>
  <si>
    <t>FA52_027</t>
  </si>
  <si>
    <t>FA52_035</t>
  </si>
  <si>
    <t>TA21-007</t>
  </si>
  <si>
    <t>TA21-008</t>
  </si>
  <si>
    <t>TA21-009</t>
  </si>
  <si>
    <t>TA21-010</t>
  </si>
  <si>
    <t>TA21-011</t>
  </si>
  <si>
    <t>TA21-012</t>
  </si>
  <si>
    <t>TA21-013</t>
  </si>
  <si>
    <t>TA21-014</t>
  </si>
  <si>
    <t>TA21-016</t>
  </si>
  <si>
    <t>FA52_030</t>
  </si>
  <si>
    <t>TA21-018</t>
  </si>
  <si>
    <t>TA21-019</t>
  </si>
  <si>
    <t>TA21-020</t>
  </si>
  <si>
    <t>TA21-021</t>
  </si>
  <si>
    <t>TA21-022</t>
  </si>
  <si>
    <t>TA21-023</t>
  </si>
  <si>
    <t>TA21-024</t>
  </si>
  <si>
    <t>TA21-025</t>
  </si>
  <si>
    <t>TA21-026</t>
  </si>
  <si>
    <t>TA21-031</t>
  </si>
  <si>
    <t>TA21-032</t>
  </si>
  <si>
    <t>TA21-033</t>
  </si>
  <si>
    <t>TA21-034</t>
  </si>
  <si>
    <t>TA21-035</t>
  </si>
  <si>
    <t>A52_012</t>
  </si>
  <si>
    <t>01.02.13</t>
  </si>
  <si>
    <t>01.02.14</t>
  </si>
  <si>
    <t>01.02.15</t>
  </si>
  <si>
    <t>01.02.16</t>
  </si>
  <si>
    <t>01.02.17</t>
  </si>
  <si>
    <t>01.02.18</t>
  </si>
  <si>
    <t>01.02.20</t>
  </si>
  <si>
    <t>01.02.21</t>
  </si>
  <si>
    <t>A52_013</t>
  </si>
  <si>
    <t>TA21-017</t>
  </si>
  <si>
    <t>A52_014</t>
  </si>
  <si>
    <t>TA21-015</t>
  </si>
  <si>
    <t>PSR REFERENCE</t>
  </si>
  <si>
    <t>PURCHASE ORDER</t>
  </si>
  <si>
    <t>STATUS</t>
  </si>
  <si>
    <t>Chrono Number</t>
  </si>
  <si>
    <t>PSR Title</t>
  </si>
  <si>
    <t>Applicable procedure</t>
  </si>
  <si>
    <t>Derogation</t>
  </si>
  <si>
    <t>Remarks</t>
  </si>
  <si>
    <t>N°Item</t>
  </si>
  <si>
    <t>Funding Body section code</t>
  </si>
  <si>
    <t>Purchase base</t>
  </si>
  <si>
    <t>Purchaser</t>
  </si>
  <si>
    <t>Date de Récéption Log</t>
  </si>
  <si>
    <t>Supplier Purchase Order Reference</t>
  </si>
  <si>
    <t>Supplier Name</t>
  </si>
  <si>
    <t>Purchase Qty</t>
  </si>
  <si>
    <t>Unit</t>
  </si>
  <si>
    <t>Unit Price excluding VAT</t>
  </si>
  <si>
    <t>Unit Price Including VAT</t>
  </si>
  <si>
    <t>Total Price Excluding VAT</t>
  </si>
  <si>
    <t>Total Price Including VAT</t>
  </si>
  <si>
    <t>Currency</t>
  </si>
  <si>
    <t>Order date</t>
  </si>
  <si>
    <t>Requested delivery date</t>
  </si>
  <si>
    <t xml:space="preserve"> Supplier/ Reception date</t>
  </si>
  <si>
    <t>Quantity Received</t>
  </si>
  <si>
    <t>Remaining Quantity</t>
  </si>
  <si>
    <t>ACTIVE</t>
  </si>
  <si>
    <t>HQ</t>
  </si>
  <si>
    <t>HQlog</t>
  </si>
  <si>
    <t>Telecom</t>
  </si>
  <si>
    <t>EUR</t>
  </si>
  <si>
    <t>Door to Door, delivered HQ, inclusive of all taxes, 400 kg , 27 cartons</t>
  </si>
  <si>
    <t>LUDOVIC DE CHAMPS</t>
  </si>
  <si>
    <t xml:space="preserve">Balise </t>
  </si>
  <si>
    <t>SIGM</t>
  </si>
  <si>
    <t>Piece</t>
  </si>
  <si>
    <t xml:space="preserve">PO_BC. A: MAN
</t>
  </si>
  <si>
    <t xml:space="preserve">PO_BC. A: LUDOVIC DE CHAMPS
</t>
  </si>
  <si>
    <t xml:space="preserve">0
</t>
  </si>
  <si>
    <t xml:space="preserve">PO_BC. A
</t>
  </si>
  <si>
    <t xml:space="preserve">PO_BC. A: supp4
</t>
  </si>
  <si>
    <t xml:space="preserve">PO_BC. A: 3
</t>
  </si>
  <si>
    <t xml:space="preserve">PO_BC. A: Piece
</t>
  </si>
  <si>
    <t xml:space="preserve">PO_BC. A: 18
</t>
  </si>
  <si>
    <t xml:space="preserve">PO_BC. A: 54
</t>
  </si>
  <si>
    <t xml:space="preserve">PO_BC. A: EUR
</t>
  </si>
  <si>
    <t xml:space="preserve">54
</t>
  </si>
  <si>
    <t xml:space="preserve">PO_BC. A: 03/05/2015
</t>
  </si>
  <si>
    <t xml:space="preserve">PO_BC. A: bof
</t>
  </si>
  <si>
    <t xml:space="preserve">supp4: 04/04/2013
</t>
  </si>
  <si>
    <t xml:space="preserve">supp4: 11/12/2015
supp4: 11/12/2015
</t>
  </si>
  <si>
    <t xml:space="preserve">supp4: 1
supp4: 
</t>
  </si>
  <si>
    <t xml:space="preserve">supp4: 2
supp4: 
</t>
  </si>
  <si>
    <t xml:space="preserve">supp4: 
supp4: 
</t>
  </si>
  <si>
    <t>telsat</t>
  </si>
  <si>
    <t xml:space="preserve">PO_BC. A: MAN
PO_BC. B: TAC
</t>
  </si>
  <si>
    <t xml:space="preserve">PO_BC. A: LUDOVIC DE CHAMPS
PO_BC. B: LUDOVIC DE CHAMPS
</t>
  </si>
  <si>
    <t xml:space="preserve">0
0
</t>
  </si>
  <si>
    <t xml:space="preserve">PO_BC. A
PO_BC. B
</t>
  </si>
  <si>
    <t xml:space="preserve">PO_BC. A: supp4
PO_BC. B: supp6
</t>
  </si>
  <si>
    <t xml:space="preserve">PO_BC. A: 3
PO_BC. B: 3
</t>
  </si>
  <si>
    <t xml:space="preserve">PO_BC. A: Piece
PO_BC. B: Piece
</t>
  </si>
  <si>
    <t xml:space="preserve">PO_BC. A: 7
PO_BC. B: 5
</t>
  </si>
  <si>
    <t xml:space="preserve">PO_BC. A: 21
PO_BC. B: 15
</t>
  </si>
  <si>
    <t xml:space="preserve">PO_BC. A: EUR
PO_BC. B: EUR
</t>
  </si>
  <si>
    <t xml:space="preserve">21
15
</t>
  </si>
  <si>
    <t xml:space="preserve">PO_BC. A: 03/05/2015
PO_BC. B: 05/06/2014
</t>
  </si>
  <si>
    <t xml:space="preserve">PO_BC. A: 
PO_BC. B: 
</t>
  </si>
  <si>
    <t xml:space="preserve">supp4: 04/04/2013
supp6: 04/05/2015
</t>
  </si>
  <si>
    <t xml:space="preserve">supp4: 11/12/2015
supp4: 11/12/2015
supp6: 11/12/2015
</t>
  </si>
  <si>
    <t xml:space="preserve">supp4: 2
supp4: 
supp6: 
</t>
  </si>
  <si>
    <t xml:space="preserve">supp4: 1
supp4: 
supp6: 
</t>
  </si>
  <si>
    <t xml:space="preserve">supp4: 
supp4: 
supp6: 
</t>
  </si>
  <si>
    <t>A52_015</t>
  </si>
  <si>
    <t>A52_016</t>
  </si>
  <si>
    <t>A52_017</t>
  </si>
  <si>
    <t>FA52_031</t>
  </si>
  <si>
    <t>A52_018</t>
  </si>
  <si>
    <t>FA52_032</t>
  </si>
  <si>
    <t>01.02.19</t>
  </si>
  <si>
    <t>A52_019</t>
  </si>
  <si>
    <t>FA52_033</t>
  </si>
  <si>
    <t>A52_020</t>
  </si>
  <si>
    <t>FA52_034</t>
  </si>
  <si>
    <t>A52_021</t>
  </si>
  <si>
    <t>01.02.22</t>
  </si>
  <si>
    <t>A52_022</t>
  </si>
  <si>
    <t>FA52_036</t>
  </si>
  <si>
    <t>01.02.23</t>
  </si>
  <si>
    <t>A52_023</t>
  </si>
  <si>
    <t>FA52_037</t>
  </si>
  <si>
    <t>01.02.24</t>
  </si>
  <si>
    <t>A52_024</t>
  </si>
  <si>
    <t>FA52_038</t>
  </si>
  <si>
    <t>01.02.25</t>
  </si>
  <si>
    <t>A52_025</t>
  </si>
  <si>
    <t>FA52_039</t>
  </si>
  <si>
    <t>01.02.26</t>
  </si>
  <si>
    <t>A52_026</t>
  </si>
  <si>
    <t>FA52_040</t>
  </si>
  <si>
    <t>01.02.27</t>
  </si>
  <si>
    <t>A52_027</t>
  </si>
  <si>
    <t>FA52_041</t>
  </si>
  <si>
    <t>01.02.28</t>
  </si>
  <si>
    <t>A52_028</t>
  </si>
  <si>
    <t>FA52_042</t>
  </si>
  <si>
    <t>01.02.29</t>
  </si>
  <si>
    <t>A52_029</t>
  </si>
  <si>
    <t>FA52_043</t>
  </si>
  <si>
    <t>01.02.30</t>
  </si>
  <si>
    <t>A52_030</t>
  </si>
  <si>
    <t>FA52_044</t>
  </si>
  <si>
    <t>01.02.31</t>
  </si>
  <si>
    <t>A52_031</t>
  </si>
  <si>
    <t>FA52_045</t>
  </si>
  <si>
    <t>01.02.32</t>
  </si>
  <si>
    <t>A52_032</t>
  </si>
  <si>
    <t>FA52_046</t>
  </si>
  <si>
    <t>TA21-027</t>
  </si>
  <si>
    <t>01.02.33</t>
  </si>
  <si>
    <t>A52_033</t>
  </si>
  <si>
    <t>FA52_047</t>
  </si>
  <si>
    <t>TA21-028</t>
  </si>
  <si>
    <t>01.02.34</t>
  </si>
  <si>
    <t>A52_034</t>
  </si>
  <si>
    <t>FA52_048</t>
  </si>
  <si>
    <t>TA21-029</t>
  </si>
  <si>
    <t>01.02.35</t>
  </si>
  <si>
    <t>A52_035</t>
  </si>
  <si>
    <t>FA52_049</t>
  </si>
  <si>
    <t>TA21-030</t>
  </si>
  <si>
    <t>01.02.36</t>
  </si>
  <si>
    <t>A52_036</t>
  </si>
  <si>
    <t>FA52_050</t>
  </si>
  <si>
    <t>01.02.37</t>
  </si>
  <si>
    <t>A52_037</t>
  </si>
  <si>
    <t>FA52_051</t>
  </si>
  <si>
    <t>01.02.38</t>
  </si>
  <si>
    <t>A52_038</t>
  </si>
  <si>
    <t>FA52_052</t>
  </si>
  <si>
    <t>01.02.39</t>
  </si>
  <si>
    <t>A52_039</t>
  </si>
  <si>
    <t>FA52_053</t>
  </si>
  <si>
    <t>01.02.40</t>
  </si>
  <si>
    <t>A52_040</t>
  </si>
  <si>
    <t>FA52_054</t>
  </si>
  <si>
    <t>01.02.41</t>
  </si>
  <si>
    <t>A52_041</t>
  </si>
  <si>
    <t>FA52_055</t>
  </si>
  <si>
    <t>TA21-036</t>
  </si>
  <si>
    <t>01.02.42</t>
  </si>
  <si>
    <t>A52_042</t>
  </si>
  <si>
    <t>FA52_056</t>
  </si>
  <si>
    <t>TA21-037</t>
  </si>
  <si>
    <t>01.02.43</t>
  </si>
  <si>
    <t>A52_043</t>
  </si>
  <si>
    <t>FA52_057</t>
  </si>
  <si>
    <t>TA21-038</t>
  </si>
  <si>
    <t>01.02.44</t>
  </si>
  <si>
    <t>A52_044</t>
  </si>
  <si>
    <t>FA52_058</t>
  </si>
  <si>
    <t>TA21-039</t>
  </si>
  <si>
    <t>01.02.45</t>
  </si>
  <si>
    <t>A52_045</t>
  </si>
  <si>
    <t>FA52_059</t>
  </si>
  <si>
    <t>TA21-040</t>
  </si>
  <si>
    <t>01.02.46</t>
  </si>
  <si>
    <t>A52_046</t>
  </si>
  <si>
    <t>FA52_060</t>
  </si>
  <si>
    <t>TA21-041</t>
  </si>
  <si>
    <t>01.02.47</t>
  </si>
  <si>
    <t>A52_047</t>
  </si>
  <si>
    <t>FA52_061</t>
  </si>
  <si>
    <t>TA21-042</t>
  </si>
  <si>
    <t>01.02.48</t>
  </si>
  <si>
    <t>A52_048</t>
  </si>
  <si>
    <t>FA52_062</t>
  </si>
  <si>
    <t>TA21-043</t>
  </si>
  <si>
    <t>01.02.49</t>
  </si>
  <si>
    <t>N°</t>
  </si>
  <si>
    <t>ok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</si>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</sst>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3409]dd\-mmm\-yy;@"/>
    <numFmt numFmtId="165" formatCode="[$-40C]d\-mmm\-yyyy;@"/>
    <numFmt numFmtId="166" formatCode="0.0"/>
    <numFmt numFmtId="167" formatCode="[$-40C]d\-mmm\-yy;@"/>
  </numFmts>
  <fonts count="12" x14ac:knownFonts="1"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Times New Roman"/>
      <family val="1"/>
    </font>
    <font>
      <sz val="10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10"/>
      <name val="Calibri"/>
      <family val="2"/>
      <scheme val="minor"/>
    </font>
    <font>
      <sz val="11"/>
      <color rgb="FF000000"/>
      <name val="Calibri"/>
      <family val="2"/>
    </font>
    <font>
      <sz val="10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3" fillId="2" borderId="2" xfId="0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14" fontId="4" fillId="4" borderId="11" xfId="0" applyNumberFormat="1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2" fontId="4" fillId="4" borderId="11" xfId="0" applyNumberFormat="1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6" borderId="11" xfId="0" applyFont="1" applyFill="1" applyBorder="1" applyAlignment="1">
      <alignment horizontal="center" vertical="center" wrapText="1"/>
    </xf>
    <xf numFmtId="0" fontId="5" fillId="6" borderId="11" xfId="0" applyNumberFormat="1" applyFont="1" applyFill="1" applyBorder="1" applyAlignment="1" applyProtection="1">
      <alignment horizontal="center" vertical="center" wrapText="1"/>
    </xf>
    <xf numFmtId="0" fontId="4" fillId="6" borderId="13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43" fontId="7" fillId="0" borderId="1" xfId="0" applyNumberFormat="1" applyFont="1" applyFill="1" applyBorder="1" applyAlignment="1">
      <alignment horizontal="center" vertical="center" wrapText="1"/>
    </xf>
    <xf numFmtId="43" fontId="7" fillId="0" borderId="1" xfId="0" applyNumberFormat="1" applyFont="1" applyFill="1" applyBorder="1" applyAlignment="1">
      <alignment horizontal="center" vertical="center"/>
    </xf>
    <xf numFmtId="167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0" fillId="0" borderId="14" xfId="0" applyBorder="1"/>
    <xf numFmtId="0" fontId="0" fillId="7" borderId="0" xfId="0" applyFill="1"/>
    <xf numFmtId="0" fontId="0" fillId="0" borderId="15" xfId="0" applyBorder="1"/>
    <xf numFmtId="0" fontId="4" fillId="7" borderId="16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0" fillId="0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43" fontId="0" fillId="0" borderId="1" xfId="0" applyNumberFormat="1" applyFill="1" applyBorder="1" applyAlignment="1">
      <alignment horizontal="center" vertical="center" wrapText="1"/>
    </xf>
    <xf numFmtId="43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top"/>
    </xf>
    <xf numFmtId="167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7" fillId="7" borderId="1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</xdr:row>
          <xdr:rowOff>0</xdr:rowOff>
        </xdr:from>
        <xdr:to>
          <xdr:col>7</xdr:col>
          <xdr:colOff>295275</xdr:colOff>
          <xdr:row>1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SR_User_N&#176;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_Other"/>
      <sheetName val="Config_Budget"/>
      <sheetName val="Feuil2"/>
      <sheetName val="Config"/>
      <sheetName val="PSR"/>
      <sheetName val="DEROG"/>
      <sheetName val="IPR-DPI"/>
      <sheetName val="QUOT"/>
      <sheetName val="ANALYS."/>
      <sheetName val="ANALYS.B"/>
      <sheetName val="ANALYS.C"/>
      <sheetName val="PO_BC. A"/>
      <sheetName val="RECEPT. A.1"/>
      <sheetName val="RECEPT. A.2"/>
      <sheetName val="PO_BC. B"/>
      <sheetName val="RECEPT. B.1"/>
      <sheetName val="PMC_TSA"/>
      <sheetName val="FIN_Info"/>
      <sheetName val="IDN_BLI"/>
      <sheetName val="CONT."/>
    </sheetNames>
    <definedNames>
      <definedName name="Export_TSA_1"/>
    </definedNames>
    <sheetDataSet>
      <sheetData sheetId="0">
        <row r="12">
          <cell r="B12" t="str">
            <v>eng</v>
          </cell>
        </row>
      </sheetData>
      <sheetData sheetId="1"/>
      <sheetData sheetId="2"/>
      <sheetData sheetId="3">
        <row r="1">
          <cell r="B1" t="str">
            <v>eng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Y19"/>
  <sheetViews>
    <sheetView workbookViewId="0">
      <selection activeCell="J11" sqref="J11"/>
    </sheetView>
  </sheetViews>
  <sheetFormatPr baseColWidth="10" defaultRowHeight="12.75" x14ac:dyDescent="0.2"/>
  <sheetData>
    <row r="1" spans="1:51" ht="13.5" thickBot="1" x14ac:dyDescent="0.25">
      <c r="A1" s="31">
        <v>15</v>
      </c>
      <c r="F1" s="32"/>
    </row>
    <row r="2" spans="1:51" ht="13.5" thickBot="1" x14ac:dyDescent="0.25">
      <c r="A2" s="33"/>
      <c r="B2" s="1"/>
      <c r="C2" s="51" t="s">
        <v>43</v>
      </c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3"/>
      <c r="Q2" s="54" t="str">
        <f xml:space="preserve"> IF(Config_Lang="eng", "REQUEST", IF(Config_Lang="fr", "DEMANDE", "PEDIDO"))</f>
        <v>REQUEST</v>
      </c>
      <c r="R2" s="55"/>
      <c r="S2" s="55"/>
      <c r="T2" s="55"/>
      <c r="U2" s="55"/>
      <c r="V2" s="55"/>
      <c r="W2" s="55"/>
      <c r="X2" s="55"/>
      <c r="Y2" s="55"/>
      <c r="Z2" s="55"/>
      <c r="AA2" s="55"/>
      <c r="AB2" s="55"/>
      <c r="AC2" s="55"/>
      <c r="AD2" s="55"/>
      <c r="AE2" s="57" t="s">
        <v>44</v>
      </c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9"/>
      <c r="AT2" s="63" t="str">
        <f xml:space="preserve"> IF(Config_Lang="eng", "DELIVERY ", IF(Config_Lang="fr", " LIVRAISON ", "ENTREGA"))</f>
        <v xml:space="preserve">DELIVERY </v>
      </c>
      <c r="AU2" s="64"/>
      <c r="AV2" s="64"/>
      <c r="AW2" s="64"/>
      <c r="AX2" s="64"/>
      <c r="AY2" s="65"/>
    </row>
    <row r="3" spans="1:51" ht="51.75" thickBot="1" x14ac:dyDescent="0.25">
      <c r="A3" s="34" t="s">
        <v>223</v>
      </c>
      <c r="B3" s="2" t="s">
        <v>45</v>
      </c>
      <c r="C3" s="3" t="str">
        <f xml:space="preserve"> IF(Config_Lang="eng", "Mission", IF(Config_Lang="fr", "Mission ", "Misiòn"))</f>
        <v>Mission</v>
      </c>
      <c r="D3" s="4" t="str">
        <f xml:space="preserve"> IF(Config_Lang="eng", "Year", IF(Config_Lang="fr", "Année", "Aňo"))</f>
        <v>Year</v>
      </c>
      <c r="E3" s="4" t="str">
        <f xml:space="preserve"> IF([1]Config_Other!B12="eng", "Site/Dept.", IF([1]Config_Other!B12="fr", "Site/Dept.", "Centro/Dept."))</f>
        <v>Site/Dept.</v>
      </c>
      <c r="F3" s="4" t="s">
        <v>46</v>
      </c>
      <c r="G3" s="5" t="str">
        <f xml:space="preserve"> IF(Config_Lang="eng", "Project Code", IF(Config_Lang="fr", "Code Projet", "Còdigos Proyectos"))</f>
        <v>Project Code</v>
      </c>
      <c r="H3" s="5" t="str">
        <f xml:space="preserve"> IF(Config_Lang="eng", "Funding Code", IF(Config_Lang="fr", "Code Financement", "Còdigo Financiamento"))</f>
        <v>Funding Code</v>
      </c>
      <c r="I3" s="5" t="str">
        <f xml:space="preserve"> IF(Config_Lang="eng", "Funding Body/Donor Name (In letters)", IF(Config_Lang="fr", "Nom du Financeur/Bailleur (en lettre)", "Nombre del Financiardor/Donante (en letra)"))</f>
        <v>Funding Body/Donor Name (In letters)</v>
      </c>
      <c r="J3" s="5" t="s">
        <v>47</v>
      </c>
      <c r="K3" s="5" t="str">
        <f xml:space="preserve"> IF(Config_Lang="eng", "Total PSR Price", IF(Config_Lang="fr", "Prix Total DAS", "Precio total PCS"))</f>
        <v>Total PSR Price</v>
      </c>
      <c r="L3" s="5" t="str">
        <f xml:space="preserve"> IF(Config_Lang="eng", "Currency", IF(Config_Lang="fr", "Devise", "Divisa"))</f>
        <v>Currency</v>
      </c>
      <c r="M3" s="5" t="str">
        <f xml:space="preserve"> IF(Config_Lang="eng", "Equivalent EUR ", IF(Config_Lang="fr", "Equivalent EUR", "Equivalente EUR"))</f>
        <v xml:space="preserve">Equivalent EUR </v>
      </c>
      <c r="N3" s="5" t="s">
        <v>48</v>
      </c>
      <c r="O3" s="5" t="s">
        <v>49</v>
      </c>
      <c r="P3" s="5" t="s">
        <v>50</v>
      </c>
      <c r="Q3" s="6" t="str">
        <f xml:space="preserve"> IF(Config_Lang="eng", "Requester", IF(Config_Lang="fr", "Demandeur", "Solicitante"))</f>
        <v>Requester</v>
      </c>
      <c r="R3" s="7" t="str">
        <f xml:space="preserve"> IF(Config_Lang="eng", "Requesting date", IF(Config_Lang="fr", "Date de la demande", "Fecha del pedido"))</f>
        <v>Requesting date</v>
      </c>
      <c r="S3" s="7" t="str">
        <f xml:space="preserve"> IF(Config_Lang="eng", "Requested delivery date ", IF(Config_Lang="fr", "Date de livraison demandée", "Fecha de entrega solicitada"))</f>
        <v xml:space="preserve">Requested delivery date </v>
      </c>
      <c r="T3" s="7" t="str">
        <f xml:space="preserve"> IF(Config_Lang="eng", "Description", IF(Config_Lang="fr", "Description ", "Descripción "))</f>
        <v>Description</v>
      </c>
      <c r="U3" s="8" t="s">
        <v>51</v>
      </c>
      <c r="V3" s="8" t="str">
        <f xml:space="preserve"> IF(Config_Lang="eng", "Task Code", IF(Config_Lang="fr", "Code Tâche", "Codigo Tarea"))</f>
        <v>Task Code</v>
      </c>
      <c r="W3" s="8" t="str">
        <f xml:space="preserve"> IF(Config_Lang="eng", "Site Code", IF(Config_Lang="fr", "Code Site", "Còdigo Centro"))</f>
        <v>Site Code</v>
      </c>
      <c r="X3" s="8" t="s">
        <v>52</v>
      </c>
      <c r="Y3" s="8" t="str">
        <f xml:space="preserve"> IF(Config_Lang="eng", "Quantity", IF(Config_Lang="fr", "Quantité", "Cantidad"))</f>
        <v>Quantity</v>
      </c>
      <c r="Z3" s="8" t="str">
        <f xml:space="preserve"> IF(Config_Lang="eng", "Unit", IF(Config_Lang="fr", "Unité", "Unidad"))</f>
        <v>Unit</v>
      </c>
      <c r="AA3" s="8" t="str">
        <f xml:space="preserve"> IF(Config_Lang="eng", "Unit Price", IF(Config_Lang="fr", "Prix Unitaire", "Precio unitario"))</f>
        <v>Unit Price</v>
      </c>
      <c r="AB3" s="8" t="str">
        <f xml:space="preserve"> IF(Config_Lang="eng", "Total Item Price", IF(Config_Lang="fr", "Prix Total Item", "Precio total Item"))</f>
        <v>Total Item Price</v>
      </c>
      <c r="AC3" s="8" t="str">
        <f xml:space="preserve"> IF(Config_Lang="eng", "Currency", IF(Config_Lang="fr", "Devise", "Divisa"))</f>
        <v>Currency</v>
      </c>
      <c r="AD3" s="9" t="str">
        <f xml:space="preserve"> IF(Config_Lang="eng", "Equivalent EUR ", IF(Config_Lang="fr", "Equivalent EUR", "Equivalente EUR"))</f>
        <v xml:space="preserve">Equivalent EUR </v>
      </c>
      <c r="AE3" s="10" t="s">
        <v>53</v>
      </c>
      <c r="AF3" s="11" t="s">
        <v>54</v>
      </c>
      <c r="AG3" s="11" t="s">
        <v>55</v>
      </c>
      <c r="AH3" s="11" t="s">
        <v>56</v>
      </c>
      <c r="AI3" s="11" t="s">
        <v>57</v>
      </c>
      <c r="AJ3" s="11" t="s">
        <v>58</v>
      </c>
      <c r="AK3" s="11" t="s">
        <v>59</v>
      </c>
      <c r="AL3" s="11" t="s">
        <v>60</v>
      </c>
      <c r="AM3" s="11" t="s">
        <v>61</v>
      </c>
      <c r="AN3" s="11" t="s">
        <v>62</v>
      </c>
      <c r="AO3" s="11" t="s">
        <v>63</v>
      </c>
      <c r="AP3" s="11" t="s">
        <v>64</v>
      </c>
      <c r="AQ3" s="11" t="str">
        <f xml:space="preserve"> IF(Config_Lang="eng", "Equivalent EUR ", IF(Config_Lang="fr", "Equivalent EUR", "Equivalente EUR"))</f>
        <v xml:space="preserve">Equivalent EUR </v>
      </c>
      <c r="AR3" s="11" t="s">
        <v>65</v>
      </c>
      <c r="AS3" s="12" t="s">
        <v>50</v>
      </c>
      <c r="AT3" s="13" t="s">
        <v>66</v>
      </c>
      <c r="AU3" s="14" t="s">
        <v>67</v>
      </c>
      <c r="AV3" s="15" t="str">
        <f xml:space="preserve"> IF(Config_Lang="eng", "Quantity to be Delivered", IF(Config_Lang="fr", "Quantité à livrer", "Cantidad que entregar"))</f>
        <v>Quantity to be Delivered</v>
      </c>
      <c r="AW3" s="15" t="s">
        <v>68</v>
      </c>
      <c r="AX3" s="15" t="s">
        <v>69</v>
      </c>
      <c r="AY3" s="16" t="s">
        <v>50</v>
      </c>
    </row>
    <row r="4" spans="1:51" hidden="1" x14ac:dyDescent="0.2">
      <c r="A4" s="18">
        <f t="shared" ref="A4:A19" si="0">ROW(4:4)-4</f>
        <v>0</v>
      </c>
      <c r="B4" s="17"/>
      <c r="C4" s="17"/>
      <c r="D4" s="18"/>
      <c r="E4" s="18"/>
      <c r="F4" s="19"/>
      <c r="G4" s="18"/>
      <c r="H4" s="20"/>
      <c r="I4" s="21"/>
      <c r="J4" s="21"/>
      <c r="K4" s="18"/>
      <c r="L4" s="21"/>
      <c r="M4" s="21"/>
      <c r="N4" s="21"/>
      <c r="O4" s="18"/>
      <c r="P4" s="18"/>
      <c r="Q4" s="18"/>
      <c r="R4" s="18"/>
      <c r="S4" s="22"/>
      <c r="T4" s="18"/>
      <c r="U4" s="18"/>
      <c r="V4" s="17"/>
      <c r="W4" s="18"/>
      <c r="X4" s="23"/>
      <c r="Y4" s="18"/>
      <c r="Z4" s="18"/>
      <c r="AA4" s="18"/>
      <c r="AB4" s="18"/>
      <c r="AC4" s="18"/>
      <c r="AD4" s="18"/>
      <c r="AE4" s="18"/>
      <c r="AF4" s="18"/>
      <c r="AG4" s="24"/>
      <c r="AH4" s="24"/>
      <c r="AI4" s="25"/>
      <c r="AJ4" s="25"/>
      <c r="AK4" s="18"/>
      <c r="AL4" s="18"/>
      <c r="AM4" s="18"/>
      <c r="AN4" s="18"/>
      <c r="AO4" s="18"/>
      <c r="AP4" s="26"/>
      <c r="AQ4" s="27"/>
      <c r="AR4" s="27"/>
      <c r="AS4" s="27"/>
      <c r="AT4" s="27"/>
      <c r="AU4" s="18"/>
      <c r="AV4" s="18"/>
      <c r="AW4" s="18"/>
      <c r="AX4" s="18"/>
      <c r="AY4" s="18"/>
    </row>
    <row r="5" spans="1:51" ht="89.25" x14ac:dyDescent="0.2">
      <c r="A5" s="18">
        <f t="shared" si="0"/>
        <v>1</v>
      </c>
      <c r="B5" s="17" t="s">
        <v>70</v>
      </c>
      <c r="C5" s="18" t="s">
        <v>71</v>
      </c>
      <c r="D5" s="18">
        <v>15</v>
      </c>
      <c r="E5" s="18" t="s">
        <v>72</v>
      </c>
      <c r="F5" s="50">
        <v>938</v>
      </c>
      <c r="G5" s="18" t="s">
        <v>30</v>
      </c>
      <c r="H5" s="18" t="s">
        <v>2</v>
      </c>
      <c r="I5" s="18" t="s">
        <v>3</v>
      </c>
      <c r="J5" s="18" t="s">
        <v>73</v>
      </c>
      <c r="K5" s="18">
        <v>1300</v>
      </c>
      <c r="L5" s="18" t="s">
        <v>74</v>
      </c>
      <c r="M5" s="18">
        <v>1300</v>
      </c>
      <c r="N5" s="18"/>
      <c r="O5" s="18"/>
      <c r="P5" s="28" t="s">
        <v>75</v>
      </c>
      <c r="Q5" s="18" t="s">
        <v>76</v>
      </c>
      <c r="R5" s="18"/>
      <c r="S5" s="22">
        <v>42191</v>
      </c>
      <c r="T5" s="18" t="s">
        <v>77</v>
      </c>
      <c r="U5" s="18">
        <v>1</v>
      </c>
      <c r="V5" s="18" t="s">
        <v>6</v>
      </c>
      <c r="W5" s="18" t="s">
        <v>78</v>
      </c>
      <c r="X5" s="18" t="s">
        <v>31</v>
      </c>
      <c r="Y5" s="28">
        <v>2</v>
      </c>
      <c r="Z5" s="28" t="s">
        <v>79</v>
      </c>
      <c r="AA5" s="28">
        <v>200</v>
      </c>
      <c r="AB5" s="28">
        <v>400</v>
      </c>
      <c r="AC5" s="28" t="s">
        <v>74</v>
      </c>
      <c r="AD5" s="28">
        <v>400</v>
      </c>
      <c r="AE5" s="28" t="s">
        <v>80</v>
      </c>
      <c r="AF5" s="28" t="s">
        <v>81</v>
      </c>
      <c r="AG5" s="28" t="s">
        <v>82</v>
      </c>
      <c r="AH5" s="28" t="s">
        <v>83</v>
      </c>
      <c r="AI5" s="28" t="s">
        <v>84</v>
      </c>
      <c r="AJ5" s="28" t="s">
        <v>85</v>
      </c>
      <c r="AK5" s="28" t="s">
        <v>86</v>
      </c>
      <c r="AL5" s="28" t="s">
        <v>87</v>
      </c>
      <c r="AM5" s="28" t="s">
        <v>82</v>
      </c>
      <c r="AN5" s="28" t="s">
        <v>88</v>
      </c>
      <c r="AO5" s="28" t="s">
        <v>82</v>
      </c>
      <c r="AP5" s="28" t="s">
        <v>89</v>
      </c>
      <c r="AQ5" s="29" t="s">
        <v>90</v>
      </c>
      <c r="AR5" s="29" t="s">
        <v>91</v>
      </c>
      <c r="AS5" s="28" t="s">
        <v>92</v>
      </c>
      <c r="AT5" s="28" t="s">
        <v>93</v>
      </c>
      <c r="AU5" s="28" t="s">
        <v>94</v>
      </c>
      <c r="AV5" s="28" t="s">
        <v>95</v>
      </c>
      <c r="AW5" s="28"/>
      <c r="AX5" s="30" t="s">
        <v>96</v>
      </c>
      <c r="AY5" s="28" t="s">
        <v>97</v>
      </c>
    </row>
    <row r="6" spans="1:51" ht="89.25" x14ac:dyDescent="0.2">
      <c r="A6" s="18">
        <f t="shared" si="0"/>
        <v>2</v>
      </c>
      <c r="B6" s="17" t="s">
        <v>70</v>
      </c>
      <c r="C6" s="18" t="s">
        <v>71</v>
      </c>
      <c r="D6" s="18">
        <v>15</v>
      </c>
      <c r="E6" s="18" t="s">
        <v>72</v>
      </c>
      <c r="F6" s="50">
        <v>938</v>
      </c>
      <c r="G6" s="18" t="s">
        <v>30</v>
      </c>
      <c r="H6" s="18" t="s">
        <v>2</v>
      </c>
      <c r="I6" s="18" t="s">
        <v>3</v>
      </c>
      <c r="J6" s="18" t="s">
        <v>73</v>
      </c>
      <c r="K6" s="18">
        <v>1300</v>
      </c>
      <c r="L6" s="18" t="s">
        <v>74</v>
      </c>
      <c r="M6" s="18">
        <v>1300</v>
      </c>
      <c r="N6" s="18"/>
      <c r="O6" s="18"/>
      <c r="P6" s="28" t="s">
        <v>75</v>
      </c>
      <c r="Q6" s="18" t="s">
        <v>76</v>
      </c>
      <c r="R6" s="18"/>
      <c r="S6" s="22">
        <v>42191</v>
      </c>
      <c r="T6" s="18" t="s">
        <v>98</v>
      </c>
      <c r="U6" s="18">
        <v>2</v>
      </c>
      <c r="V6" s="18" t="s">
        <v>6</v>
      </c>
      <c r="W6" s="18" t="s">
        <v>78</v>
      </c>
      <c r="X6" s="18" t="s">
        <v>31</v>
      </c>
      <c r="Y6" s="28">
        <v>3</v>
      </c>
      <c r="Z6" s="28" t="s">
        <v>79</v>
      </c>
      <c r="AA6" s="28">
        <v>300</v>
      </c>
      <c r="AB6" s="28">
        <v>900</v>
      </c>
      <c r="AC6" s="28" t="s">
        <v>74</v>
      </c>
      <c r="AD6" s="28">
        <v>900</v>
      </c>
      <c r="AE6" s="28" t="s">
        <v>99</v>
      </c>
      <c r="AF6" s="28" t="s">
        <v>100</v>
      </c>
      <c r="AG6" s="28" t="s">
        <v>101</v>
      </c>
      <c r="AH6" s="28" t="s">
        <v>102</v>
      </c>
      <c r="AI6" s="28" t="s">
        <v>103</v>
      </c>
      <c r="AJ6" s="28" t="s">
        <v>104</v>
      </c>
      <c r="AK6" s="28" t="s">
        <v>105</v>
      </c>
      <c r="AL6" s="28" t="s">
        <v>106</v>
      </c>
      <c r="AM6" s="28" t="s">
        <v>101</v>
      </c>
      <c r="AN6" s="28" t="s">
        <v>107</v>
      </c>
      <c r="AO6" s="28" t="s">
        <v>101</v>
      </c>
      <c r="AP6" s="28" t="s">
        <v>108</v>
      </c>
      <c r="AQ6" s="29" t="s">
        <v>109</v>
      </c>
      <c r="AR6" s="29" t="s">
        <v>110</v>
      </c>
      <c r="AS6" s="28" t="s">
        <v>111</v>
      </c>
      <c r="AT6" s="28" t="s">
        <v>112</v>
      </c>
      <c r="AU6" s="28" t="s">
        <v>113</v>
      </c>
      <c r="AV6" s="28" t="s">
        <v>114</v>
      </c>
      <c r="AW6" s="28"/>
      <c r="AX6" s="30" t="s">
        <v>115</v>
      </c>
      <c r="AY6" s="28" t="s">
        <v>116</v>
      </c>
    </row>
    <row r="7" spans="1:51" x14ac:dyDescent="0.2">
      <c r="A7" s="18">
        <f t="shared" si="0"/>
        <v>3</v>
      </c>
      <c r="B7" s="17"/>
      <c r="C7" s="17"/>
      <c r="D7" s="18"/>
      <c r="E7" s="18"/>
      <c r="F7" s="19"/>
      <c r="G7" s="18"/>
      <c r="H7" s="20"/>
      <c r="I7" s="21"/>
      <c r="J7" s="21"/>
      <c r="K7" s="18"/>
      <c r="L7" s="21"/>
      <c r="M7" s="21"/>
      <c r="N7" s="21"/>
      <c r="O7" s="18"/>
      <c r="P7" s="18"/>
      <c r="Q7" s="18"/>
      <c r="R7" s="18"/>
      <c r="S7" s="22"/>
      <c r="T7" s="18"/>
      <c r="U7" s="18"/>
      <c r="V7" s="17"/>
      <c r="W7" s="18"/>
      <c r="X7" s="23"/>
      <c r="Y7" s="18"/>
      <c r="Z7" s="18"/>
      <c r="AA7" s="18"/>
      <c r="AB7" s="18"/>
      <c r="AC7" s="18"/>
      <c r="AD7" s="18"/>
      <c r="AE7" s="18"/>
      <c r="AF7" s="18"/>
      <c r="AG7" s="24"/>
      <c r="AH7" s="24"/>
      <c r="AI7" s="25"/>
      <c r="AJ7" s="25"/>
      <c r="AK7" s="18"/>
      <c r="AL7" s="18"/>
      <c r="AM7" s="18"/>
      <c r="AN7" s="18"/>
      <c r="AO7" s="18"/>
      <c r="AP7" s="26"/>
      <c r="AQ7" s="27"/>
      <c r="AR7" s="27"/>
      <c r="AS7" s="27"/>
      <c r="AT7" s="27"/>
      <c r="AU7" s="18"/>
      <c r="AV7" s="18"/>
      <c r="AW7" s="18"/>
      <c r="AX7" s="18"/>
      <c r="AY7" s="18"/>
    </row>
    <row r="8" spans="1:51" x14ac:dyDescent="0.2">
      <c r="A8" s="18">
        <f t="shared" si="0"/>
        <v>4</v>
      </c>
      <c r="B8" s="17"/>
      <c r="C8" s="17"/>
      <c r="D8" s="18"/>
      <c r="E8" s="18"/>
      <c r="F8" s="19"/>
      <c r="G8" s="18"/>
      <c r="H8" s="20"/>
      <c r="I8" s="21"/>
      <c r="J8" s="21"/>
      <c r="K8" s="18"/>
      <c r="L8" s="21"/>
      <c r="M8" s="21"/>
      <c r="N8" s="21"/>
      <c r="O8" s="18"/>
      <c r="P8" s="18"/>
      <c r="Q8" s="18"/>
      <c r="R8" s="18"/>
      <c r="S8" s="22"/>
      <c r="T8" s="18"/>
      <c r="U8" s="18"/>
      <c r="V8" s="17"/>
      <c r="W8" s="18"/>
      <c r="X8" s="23"/>
      <c r="Y8" s="18"/>
      <c r="Z8" s="18"/>
      <c r="AA8" s="18"/>
      <c r="AB8" s="18"/>
      <c r="AC8" s="18"/>
      <c r="AD8" s="18"/>
      <c r="AE8" s="18"/>
      <c r="AF8" s="18"/>
      <c r="AG8" s="24"/>
      <c r="AH8" s="24"/>
      <c r="AI8" s="25"/>
      <c r="AJ8" s="25"/>
      <c r="AK8" s="18"/>
      <c r="AL8" s="18"/>
      <c r="AM8" s="18"/>
      <c r="AN8" s="18"/>
      <c r="AO8" s="18"/>
      <c r="AP8" s="26"/>
      <c r="AQ8" s="27"/>
      <c r="AR8" s="27"/>
      <c r="AS8" s="27"/>
      <c r="AT8" s="27"/>
      <c r="AU8" s="18"/>
      <c r="AV8" s="18"/>
      <c r="AW8" s="18"/>
      <c r="AX8" s="18"/>
      <c r="AY8" s="18"/>
    </row>
    <row r="9" spans="1:51" x14ac:dyDescent="0.2">
      <c r="A9" s="18">
        <f t="shared" si="0"/>
        <v>5</v>
      </c>
      <c r="B9" s="17"/>
      <c r="C9" s="17"/>
      <c r="D9" s="18"/>
      <c r="E9" s="18"/>
      <c r="F9" s="19"/>
      <c r="G9" s="18"/>
      <c r="H9" s="20"/>
      <c r="I9" s="21"/>
      <c r="J9" s="21"/>
      <c r="K9" s="18"/>
      <c r="L9" s="21"/>
      <c r="M9" s="21"/>
      <c r="N9" s="21"/>
      <c r="O9" s="18"/>
      <c r="P9" s="18"/>
      <c r="Q9" s="18"/>
      <c r="R9" s="18"/>
      <c r="S9" s="22"/>
      <c r="T9" s="18"/>
      <c r="U9" s="18"/>
      <c r="V9" s="17"/>
      <c r="W9" s="18"/>
      <c r="X9" s="23"/>
      <c r="Y9" s="18"/>
      <c r="Z9" s="18"/>
      <c r="AA9" s="18"/>
      <c r="AB9" s="18"/>
      <c r="AC9" s="18"/>
      <c r="AD9" s="18"/>
      <c r="AE9" s="18"/>
      <c r="AF9" s="18"/>
      <c r="AG9" s="24"/>
      <c r="AH9" s="24"/>
      <c r="AI9" s="25"/>
      <c r="AJ9" s="25"/>
      <c r="AK9" s="18"/>
      <c r="AL9" s="18"/>
      <c r="AM9" s="18"/>
      <c r="AN9" s="18"/>
      <c r="AO9" s="18"/>
      <c r="AP9" s="26"/>
      <c r="AQ9" s="27"/>
      <c r="AR9" s="27"/>
      <c r="AS9" s="27"/>
      <c r="AT9" s="27"/>
      <c r="AU9" s="18"/>
      <c r="AV9" s="18"/>
      <c r="AW9" s="18"/>
      <c r="AX9" s="18"/>
      <c r="AY9" s="18"/>
    </row>
    <row r="10" spans="1:51" x14ac:dyDescent="0.2">
      <c r="A10" s="18">
        <f t="shared" si="0"/>
        <v>6</v>
      </c>
      <c r="B10" s="17"/>
      <c r="C10" s="17"/>
      <c r="D10" s="18"/>
      <c r="E10" s="18"/>
      <c r="F10" s="19"/>
      <c r="G10" s="18"/>
      <c r="H10" s="20"/>
      <c r="I10" s="21"/>
      <c r="J10" s="21"/>
      <c r="K10" s="18"/>
      <c r="L10" s="21"/>
      <c r="M10" s="21"/>
      <c r="N10" s="21"/>
      <c r="O10" s="18"/>
      <c r="P10" s="18"/>
      <c r="Q10" s="18"/>
      <c r="R10" s="18"/>
      <c r="S10" s="22"/>
      <c r="T10" s="18"/>
      <c r="U10" s="18"/>
      <c r="V10" s="17"/>
      <c r="W10" s="18"/>
      <c r="X10" s="23"/>
      <c r="Y10" s="18"/>
      <c r="Z10" s="18"/>
      <c r="AA10" s="18"/>
      <c r="AB10" s="18"/>
      <c r="AC10" s="18"/>
      <c r="AD10" s="18"/>
      <c r="AE10" s="18"/>
      <c r="AF10" s="18"/>
      <c r="AG10" s="24"/>
      <c r="AH10" s="24"/>
      <c r="AI10" s="25"/>
      <c r="AJ10" s="25"/>
      <c r="AK10" s="18"/>
      <c r="AL10" s="18"/>
      <c r="AM10" s="18"/>
      <c r="AN10" s="18"/>
      <c r="AO10" s="18"/>
      <c r="AP10" s="26"/>
      <c r="AQ10" s="27"/>
      <c r="AR10" s="27"/>
      <c r="AS10" s="27"/>
      <c r="AT10" s="27"/>
      <c r="AU10" s="18"/>
      <c r="AV10" s="18"/>
      <c r="AW10" s="18"/>
      <c r="AX10" s="18"/>
      <c r="AY10" s="18"/>
    </row>
    <row r="11" spans="1:51" x14ac:dyDescent="0.2">
      <c r="A11" s="18">
        <f t="shared" si="0"/>
        <v>7</v>
      </c>
      <c r="B11" s="17"/>
      <c r="C11" s="17"/>
      <c r="D11" s="18"/>
      <c r="E11" s="18"/>
      <c r="F11" s="19"/>
      <c r="G11" s="18"/>
      <c r="H11" s="20"/>
      <c r="I11" s="21"/>
      <c r="J11" s="21"/>
      <c r="K11" s="18"/>
      <c r="L11" s="21"/>
      <c r="M11" s="21"/>
      <c r="N11" s="21"/>
      <c r="O11" s="18"/>
      <c r="P11" s="18"/>
      <c r="Q11" s="18"/>
      <c r="R11" s="18"/>
      <c r="S11" s="22"/>
      <c r="T11" s="18"/>
      <c r="U11" s="18"/>
      <c r="V11" s="17"/>
      <c r="W11" s="18"/>
      <c r="X11" s="23"/>
      <c r="Y11" s="18"/>
      <c r="Z11" s="18"/>
      <c r="AA11" s="18"/>
      <c r="AB11" s="18"/>
      <c r="AC11" s="18"/>
      <c r="AD11" s="18"/>
      <c r="AE11" s="18"/>
      <c r="AF11" s="18"/>
      <c r="AG11" s="24"/>
      <c r="AH11" s="24"/>
      <c r="AI11" s="25"/>
      <c r="AJ11" s="25"/>
      <c r="AK11" s="18"/>
      <c r="AL11" s="18"/>
      <c r="AM11" s="18"/>
      <c r="AN11" s="18"/>
      <c r="AO11" s="18"/>
      <c r="AP11" s="26"/>
      <c r="AQ11" s="27"/>
      <c r="AR11" s="27"/>
      <c r="AS11" s="27"/>
      <c r="AT11" s="27"/>
      <c r="AU11" s="18"/>
      <c r="AV11" s="18"/>
      <c r="AW11" s="18"/>
      <c r="AX11" s="18"/>
      <c r="AY11" s="18"/>
    </row>
    <row r="12" spans="1:51" x14ac:dyDescent="0.2">
      <c r="A12" s="18">
        <f t="shared" si="0"/>
        <v>8</v>
      </c>
      <c r="B12" s="17"/>
      <c r="C12" s="17"/>
      <c r="D12" s="18"/>
      <c r="E12" s="18"/>
      <c r="F12" s="19"/>
      <c r="G12" s="18"/>
      <c r="H12" s="20"/>
      <c r="I12" s="21"/>
      <c r="J12" s="21"/>
      <c r="K12" s="18"/>
      <c r="L12" s="21"/>
      <c r="M12" s="21"/>
      <c r="N12" s="21"/>
      <c r="O12" s="18"/>
      <c r="P12" s="18"/>
      <c r="Q12" s="18"/>
      <c r="R12" s="18"/>
      <c r="S12" s="22"/>
      <c r="T12" s="18"/>
      <c r="U12" s="18"/>
      <c r="V12" s="17"/>
      <c r="W12" s="18"/>
      <c r="X12" s="23"/>
      <c r="Y12" s="18"/>
      <c r="Z12" s="18"/>
      <c r="AA12" s="18"/>
      <c r="AB12" s="18"/>
      <c r="AC12" s="18"/>
      <c r="AD12" s="18"/>
      <c r="AE12" s="18"/>
      <c r="AF12" s="18"/>
      <c r="AG12" s="24"/>
      <c r="AH12" s="24"/>
      <c r="AI12" s="25"/>
      <c r="AJ12" s="25"/>
      <c r="AK12" s="18"/>
      <c r="AL12" s="18"/>
      <c r="AM12" s="18"/>
      <c r="AN12" s="18"/>
      <c r="AO12" s="18"/>
      <c r="AP12" s="26"/>
      <c r="AQ12" s="27"/>
      <c r="AR12" s="27"/>
      <c r="AS12" s="27"/>
      <c r="AT12" s="27"/>
      <c r="AU12" s="18"/>
      <c r="AV12" s="18"/>
      <c r="AW12" s="18"/>
      <c r="AX12" s="18"/>
      <c r="AY12" s="18"/>
    </row>
    <row r="13" spans="1:51" x14ac:dyDescent="0.2">
      <c r="A13" s="18">
        <f t="shared" si="0"/>
        <v>9</v>
      </c>
      <c r="B13" s="17"/>
      <c r="C13" s="17"/>
      <c r="D13" s="18"/>
      <c r="E13" s="18"/>
      <c r="F13" s="19"/>
      <c r="G13" s="18"/>
      <c r="H13" s="20"/>
      <c r="I13" s="21"/>
      <c r="J13" s="21"/>
      <c r="K13" s="18"/>
      <c r="L13" s="21"/>
      <c r="M13" s="21"/>
      <c r="N13" s="21"/>
      <c r="O13" s="18"/>
      <c r="P13" s="18"/>
      <c r="Q13" s="18"/>
      <c r="R13" s="18"/>
      <c r="S13" s="22"/>
      <c r="T13" s="18"/>
      <c r="U13" s="18"/>
      <c r="V13" s="17"/>
      <c r="W13" s="18"/>
      <c r="X13" s="23"/>
      <c r="Y13" s="18"/>
      <c r="Z13" s="18"/>
      <c r="AA13" s="18"/>
      <c r="AB13" s="18"/>
      <c r="AC13" s="18"/>
      <c r="AD13" s="18"/>
      <c r="AE13" s="18"/>
      <c r="AF13" s="18"/>
      <c r="AG13" s="24"/>
      <c r="AH13" s="24"/>
      <c r="AI13" s="25"/>
      <c r="AJ13" s="25"/>
      <c r="AK13" s="18"/>
      <c r="AL13" s="18"/>
      <c r="AM13" s="18"/>
      <c r="AN13" s="18"/>
      <c r="AO13" s="18"/>
      <c r="AP13" s="26"/>
      <c r="AQ13" s="27"/>
      <c r="AR13" s="27"/>
      <c r="AS13" s="27"/>
      <c r="AT13" s="27"/>
      <c r="AU13" s="18"/>
      <c r="AV13" s="18"/>
      <c r="AW13" s="18"/>
      <c r="AX13" s="18"/>
      <c r="AY13" s="18"/>
    </row>
    <row r="14" spans="1:51" x14ac:dyDescent="0.2">
      <c r="A14" s="18">
        <f t="shared" si="0"/>
        <v>10</v>
      </c>
      <c r="B14" s="17"/>
      <c r="C14" s="17"/>
      <c r="D14" s="18"/>
      <c r="E14" s="18"/>
      <c r="F14" s="19"/>
      <c r="G14" s="18"/>
      <c r="H14" s="20"/>
      <c r="I14" s="21"/>
      <c r="J14" s="21"/>
      <c r="K14" s="18"/>
      <c r="L14" s="21"/>
      <c r="M14" s="21"/>
      <c r="N14" s="21"/>
      <c r="O14" s="18"/>
      <c r="P14" s="18"/>
      <c r="Q14" s="18"/>
      <c r="R14" s="18"/>
      <c r="S14" s="22"/>
      <c r="T14" s="18"/>
      <c r="U14" s="18"/>
      <c r="V14" s="17"/>
      <c r="W14" s="18"/>
      <c r="X14" s="23"/>
      <c r="Y14" s="18"/>
      <c r="Z14" s="18"/>
      <c r="AA14" s="18"/>
      <c r="AB14" s="18"/>
      <c r="AC14" s="18"/>
      <c r="AD14" s="18"/>
      <c r="AE14" s="18"/>
      <c r="AF14" s="18"/>
      <c r="AG14" s="24"/>
      <c r="AH14" s="24"/>
      <c r="AI14" s="25"/>
      <c r="AJ14" s="25"/>
      <c r="AK14" s="18"/>
      <c r="AL14" s="18"/>
      <c r="AM14" s="18"/>
      <c r="AN14" s="18"/>
      <c r="AO14" s="18"/>
      <c r="AP14" s="26"/>
      <c r="AQ14" s="27"/>
      <c r="AR14" s="27"/>
      <c r="AS14" s="27"/>
      <c r="AT14" s="27"/>
      <c r="AU14" s="18"/>
      <c r="AV14" s="18"/>
      <c r="AW14" s="18"/>
      <c r="AX14" s="18"/>
      <c r="AY14" s="18"/>
    </row>
    <row r="15" spans="1:51" x14ac:dyDescent="0.2">
      <c r="A15" s="18">
        <f t="shared" si="0"/>
        <v>11</v>
      </c>
      <c r="B15" s="17"/>
      <c r="C15" s="17"/>
      <c r="D15" s="18"/>
      <c r="E15" s="18"/>
      <c r="F15" s="19"/>
      <c r="G15" s="18"/>
      <c r="H15" s="20"/>
      <c r="I15" s="21"/>
      <c r="J15" s="21"/>
      <c r="K15" s="18"/>
      <c r="L15" s="21"/>
      <c r="M15" s="21"/>
      <c r="N15" s="21"/>
      <c r="O15" s="18"/>
      <c r="P15" s="18"/>
      <c r="Q15" s="18"/>
      <c r="R15" s="18"/>
      <c r="S15" s="22"/>
      <c r="T15" s="18"/>
      <c r="U15" s="18"/>
      <c r="V15" s="17"/>
      <c r="W15" s="18"/>
      <c r="X15" s="23"/>
      <c r="Y15" s="18"/>
      <c r="Z15" s="18"/>
      <c r="AA15" s="18"/>
      <c r="AB15" s="18"/>
      <c r="AC15" s="18"/>
      <c r="AD15" s="18"/>
      <c r="AE15" s="18"/>
      <c r="AF15" s="18"/>
      <c r="AG15" s="24"/>
      <c r="AH15" s="24"/>
      <c r="AI15" s="25"/>
      <c r="AJ15" s="25"/>
      <c r="AK15" s="18"/>
      <c r="AL15" s="18"/>
      <c r="AM15" s="18"/>
      <c r="AN15" s="18"/>
      <c r="AO15" s="18"/>
      <c r="AP15" s="26"/>
      <c r="AQ15" s="27"/>
      <c r="AR15" s="27"/>
      <c r="AS15" s="27"/>
      <c r="AT15" s="27"/>
      <c r="AU15" s="18"/>
      <c r="AV15" s="18"/>
      <c r="AW15" s="18"/>
      <c r="AX15" s="18"/>
      <c r="AY15" s="18"/>
    </row>
    <row r="16" spans="1:51" x14ac:dyDescent="0.2">
      <c r="A16" s="18">
        <f t="shared" si="0"/>
        <v>12</v>
      </c>
      <c r="B16" s="17"/>
      <c r="C16" s="17"/>
      <c r="D16" s="18"/>
      <c r="E16" s="18"/>
      <c r="F16" s="19"/>
      <c r="G16" s="18"/>
      <c r="H16" s="20"/>
      <c r="I16" s="21"/>
      <c r="J16" s="21"/>
      <c r="K16" s="18"/>
      <c r="L16" s="21"/>
      <c r="M16" s="21"/>
      <c r="N16" s="21"/>
      <c r="O16" s="18"/>
      <c r="P16" s="18"/>
      <c r="Q16" s="18"/>
      <c r="R16" s="18"/>
      <c r="S16" s="22"/>
      <c r="T16" s="18"/>
      <c r="U16" s="18"/>
      <c r="V16" s="17"/>
      <c r="W16" s="18"/>
      <c r="X16" s="23"/>
      <c r="Y16" s="18"/>
      <c r="Z16" s="18"/>
      <c r="AA16" s="18"/>
      <c r="AB16" s="18"/>
      <c r="AC16" s="18"/>
      <c r="AD16" s="18"/>
      <c r="AE16" s="18"/>
      <c r="AF16" s="18"/>
      <c r="AG16" s="24"/>
      <c r="AH16" s="24"/>
      <c r="AI16" s="25"/>
      <c r="AJ16" s="25"/>
      <c r="AK16" s="18"/>
      <c r="AL16" s="18"/>
      <c r="AM16" s="18"/>
      <c r="AN16" s="18"/>
      <c r="AO16" s="18"/>
      <c r="AP16" s="26"/>
      <c r="AQ16" s="27"/>
      <c r="AR16" s="27"/>
      <c r="AS16" s="27"/>
      <c r="AT16" s="27"/>
      <c r="AU16" s="18"/>
      <c r="AV16" s="18"/>
      <c r="AW16" s="18"/>
      <c r="AX16" s="18"/>
      <c r="AY16" s="18"/>
    </row>
    <row r="17" spans="1:51" x14ac:dyDescent="0.2">
      <c r="A17" s="18">
        <f t="shared" si="0"/>
        <v>13</v>
      </c>
      <c r="B17" s="17"/>
      <c r="C17" s="17"/>
      <c r="D17" s="18"/>
      <c r="E17" s="18"/>
      <c r="F17" s="19"/>
      <c r="G17" s="18"/>
      <c r="H17" s="20"/>
      <c r="I17" s="21"/>
      <c r="J17" s="21"/>
      <c r="K17" s="18"/>
      <c r="L17" s="21"/>
      <c r="M17" s="21"/>
      <c r="N17" s="21"/>
      <c r="O17" s="18"/>
      <c r="P17" s="18"/>
      <c r="Q17" s="18"/>
      <c r="R17" s="18"/>
      <c r="S17" s="22"/>
      <c r="T17" s="18"/>
      <c r="U17" s="18"/>
      <c r="V17" s="17"/>
      <c r="W17" s="18"/>
      <c r="X17" s="23"/>
      <c r="Y17" s="18"/>
      <c r="Z17" s="18"/>
      <c r="AA17" s="18"/>
      <c r="AB17" s="18"/>
      <c r="AC17" s="18"/>
      <c r="AD17" s="18"/>
      <c r="AE17" s="18"/>
      <c r="AF17" s="18"/>
      <c r="AG17" s="24"/>
      <c r="AH17" s="24"/>
      <c r="AI17" s="25"/>
      <c r="AJ17" s="25"/>
      <c r="AK17" s="18"/>
      <c r="AL17" s="18"/>
      <c r="AM17" s="18"/>
      <c r="AN17" s="18"/>
      <c r="AO17" s="18"/>
      <c r="AP17" s="26"/>
      <c r="AQ17" s="27"/>
      <c r="AR17" s="27"/>
      <c r="AS17" s="27"/>
      <c r="AT17" s="27"/>
      <c r="AU17" s="18"/>
      <c r="AV17" s="18"/>
      <c r="AW17" s="18"/>
      <c r="AX17" s="18"/>
      <c r="AY17" s="18"/>
    </row>
    <row r="18" spans="1:51" x14ac:dyDescent="0.2">
      <c r="A18" s="18">
        <f t="shared" si="0"/>
        <v>14</v>
      </c>
      <c r="B18" s="17"/>
      <c r="C18" s="17"/>
      <c r="D18" s="18"/>
      <c r="E18" s="18"/>
      <c r="F18" s="19"/>
      <c r="G18" s="18"/>
      <c r="H18" s="20"/>
      <c r="I18" s="21"/>
      <c r="J18" s="21"/>
      <c r="K18" s="18"/>
      <c r="L18" s="21"/>
      <c r="M18" s="21"/>
      <c r="N18" s="21"/>
      <c r="O18" s="18"/>
      <c r="P18" s="18"/>
      <c r="Q18" s="18"/>
      <c r="R18" s="18"/>
      <c r="S18" s="22"/>
      <c r="T18" s="18"/>
      <c r="U18" s="18"/>
      <c r="V18" s="17"/>
      <c r="W18" s="18"/>
      <c r="X18" s="23"/>
      <c r="Y18" s="18"/>
      <c r="Z18" s="18"/>
      <c r="AA18" s="18"/>
      <c r="AB18" s="18"/>
      <c r="AC18" s="18"/>
      <c r="AD18" s="18"/>
      <c r="AE18" s="18"/>
      <c r="AF18" s="18"/>
      <c r="AG18" s="24"/>
      <c r="AH18" s="24"/>
      <c r="AI18" s="25"/>
      <c r="AJ18" s="25"/>
      <c r="AK18" s="18"/>
      <c r="AL18" s="18"/>
      <c r="AM18" s="18"/>
      <c r="AN18" s="18"/>
      <c r="AO18" s="18"/>
      <c r="AP18" s="26"/>
      <c r="AQ18" s="27"/>
      <c r="AR18" s="27"/>
      <c r="AS18" s="27"/>
      <c r="AT18" s="27"/>
      <c r="AU18" s="18"/>
      <c r="AV18" s="18"/>
      <c r="AW18" s="18"/>
      <c r="AX18" s="18"/>
      <c r="AY18" s="18"/>
    </row>
    <row r="19" spans="1:51" ht="15" x14ac:dyDescent="0.2">
      <c r="A19" s="35">
        <f t="shared" si="0"/>
        <v>15</v>
      </c>
      <c r="B19" s="36"/>
      <c r="C19" s="37"/>
      <c r="D19" s="38"/>
      <c r="E19" s="38"/>
      <c r="F19" s="39"/>
      <c r="G19" s="38"/>
      <c r="H19" s="40"/>
      <c r="I19" s="41"/>
      <c r="J19" s="41"/>
      <c r="K19" s="38"/>
      <c r="L19" s="41"/>
      <c r="M19" s="41"/>
      <c r="N19" s="41"/>
      <c r="O19" s="38"/>
      <c r="P19" s="38"/>
      <c r="Q19" s="38"/>
      <c r="R19" s="38"/>
      <c r="S19" s="42"/>
      <c r="T19" s="38"/>
      <c r="U19" s="38"/>
      <c r="V19" s="36"/>
      <c r="W19" s="38"/>
      <c r="X19" s="43"/>
      <c r="Y19" s="38"/>
      <c r="Z19" s="38"/>
      <c r="AA19" s="38"/>
      <c r="AB19" s="38"/>
      <c r="AC19" s="38"/>
      <c r="AD19" s="38"/>
      <c r="AE19" s="38"/>
      <c r="AF19" s="38"/>
      <c r="AG19" s="44"/>
      <c r="AH19" s="44"/>
      <c r="AI19" s="45"/>
      <c r="AJ19" s="45"/>
      <c r="AK19" s="38"/>
      <c r="AL19" s="38"/>
      <c r="AM19" s="38"/>
      <c r="AN19" s="38"/>
      <c r="AO19" s="46"/>
      <c r="AP19" s="47"/>
      <c r="AQ19" s="48"/>
      <c r="AR19" s="48"/>
      <c r="AS19" s="48"/>
      <c r="AT19" s="48"/>
      <c r="AU19" s="46"/>
      <c r="AV19" s="46"/>
      <c r="AW19" s="46"/>
      <c r="AX19" s="46"/>
      <c r="AY19" s="46"/>
    </row>
  </sheetData>
  <mergeCells count="4">
    <mergeCell ref="C2:P2"/>
    <mergeCell ref="Q2:AD2"/>
    <mergeCell ref="AE2:AS2"/>
    <mergeCell ref="AT2:AY2"/>
  </mergeCells>
  <dataValidations count="1">
    <dataValidation type="list" allowBlank="1" showInputMessage="1" showErrorMessage="1" sqref="B4:B19">
      <formula1>"ACTIVE,CANCEL,CLOSED,ARCHIVE"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1]!Export_TSA_1">
                <anchor moveWithCells="1" sizeWithCells="1">
                  <from>
                    <xdr:col>6</xdr:col>
                    <xdr:colOff>457200</xdr:colOff>
                    <xdr:row>1</xdr:row>
                    <xdr:rowOff>0</xdr:rowOff>
                  </from>
                  <to>
                    <xdr:col>7</xdr:col>
                    <xdr:colOff>295275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X49"/>
  <sheetViews>
    <sheetView tabSelected="1" topLeftCell="A16" workbookViewId="0">
      <selection activeCell="S44" sqref="S44"/>
    </sheetView>
  </sheetViews>
  <sheetFormatPr baseColWidth="10" defaultRowHeight="12.75" x14ac:dyDescent="0.2"/>
  <cols>
    <col min="1" max="1" width="6.28515625" customWidth="1"/>
    <col min="2" max="2" width="3.42578125" customWidth="1"/>
    <col min="3" max="3" width="3" customWidth="1"/>
    <col min="4" max="4" width="5.85546875" customWidth="1"/>
    <col min="5" max="5" width="4.5703125" customWidth="1"/>
    <col min="6" max="6" width="7.85546875" customWidth="1"/>
    <col min="7" max="7" width="8.7109375" customWidth="1"/>
    <col min="8" max="8" width="17.28515625" bestFit="1" customWidth="1"/>
    <col min="9" max="9" width="7.42578125" customWidth="1"/>
    <col min="10" max="10" width="5" customWidth="1"/>
    <col min="11" max="11" width="4" customWidth="1"/>
    <col min="12" max="12" width="5" customWidth="1"/>
    <col min="16" max="16" width="17.42578125" bestFit="1" customWidth="1"/>
    <col min="17" max="17" width="10.28515625" customWidth="1"/>
    <col min="18" max="18" width="11.7109375" bestFit="1" customWidth="1"/>
    <col min="19" max="19" width="6.28515625" customWidth="1"/>
    <col min="20" max="20" width="3" customWidth="1"/>
    <col min="21" max="21" width="8.42578125" customWidth="1"/>
    <col min="22" max="22" width="5.140625" customWidth="1"/>
    <col min="23" max="23" width="7.85546875" customWidth="1"/>
    <col min="24" max="24" width="3" customWidth="1"/>
    <col min="25" max="25" width="5.140625" customWidth="1"/>
    <col min="26" max="29" width="4" customWidth="1"/>
    <col min="30" max="30" width="8.42578125" customWidth="1"/>
    <col min="31" max="31" width="10.28515625" customWidth="1"/>
    <col min="32" max="32" width="2" customWidth="1"/>
    <col min="33" max="33" width="8" customWidth="1"/>
    <col min="34" max="34" width="8.42578125" customWidth="1"/>
    <col min="35" max="35" width="9.85546875" customWidth="1"/>
    <col min="36" max="36" width="8.42578125" customWidth="1"/>
    <col min="37" max="37" width="10.85546875" customWidth="1"/>
    <col min="38" max="38" width="2" customWidth="1"/>
    <col min="39" max="39" width="10.85546875" customWidth="1"/>
    <col min="40" max="40" width="2" customWidth="1"/>
    <col min="41" max="41" width="8.42578125" customWidth="1"/>
    <col min="42" max="42" width="3" customWidth="1"/>
    <col min="43" max="43" width="10.42578125" customWidth="1"/>
    <col min="45" max="46" width="10.42578125" customWidth="1"/>
    <col min="47" max="47" width="7.7109375" customWidth="1"/>
    <col min="49" max="49" width="7.7109375" customWidth="1"/>
    <col min="50" max="50" width="6.28515625" customWidth="1"/>
  </cols>
  <sheetData>
    <row r="1" spans="1:50" ht="13.5" thickBot="1" x14ac:dyDescent="0.25">
      <c r="A1" s="1"/>
      <c r="B1" s="51" t="s">
        <v>43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3"/>
      <c r="P1" s="54" t="str">
        <f xml:space="preserve"> IF(Config_Lang="eng", "REQUEST", IF(Config_Lang="fr", "DEMANDE", "PEDIDO"))</f>
        <v>REQUEST</v>
      </c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6"/>
      <c r="AD1" s="57" t="s">
        <v>44</v>
      </c>
      <c r="AE1" s="58"/>
      <c r="AF1" s="58"/>
      <c r="AG1" s="58"/>
      <c r="AH1" s="58"/>
      <c r="AI1" s="58"/>
      <c r="AJ1" s="58"/>
      <c r="AK1" s="58"/>
      <c r="AL1" s="58"/>
      <c r="AM1" s="58"/>
      <c r="AN1" s="58"/>
      <c r="AO1" s="58"/>
      <c r="AP1" s="58"/>
      <c r="AQ1" s="58"/>
      <c r="AR1" s="59"/>
      <c r="AS1" s="60" t="str">
        <f xml:space="preserve"> IF(Config_Lang="eng", "DELIVERY ", IF(Config_Lang="fr", " LIVRAISON ", "ENTREGA"))</f>
        <v xml:space="preserve">DELIVERY </v>
      </c>
      <c r="AT1" s="61"/>
      <c r="AU1" s="61"/>
      <c r="AV1" s="61"/>
      <c r="AW1" s="61"/>
      <c r="AX1" s="62"/>
    </row>
    <row r="2" spans="1:50" ht="51.75" thickBot="1" x14ac:dyDescent="0.25">
      <c r="A2" s="2" t="s">
        <v>45</v>
      </c>
      <c r="B2" s="3" t="str">
        <f xml:space="preserve"> IF(Config_Lang="eng", "Mission", IF(Config_Lang="fr", "Mission ", "Misiòn"))</f>
        <v>Mission</v>
      </c>
      <c r="C2" s="4" t="str">
        <f xml:space="preserve"> IF(Config_Lang="eng", "Year", IF(Config_Lang="fr", "Année", "Aňo"))</f>
        <v>Year</v>
      </c>
      <c r="D2" s="4" t="str">
        <f xml:space="preserve"> IF([1]Config_Other!A11="eng", "Site/Dept.", IF([1]Config_Other!A11="fr", "Site/Dept.", "Centro/Dept."))</f>
        <v>Centro/Dept.</v>
      </c>
      <c r="E2" s="4" t="s">
        <v>46</v>
      </c>
      <c r="F2" s="5" t="str">
        <f xml:space="preserve"> IF(Config_Lang="eng", "Project Code", IF(Config_Lang="fr", "Code Projet", "Còdigos Proyectos"))</f>
        <v>Project Code</v>
      </c>
      <c r="G2" s="5" t="str">
        <f xml:space="preserve"> IF(Config_Lang="eng", "Funding Code", IF(Config_Lang="fr", "Code Financement", "Còdigo Financiamento"))</f>
        <v>Funding Code</v>
      </c>
      <c r="H2" s="5" t="str">
        <f xml:space="preserve"> IF(Config_Lang="eng", "Funding Body/Donor Name (In letters)", IF(Config_Lang="fr", "Nom du Financeur/Bailleur (en lettre)", "Nombre del Financiardor/Donante (en letra)"))</f>
        <v>Funding Body/Donor Name (In letters)</v>
      </c>
      <c r="I2" s="5" t="s">
        <v>47</v>
      </c>
      <c r="J2" s="5" t="str">
        <f xml:space="preserve"> IF(Config_Lang="eng", "Total PSR Price", IF(Config_Lang="fr", "Prix Total DAS", "Precio total PCS"))</f>
        <v>Total PSR Price</v>
      </c>
      <c r="K2" s="5" t="str">
        <f xml:space="preserve"> IF(Config_Lang="eng", "Currency", IF(Config_Lang="fr", "Devise", "Divisa"))</f>
        <v>Currency</v>
      </c>
      <c r="L2" s="5" t="str">
        <f xml:space="preserve"> IF(Config_Lang="eng", "Equivalent EUR ", IF(Config_Lang="fr", "Equivalent EUR", "Equivalente EUR"))</f>
        <v xml:space="preserve">Equivalent EUR </v>
      </c>
      <c r="M2" s="5" t="s">
        <v>48</v>
      </c>
      <c r="N2" s="5" t="s">
        <v>49</v>
      </c>
      <c r="O2" s="5" t="s">
        <v>50</v>
      </c>
      <c r="P2" s="6" t="str">
        <f xml:space="preserve"> IF(Config_Lang="eng", "Requester", IF(Config_Lang="fr", "Demandeur", "Solicitante"))</f>
        <v>Requester</v>
      </c>
      <c r="Q2" s="7" t="str">
        <f xml:space="preserve"> IF(Config_Lang="eng", "Requesting date", IF(Config_Lang="fr", "Date de la demande", "Fecha del pedido"))</f>
        <v>Requesting date</v>
      </c>
      <c r="R2" s="7" t="str">
        <f xml:space="preserve"> IF(Config_Lang="eng", "Requested delivery date ", IF(Config_Lang="fr", "Date de livraison demandée", "Fecha de entrega solicitada"))</f>
        <v xml:space="preserve">Requested delivery date </v>
      </c>
      <c r="S2" s="7" t="str">
        <f xml:space="preserve"> IF(Config_Lang="eng", "Description", IF(Config_Lang="fr", "Description ", "Descripción "))</f>
        <v>Description</v>
      </c>
      <c r="T2" s="8" t="s">
        <v>51</v>
      </c>
      <c r="U2" s="8" t="str">
        <f xml:space="preserve"> IF(Config_Lang="eng", "Task Code", IF(Config_Lang="fr", "Code Tâche", "Codigo Tarea"))</f>
        <v>Task Code</v>
      </c>
      <c r="V2" s="8" t="str">
        <f xml:space="preserve"> IF(Config_Lang="eng", "Site Code", IF(Config_Lang="fr", "Code Site", "Còdigo Centro"))</f>
        <v>Site Code</v>
      </c>
      <c r="W2" s="8" t="s">
        <v>52</v>
      </c>
      <c r="X2" s="8" t="str">
        <f xml:space="preserve"> IF(Config_Lang="eng", "Quantity", IF(Config_Lang="fr", "Quantité", "Cantidad"))</f>
        <v>Quantity</v>
      </c>
      <c r="Y2" s="8" t="str">
        <f xml:space="preserve"> IF(Config_Lang="eng", "Unit", IF(Config_Lang="fr", "Unité", "Unidad"))</f>
        <v>Unit</v>
      </c>
      <c r="Z2" s="8" t="str">
        <f xml:space="preserve"> IF(Config_Lang="eng", "Unit Price", IF(Config_Lang="fr", "Prix Unitaire", "Precio unitario"))</f>
        <v>Unit Price</v>
      </c>
      <c r="AA2" s="8" t="str">
        <f xml:space="preserve"> IF(Config_Lang="eng", "Total Item Price", IF(Config_Lang="fr", "Prix Total Item", "Precio total Item"))</f>
        <v>Total Item Price</v>
      </c>
      <c r="AB2" s="8" t="str">
        <f xml:space="preserve"> IF(Config_Lang="eng", "Currency", IF(Config_Lang="fr", "Devise", "Divisa"))</f>
        <v>Currency</v>
      </c>
      <c r="AC2" s="9" t="str">
        <f xml:space="preserve"> IF(Config_Lang="eng", "Equivalent EUR ", IF(Config_Lang="fr", "Equivalent EUR", "Equivalente EUR"))</f>
        <v xml:space="preserve">Equivalent EUR </v>
      </c>
      <c r="AD2" s="10" t="s">
        <v>53</v>
      </c>
      <c r="AE2" s="11" t="s">
        <v>54</v>
      </c>
      <c r="AF2" s="11" t="s">
        <v>55</v>
      </c>
      <c r="AG2" s="11" t="s">
        <v>56</v>
      </c>
      <c r="AH2" s="11" t="s">
        <v>57</v>
      </c>
      <c r="AI2" s="11" t="s">
        <v>58</v>
      </c>
      <c r="AJ2" s="11" t="s">
        <v>59</v>
      </c>
      <c r="AK2" s="11" t="s">
        <v>60</v>
      </c>
      <c r="AL2" s="11" t="s">
        <v>61</v>
      </c>
      <c r="AM2" s="11" t="s">
        <v>62</v>
      </c>
      <c r="AN2" s="11" t="s">
        <v>63</v>
      </c>
      <c r="AO2" s="11" t="s">
        <v>64</v>
      </c>
      <c r="AP2" s="11" t="str">
        <f xml:space="preserve"> IF(Config_Lang="eng", "Equivalent EUR ", IF(Config_Lang="fr", "Equivalent EUR", "Equivalente EUR"))</f>
        <v xml:space="preserve">Equivalent EUR </v>
      </c>
      <c r="AQ2" s="11" t="s">
        <v>65</v>
      </c>
      <c r="AR2" s="12" t="s">
        <v>50</v>
      </c>
      <c r="AS2" s="13" t="s">
        <v>66</v>
      </c>
      <c r="AT2" s="14" t="s">
        <v>67</v>
      </c>
      <c r="AU2" s="15" t="str">
        <f xml:space="preserve"> IF(Config_Lang="eng", "Quantity to be Delivered", IF(Config_Lang="fr", "Quantité à livrer", "Cantidad que entregar"))</f>
        <v>Quantity to be Delivered</v>
      </c>
      <c r="AV2" s="15" t="s">
        <v>68</v>
      </c>
      <c r="AW2" s="15" t="s">
        <v>69</v>
      </c>
      <c r="AX2" s="16" t="s">
        <v>50</v>
      </c>
    </row>
    <row r="3" spans="1:50" ht="89.25" x14ac:dyDescent="0.2">
      <c r="A3" s="17" t="s">
        <v>70</v>
      </c>
      <c r="B3" s="18" t="s">
        <v>71</v>
      </c>
      <c r="C3" s="18">
        <v>15</v>
      </c>
      <c r="D3" s="18" t="s">
        <v>72</v>
      </c>
      <c r="E3" s="50">
        <v>938</v>
      </c>
      <c r="F3" s="18" t="s">
        <v>30</v>
      </c>
      <c r="G3" s="18" t="s">
        <v>2</v>
      </c>
      <c r="H3" s="18" t="s">
        <v>3</v>
      </c>
      <c r="I3" s="18" t="s">
        <v>73</v>
      </c>
      <c r="J3" s="18">
        <v>1300</v>
      </c>
      <c r="K3" s="18" t="s">
        <v>74</v>
      </c>
      <c r="L3" s="18">
        <v>1300</v>
      </c>
      <c r="M3" s="66" t="s">
        <v>225</v>
      </c>
      <c r="N3" s="66" t="s">
        <v>224</v>
      </c>
      <c r="O3" s="28" t="s">
        <v>75</v>
      </c>
      <c r="P3" s="18" t="s">
        <v>76</v>
      </c>
      <c r="Q3" s="22">
        <v>42191</v>
      </c>
      <c r="R3" s="22">
        <v>42191</v>
      </c>
      <c r="S3" s="18" t="s">
        <v>77</v>
      </c>
      <c r="T3" s="18">
        <v>1</v>
      </c>
      <c r="U3" s="18" t="s">
        <v>6</v>
      </c>
      <c r="V3" s="18" t="s">
        <v>78</v>
      </c>
      <c r="W3" s="18" t="s">
        <v>31</v>
      </c>
      <c r="X3" s="28">
        <v>2</v>
      </c>
      <c r="Y3" s="28" t="s">
        <v>79</v>
      </c>
      <c r="Z3" s="28">
        <v>200</v>
      </c>
      <c r="AA3" s="28">
        <v>400</v>
      </c>
      <c r="AB3" s="28" t="s">
        <v>74</v>
      </c>
      <c r="AC3" s="28">
        <v>400</v>
      </c>
      <c r="AD3" s="28" t="s">
        <v>80</v>
      </c>
      <c r="AE3" s="28" t="s">
        <v>81</v>
      </c>
      <c r="AF3" s="28" t="s">
        <v>82</v>
      </c>
      <c r="AG3" s="28" t="s">
        <v>83</v>
      </c>
      <c r="AH3" s="28" t="s">
        <v>84</v>
      </c>
      <c r="AI3" s="28" t="s">
        <v>85</v>
      </c>
      <c r="AJ3" s="28" t="s">
        <v>86</v>
      </c>
      <c r="AK3" s="28" t="s">
        <v>87</v>
      </c>
      <c r="AL3" s="28" t="s">
        <v>82</v>
      </c>
      <c r="AM3" s="28" t="s">
        <v>88</v>
      </c>
      <c r="AN3" s="28" t="s">
        <v>82</v>
      </c>
      <c r="AO3" s="28" t="s">
        <v>89</v>
      </c>
      <c r="AP3" s="29" t="s">
        <v>90</v>
      </c>
      <c r="AQ3" s="29" t="s">
        <v>91</v>
      </c>
      <c r="AR3" s="28" t="s">
        <v>92</v>
      </c>
      <c r="AS3" s="28" t="s">
        <v>93</v>
      </c>
      <c r="AT3" s="28" t="s">
        <v>94</v>
      </c>
      <c r="AU3" s="28" t="s">
        <v>95</v>
      </c>
      <c r="AV3" s="67">
        <v>3</v>
      </c>
      <c r="AW3" s="29" t="s">
        <v>96</v>
      </c>
      <c r="AX3" s="28" t="s">
        <v>97</v>
      </c>
    </row>
    <row r="4" spans="1:50" ht="89.25" x14ac:dyDescent="0.2">
      <c r="A4" s="17" t="s">
        <v>70</v>
      </c>
      <c r="B4" s="18" t="s">
        <v>71</v>
      </c>
      <c r="C4" s="18">
        <v>15</v>
      </c>
      <c r="D4" s="18" t="s">
        <v>72</v>
      </c>
      <c r="E4" s="50">
        <v>938</v>
      </c>
      <c r="F4" s="18" t="s">
        <v>30</v>
      </c>
      <c r="G4" s="18" t="s">
        <v>2</v>
      </c>
      <c r="H4" s="18" t="s">
        <v>3</v>
      </c>
      <c r="I4" s="18" t="s">
        <v>73</v>
      </c>
      <c r="J4" s="18">
        <v>1300</v>
      </c>
      <c r="K4" s="18" t="s">
        <v>74</v>
      </c>
      <c r="L4" s="18">
        <v>1300</v>
      </c>
      <c r="M4" s="66" t="s">
        <v>225</v>
      </c>
      <c r="N4" s="66" t="s">
        <v>224</v>
      </c>
      <c r="O4" s="28" t="s">
        <v>75</v>
      </c>
      <c r="P4" s="18" t="s">
        <v>76</v>
      </c>
      <c r="Q4" s="22">
        <v>42191</v>
      </c>
      <c r="R4" s="22">
        <v>42191</v>
      </c>
      <c r="S4" s="18" t="s">
        <v>98</v>
      </c>
      <c r="T4" s="18">
        <v>2</v>
      </c>
      <c r="U4" s="18" t="s">
        <v>6</v>
      </c>
      <c r="V4" s="18" t="s">
        <v>78</v>
      </c>
      <c r="W4" s="18" t="s">
        <v>31</v>
      </c>
      <c r="X4" s="28">
        <v>3</v>
      </c>
      <c r="Y4" s="28" t="s">
        <v>79</v>
      </c>
      <c r="Z4" s="28">
        <v>300</v>
      </c>
      <c r="AA4" s="28">
        <v>900</v>
      </c>
      <c r="AB4" s="28" t="s">
        <v>74</v>
      </c>
      <c r="AC4" s="28">
        <v>900</v>
      </c>
      <c r="AD4" s="28" t="s">
        <v>99</v>
      </c>
      <c r="AE4" s="28" t="s">
        <v>100</v>
      </c>
      <c r="AF4" s="28" t="s">
        <v>101</v>
      </c>
      <c r="AG4" s="28" t="s">
        <v>102</v>
      </c>
      <c r="AH4" s="28" t="s">
        <v>103</v>
      </c>
      <c r="AI4" s="28" t="s">
        <v>104</v>
      </c>
      <c r="AJ4" s="28" t="s">
        <v>105</v>
      </c>
      <c r="AK4" s="28" t="s">
        <v>106</v>
      </c>
      <c r="AL4" s="28" t="s">
        <v>101</v>
      </c>
      <c r="AM4" s="28" t="s">
        <v>107</v>
      </c>
      <c r="AN4" s="28" t="s">
        <v>101</v>
      </c>
      <c r="AO4" s="28" t="s">
        <v>108</v>
      </c>
      <c r="AP4" s="29" t="s">
        <v>109</v>
      </c>
      <c r="AQ4" s="29" t="s">
        <v>110</v>
      </c>
      <c r="AR4" s="28" t="s">
        <v>111</v>
      </c>
      <c r="AS4" s="28" t="s">
        <v>112</v>
      </c>
      <c r="AT4" s="28" t="s">
        <v>113</v>
      </c>
      <c r="AU4" s="28" t="s">
        <v>114</v>
      </c>
      <c r="AV4" s="67">
        <v>3</v>
      </c>
      <c r="AW4" s="29" t="s">
        <v>115</v>
      </c>
      <c r="AX4" s="28" t="s">
        <v>116</v>
      </c>
    </row>
    <row r="5" spans="1:50" ht="89.25" x14ac:dyDescent="0.2">
      <c r="A5" s="17" t="s">
        <v>70</v>
      </c>
      <c r="B5" s="18" t="s">
        <v>71</v>
      </c>
      <c r="C5" s="18">
        <v>16</v>
      </c>
      <c r="D5" s="18" t="s">
        <v>72</v>
      </c>
      <c r="E5" s="50">
        <v>939</v>
      </c>
      <c r="F5" s="18" t="s">
        <v>39</v>
      </c>
      <c r="G5" s="18" t="s">
        <v>4</v>
      </c>
      <c r="H5" s="18" t="s">
        <v>3</v>
      </c>
      <c r="I5" s="18" t="s">
        <v>73</v>
      </c>
      <c r="J5" s="18">
        <v>1301</v>
      </c>
      <c r="K5" s="18" t="s">
        <v>74</v>
      </c>
      <c r="L5" s="18">
        <v>1301</v>
      </c>
      <c r="M5" s="18"/>
      <c r="N5" s="18"/>
      <c r="O5" s="28" t="s">
        <v>75</v>
      </c>
      <c r="P5" s="18" t="s">
        <v>76</v>
      </c>
      <c r="Q5" s="18"/>
      <c r="R5" s="22">
        <v>42192</v>
      </c>
      <c r="S5" s="18" t="s">
        <v>98</v>
      </c>
      <c r="T5" s="18">
        <v>1</v>
      </c>
      <c r="U5" s="18" t="s">
        <v>7</v>
      </c>
      <c r="V5" s="18" t="s">
        <v>78</v>
      </c>
      <c r="W5" s="18" t="s">
        <v>32</v>
      </c>
      <c r="X5" s="28">
        <v>4</v>
      </c>
      <c r="Y5" s="28" t="s">
        <v>79</v>
      </c>
      <c r="Z5" s="28">
        <v>300</v>
      </c>
      <c r="AA5" s="28">
        <v>900</v>
      </c>
      <c r="AB5" s="28" t="s">
        <v>74</v>
      </c>
      <c r="AC5" s="28">
        <v>901</v>
      </c>
      <c r="AD5" s="28" t="s">
        <v>99</v>
      </c>
      <c r="AE5" s="28" t="s">
        <v>100</v>
      </c>
      <c r="AF5" s="28" t="s">
        <v>101</v>
      </c>
      <c r="AG5" s="28" t="s">
        <v>102</v>
      </c>
      <c r="AH5" s="28" t="s">
        <v>103</v>
      </c>
      <c r="AI5" s="28" t="s">
        <v>104</v>
      </c>
      <c r="AJ5" s="28" t="s">
        <v>105</v>
      </c>
      <c r="AK5" s="28" t="s">
        <v>106</v>
      </c>
      <c r="AL5" s="28" t="s">
        <v>101</v>
      </c>
      <c r="AM5" s="28" t="s">
        <v>107</v>
      </c>
      <c r="AN5" s="28" t="s">
        <v>101</v>
      </c>
      <c r="AO5" s="28" t="s">
        <v>108</v>
      </c>
      <c r="AP5" s="29" t="s">
        <v>109</v>
      </c>
      <c r="AQ5" s="29" t="s">
        <v>110</v>
      </c>
      <c r="AR5" s="28" t="s">
        <v>111</v>
      </c>
      <c r="AS5" s="28" t="s">
        <v>112</v>
      </c>
      <c r="AT5" s="28" t="s">
        <v>113</v>
      </c>
      <c r="AU5" s="28" t="s">
        <v>114</v>
      </c>
      <c r="AV5" s="28"/>
      <c r="AW5" s="29" t="s">
        <v>115</v>
      </c>
      <c r="AX5" s="28" t="s">
        <v>116</v>
      </c>
    </row>
    <row r="6" spans="1:50" ht="89.25" x14ac:dyDescent="0.2">
      <c r="A6" s="17" t="s">
        <v>70</v>
      </c>
      <c r="B6" s="18" t="s">
        <v>71</v>
      </c>
      <c r="C6" s="18">
        <v>17</v>
      </c>
      <c r="D6" s="18" t="s">
        <v>72</v>
      </c>
      <c r="E6" s="50">
        <v>940</v>
      </c>
      <c r="F6" s="18" t="s">
        <v>41</v>
      </c>
      <c r="G6" s="18" t="s">
        <v>0</v>
      </c>
      <c r="H6" s="18" t="s">
        <v>3</v>
      </c>
      <c r="I6" s="18" t="s">
        <v>73</v>
      </c>
      <c r="J6" s="18">
        <v>1302</v>
      </c>
      <c r="K6" s="18" t="s">
        <v>74</v>
      </c>
      <c r="L6" s="18">
        <v>1302</v>
      </c>
      <c r="M6" s="18"/>
      <c r="N6" s="18"/>
      <c r="O6" s="28" t="s">
        <v>75</v>
      </c>
      <c r="P6" s="18" t="s">
        <v>76</v>
      </c>
      <c r="Q6" s="18"/>
      <c r="R6" s="22">
        <v>42193</v>
      </c>
      <c r="S6" s="18" t="s">
        <v>98</v>
      </c>
      <c r="T6" s="18">
        <v>1</v>
      </c>
      <c r="U6" s="18" t="s">
        <v>8</v>
      </c>
      <c r="V6" s="18" t="s">
        <v>78</v>
      </c>
      <c r="W6" s="18" t="s">
        <v>33</v>
      </c>
      <c r="X6" s="28">
        <v>5</v>
      </c>
      <c r="Y6" s="28" t="s">
        <v>79</v>
      </c>
      <c r="Z6" s="28">
        <v>300</v>
      </c>
      <c r="AA6" s="28">
        <v>900</v>
      </c>
      <c r="AB6" s="28" t="s">
        <v>74</v>
      </c>
      <c r="AC6" s="28">
        <v>902</v>
      </c>
      <c r="AD6" s="28" t="s">
        <v>99</v>
      </c>
      <c r="AE6" s="28" t="s">
        <v>100</v>
      </c>
      <c r="AF6" s="28" t="s">
        <v>101</v>
      </c>
      <c r="AG6" s="28" t="s">
        <v>102</v>
      </c>
      <c r="AH6" s="28" t="s">
        <v>103</v>
      </c>
      <c r="AI6" s="28" t="s">
        <v>104</v>
      </c>
      <c r="AJ6" s="28" t="s">
        <v>105</v>
      </c>
      <c r="AK6" s="28" t="s">
        <v>106</v>
      </c>
      <c r="AL6" s="28" t="s">
        <v>101</v>
      </c>
      <c r="AM6" s="28" t="s">
        <v>107</v>
      </c>
      <c r="AN6" s="28" t="s">
        <v>101</v>
      </c>
      <c r="AO6" s="28" t="s">
        <v>108</v>
      </c>
      <c r="AP6" s="29" t="s">
        <v>109</v>
      </c>
      <c r="AQ6" s="29" t="s">
        <v>110</v>
      </c>
      <c r="AR6" s="28" t="s">
        <v>111</v>
      </c>
      <c r="AS6" s="28" t="s">
        <v>112</v>
      </c>
      <c r="AT6" s="28" t="s">
        <v>113</v>
      </c>
      <c r="AU6" s="28" t="s">
        <v>114</v>
      </c>
      <c r="AV6" s="28"/>
      <c r="AW6" s="29" t="s">
        <v>115</v>
      </c>
      <c r="AX6" s="28" t="s">
        <v>116</v>
      </c>
    </row>
    <row r="7" spans="1:50" ht="89.25" x14ac:dyDescent="0.2">
      <c r="A7" s="17" t="s">
        <v>70</v>
      </c>
      <c r="B7" s="18" t="s">
        <v>71</v>
      </c>
      <c r="C7" s="18">
        <v>18</v>
      </c>
      <c r="D7" s="18" t="s">
        <v>72</v>
      </c>
      <c r="E7" s="50">
        <v>941</v>
      </c>
      <c r="F7" s="18" t="s">
        <v>117</v>
      </c>
      <c r="G7" s="18" t="s">
        <v>1</v>
      </c>
      <c r="H7" s="18" t="s">
        <v>3</v>
      </c>
      <c r="I7" s="18" t="s">
        <v>73</v>
      </c>
      <c r="J7" s="18">
        <v>1303</v>
      </c>
      <c r="K7" s="18" t="s">
        <v>74</v>
      </c>
      <c r="L7" s="18">
        <v>1303</v>
      </c>
      <c r="M7" s="18"/>
      <c r="N7" s="18"/>
      <c r="O7" s="28" t="s">
        <v>75</v>
      </c>
      <c r="P7" s="18" t="s">
        <v>76</v>
      </c>
      <c r="Q7" s="18"/>
      <c r="R7" s="22">
        <v>42194</v>
      </c>
      <c r="S7" s="18" t="s">
        <v>98</v>
      </c>
      <c r="T7" s="18">
        <v>1</v>
      </c>
      <c r="U7" s="18" t="s">
        <v>9</v>
      </c>
      <c r="V7" s="18" t="s">
        <v>78</v>
      </c>
      <c r="W7" s="18" t="s">
        <v>34</v>
      </c>
      <c r="X7" s="28">
        <v>6</v>
      </c>
      <c r="Y7" s="28" t="s">
        <v>79</v>
      </c>
      <c r="Z7" s="28">
        <v>300</v>
      </c>
      <c r="AA7" s="28">
        <v>900</v>
      </c>
      <c r="AB7" s="28" t="s">
        <v>74</v>
      </c>
      <c r="AC7" s="28">
        <v>903</v>
      </c>
      <c r="AD7" s="28" t="s">
        <v>99</v>
      </c>
      <c r="AE7" s="28" t="s">
        <v>100</v>
      </c>
      <c r="AF7" s="28" t="s">
        <v>101</v>
      </c>
      <c r="AG7" s="28" t="s">
        <v>102</v>
      </c>
      <c r="AH7" s="28" t="s">
        <v>103</v>
      </c>
      <c r="AI7" s="28" t="s">
        <v>104</v>
      </c>
      <c r="AJ7" s="28" t="s">
        <v>105</v>
      </c>
      <c r="AK7" s="28" t="s">
        <v>106</v>
      </c>
      <c r="AL7" s="28" t="s">
        <v>101</v>
      </c>
      <c r="AM7" s="28" t="s">
        <v>107</v>
      </c>
      <c r="AN7" s="28" t="s">
        <v>101</v>
      </c>
      <c r="AO7" s="28" t="s">
        <v>108</v>
      </c>
      <c r="AP7" s="29" t="s">
        <v>109</v>
      </c>
      <c r="AQ7" s="29" t="s">
        <v>110</v>
      </c>
      <c r="AR7" s="28" t="s">
        <v>111</v>
      </c>
      <c r="AS7" s="28" t="s">
        <v>112</v>
      </c>
      <c r="AT7" s="28" t="s">
        <v>113</v>
      </c>
      <c r="AU7" s="28" t="s">
        <v>114</v>
      </c>
      <c r="AV7" s="28"/>
      <c r="AW7" s="29" t="s">
        <v>115</v>
      </c>
      <c r="AX7" s="28" t="s">
        <v>116</v>
      </c>
    </row>
    <row r="8" spans="1:50" ht="89.25" x14ac:dyDescent="0.2">
      <c r="A8" s="17" t="s">
        <v>70</v>
      </c>
      <c r="B8" s="18" t="s">
        <v>71</v>
      </c>
      <c r="C8" s="18">
        <v>19</v>
      </c>
      <c r="D8" s="18" t="s">
        <v>72</v>
      </c>
      <c r="E8" s="50">
        <v>942</v>
      </c>
      <c r="F8" s="18" t="s">
        <v>118</v>
      </c>
      <c r="G8" s="18" t="s">
        <v>15</v>
      </c>
      <c r="H8" s="18" t="s">
        <v>3</v>
      </c>
      <c r="I8" s="18" t="s">
        <v>73</v>
      </c>
      <c r="J8" s="18">
        <v>1304</v>
      </c>
      <c r="K8" s="18" t="s">
        <v>74</v>
      </c>
      <c r="L8" s="18">
        <v>1304</v>
      </c>
      <c r="M8" s="18"/>
      <c r="N8" s="18"/>
      <c r="O8" s="28" t="s">
        <v>75</v>
      </c>
      <c r="P8" s="18" t="s">
        <v>76</v>
      </c>
      <c r="Q8" s="18"/>
      <c r="R8" s="22">
        <v>42195</v>
      </c>
      <c r="S8" s="18" t="s">
        <v>98</v>
      </c>
      <c r="T8" s="18">
        <v>1</v>
      </c>
      <c r="U8" s="18" t="s">
        <v>10</v>
      </c>
      <c r="V8" s="18" t="s">
        <v>78</v>
      </c>
      <c r="W8" s="18" t="s">
        <v>35</v>
      </c>
      <c r="X8" s="28">
        <v>7</v>
      </c>
      <c r="Y8" s="28" t="s">
        <v>79</v>
      </c>
      <c r="Z8" s="28">
        <v>300</v>
      </c>
      <c r="AA8" s="28">
        <v>900</v>
      </c>
      <c r="AB8" s="28" t="s">
        <v>74</v>
      </c>
      <c r="AC8" s="28">
        <v>904</v>
      </c>
      <c r="AD8" s="28" t="s">
        <v>99</v>
      </c>
      <c r="AE8" s="28" t="s">
        <v>100</v>
      </c>
      <c r="AF8" s="28" t="s">
        <v>101</v>
      </c>
      <c r="AG8" s="28" t="s">
        <v>102</v>
      </c>
      <c r="AH8" s="28" t="s">
        <v>103</v>
      </c>
      <c r="AI8" s="28" t="s">
        <v>104</v>
      </c>
      <c r="AJ8" s="28" t="s">
        <v>105</v>
      </c>
      <c r="AK8" s="28" t="s">
        <v>106</v>
      </c>
      <c r="AL8" s="28" t="s">
        <v>101</v>
      </c>
      <c r="AM8" s="28" t="s">
        <v>107</v>
      </c>
      <c r="AN8" s="28" t="s">
        <v>101</v>
      </c>
      <c r="AO8" s="28" t="s">
        <v>108</v>
      </c>
      <c r="AP8" s="29" t="s">
        <v>109</v>
      </c>
      <c r="AQ8" s="29" t="s">
        <v>110</v>
      </c>
      <c r="AR8" s="28" t="s">
        <v>111</v>
      </c>
      <c r="AS8" s="28" t="s">
        <v>112</v>
      </c>
      <c r="AT8" s="28" t="s">
        <v>113</v>
      </c>
      <c r="AU8" s="28" t="s">
        <v>114</v>
      </c>
      <c r="AV8" s="28"/>
      <c r="AW8" s="29" t="s">
        <v>115</v>
      </c>
      <c r="AX8" s="28" t="s">
        <v>116</v>
      </c>
    </row>
    <row r="9" spans="1:50" ht="89.25" x14ac:dyDescent="0.2">
      <c r="A9" s="17" t="s">
        <v>70</v>
      </c>
      <c r="B9" s="18" t="s">
        <v>71</v>
      </c>
      <c r="C9" s="18">
        <v>20</v>
      </c>
      <c r="D9" s="18" t="s">
        <v>72</v>
      </c>
      <c r="E9" s="50">
        <v>943</v>
      </c>
      <c r="F9" s="18" t="s">
        <v>119</v>
      </c>
      <c r="G9" s="18" t="s">
        <v>120</v>
      </c>
      <c r="H9" s="18" t="s">
        <v>3</v>
      </c>
      <c r="I9" s="18" t="s">
        <v>73</v>
      </c>
      <c r="J9" s="18">
        <v>1305</v>
      </c>
      <c r="K9" s="18" t="s">
        <v>74</v>
      </c>
      <c r="L9" s="18">
        <v>1305</v>
      </c>
      <c r="M9" s="18"/>
      <c r="N9" s="18"/>
      <c r="O9" s="28" t="s">
        <v>75</v>
      </c>
      <c r="P9" s="18" t="s">
        <v>76</v>
      </c>
      <c r="Q9" s="18"/>
      <c r="R9" s="22">
        <v>42196</v>
      </c>
      <c r="S9" s="18" t="s">
        <v>98</v>
      </c>
      <c r="T9" s="18">
        <v>1</v>
      </c>
      <c r="U9" s="18" t="s">
        <v>11</v>
      </c>
      <c r="V9" s="18" t="s">
        <v>78</v>
      </c>
      <c r="W9" s="18" t="s">
        <v>36</v>
      </c>
      <c r="X9" s="28">
        <v>8</v>
      </c>
      <c r="Y9" s="28" t="s">
        <v>79</v>
      </c>
      <c r="Z9" s="28">
        <v>300</v>
      </c>
      <c r="AA9" s="28">
        <v>900</v>
      </c>
      <c r="AB9" s="28" t="s">
        <v>74</v>
      </c>
      <c r="AC9" s="28">
        <v>905</v>
      </c>
      <c r="AD9" s="28" t="s">
        <v>99</v>
      </c>
      <c r="AE9" s="28" t="s">
        <v>100</v>
      </c>
      <c r="AF9" s="28" t="s">
        <v>101</v>
      </c>
      <c r="AG9" s="28" t="s">
        <v>102</v>
      </c>
      <c r="AH9" s="28" t="s">
        <v>103</v>
      </c>
      <c r="AI9" s="28" t="s">
        <v>104</v>
      </c>
      <c r="AJ9" s="28" t="s">
        <v>105</v>
      </c>
      <c r="AK9" s="28" t="s">
        <v>106</v>
      </c>
      <c r="AL9" s="28" t="s">
        <v>101</v>
      </c>
      <c r="AM9" s="28" t="s">
        <v>107</v>
      </c>
      <c r="AN9" s="28" t="s">
        <v>101</v>
      </c>
      <c r="AO9" s="28" t="s">
        <v>108</v>
      </c>
      <c r="AP9" s="29" t="s">
        <v>109</v>
      </c>
      <c r="AQ9" s="29" t="s">
        <v>110</v>
      </c>
      <c r="AR9" s="28" t="s">
        <v>111</v>
      </c>
      <c r="AS9" s="28" t="s">
        <v>112</v>
      </c>
      <c r="AT9" s="28" t="s">
        <v>113</v>
      </c>
      <c r="AU9" s="28" t="s">
        <v>114</v>
      </c>
      <c r="AV9" s="28"/>
      <c r="AW9" s="29" t="s">
        <v>115</v>
      </c>
      <c r="AX9" s="28" t="s">
        <v>116</v>
      </c>
    </row>
    <row r="10" spans="1:50" ht="89.25" x14ac:dyDescent="0.2">
      <c r="A10" s="17" t="s">
        <v>70</v>
      </c>
      <c r="B10" s="18" t="s">
        <v>71</v>
      </c>
      <c r="C10" s="18">
        <v>21</v>
      </c>
      <c r="D10" s="18" t="s">
        <v>72</v>
      </c>
      <c r="E10" s="50">
        <v>944</v>
      </c>
      <c r="F10" s="18" t="s">
        <v>121</v>
      </c>
      <c r="G10" s="18" t="s">
        <v>122</v>
      </c>
      <c r="H10" s="18" t="s">
        <v>3</v>
      </c>
      <c r="I10" s="18" t="s">
        <v>73</v>
      </c>
      <c r="J10" s="18">
        <v>1306</v>
      </c>
      <c r="K10" s="18" t="s">
        <v>74</v>
      </c>
      <c r="L10" s="18">
        <v>1306</v>
      </c>
      <c r="M10" s="18"/>
      <c r="N10" s="18"/>
      <c r="O10" s="28" t="s">
        <v>75</v>
      </c>
      <c r="P10" s="18" t="s">
        <v>76</v>
      </c>
      <c r="Q10" s="18"/>
      <c r="R10" s="22">
        <v>42197</v>
      </c>
      <c r="S10" s="18" t="s">
        <v>98</v>
      </c>
      <c r="T10" s="18">
        <v>1</v>
      </c>
      <c r="U10" s="18" t="s">
        <v>12</v>
      </c>
      <c r="V10" s="18" t="s">
        <v>78</v>
      </c>
      <c r="W10" s="18" t="s">
        <v>123</v>
      </c>
      <c r="X10" s="28">
        <v>9</v>
      </c>
      <c r="Y10" s="28" t="s">
        <v>79</v>
      </c>
      <c r="Z10" s="28">
        <v>300</v>
      </c>
      <c r="AA10" s="28">
        <v>900</v>
      </c>
      <c r="AB10" s="28" t="s">
        <v>74</v>
      </c>
      <c r="AC10" s="28">
        <v>906</v>
      </c>
      <c r="AD10" s="28" t="s">
        <v>99</v>
      </c>
      <c r="AE10" s="28" t="s">
        <v>100</v>
      </c>
      <c r="AF10" s="28" t="s">
        <v>101</v>
      </c>
      <c r="AG10" s="28" t="s">
        <v>102</v>
      </c>
      <c r="AH10" s="28" t="s">
        <v>103</v>
      </c>
      <c r="AI10" s="28" t="s">
        <v>104</v>
      </c>
      <c r="AJ10" s="28" t="s">
        <v>105</v>
      </c>
      <c r="AK10" s="28" t="s">
        <v>106</v>
      </c>
      <c r="AL10" s="28" t="s">
        <v>101</v>
      </c>
      <c r="AM10" s="28" t="s">
        <v>107</v>
      </c>
      <c r="AN10" s="28" t="s">
        <v>101</v>
      </c>
      <c r="AO10" s="28" t="s">
        <v>108</v>
      </c>
      <c r="AP10" s="29" t="s">
        <v>109</v>
      </c>
      <c r="AQ10" s="29" t="s">
        <v>110</v>
      </c>
      <c r="AR10" s="28" t="s">
        <v>111</v>
      </c>
      <c r="AS10" s="28" t="s">
        <v>112</v>
      </c>
      <c r="AT10" s="28" t="s">
        <v>113</v>
      </c>
      <c r="AU10" s="28" t="s">
        <v>114</v>
      </c>
      <c r="AV10" s="28"/>
      <c r="AW10" s="29" t="s">
        <v>115</v>
      </c>
      <c r="AX10" s="28" t="s">
        <v>116</v>
      </c>
    </row>
    <row r="11" spans="1:50" ht="89.25" x14ac:dyDescent="0.2">
      <c r="A11" s="17" t="s">
        <v>70</v>
      </c>
      <c r="B11" s="18" t="s">
        <v>71</v>
      </c>
      <c r="C11" s="18">
        <v>22</v>
      </c>
      <c r="D11" s="18" t="s">
        <v>72</v>
      </c>
      <c r="E11" s="50">
        <v>945</v>
      </c>
      <c r="F11" s="18" t="s">
        <v>124</v>
      </c>
      <c r="G11" s="18" t="s">
        <v>125</v>
      </c>
      <c r="H11" s="18" t="s">
        <v>3</v>
      </c>
      <c r="I11" s="18" t="s">
        <v>73</v>
      </c>
      <c r="J11" s="18">
        <v>1307</v>
      </c>
      <c r="K11" s="18" t="s">
        <v>74</v>
      </c>
      <c r="L11" s="18">
        <v>1307</v>
      </c>
      <c r="M11" s="18"/>
      <c r="N11" s="18"/>
      <c r="O11" s="28" t="s">
        <v>75</v>
      </c>
      <c r="P11" s="18" t="s">
        <v>76</v>
      </c>
      <c r="Q11" s="18"/>
      <c r="R11" s="22">
        <v>42198</v>
      </c>
      <c r="S11" s="18" t="s">
        <v>98</v>
      </c>
      <c r="T11" s="18">
        <v>1</v>
      </c>
      <c r="U11" s="18" t="s">
        <v>13</v>
      </c>
      <c r="V11" s="18" t="s">
        <v>78</v>
      </c>
      <c r="W11" s="18" t="s">
        <v>37</v>
      </c>
      <c r="X11" s="28">
        <v>10</v>
      </c>
      <c r="Y11" s="28" t="s">
        <v>79</v>
      </c>
      <c r="Z11" s="28">
        <v>300</v>
      </c>
      <c r="AA11" s="28">
        <v>900</v>
      </c>
      <c r="AB11" s="28" t="s">
        <v>74</v>
      </c>
      <c r="AC11" s="28">
        <v>907</v>
      </c>
      <c r="AD11" s="28" t="s">
        <v>99</v>
      </c>
      <c r="AE11" s="28" t="s">
        <v>100</v>
      </c>
      <c r="AF11" s="28" t="s">
        <v>101</v>
      </c>
      <c r="AG11" s="28" t="s">
        <v>102</v>
      </c>
      <c r="AH11" s="28" t="s">
        <v>103</v>
      </c>
      <c r="AI11" s="28" t="s">
        <v>104</v>
      </c>
      <c r="AJ11" s="28" t="s">
        <v>105</v>
      </c>
      <c r="AK11" s="28" t="s">
        <v>106</v>
      </c>
      <c r="AL11" s="28" t="s">
        <v>101</v>
      </c>
      <c r="AM11" s="28" t="s">
        <v>107</v>
      </c>
      <c r="AN11" s="28" t="s">
        <v>101</v>
      </c>
      <c r="AO11" s="28" t="s">
        <v>108</v>
      </c>
      <c r="AP11" s="29" t="s">
        <v>109</v>
      </c>
      <c r="AQ11" s="29" t="s">
        <v>110</v>
      </c>
      <c r="AR11" s="28" t="s">
        <v>111</v>
      </c>
      <c r="AS11" s="28" t="s">
        <v>112</v>
      </c>
      <c r="AT11" s="28" t="s">
        <v>113</v>
      </c>
      <c r="AU11" s="28" t="s">
        <v>114</v>
      </c>
      <c r="AV11" s="28"/>
      <c r="AW11" s="29" t="s">
        <v>115</v>
      </c>
      <c r="AX11" s="28" t="s">
        <v>116</v>
      </c>
    </row>
    <row r="12" spans="1:50" ht="89.25" x14ac:dyDescent="0.2">
      <c r="A12" s="17" t="s">
        <v>70</v>
      </c>
      <c r="B12" s="18" t="s">
        <v>71</v>
      </c>
      <c r="C12" s="18">
        <v>23</v>
      </c>
      <c r="D12" s="18" t="s">
        <v>72</v>
      </c>
      <c r="E12" s="50">
        <v>946</v>
      </c>
      <c r="F12" s="18" t="s">
        <v>126</v>
      </c>
      <c r="G12" s="18" t="s">
        <v>127</v>
      </c>
      <c r="H12" s="18" t="s">
        <v>3</v>
      </c>
      <c r="I12" s="18" t="s">
        <v>73</v>
      </c>
      <c r="J12" s="18">
        <v>1308</v>
      </c>
      <c r="K12" s="18" t="s">
        <v>74</v>
      </c>
      <c r="L12" s="18">
        <v>1308</v>
      </c>
      <c r="M12" s="18"/>
      <c r="N12" s="18"/>
      <c r="O12" s="28" t="s">
        <v>75</v>
      </c>
      <c r="P12" s="18" t="s">
        <v>76</v>
      </c>
      <c r="Q12" s="18"/>
      <c r="R12" s="22">
        <v>42199</v>
      </c>
      <c r="S12" s="18" t="s">
        <v>98</v>
      </c>
      <c r="T12" s="18">
        <v>1</v>
      </c>
      <c r="U12" s="18" t="s">
        <v>42</v>
      </c>
      <c r="V12" s="18" t="s">
        <v>78</v>
      </c>
      <c r="W12" s="18" t="s">
        <v>38</v>
      </c>
      <c r="X12" s="28">
        <v>11</v>
      </c>
      <c r="Y12" s="28" t="s">
        <v>79</v>
      </c>
      <c r="Z12" s="28">
        <v>300</v>
      </c>
      <c r="AA12" s="28">
        <v>900</v>
      </c>
      <c r="AB12" s="28" t="s">
        <v>74</v>
      </c>
      <c r="AC12" s="28">
        <v>908</v>
      </c>
      <c r="AD12" s="28" t="s">
        <v>99</v>
      </c>
      <c r="AE12" s="28" t="s">
        <v>100</v>
      </c>
      <c r="AF12" s="28" t="s">
        <v>101</v>
      </c>
      <c r="AG12" s="28" t="s">
        <v>102</v>
      </c>
      <c r="AH12" s="28" t="s">
        <v>103</v>
      </c>
      <c r="AI12" s="28" t="s">
        <v>104</v>
      </c>
      <c r="AJ12" s="28" t="s">
        <v>105</v>
      </c>
      <c r="AK12" s="28" t="s">
        <v>106</v>
      </c>
      <c r="AL12" s="28" t="s">
        <v>101</v>
      </c>
      <c r="AM12" s="28" t="s">
        <v>107</v>
      </c>
      <c r="AN12" s="28" t="s">
        <v>101</v>
      </c>
      <c r="AO12" s="28" t="s">
        <v>108</v>
      </c>
      <c r="AP12" s="29" t="s">
        <v>109</v>
      </c>
      <c r="AQ12" s="29" t="s">
        <v>110</v>
      </c>
      <c r="AR12" s="28" t="s">
        <v>111</v>
      </c>
      <c r="AS12" s="28" t="s">
        <v>112</v>
      </c>
      <c r="AT12" s="28" t="s">
        <v>113</v>
      </c>
      <c r="AU12" s="28" t="s">
        <v>114</v>
      </c>
      <c r="AV12" s="28"/>
      <c r="AW12" s="29" t="s">
        <v>115</v>
      </c>
      <c r="AX12" s="28" t="s">
        <v>116</v>
      </c>
    </row>
    <row r="13" spans="1:50" ht="89.25" x14ac:dyDescent="0.2">
      <c r="A13" s="17" t="s">
        <v>70</v>
      </c>
      <c r="B13" s="18" t="s">
        <v>71</v>
      </c>
      <c r="C13" s="18">
        <v>24</v>
      </c>
      <c r="D13" s="18" t="s">
        <v>72</v>
      </c>
      <c r="E13" s="50">
        <v>947</v>
      </c>
      <c r="F13" s="18" t="s">
        <v>128</v>
      </c>
      <c r="G13" s="18" t="s">
        <v>5</v>
      </c>
      <c r="H13" s="18" t="s">
        <v>3</v>
      </c>
      <c r="I13" s="18" t="s">
        <v>73</v>
      </c>
      <c r="J13" s="18">
        <v>1309</v>
      </c>
      <c r="K13" s="18" t="s">
        <v>74</v>
      </c>
      <c r="L13" s="18">
        <v>1309</v>
      </c>
      <c r="M13" s="18"/>
      <c r="N13" s="18"/>
      <c r="O13" s="28" t="s">
        <v>75</v>
      </c>
      <c r="P13" s="18" t="s">
        <v>76</v>
      </c>
      <c r="Q13" s="18"/>
      <c r="R13" s="22">
        <v>42200</v>
      </c>
      <c r="S13" s="18" t="s">
        <v>98</v>
      </c>
      <c r="T13" s="18">
        <v>1</v>
      </c>
      <c r="U13" s="18" t="s">
        <v>14</v>
      </c>
      <c r="V13" s="18" t="s">
        <v>78</v>
      </c>
      <c r="W13" s="18" t="s">
        <v>129</v>
      </c>
      <c r="X13" s="28">
        <v>12</v>
      </c>
      <c r="Y13" s="28" t="s">
        <v>79</v>
      </c>
      <c r="Z13" s="28">
        <v>300</v>
      </c>
      <c r="AA13" s="28">
        <v>900</v>
      </c>
      <c r="AB13" s="28" t="s">
        <v>74</v>
      </c>
      <c r="AC13" s="28">
        <v>909</v>
      </c>
      <c r="AD13" s="28" t="s">
        <v>99</v>
      </c>
      <c r="AE13" s="28" t="s">
        <v>100</v>
      </c>
      <c r="AF13" s="28" t="s">
        <v>101</v>
      </c>
      <c r="AG13" s="28" t="s">
        <v>102</v>
      </c>
      <c r="AH13" s="28" t="s">
        <v>103</v>
      </c>
      <c r="AI13" s="28" t="s">
        <v>104</v>
      </c>
      <c r="AJ13" s="28" t="s">
        <v>105</v>
      </c>
      <c r="AK13" s="28" t="s">
        <v>106</v>
      </c>
      <c r="AL13" s="28" t="s">
        <v>101</v>
      </c>
      <c r="AM13" s="28" t="s">
        <v>107</v>
      </c>
      <c r="AN13" s="28" t="s">
        <v>101</v>
      </c>
      <c r="AO13" s="28" t="s">
        <v>108</v>
      </c>
      <c r="AP13" s="29" t="s">
        <v>109</v>
      </c>
      <c r="AQ13" s="29" t="s">
        <v>110</v>
      </c>
      <c r="AR13" s="28" t="s">
        <v>111</v>
      </c>
      <c r="AS13" s="28" t="s">
        <v>112</v>
      </c>
      <c r="AT13" s="28" t="s">
        <v>113</v>
      </c>
      <c r="AU13" s="28" t="s">
        <v>114</v>
      </c>
      <c r="AV13" s="28"/>
      <c r="AW13" s="29" t="s">
        <v>115</v>
      </c>
      <c r="AX13" s="28" t="s">
        <v>116</v>
      </c>
    </row>
    <row r="14" spans="1:50" ht="89.25" x14ac:dyDescent="0.2">
      <c r="A14" s="17" t="s">
        <v>70</v>
      </c>
      <c r="B14" s="18" t="s">
        <v>71</v>
      </c>
      <c r="C14" s="18">
        <v>25</v>
      </c>
      <c r="D14" s="18" t="s">
        <v>72</v>
      </c>
      <c r="E14" s="50">
        <v>948</v>
      </c>
      <c r="F14" s="18" t="s">
        <v>130</v>
      </c>
      <c r="G14" s="18" t="s">
        <v>131</v>
      </c>
      <c r="H14" s="18" t="s">
        <v>3</v>
      </c>
      <c r="I14" s="18" t="s">
        <v>73</v>
      </c>
      <c r="J14" s="18">
        <v>1310</v>
      </c>
      <c r="K14" s="18" t="s">
        <v>74</v>
      </c>
      <c r="L14" s="18">
        <v>1310</v>
      </c>
      <c r="M14" s="18"/>
      <c r="N14" s="18"/>
      <c r="O14" s="28" t="s">
        <v>75</v>
      </c>
      <c r="P14" s="18" t="s">
        <v>76</v>
      </c>
      <c r="Q14" s="18"/>
      <c r="R14" s="22">
        <v>42201</v>
      </c>
      <c r="S14" s="18" t="s">
        <v>98</v>
      </c>
      <c r="T14" s="18">
        <v>1</v>
      </c>
      <c r="U14" s="18" t="s">
        <v>40</v>
      </c>
      <c r="V14" s="18" t="s">
        <v>78</v>
      </c>
      <c r="W14" s="18" t="s">
        <v>132</v>
      </c>
      <c r="X14" s="28">
        <v>13</v>
      </c>
      <c r="Y14" s="28" t="s">
        <v>79</v>
      </c>
      <c r="Z14" s="28">
        <v>300</v>
      </c>
      <c r="AA14" s="28">
        <v>900</v>
      </c>
      <c r="AB14" s="28" t="s">
        <v>74</v>
      </c>
      <c r="AC14" s="28">
        <v>910</v>
      </c>
      <c r="AD14" s="28" t="s">
        <v>99</v>
      </c>
      <c r="AE14" s="28" t="s">
        <v>100</v>
      </c>
      <c r="AF14" s="28" t="s">
        <v>101</v>
      </c>
      <c r="AG14" s="28" t="s">
        <v>102</v>
      </c>
      <c r="AH14" s="28" t="s">
        <v>103</v>
      </c>
      <c r="AI14" s="28" t="s">
        <v>104</v>
      </c>
      <c r="AJ14" s="28" t="s">
        <v>105</v>
      </c>
      <c r="AK14" s="28" t="s">
        <v>106</v>
      </c>
      <c r="AL14" s="28" t="s">
        <v>101</v>
      </c>
      <c r="AM14" s="28" t="s">
        <v>107</v>
      </c>
      <c r="AN14" s="28" t="s">
        <v>101</v>
      </c>
      <c r="AO14" s="28" t="s">
        <v>108</v>
      </c>
      <c r="AP14" s="29" t="s">
        <v>109</v>
      </c>
      <c r="AQ14" s="29" t="s">
        <v>110</v>
      </c>
      <c r="AR14" s="28" t="s">
        <v>111</v>
      </c>
      <c r="AS14" s="28" t="s">
        <v>112</v>
      </c>
      <c r="AT14" s="28" t="s">
        <v>113</v>
      </c>
      <c r="AU14" s="28" t="s">
        <v>114</v>
      </c>
      <c r="AV14" s="28"/>
      <c r="AW14" s="29" t="s">
        <v>115</v>
      </c>
      <c r="AX14" s="28" t="s">
        <v>116</v>
      </c>
    </row>
    <row r="15" spans="1:50" ht="89.25" x14ac:dyDescent="0.2">
      <c r="A15" s="17" t="s">
        <v>70</v>
      </c>
      <c r="B15" s="18" t="s">
        <v>71</v>
      </c>
      <c r="C15" s="18">
        <v>26</v>
      </c>
      <c r="D15" s="18" t="s">
        <v>72</v>
      </c>
      <c r="E15" s="50">
        <v>949</v>
      </c>
      <c r="F15" s="18" t="s">
        <v>133</v>
      </c>
      <c r="G15" s="18" t="s">
        <v>134</v>
      </c>
      <c r="H15" s="18" t="s">
        <v>3</v>
      </c>
      <c r="I15" s="18" t="s">
        <v>73</v>
      </c>
      <c r="J15" s="18">
        <v>1311</v>
      </c>
      <c r="K15" s="18" t="s">
        <v>74</v>
      </c>
      <c r="L15" s="18">
        <v>1311</v>
      </c>
      <c r="M15" s="18"/>
      <c r="N15" s="18"/>
      <c r="O15" s="28" t="s">
        <v>75</v>
      </c>
      <c r="P15" s="18" t="s">
        <v>76</v>
      </c>
      <c r="Q15" s="18"/>
      <c r="R15" s="22">
        <v>42202</v>
      </c>
      <c r="S15" s="18" t="s">
        <v>98</v>
      </c>
      <c r="T15" s="18">
        <v>1</v>
      </c>
      <c r="U15" s="18" t="s">
        <v>16</v>
      </c>
      <c r="V15" s="18" t="s">
        <v>78</v>
      </c>
      <c r="W15" s="18" t="s">
        <v>135</v>
      </c>
      <c r="X15" s="28">
        <v>14</v>
      </c>
      <c r="Y15" s="28" t="s">
        <v>79</v>
      </c>
      <c r="Z15" s="28">
        <v>300</v>
      </c>
      <c r="AA15" s="28">
        <v>900</v>
      </c>
      <c r="AB15" s="28" t="s">
        <v>74</v>
      </c>
      <c r="AC15" s="28">
        <v>911</v>
      </c>
      <c r="AD15" s="28" t="s">
        <v>99</v>
      </c>
      <c r="AE15" s="28" t="s">
        <v>100</v>
      </c>
      <c r="AF15" s="28" t="s">
        <v>101</v>
      </c>
      <c r="AG15" s="28" t="s">
        <v>102</v>
      </c>
      <c r="AH15" s="28" t="s">
        <v>103</v>
      </c>
      <c r="AI15" s="28" t="s">
        <v>104</v>
      </c>
      <c r="AJ15" s="28" t="s">
        <v>105</v>
      </c>
      <c r="AK15" s="28" t="s">
        <v>106</v>
      </c>
      <c r="AL15" s="28" t="s">
        <v>101</v>
      </c>
      <c r="AM15" s="28" t="s">
        <v>107</v>
      </c>
      <c r="AN15" s="28" t="s">
        <v>101</v>
      </c>
      <c r="AO15" s="28" t="s">
        <v>108</v>
      </c>
      <c r="AP15" s="29" t="s">
        <v>109</v>
      </c>
      <c r="AQ15" s="29" t="s">
        <v>110</v>
      </c>
      <c r="AR15" s="28" t="s">
        <v>111</v>
      </c>
      <c r="AS15" s="28" t="s">
        <v>112</v>
      </c>
      <c r="AT15" s="28" t="s">
        <v>113</v>
      </c>
      <c r="AU15" s="28" t="s">
        <v>114</v>
      </c>
      <c r="AV15" s="28"/>
      <c r="AW15" s="29" t="s">
        <v>115</v>
      </c>
      <c r="AX15" s="28" t="s">
        <v>116</v>
      </c>
    </row>
    <row r="16" spans="1:50" ht="89.25" x14ac:dyDescent="0.2">
      <c r="A16" s="17" t="s">
        <v>70</v>
      </c>
      <c r="B16" s="18" t="s">
        <v>71</v>
      </c>
      <c r="C16" s="18">
        <v>27</v>
      </c>
      <c r="D16" s="18" t="s">
        <v>72</v>
      </c>
      <c r="E16" s="50">
        <v>950</v>
      </c>
      <c r="F16" s="18" t="s">
        <v>136</v>
      </c>
      <c r="G16" s="18" t="s">
        <v>137</v>
      </c>
      <c r="H16" s="18" t="s">
        <v>3</v>
      </c>
      <c r="I16" s="18" t="s">
        <v>73</v>
      </c>
      <c r="J16" s="18">
        <v>1312</v>
      </c>
      <c r="K16" s="18" t="s">
        <v>74</v>
      </c>
      <c r="L16" s="18">
        <v>1312</v>
      </c>
      <c r="M16" s="18"/>
      <c r="N16" s="18"/>
      <c r="O16" s="28" t="s">
        <v>75</v>
      </c>
      <c r="P16" s="18" t="s">
        <v>76</v>
      </c>
      <c r="Q16" s="18"/>
      <c r="R16" s="22">
        <v>42203</v>
      </c>
      <c r="S16" s="18" t="s">
        <v>98</v>
      </c>
      <c r="T16" s="18">
        <v>1</v>
      </c>
      <c r="U16" s="18" t="s">
        <v>17</v>
      </c>
      <c r="V16" s="18" t="s">
        <v>78</v>
      </c>
      <c r="W16" s="18" t="s">
        <v>138</v>
      </c>
      <c r="X16" s="28">
        <v>15</v>
      </c>
      <c r="Y16" s="28" t="s">
        <v>79</v>
      </c>
      <c r="Z16" s="28">
        <v>300</v>
      </c>
      <c r="AA16" s="28">
        <v>900</v>
      </c>
      <c r="AB16" s="28" t="s">
        <v>74</v>
      </c>
      <c r="AC16" s="28">
        <v>912</v>
      </c>
      <c r="AD16" s="28" t="s">
        <v>99</v>
      </c>
      <c r="AE16" s="28" t="s">
        <v>100</v>
      </c>
      <c r="AF16" s="28" t="s">
        <v>101</v>
      </c>
      <c r="AG16" s="28" t="s">
        <v>102</v>
      </c>
      <c r="AH16" s="28" t="s">
        <v>103</v>
      </c>
      <c r="AI16" s="28" t="s">
        <v>104</v>
      </c>
      <c r="AJ16" s="28" t="s">
        <v>105</v>
      </c>
      <c r="AK16" s="28" t="s">
        <v>106</v>
      </c>
      <c r="AL16" s="28" t="s">
        <v>101</v>
      </c>
      <c r="AM16" s="28" t="s">
        <v>107</v>
      </c>
      <c r="AN16" s="28" t="s">
        <v>101</v>
      </c>
      <c r="AO16" s="28" t="s">
        <v>108</v>
      </c>
      <c r="AP16" s="29" t="s">
        <v>109</v>
      </c>
      <c r="AQ16" s="29" t="s">
        <v>110</v>
      </c>
      <c r="AR16" s="28" t="s">
        <v>111</v>
      </c>
      <c r="AS16" s="28" t="s">
        <v>112</v>
      </c>
      <c r="AT16" s="28" t="s">
        <v>113</v>
      </c>
      <c r="AU16" s="28" t="s">
        <v>114</v>
      </c>
      <c r="AV16" s="28"/>
      <c r="AW16" s="29" t="s">
        <v>115</v>
      </c>
      <c r="AX16" s="28" t="s">
        <v>116</v>
      </c>
    </row>
    <row r="17" spans="1:50" ht="89.25" x14ac:dyDescent="0.2">
      <c r="A17" s="17" t="s">
        <v>70</v>
      </c>
      <c r="B17" s="18" t="s">
        <v>71</v>
      </c>
      <c r="C17" s="18">
        <v>28</v>
      </c>
      <c r="D17" s="18" t="s">
        <v>72</v>
      </c>
      <c r="E17" s="50">
        <v>951</v>
      </c>
      <c r="F17" s="18" t="s">
        <v>139</v>
      </c>
      <c r="G17" s="18" t="s">
        <v>140</v>
      </c>
      <c r="H17" s="18" t="s">
        <v>3</v>
      </c>
      <c r="I17" s="18" t="s">
        <v>73</v>
      </c>
      <c r="J17" s="18">
        <v>1313</v>
      </c>
      <c r="K17" s="18" t="s">
        <v>74</v>
      </c>
      <c r="L17" s="18">
        <v>1313</v>
      </c>
      <c r="M17" s="18"/>
      <c r="N17" s="18"/>
      <c r="O17" s="28" t="s">
        <v>75</v>
      </c>
      <c r="P17" s="18" t="s">
        <v>76</v>
      </c>
      <c r="Q17" s="18"/>
      <c r="R17" s="22">
        <v>42204</v>
      </c>
      <c r="S17" s="18" t="s">
        <v>98</v>
      </c>
      <c r="T17" s="18">
        <v>1</v>
      </c>
      <c r="U17" s="18" t="s">
        <v>18</v>
      </c>
      <c r="V17" s="18" t="s">
        <v>78</v>
      </c>
      <c r="W17" s="18" t="s">
        <v>141</v>
      </c>
      <c r="X17" s="28">
        <v>16</v>
      </c>
      <c r="Y17" s="28" t="s">
        <v>79</v>
      </c>
      <c r="Z17" s="28">
        <v>300</v>
      </c>
      <c r="AA17" s="28">
        <v>900</v>
      </c>
      <c r="AB17" s="28" t="s">
        <v>74</v>
      </c>
      <c r="AC17" s="28">
        <v>913</v>
      </c>
      <c r="AD17" s="28" t="s">
        <v>99</v>
      </c>
      <c r="AE17" s="28" t="s">
        <v>100</v>
      </c>
      <c r="AF17" s="28" t="s">
        <v>101</v>
      </c>
      <c r="AG17" s="28" t="s">
        <v>102</v>
      </c>
      <c r="AH17" s="28" t="s">
        <v>103</v>
      </c>
      <c r="AI17" s="28" t="s">
        <v>104</v>
      </c>
      <c r="AJ17" s="28" t="s">
        <v>105</v>
      </c>
      <c r="AK17" s="28" t="s">
        <v>106</v>
      </c>
      <c r="AL17" s="28" t="s">
        <v>101</v>
      </c>
      <c r="AM17" s="28" t="s">
        <v>107</v>
      </c>
      <c r="AN17" s="28" t="s">
        <v>101</v>
      </c>
      <c r="AO17" s="28" t="s">
        <v>108</v>
      </c>
      <c r="AP17" s="29" t="s">
        <v>109</v>
      </c>
      <c r="AQ17" s="29" t="s">
        <v>110</v>
      </c>
      <c r="AR17" s="28" t="s">
        <v>111</v>
      </c>
      <c r="AS17" s="28" t="s">
        <v>112</v>
      </c>
      <c r="AT17" s="28" t="s">
        <v>113</v>
      </c>
      <c r="AU17" s="28" t="s">
        <v>114</v>
      </c>
      <c r="AV17" s="28"/>
      <c r="AW17" s="29" t="s">
        <v>115</v>
      </c>
      <c r="AX17" s="28" t="s">
        <v>116</v>
      </c>
    </row>
    <row r="18" spans="1:50" ht="89.25" x14ac:dyDescent="0.2">
      <c r="A18" s="17" t="s">
        <v>70</v>
      </c>
      <c r="B18" s="18" t="s">
        <v>71</v>
      </c>
      <c r="C18" s="18">
        <v>29</v>
      </c>
      <c r="D18" s="18" t="s">
        <v>72</v>
      </c>
      <c r="E18" s="50">
        <v>952</v>
      </c>
      <c r="F18" s="18" t="s">
        <v>142</v>
      </c>
      <c r="G18" s="18" t="s">
        <v>143</v>
      </c>
      <c r="H18" s="18" t="s">
        <v>3</v>
      </c>
      <c r="I18" s="18" t="s">
        <v>73</v>
      </c>
      <c r="J18" s="18">
        <v>1314</v>
      </c>
      <c r="K18" s="18" t="s">
        <v>74</v>
      </c>
      <c r="L18" s="18">
        <v>1314</v>
      </c>
      <c r="M18" s="18"/>
      <c r="N18" s="18"/>
      <c r="O18" s="28" t="s">
        <v>75</v>
      </c>
      <c r="P18" s="18" t="s">
        <v>76</v>
      </c>
      <c r="Q18" s="18"/>
      <c r="R18" s="22">
        <v>42205</v>
      </c>
      <c r="S18" s="18" t="s">
        <v>98</v>
      </c>
      <c r="T18" s="18">
        <v>1</v>
      </c>
      <c r="U18" s="18" t="s">
        <v>19</v>
      </c>
      <c r="V18" s="18" t="s">
        <v>78</v>
      </c>
      <c r="W18" s="18" t="s">
        <v>144</v>
      </c>
      <c r="X18" s="28">
        <v>17</v>
      </c>
      <c r="Y18" s="28" t="s">
        <v>79</v>
      </c>
      <c r="Z18" s="28">
        <v>300</v>
      </c>
      <c r="AA18" s="28">
        <v>900</v>
      </c>
      <c r="AB18" s="28" t="s">
        <v>74</v>
      </c>
      <c r="AC18" s="28">
        <v>914</v>
      </c>
      <c r="AD18" s="28" t="s">
        <v>99</v>
      </c>
      <c r="AE18" s="28" t="s">
        <v>100</v>
      </c>
      <c r="AF18" s="28" t="s">
        <v>101</v>
      </c>
      <c r="AG18" s="28" t="s">
        <v>102</v>
      </c>
      <c r="AH18" s="28" t="s">
        <v>103</v>
      </c>
      <c r="AI18" s="28" t="s">
        <v>104</v>
      </c>
      <c r="AJ18" s="28" t="s">
        <v>105</v>
      </c>
      <c r="AK18" s="28" t="s">
        <v>106</v>
      </c>
      <c r="AL18" s="28" t="s">
        <v>101</v>
      </c>
      <c r="AM18" s="28" t="s">
        <v>107</v>
      </c>
      <c r="AN18" s="28" t="s">
        <v>101</v>
      </c>
      <c r="AO18" s="28" t="s">
        <v>108</v>
      </c>
      <c r="AP18" s="29" t="s">
        <v>109</v>
      </c>
      <c r="AQ18" s="29" t="s">
        <v>110</v>
      </c>
      <c r="AR18" s="28" t="s">
        <v>111</v>
      </c>
      <c r="AS18" s="28" t="s">
        <v>112</v>
      </c>
      <c r="AT18" s="28" t="s">
        <v>113</v>
      </c>
      <c r="AU18" s="28" t="s">
        <v>114</v>
      </c>
      <c r="AV18" s="28"/>
      <c r="AW18" s="29" t="s">
        <v>115</v>
      </c>
      <c r="AX18" s="28" t="s">
        <v>116</v>
      </c>
    </row>
    <row r="19" spans="1:50" ht="89.25" x14ac:dyDescent="0.2">
      <c r="A19" s="17" t="s">
        <v>70</v>
      </c>
      <c r="B19" s="18" t="s">
        <v>71</v>
      </c>
      <c r="C19" s="18">
        <v>30</v>
      </c>
      <c r="D19" s="18" t="s">
        <v>72</v>
      </c>
      <c r="E19" s="50">
        <v>953</v>
      </c>
      <c r="F19" s="18" t="s">
        <v>145</v>
      </c>
      <c r="G19" s="18" t="s">
        <v>146</v>
      </c>
      <c r="H19" s="18" t="s">
        <v>3</v>
      </c>
      <c r="I19" s="18" t="s">
        <v>73</v>
      </c>
      <c r="J19" s="18">
        <v>1315</v>
      </c>
      <c r="K19" s="18" t="s">
        <v>74</v>
      </c>
      <c r="L19" s="18">
        <v>1315</v>
      </c>
      <c r="M19" s="18"/>
      <c r="N19" s="18"/>
      <c r="O19" s="28" t="s">
        <v>75</v>
      </c>
      <c r="P19" s="18" t="s">
        <v>76</v>
      </c>
      <c r="Q19" s="18"/>
      <c r="R19" s="22">
        <v>42206</v>
      </c>
      <c r="S19" s="18" t="s">
        <v>98</v>
      </c>
      <c r="T19" s="18">
        <v>1</v>
      </c>
      <c r="U19" s="18" t="s">
        <v>20</v>
      </c>
      <c r="V19" s="18" t="s">
        <v>78</v>
      </c>
      <c r="W19" s="18" t="s">
        <v>147</v>
      </c>
      <c r="X19" s="28">
        <v>18</v>
      </c>
      <c r="Y19" s="28" t="s">
        <v>79</v>
      </c>
      <c r="Z19" s="28">
        <v>300</v>
      </c>
      <c r="AA19" s="28">
        <v>900</v>
      </c>
      <c r="AB19" s="28" t="s">
        <v>74</v>
      </c>
      <c r="AC19" s="28">
        <v>915</v>
      </c>
      <c r="AD19" s="28" t="s">
        <v>99</v>
      </c>
      <c r="AE19" s="28" t="s">
        <v>100</v>
      </c>
      <c r="AF19" s="28" t="s">
        <v>101</v>
      </c>
      <c r="AG19" s="28" t="s">
        <v>102</v>
      </c>
      <c r="AH19" s="28" t="s">
        <v>103</v>
      </c>
      <c r="AI19" s="28" t="s">
        <v>104</v>
      </c>
      <c r="AJ19" s="28" t="s">
        <v>105</v>
      </c>
      <c r="AK19" s="28" t="s">
        <v>106</v>
      </c>
      <c r="AL19" s="28" t="s">
        <v>101</v>
      </c>
      <c r="AM19" s="28" t="s">
        <v>107</v>
      </c>
      <c r="AN19" s="28" t="s">
        <v>101</v>
      </c>
      <c r="AO19" s="28" t="s">
        <v>108</v>
      </c>
      <c r="AP19" s="29" t="s">
        <v>109</v>
      </c>
      <c r="AQ19" s="29" t="s">
        <v>110</v>
      </c>
      <c r="AR19" s="28" t="s">
        <v>111</v>
      </c>
      <c r="AS19" s="28" t="s">
        <v>112</v>
      </c>
      <c r="AT19" s="28" t="s">
        <v>113</v>
      </c>
      <c r="AU19" s="28" t="s">
        <v>114</v>
      </c>
      <c r="AV19" s="28"/>
      <c r="AW19" s="29" t="s">
        <v>115</v>
      </c>
      <c r="AX19" s="28" t="s">
        <v>116</v>
      </c>
    </row>
    <row r="20" spans="1:50" ht="89.25" x14ac:dyDescent="0.2">
      <c r="A20" s="17" t="s">
        <v>70</v>
      </c>
      <c r="B20" s="18" t="s">
        <v>71</v>
      </c>
      <c r="C20" s="18">
        <v>31</v>
      </c>
      <c r="D20" s="18" t="s">
        <v>72</v>
      </c>
      <c r="E20" s="50">
        <v>954</v>
      </c>
      <c r="F20" s="18" t="s">
        <v>148</v>
      </c>
      <c r="G20" s="18" t="s">
        <v>149</v>
      </c>
      <c r="H20" s="18" t="s">
        <v>3</v>
      </c>
      <c r="I20" s="18" t="s">
        <v>73</v>
      </c>
      <c r="J20" s="18">
        <v>1316</v>
      </c>
      <c r="K20" s="18" t="s">
        <v>74</v>
      </c>
      <c r="L20" s="18">
        <v>1316</v>
      </c>
      <c r="M20" s="18"/>
      <c r="N20" s="18"/>
      <c r="O20" s="28" t="s">
        <v>75</v>
      </c>
      <c r="P20" s="18" t="s">
        <v>76</v>
      </c>
      <c r="Q20" s="18"/>
      <c r="R20" s="22">
        <v>42207</v>
      </c>
      <c r="S20" s="18" t="s">
        <v>98</v>
      </c>
      <c r="T20" s="18">
        <v>1</v>
      </c>
      <c r="U20" s="18" t="s">
        <v>21</v>
      </c>
      <c r="V20" s="18" t="s">
        <v>78</v>
      </c>
      <c r="W20" s="18" t="s">
        <v>150</v>
      </c>
      <c r="X20" s="28">
        <v>19</v>
      </c>
      <c r="Y20" s="28" t="s">
        <v>79</v>
      </c>
      <c r="Z20" s="28">
        <v>300</v>
      </c>
      <c r="AA20" s="28">
        <v>900</v>
      </c>
      <c r="AB20" s="28" t="s">
        <v>74</v>
      </c>
      <c r="AC20" s="28">
        <v>916</v>
      </c>
      <c r="AD20" s="28" t="s">
        <v>99</v>
      </c>
      <c r="AE20" s="28" t="s">
        <v>100</v>
      </c>
      <c r="AF20" s="28" t="s">
        <v>101</v>
      </c>
      <c r="AG20" s="28" t="s">
        <v>102</v>
      </c>
      <c r="AH20" s="28" t="s">
        <v>103</v>
      </c>
      <c r="AI20" s="28" t="s">
        <v>104</v>
      </c>
      <c r="AJ20" s="28" t="s">
        <v>105</v>
      </c>
      <c r="AK20" s="28" t="s">
        <v>106</v>
      </c>
      <c r="AL20" s="28" t="s">
        <v>101</v>
      </c>
      <c r="AM20" s="28" t="s">
        <v>107</v>
      </c>
      <c r="AN20" s="28" t="s">
        <v>101</v>
      </c>
      <c r="AO20" s="28" t="s">
        <v>108</v>
      </c>
      <c r="AP20" s="29" t="s">
        <v>109</v>
      </c>
      <c r="AQ20" s="29" t="s">
        <v>110</v>
      </c>
      <c r="AR20" s="28" t="s">
        <v>111</v>
      </c>
      <c r="AS20" s="28" t="s">
        <v>112</v>
      </c>
      <c r="AT20" s="28" t="s">
        <v>113</v>
      </c>
      <c r="AU20" s="28" t="s">
        <v>114</v>
      </c>
      <c r="AV20" s="28"/>
      <c r="AW20" s="29" t="s">
        <v>115</v>
      </c>
      <c r="AX20" s="28" t="s">
        <v>116</v>
      </c>
    </row>
    <row r="21" spans="1:50" ht="89.25" x14ac:dyDescent="0.2">
      <c r="A21" s="17" t="s">
        <v>70</v>
      </c>
      <c r="B21" s="18" t="s">
        <v>71</v>
      </c>
      <c r="C21" s="18">
        <v>32</v>
      </c>
      <c r="D21" s="18" t="s">
        <v>72</v>
      </c>
      <c r="E21" s="50">
        <v>955</v>
      </c>
      <c r="F21" s="18" t="s">
        <v>151</v>
      </c>
      <c r="G21" s="18" t="s">
        <v>152</v>
      </c>
      <c r="H21" s="18" t="s">
        <v>3</v>
      </c>
      <c r="I21" s="18" t="s">
        <v>73</v>
      </c>
      <c r="J21" s="18">
        <v>1317</v>
      </c>
      <c r="K21" s="18" t="s">
        <v>74</v>
      </c>
      <c r="L21" s="18">
        <v>1317</v>
      </c>
      <c r="M21" s="18"/>
      <c r="N21" s="18"/>
      <c r="O21" s="28" t="s">
        <v>75</v>
      </c>
      <c r="P21" s="18" t="s">
        <v>76</v>
      </c>
      <c r="Q21" s="18"/>
      <c r="R21" s="22">
        <v>42208</v>
      </c>
      <c r="S21" s="18" t="s">
        <v>98</v>
      </c>
      <c r="T21" s="18">
        <v>1</v>
      </c>
      <c r="U21" s="18" t="s">
        <v>22</v>
      </c>
      <c r="V21" s="18" t="s">
        <v>78</v>
      </c>
      <c r="W21" s="18" t="s">
        <v>153</v>
      </c>
      <c r="X21" s="28">
        <v>20</v>
      </c>
      <c r="Y21" s="28" t="s">
        <v>79</v>
      </c>
      <c r="Z21" s="28">
        <v>300</v>
      </c>
      <c r="AA21" s="28">
        <v>900</v>
      </c>
      <c r="AB21" s="28" t="s">
        <v>74</v>
      </c>
      <c r="AC21" s="28">
        <v>917</v>
      </c>
      <c r="AD21" s="28" t="s">
        <v>99</v>
      </c>
      <c r="AE21" s="28" t="s">
        <v>100</v>
      </c>
      <c r="AF21" s="28" t="s">
        <v>101</v>
      </c>
      <c r="AG21" s="28" t="s">
        <v>102</v>
      </c>
      <c r="AH21" s="28" t="s">
        <v>103</v>
      </c>
      <c r="AI21" s="28" t="s">
        <v>104</v>
      </c>
      <c r="AJ21" s="28" t="s">
        <v>105</v>
      </c>
      <c r="AK21" s="28" t="s">
        <v>106</v>
      </c>
      <c r="AL21" s="28" t="s">
        <v>101</v>
      </c>
      <c r="AM21" s="28" t="s">
        <v>107</v>
      </c>
      <c r="AN21" s="28" t="s">
        <v>101</v>
      </c>
      <c r="AO21" s="28" t="s">
        <v>108</v>
      </c>
      <c r="AP21" s="29" t="s">
        <v>109</v>
      </c>
      <c r="AQ21" s="29" t="s">
        <v>110</v>
      </c>
      <c r="AR21" s="28" t="s">
        <v>111</v>
      </c>
      <c r="AS21" s="28" t="s">
        <v>112</v>
      </c>
      <c r="AT21" s="28" t="s">
        <v>113</v>
      </c>
      <c r="AU21" s="28" t="s">
        <v>114</v>
      </c>
      <c r="AV21" s="28"/>
      <c r="AW21" s="29" t="s">
        <v>115</v>
      </c>
      <c r="AX21" s="28" t="s">
        <v>116</v>
      </c>
    </row>
    <row r="22" spans="1:50" ht="89.25" x14ac:dyDescent="0.2">
      <c r="A22" s="17" t="s">
        <v>70</v>
      </c>
      <c r="B22" s="18" t="s">
        <v>71</v>
      </c>
      <c r="C22" s="18">
        <v>33</v>
      </c>
      <c r="D22" s="18" t="s">
        <v>72</v>
      </c>
      <c r="E22" s="50">
        <v>956</v>
      </c>
      <c r="F22" s="18" t="s">
        <v>154</v>
      </c>
      <c r="G22" s="18" t="s">
        <v>155</v>
      </c>
      <c r="H22" s="18" t="s">
        <v>3</v>
      </c>
      <c r="I22" s="18" t="s">
        <v>73</v>
      </c>
      <c r="J22" s="18">
        <v>1318</v>
      </c>
      <c r="K22" s="18" t="s">
        <v>74</v>
      </c>
      <c r="L22" s="18">
        <v>1318</v>
      </c>
      <c r="M22" s="18"/>
      <c r="N22" s="18"/>
      <c r="O22" s="28" t="s">
        <v>75</v>
      </c>
      <c r="P22" s="18" t="s">
        <v>76</v>
      </c>
      <c r="Q22" s="18"/>
      <c r="R22" s="22">
        <v>42209</v>
      </c>
      <c r="S22" s="18" t="s">
        <v>98</v>
      </c>
      <c r="T22" s="18">
        <v>1</v>
      </c>
      <c r="U22" s="18" t="s">
        <v>23</v>
      </c>
      <c r="V22" s="18" t="s">
        <v>78</v>
      </c>
      <c r="W22" s="18" t="s">
        <v>156</v>
      </c>
      <c r="X22" s="28">
        <v>21</v>
      </c>
      <c r="Y22" s="28" t="s">
        <v>79</v>
      </c>
      <c r="Z22" s="28">
        <v>300</v>
      </c>
      <c r="AA22" s="28">
        <v>900</v>
      </c>
      <c r="AB22" s="28" t="s">
        <v>74</v>
      </c>
      <c r="AC22" s="28">
        <v>918</v>
      </c>
      <c r="AD22" s="28" t="s">
        <v>99</v>
      </c>
      <c r="AE22" s="28" t="s">
        <v>100</v>
      </c>
      <c r="AF22" s="28" t="s">
        <v>101</v>
      </c>
      <c r="AG22" s="28" t="s">
        <v>102</v>
      </c>
      <c r="AH22" s="28" t="s">
        <v>103</v>
      </c>
      <c r="AI22" s="28" t="s">
        <v>104</v>
      </c>
      <c r="AJ22" s="28" t="s">
        <v>105</v>
      </c>
      <c r="AK22" s="28" t="s">
        <v>106</v>
      </c>
      <c r="AL22" s="28" t="s">
        <v>101</v>
      </c>
      <c r="AM22" s="28" t="s">
        <v>107</v>
      </c>
      <c r="AN22" s="28" t="s">
        <v>101</v>
      </c>
      <c r="AO22" s="28" t="s">
        <v>108</v>
      </c>
      <c r="AP22" s="29" t="s">
        <v>109</v>
      </c>
      <c r="AQ22" s="29" t="s">
        <v>110</v>
      </c>
      <c r="AR22" s="28" t="s">
        <v>111</v>
      </c>
      <c r="AS22" s="28" t="s">
        <v>112</v>
      </c>
      <c r="AT22" s="28" t="s">
        <v>113</v>
      </c>
      <c r="AU22" s="28" t="s">
        <v>114</v>
      </c>
      <c r="AV22" s="28"/>
      <c r="AW22" s="29" t="s">
        <v>115</v>
      </c>
      <c r="AX22" s="28" t="s">
        <v>116</v>
      </c>
    </row>
    <row r="23" spans="1:50" ht="89.25" x14ac:dyDescent="0.2">
      <c r="A23" s="17" t="s">
        <v>70</v>
      </c>
      <c r="B23" s="18" t="s">
        <v>71</v>
      </c>
      <c r="C23" s="18">
        <v>34</v>
      </c>
      <c r="D23" s="18" t="s">
        <v>72</v>
      </c>
      <c r="E23" s="50">
        <v>957</v>
      </c>
      <c r="F23" s="18" t="s">
        <v>157</v>
      </c>
      <c r="G23" s="18" t="s">
        <v>158</v>
      </c>
      <c r="H23" s="18" t="s">
        <v>3</v>
      </c>
      <c r="I23" s="18" t="s">
        <v>73</v>
      </c>
      <c r="J23" s="18">
        <v>1319</v>
      </c>
      <c r="K23" s="18" t="s">
        <v>74</v>
      </c>
      <c r="L23" s="18">
        <v>1319</v>
      </c>
      <c r="M23" s="18"/>
      <c r="N23" s="18"/>
      <c r="O23" s="28" t="s">
        <v>75</v>
      </c>
      <c r="P23" s="18" t="s">
        <v>76</v>
      </c>
      <c r="Q23" s="18"/>
      <c r="R23" s="22">
        <v>42210</v>
      </c>
      <c r="S23" s="18" t="s">
        <v>98</v>
      </c>
      <c r="T23" s="18">
        <v>1</v>
      </c>
      <c r="U23" s="18" t="s">
        <v>24</v>
      </c>
      <c r="V23" s="18" t="s">
        <v>78</v>
      </c>
      <c r="W23" s="18" t="s">
        <v>159</v>
      </c>
      <c r="X23" s="28">
        <v>22</v>
      </c>
      <c r="Y23" s="28" t="s">
        <v>79</v>
      </c>
      <c r="Z23" s="28">
        <v>300</v>
      </c>
      <c r="AA23" s="28">
        <v>900</v>
      </c>
      <c r="AB23" s="28" t="s">
        <v>74</v>
      </c>
      <c r="AC23" s="28">
        <v>919</v>
      </c>
      <c r="AD23" s="28" t="s">
        <v>99</v>
      </c>
      <c r="AE23" s="28" t="s">
        <v>100</v>
      </c>
      <c r="AF23" s="28" t="s">
        <v>101</v>
      </c>
      <c r="AG23" s="28" t="s">
        <v>102</v>
      </c>
      <c r="AH23" s="28" t="s">
        <v>103</v>
      </c>
      <c r="AI23" s="28" t="s">
        <v>104</v>
      </c>
      <c r="AJ23" s="28" t="s">
        <v>105</v>
      </c>
      <c r="AK23" s="28" t="s">
        <v>106</v>
      </c>
      <c r="AL23" s="28" t="s">
        <v>101</v>
      </c>
      <c r="AM23" s="28" t="s">
        <v>107</v>
      </c>
      <c r="AN23" s="28" t="s">
        <v>101</v>
      </c>
      <c r="AO23" s="28" t="s">
        <v>108</v>
      </c>
      <c r="AP23" s="29" t="s">
        <v>109</v>
      </c>
      <c r="AQ23" s="29" t="s">
        <v>110</v>
      </c>
      <c r="AR23" s="28" t="s">
        <v>111</v>
      </c>
      <c r="AS23" s="28" t="s">
        <v>112</v>
      </c>
      <c r="AT23" s="28" t="s">
        <v>113</v>
      </c>
      <c r="AU23" s="28" t="s">
        <v>114</v>
      </c>
      <c r="AV23" s="28"/>
      <c r="AW23" s="29" t="s">
        <v>115</v>
      </c>
      <c r="AX23" s="28" t="s">
        <v>116</v>
      </c>
    </row>
    <row r="24" spans="1:50" ht="89.25" x14ac:dyDescent="0.2">
      <c r="A24" s="17" t="s">
        <v>70</v>
      </c>
      <c r="B24" s="18" t="s">
        <v>71</v>
      </c>
      <c r="C24" s="18">
        <v>35</v>
      </c>
      <c r="D24" s="18" t="s">
        <v>72</v>
      </c>
      <c r="E24" s="50">
        <v>958</v>
      </c>
      <c r="F24" s="18" t="s">
        <v>160</v>
      </c>
      <c r="G24" s="18" t="s">
        <v>161</v>
      </c>
      <c r="H24" s="18" t="s">
        <v>3</v>
      </c>
      <c r="I24" s="18" t="s">
        <v>73</v>
      </c>
      <c r="J24" s="18">
        <v>1320</v>
      </c>
      <c r="K24" s="18" t="s">
        <v>74</v>
      </c>
      <c r="L24" s="18">
        <v>1320</v>
      </c>
      <c r="M24" s="18"/>
      <c r="N24" s="18"/>
      <c r="O24" s="28" t="s">
        <v>75</v>
      </c>
      <c r="P24" s="18" t="s">
        <v>76</v>
      </c>
      <c r="Q24" s="18"/>
      <c r="R24" s="22">
        <v>42211</v>
      </c>
      <c r="S24" s="18" t="s">
        <v>98</v>
      </c>
      <c r="T24" s="18">
        <v>1</v>
      </c>
      <c r="U24" s="18" t="s">
        <v>162</v>
      </c>
      <c r="V24" s="18" t="s">
        <v>78</v>
      </c>
      <c r="W24" s="18" t="s">
        <v>163</v>
      </c>
      <c r="X24" s="28">
        <v>23</v>
      </c>
      <c r="Y24" s="28" t="s">
        <v>79</v>
      </c>
      <c r="Z24" s="28">
        <v>300</v>
      </c>
      <c r="AA24" s="28">
        <v>900</v>
      </c>
      <c r="AB24" s="28" t="s">
        <v>74</v>
      </c>
      <c r="AC24" s="28">
        <v>920</v>
      </c>
      <c r="AD24" s="28" t="s">
        <v>99</v>
      </c>
      <c r="AE24" s="28" t="s">
        <v>100</v>
      </c>
      <c r="AF24" s="28" t="s">
        <v>101</v>
      </c>
      <c r="AG24" s="28" t="s">
        <v>102</v>
      </c>
      <c r="AH24" s="28" t="s">
        <v>103</v>
      </c>
      <c r="AI24" s="28" t="s">
        <v>104</v>
      </c>
      <c r="AJ24" s="28" t="s">
        <v>105</v>
      </c>
      <c r="AK24" s="28" t="s">
        <v>106</v>
      </c>
      <c r="AL24" s="28" t="s">
        <v>101</v>
      </c>
      <c r="AM24" s="28" t="s">
        <v>107</v>
      </c>
      <c r="AN24" s="28" t="s">
        <v>101</v>
      </c>
      <c r="AO24" s="28" t="s">
        <v>108</v>
      </c>
      <c r="AP24" s="29" t="s">
        <v>109</v>
      </c>
      <c r="AQ24" s="29" t="s">
        <v>110</v>
      </c>
      <c r="AR24" s="28" t="s">
        <v>111</v>
      </c>
      <c r="AS24" s="28" t="s">
        <v>112</v>
      </c>
      <c r="AT24" s="28" t="s">
        <v>113</v>
      </c>
      <c r="AU24" s="28" t="s">
        <v>114</v>
      </c>
      <c r="AV24" s="28"/>
      <c r="AW24" s="29" t="s">
        <v>115</v>
      </c>
      <c r="AX24" s="28" t="s">
        <v>116</v>
      </c>
    </row>
    <row r="25" spans="1:50" ht="89.25" x14ac:dyDescent="0.2">
      <c r="A25" s="17" t="s">
        <v>70</v>
      </c>
      <c r="B25" s="18" t="s">
        <v>71</v>
      </c>
      <c r="C25" s="18">
        <v>36</v>
      </c>
      <c r="D25" s="18" t="s">
        <v>72</v>
      </c>
      <c r="E25" s="50">
        <v>959</v>
      </c>
      <c r="F25" s="18" t="s">
        <v>164</v>
      </c>
      <c r="G25" s="18" t="s">
        <v>165</v>
      </c>
      <c r="H25" s="18" t="s">
        <v>3</v>
      </c>
      <c r="I25" s="18" t="s">
        <v>73</v>
      </c>
      <c r="J25" s="18">
        <v>1321</v>
      </c>
      <c r="K25" s="18" t="s">
        <v>74</v>
      </c>
      <c r="L25" s="18">
        <v>1321</v>
      </c>
      <c r="M25" s="18"/>
      <c r="N25" s="18"/>
      <c r="O25" s="28" t="s">
        <v>75</v>
      </c>
      <c r="P25" s="18" t="s">
        <v>76</v>
      </c>
      <c r="Q25" s="18"/>
      <c r="R25" s="22">
        <v>42212</v>
      </c>
      <c r="S25" s="18" t="s">
        <v>98</v>
      </c>
      <c r="T25" s="18">
        <v>1</v>
      </c>
      <c r="U25" s="18" t="s">
        <v>166</v>
      </c>
      <c r="V25" s="18" t="s">
        <v>78</v>
      </c>
      <c r="W25" s="18" t="s">
        <v>167</v>
      </c>
      <c r="X25" s="28">
        <v>24</v>
      </c>
      <c r="Y25" s="28" t="s">
        <v>79</v>
      </c>
      <c r="Z25" s="28">
        <v>300</v>
      </c>
      <c r="AA25" s="28">
        <v>900</v>
      </c>
      <c r="AB25" s="28" t="s">
        <v>74</v>
      </c>
      <c r="AC25" s="28">
        <v>921</v>
      </c>
      <c r="AD25" s="28" t="s">
        <v>99</v>
      </c>
      <c r="AE25" s="28" t="s">
        <v>100</v>
      </c>
      <c r="AF25" s="28" t="s">
        <v>101</v>
      </c>
      <c r="AG25" s="28" t="s">
        <v>102</v>
      </c>
      <c r="AH25" s="28" t="s">
        <v>103</v>
      </c>
      <c r="AI25" s="28" t="s">
        <v>104</v>
      </c>
      <c r="AJ25" s="28" t="s">
        <v>105</v>
      </c>
      <c r="AK25" s="28" t="s">
        <v>106</v>
      </c>
      <c r="AL25" s="28" t="s">
        <v>101</v>
      </c>
      <c r="AM25" s="28" t="s">
        <v>107</v>
      </c>
      <c r="AN25" s="28" t="s">
        <v>101</v>
      </c>
      <c r="AO25" s="28" t="s">
        <v>108</v>
      </c>
      <c r="AP25" s="29" t="s">
        <v>109</v>
      </c>
      <c r="AQ25" s="29" t="s">
        <v>110</v>
      </c>
      <c r="AR25" s="28" t="s">
        <v>111</v>
      </c>
      <c r="AS25" s="28" t="s">
        <v>112</v>
      </c>
      <c r="AT25" s="28" t="s">
        <v>113</v>
      </c>
      <c r="AU25" s="28" t="s">
        <v>114</v>
      </c>
      <c r="AV25" s="28"/>
      <c r="AW25" s="29" t="s">
        <v>115</v>
      </c>
      <c r="AX25" s="28" t="s">
        <v>116</v>
      </c>
    </row>
    <row r="26" spans="1:50" ht="89.25" x14ac:dyDescent="0.2">
      <c r="A26" s="17" t="s">
        <v>70</v>
      </c>
      <c r="B26" s="18" t="s">
        <v>71</v>
      </c>
      <c r="C26" s="18">
        <v>37</v>
      </c>
      <c r="D26" s="18" t="s">
        <v>72</v>
      </c>
      <c r="E26" s="50">
        <v>960</v>
      </c>
      <c r="F26" s="18" t="s">
        <v>168</v>
      </c>
      <c r="G26" s="18" t="s">
        <v>169</v>
      </c>
      <c r="H26" s="18" t="s">
        <v>3</v>
      </c>
      <c r="I26" s="18" t="s">
        <v>73</v>
      </c>
      <c r="J26" s="18">
        <v>1322</v>
      </c>
      <c r="K26" s="18" t="s">
        <v>74</v>
      </c>
      <c r="L26" s="18">
        <v>1322</v>
      </c>
      <c r="M26" s="18"/>
      <c r="N26" s="18"/>
      <c r="O26" s="28" t="s">
        <v>75</v>
      </c>
      <c r="P26" s="18" t="s">
        <v>76</v>
      </c>
      <c r="Q26" s="18"/>
      <c r="R26" s="22">
        <v>42213</v>
      </c>
      <c r="S26" s="18" t="s">
        <v>98</v>
      </c>
      <c r="T26" s="18">
        <v>1</v>
      </c>
      <c r="U26" s="18" t="s">
        <v>170</v>
      </c>
      <c r="V26" s="18" t="s">
        <v>78</v>
      </c>
      <c r="W26" s="18" t="s">
        <v>171</v>
      </c>
      <c r="X26" s="28">
        <v>25</v>
      </c>
      <c r="Y26" s="28" t="s">
        <v>79</v>
      </c>
      <c r="Z26" s="28">
        <v>300</v>
      </c>
      <c r="AA26" s="28">
        <v>900</v>
      </c>
      <c r="AB26" s="28" t="s">
        <v>74</v>
      </c>
      <c r="AC26" s="28">
        <v>922</v>
      </c>
      <c r="AD26" s="28" t="s">
        <v>99</v>
      </c>
      <c r="AE26" s="28" t="s">
        <v>100</v>
      </c>
      <c r="AF26" s="28" t="s">
        <v>101</v>
      </c>
      <c r="AG26" s="28" t="s">
        <v>102</v>
      </c>
      <c r="AH26" s="28" t="s">
        <v>103</v>
      </c>
      <c r="AI26" s="28" t="s">
        <v>104</v>
      </c>
      <c r="AJ26" s="28" t="s">
        <v>105</v>
      </c>
      <c r="AK26" s="28" t="s">
        <v>106</v>
      </c>
      <c r="AL26" s="28" t="s">
        <v>101</v>
      </c>
      <c r="AM26" s="28" t="s">
        <v>107</v>
      </c>
      <c r="AN26" s="28" t="s">
        <v>101</v>
      </c>
      <c r="AO26" s="28" t="s">
        <v>108</v>
      </c>
      <c r="AP26" s="29" t="s">
        <v>109</v>
      </c>
      <c r="AQ26" s="29" t="s">
        <v>110</v>
      </c>
      <c r="AR26" s="28" t="s">
        <v>111</v>
      </c>
      <c r="AS26" s="28" t="s">
        <v>112</v>
      </c>
      <c r="AT26" s="28" t="s">
        <v>113</v>
      </c>
      <c r="AU26" s="28" t="s">
        <v>114</v>
      </c>
      <c r="AV26" s="28"/>
      <c r="AW26" s="29" t="s">
        <v>115</v>
      </c>
      <c r="AX26" s="28" t="s">
        <v>116</v>
      </c>
    </row>
    <row r="27" spans="1:50" ht="89.25" x14ac:dyDescent="0.2">
      <c r="A27" s="17" t="s">
        <v>70</v>
      </c>
      <c r="B27" s="18" t="s">
        <v>71</v>
      </c>
      <c r="C27" s="18">
        <v>38</v>
      </c>
      <c r="D27" s="18" t="s">
        <v>72</v>
      </c>
      <c r="E27" s="50">
        <v>961</v>
      </c>
      <c r="F27" s="18" t="s">
        <v>172</v>
      </c>
      <c r="G27" s="18" t="s">
        <v>173</v>
      </c>
      <c r="H27" s="18" t="s">
        <v>3</v>
      </c>
      <c r="I27" s="18" t="s">
        <v>73</v>
      </c>
      <c r="J27" s="18">
        <v>1323</v>
      </c>
      <c r="K27" s="18" t="s">
        <v>74</v>
      </c>
      <c r="L27" s="18">
        <v>1323</v>
      </c>
      <c r="M27" s="18"/>
      <c r="N27" s="18"/>
      <c r="O27" s="28" t="s">
        <v>75</v>
      </c>
      <c r="P27" s="18" t="s">
        <v>76</v>
      </c>
      <c r="Q27" s="18"/>
      <c r="R27" s="22">
        <v>42214</v>
      </c>
      <c r="S27" s="18" t="s">
        <v>98</v>
      </c>
      <c r="T27" s="18">
        <v>1</v>
      </c>
      <c r="U27" s="18" t="s">
        <v>174</v>
      </c>
      <c r="V27" s="18" t="s">
        <v>78</v>
      </c>
      <c r="W27" s="18" t="s">
        <v>175</v>
      </c>
      <c r="X27" s="28">
        <v>26</v>
      </c>
      <c r="Y27" s="28" t="s">
        <v>79</v>
      </c>
      <c r="Z27" s="28">
        <v>300</v>
      </c>
      <c r="AA27" s="28">
        <v>900</v>
      </c>
      <c r="AB27" s="28" t="s">
        <v>74</v>
      </c>
      <c r="AC27" s="28">
        <v>923</v>
      </c>
      <c r="AD27" s="28" t="s">
        <v>99</v>
      </c>
      <c r="AE27" s="28" t="s">
        <v>100</v>
      </c>
      <c r="AF27" s="28" t="s">
        <v>101</v>
      </c>
      <c r="AG27" s="28" t="s">
        <v>102</v>
      </c>
      <c r="AH27" s="28" t="s">
        <v>103</v>
      </c>
      <c r="AI27" s="28" t="s">
        <v>104</v>
      </c>
      <c r="AJ27" s="28" t="s">
        <v>105</v>
      </c>
      <c r="AK27" s="28" t="s">
        <v>106</v>
      </c>
      <c r="AL27" s="28" t="s">
        <v>101</v>
      </c>
      <c r="AM27" s="28" t="s">
        <v>107</v>
      </c>
      <c r="AN27" s="28" t="s">
        <v>101</v>
      </c>
      <c r="AO27" s="28" t="s">
        <v>108</v>
      </c>
      <c r="AP27" s="29" t="s">
        <v>109</v>
      </c>
      <c r="AQ27" s="29" t="s">
        <v>110</v>
      </c>
      <c r="AR27" s="28" t="s">
        <v>111</v>
      </c>
      <c r="AS27" s="28" t="s">
        <v>112</v>
      </c>
      <c r="AT27" s="28" t="s">
        <v>113</v>
      </c>
      <c r="AU27" s="28" t="s">
        <v>114</v>
      </c>
      <c r="AV27" s="28"/>
      <c r="AW27" s="29" t="s">
        <v>115</v>
      </c>
      <c r="AX27" s="28" t="s">
        <v>116</v>
      </c>
    </row>
    <row r="28" spans="1:50" ht="89.25" x14ac:dyDescent="0.2">
      <c r="A28" s="17" t="s">
        <v>70</v>
      </c>
      <c r="B28" s="18" t="s">
        <v>71</v>
      </c>
      <c r="C28" s="18">
        <v>39</v>
      </c>
      <c r="D28" s="18" t="s">
        <v>72</v>
      </c>
      <c r="E28" s="50">
        <v>962</v>
      </c>
      <c r="F28" s="18" t="s">
        <v>176</v>
      </c>
      <c r="G28" s="18" t="s">
        <v>177</v>
      </c>
      <c r="H28" s="18" t="s">
        <v>3</v>
      </c>
      <c r="I28" s="18" t="s">
        <v>73</v>
      </c>
      <c r="J28" s="18">
        <v>1324</v>
      </c>
      <c r="K28" s="18" t="s">
        <v>74</v>
      </c>
      <c r="L28" s="18">
        <v>1324</v>
      </c>
      <c r="M28" s="18"/>
      <c r="N28" s="18"/>
      <c r="O28" s="28" t="s">
        <v>75</v>
      </c>
      <c r="P28" s="18" t="s">
        <v>76</v>
      </c>
      <c r="Q28" s="18"/>
      <c r="R28" s="22">
        <v>42215</v>
      </c>
      <c r="S28" s="18" t="s">
        <v>98</v>
      </c>
      <c r="T28" s="18">
        <v>1</v>
      </c>
      <c r="U28" s="18" t="s">
        <v>25</v>
      </c>
      <c r="V28" s="18" t="s">
        <v>78</v>
      </c>
      <c r="W28" s="18" t="s">
        <v>178</v>
      </c>
      <c r="X28" s="28">
        <v>27</v>
      </c>
      <c r="Y28" s="28" t="s">
        <v>79</v>
      </c>
      <c r="Z28" s="28">
        <v>300</v>
      </c>
      <c r="AA28" s="28">
        <v>900</v>
      </c>
      <c r="AB28" s="28" t="s">
        <v>74</v>
      </c>
      <c r="AC28" s="28">
        <v>924</v>
      </c>
      <c r="AD28" s="28" t="s">
        <v>99</v>
      </c>
      <c r="AE28" s="28" t="s">
        <v>100</v>
      </c>
      <c r="AF28" s="28" t="s">
        <v>101</v>
      </c>
      <c r="AG28" s="28" t="s">
        <v>102</v>
      </c>
      <c r="AH28" s="28" t="s">
        <v>103</v>
      </c>
      <c r="AI28" s="28" t="s">
        <v>104</v>
      </c>
      <c r="AJ28" s="28" t="s">
        <v>105</v>
      </c>
      <c r="AK28" s="28" t="s">
        <v>106</v>
      </c>
      <c r="AL28" s="28" t="s">
        <v>101</v>
      </c>
      <c r="AM28" s="28" t="s">
        <v>107</v>
      </c>
      <c r="AN28" s="28" t="s">
        <v>101</v>
      </c>
      <c r="AO28" s="28" t="s">
        <v>108</v>
      </c>
      <c r="AP28" s="29" t="s">
        <v>109</v>
      </c>
      <c r="AQ28" s="29" t="s">
        <v>110</v>
      </c>
      <c r="AR28" s="28" t="s">
        <v>111</v>
      </c>
      <c r="AS28" s="28" t="s">
        <v>112</v>
      </c>
      <c r="AT28" s="28" t="s">
        <v>113</v>
      </c>
      <c r="AU28" s="28" t="s">
        <v>114</v>
      </c>
      <c r="AV28" s="28"/>
      <c r="AW28" s="29" t="s">
        <v>115</v>
      </c>
      <c r="AX28" s="28" t="s">
        <v>116</v>
      </c>
    </row>
    <row r="29" spans="1:50" ht="89.25" x14ac:dyDescent="0.2">
      <c r="A29" s="17" t="s">
        <v>70</v>
      </c>
      <c r="B29" s="18" t="s">
        <v>71</v>
      </c>
      <c r="C29" s="18">
        <v>40</v>
      </c>
      <c r="D29" s="18" t="s">
        <v>72</v>
      </c>
      <c r="E29" s="50">
        <v>963</v>
      </c>
      <c r="F29" s="18" t="s">
        <v>179</v>
      </c>
      <c r="G29" s="18" t="s">
        <v>180</v>
      </c>
      <c r="H29" s="18" t="s">
        <v>3</v>
      </c>
      <c r="I29" s="18" t="s">
        <v>73</v>
      </c>
      <c r="J29" s="18">
        <v>1325</v>
      </c>
      <c r="K29" s="18" t="s">
        <v>74</v>
      </c>
      <c r="L29" s="18">
        <v>1325</v>
      </c>
      <c r="M29" s="18"/>
      <c r="N29" s="18"/>
      <c r="O29" s="28" t="s">
        <v>75</v>
      </c>
      <c r="P29" s="18" t="s">
        <v>76</v>
      </c>
      <c r="Q29" s="18"/>
      <c r="R29" s="22">
        <v>42216</v>
      </c>
      <c r="S29" s="18" t="s">
        <v>98</v>
      </c>
      <c r="T29" s="18">
        <v>1</v>
      </c>
      <c r="U29" s="18" t="s">
        <v>26</v>
      </c>
      <c r="V29" s="18" t="s">
        <v>78</v>
      </c>
      <c r="W29" s="18" t="s">
        <v>181</v>
      </c>
      <c r="X29" s="28">
        <v>28</v>
      </c>
      <c r="Y29" s="28" t="s">
        <v>79</v>
      </c>
      <c r="Z29" s="28">
        <v>300</v>
      </c>
      <c r="AA29" s="28">
        <v>900</v>
      </c>
      <c r="AB29" s="28" t="s">
        <v>74</v>
      </c>
      <c r="AC29" s="28">
        <v>925</v>
      </c>
      <c r="AD29" s="28" t="s">
        <v>99</v>
      </c>
      <c r="AE29" s="28" t="s">
        <v>100</v>
      </c>
      <c r="AF29" s="28" t="s">
        <v>101</v>
      </c>
      <c r="AG29" s="28" t="s">
        <v>102</v>
      </c>
      <c r="AH29" s="28" t="s">
        <v>103</v>
      </c>
      <c r="AI29" s="28" t="s">
        <v>104</v>
      </c>
      <c r="AJ29" s="28" t="s">
        <v>105</v>
      </c>
      <c r="AK29" s="28" t="s">
        <v>106</v>
      </c>
      <c r="AL29" s="28" t="s">
        <v>101</v>
      </c>
      <c r="AM29" s="28" t="s">
        <v>107</v>
      </c>
      <c r="AN29" s="28" t="s">
        <v>101</v>
      </c>
      <c r="AO29" s="28" t="s">
        <v>108</v>
      </c>
      <c r="AP29" s="29" t="s">
        <v>109</v>
      </c>
      <c r="AQ29" s="29" t="s">
        <v>110</v>
      </c>
      <c r="AR29" s="28" t="s">
        <v>111</v>
      </c>
      <c r="AS29" s="28" t="s">
        <v>112</v>
      </c>
      <c r="AT29" s="28" t="s">
        <v>113</v>
      </c>
      <c r="AU29" s="28" t="s">
        <v>114</v>
      </c>
      <c r="AV29" s="28"/>
      <c r="AW29" s="29" t="s">
        <v>115</v>
      </c>
      <c r="AX29" s="28" t="s">
        <v>116</v>
      </c>
    </row>
    <row r="30" spans="1:50" ht="89.25" x14ac:dyDescent="0.2">
      <c r="A30" s="17" t="s">
        <v>70</v>
      </c>
      <c r="B30" s="18" t="s">
        <v>71</v>
      </c>
      <c r="C30" s="18">
        <v>41</v>
      </c>
      <c r="D30" s="18" t="s">
        <v>72</v>
      </c>
      <c r="E30" s="50">
        <v>964</v>
      </c>
      <c r="F30" s="18" t="s">
        <v>182</v>
      </c>
      <c r="G30" s="18" t="s">
        <v>183</v>
      </c>
      <c r="H30" s="18" t="s">
        <v>3</v>
      </c>
      <c r="I30" s="18" t="s">
        <v>73</v>
      </c>
      <c r="J30" s="18">
        <v>1326</v>
      </c>
      <c r="K30" s="18" t="s">
        <v>74</v>
      </c>
      <c r="L30" s="18">
        <v>1326</v>
      </c>
      <c r="M30" s="18"/>
      <c r="N30" s="18"/>
      <c r="O30" s="28" t="s">
        <v>75</v>
      </c>
      <c r="P30" s="18" t="s">
        <v>76</v>
      </c>
      <c r="Q30" s="18"/>
      <c r="R30" s="22">
        <v>42217</v>
      </c>
      <c r="S30" s="18" t="s">
        <v>98</v>
      </c>
      <c r="T30" s="18">
        <v>1</v>
      </c>
      <c r="U30" s="18" t="s">
        <v>27</v>
      </c>
      <c r="V30" s="18" t="s">
        <v>78</v>
      </c>
      <c r="W30" s="18" t="s">
        <v>184</v>
      </c>
      <c r="X30" s="28">
        <v>29</v>
      </c>
      <c r="Y30" s="28" t="s">
        <v>79</v>
      </c>
      <c r="Z30" s="28">
        <v>300</v>
      </c>
      <c r="AA30" s="28">
        <v>900</v>
      </c>
      <c r="AB30" s="28" t="s">
        <v>74</v>
      </c>
      <c r="AC30" s="28">
        <v>926</v>
      </c>
      <c r="AD30" s="28" t="s">
        <v>99</v>
      </c>
      <c r="AE30" s="28" t="s">
        <v>100</v>
      </c>
      <c r="AF30" s="28" t="s">
        <v>101</v>
      </c>
      <c r="AG30" s="28" t="s">
        <v>102</v>
      </c>
      <c r="AH30" s="28" t="s">
        <v>103</v>
      </c>
      <c r="AI30" s="28" t="s">
        <v>104</v>
      </c>
      <c r="AJ30" s="28" t="s">
        <v>105</v>
      </c>
      <c r="AK30" s="28" t="s">
        <v>106</v>
      </c>
      <c r="AL30" s="28" t="s">
        <v>101</v>
      </c>
      <c r="AM30" s="28" t="s">
        <v>107</v>
      </c>
      <c r="AN30" s="28" t="s">
        <v>101</v>
      </c>
      <c r="AO30" s="28" t="s">
        <v>108</v>
      </c>
      <c r="AP30" s="29" t="s">
        <v>109</v>
      </c>
      <c r="AQ30" s="29" t="s">
        <v>110</v>
      </c>
      <c r="AR30" s="28" t="s">
        <v>111</v>
      </c>
      <c r="AS30" s="28" t="s">
        <v>112</v>
      </c>
      <c r="AT30" s="28" t="s">
        <v>113</v>
      </c>
      <c r="AU30" s="28" t="s">
        <v>114</v>
      </c>
      <c r="AV30" s="28"/>
      <c r="AW30" s="29" t="s">
        <v>115</v>
      </c>
      <c r="AX30" s="28" t="s">
        <v>116</v>
      </c>
    </row>
    <row r="31" spans="1:50" ht="89.25" x14ac:dyDescent="0.2">
      <c r="A31" s="17" t="s">
        <v>70</v>
      </c>
      <c r="B31" s="18" t="s">
        <v>71</v>
      </c>
      <c r="C31" s="18">
        <v>42</v>
      </c>
      <c r="D31" s="18" t="s">
        <v>72</v>
      </c>
      <c r="E31" s="50">
        <v>965</v>
      </c>
      <c r="F31" s="18" t="s">
        <v>185</v>
      </c>
      <c r="G31" s="18" t="s">
        <v>186</v>
      </c>
      <c r="H31" s="18" t="s">
        <v>3</v>
      </c>
      <c r="I31" s="18" t="s">
        <v>73</v>
      </c>
      <c r="J31" s="18">
        <v>1327</v>
      </c>
      <c r="K31" s="18" t="s">
        <v>74</v>
      </c>
      <c r="L31" s="18">
        <v>1327</v>
      </c>
      <c r="M31" s="18"/>
      <c r="N31" s="18"/>
      <c r="O31" s="28" t="s">
        <v>75</v>
      </c>
      <c r="P31" s="18" t="s">
        <v>76</v>
      </c>
      <c r="Q31" s="18"/>
      <c r="R31" s="22">
        <v>42218</v>
      </c>
      <c r="S31" s="18" t="s">
        <v>98</v>
      </c>
      <c r="T31" s="18">
        <v>1</v>
      </c>
      <c r="U31" s="18" t="s">
        <v>28</v>
      </c>
      <c r="V31" s="18" t="s">
        <v>78</v>
      </c>
      <c r="W31" s="18" t="s">
        <v>187</v>
      </c>
      <c r="X31" s="28">
        <v>30</v>
      </c>
      <c r="Y31" s="28" t="s">
        <v>79</v>
      </c>
      <c r="Z31" s="28">
        <v>300</v>
      </c>
      <c r="AA31" s="28">
        <v>900</v>
      </c>
      <c r="AB31" s="28" t="s">
        <v>74</v>
      </c>
      <c r="AC31" s="28">
        <v>927</v>
      </c>
      <c r="AD31" s="28" t="s">
        <v>99</v>
      </c>
      <c r="AE31" s="28" t="s">
        <v>100</v>
      </c>
      <c r="AF31" s="28" t="s">
        <v>101</v>
      </c>
      <c r="AG31" s="28" t="s">
        <v>102</v>
      </c>
      <c r="AH31" s="28" t="s">
        <v>103</v>
      </c>
      <c r="AI31" s="28" t="s">
        <v>104</v>
      </c>
      <c r="AJ31" s="28" t="s">
        <v>105</v>
      </c>
      <c r="AK31" s="28" t="s">
        <v>106</v>
      </c>
      <c r="AL31" s="28" t="s">
        <v>101</v>
      </c>
      <c r="AM31" s="28" t="s">
        <v>107</v>
      </c>
      <c r="AN31" s="28" t="s">
        <v>101</v>
      </c>
      <c r="AO31" s="28" t="s">
        <v>108</v>
      </c>
      <c r="AP31" s="29" t="s">
        <v>109</v>
      </c>
      <c r="AQ31" s="29" t="s">
        <v>110</v>
      </c>
      <c r="AR31" s="28" t="s">
        <v>111</v>
      </c>
      <c r="AS31" s="28" t="s">
        <v>112</v>
      </c>
      <c r="AT31" s="28" t="s">
        <v>113</v>
      </c>
      <c r="AU31" s="28" t="s">
        <v>114</v>
      </c>
      <c r="AV31" s="28"/>
      <c r="AW31" s="29" t="s">
        <v>115</v>
      </c>
      <c r="AX31" s="28" t="s">
        <v>116</v>
      </c>
    </row>
    <row r="32" spans="1:50" ht="89.25" x14ac:dyDescent="0.2">
      <c r="A32" s="17" t="s">
        <v>70</v>
      </c>
      <c r="B32" s="18" t="s">
        <v>71</v>
      </c>
      <c r="C32" s="18">
        <v>43</v>
      </c>
      <c r="D32" s="18" t="s">
        <v>72</v>
      </c>
      <c r="E32" s="50">
        <v>966</v>
      </c>
      <c r="F32" s="18" t="s">
        <v>188</v>
      </c>
      <c r="G32" s="18" t="s">
        <v>189</v>
      </c>
      <c r="H32" s="18" t="s">
        <v>3</v>
      </c>
      <c r="I32" s="18" t="s">
        <v>73</v>
      </c>
      <c r="J32" s="18">
        <v>1328</v>
      </c>
      <c r="K32" s="18" t="s">
        <v>74</v>
      </c>
      <c r="L32" s="18">
        <v>1328</v>
      </c>
      <c r="M32" s="18"/>
      <c r="N32" s="18"/>
      <c r="O32" s="28" t="s">
        <v>75</v>
      </c>
      <c r="P32" s="18" t="s">
        <v>76</v>
      </c>
      <c r="Q32" s="18"/>
      <c r="R32" s="22">
        <v>42219</v>
      </c>
      <c r="S32" s="18" t="s">
        <v>98</v>
      </c>
      <c r="T32" s="18">
        <v>1</v>
      </c>
      <c r="U32" s="18" t="s">
        <v>29</v>
      </c>
      <c r="V32" s="18" t="s">
        <v>78</v>
      </c>
      <c r="W32" s="18" t="s">
        <v>190</v>
      </c>
      <c r="X32" s="28">
        <v>31</v>
      </c>
      <c r="Y32" s="28" t="s">
        <v>79</v>
      </c>
      <c r="Z32" s="28">
        <v>300</v>
      </c>
      <c r="AA32" s="28">
        <v>900</v>
      </c>
      <c r="AB32" s="28" t="s">
        <v>74</v>
      </c>
      <c r="AC32" s="28">
        <v>928</v>
      </c>
      <c r="AD32" s="28" t="s">
        <v>99</v>
      </c>
      <c r="AE32" s="28" t="s">
        <v>100</v>
      </c>
      <c r="AF32" s="28" t="s">
        <v>101</v>
      </c>
      <c r="AG32" s="28" t="s">
        <v>102</v>
      </c>
      <c r="AH32" s="28" t="s">
        <v>103</v>
      </c>
      <c r="AI32" s="28" t="s">
        <v>104</v>
      </c>
      <c r="AJ32" s="28" t="s">
        <v>105</v>
      </c>
      <c r="AK32" s="28" t="s">
        <v>106</v>
      </c>
      <c r="AL32" s="28" t="s">
        <v>101</v>
      </c>
      <c r="AM32" s="28" t="s">
        <v>107</v>
      </c>
      <c r="AN32" s="28" t="s">
        <v>101</v>
      </c>
      <c r="AO32" s="28" t="s">
        <v>108</v>
      </c>
      <c r="AP32" s="29" t="s">
        <v>109</v>
      </c>
      <c r="AQ32" s="29" t="s">
        <v>110</v>
      </c>
      <c r="AR32" s="28" t="s">
        <v>111</v>
      </c>
      <c r="AS32" s="28" t="s">
        <v>112</v>
      </c>
      <c r="AT32" s="28" t="s">
        <v>113</v>
      </c>
      <c r="AU32" s="28" t="s">
        <v>114</v>
      </c>
      <c r="AV32" s="28"/>
      <c r="AW32" s="29" t="s">
        <v>115</v>
      </c>
      <c r="AX32" s="28" t="s">
        <v>116</v>
      </c>
    </row>
    <row r="33" spans="1:50" ht="89.25" x14ac:dyDescent="0.2">
      <c r="A33" s="17" t="s">
        <v>70</v>
      </c>
      <c r="B33" s="18" t="s">
        <v>71</v>
      </c>
      <c r="C33" s="18">
        <v>44</v>
      </c>
      <c r="D33" s="18" t="s">
        <v>72</v>
      </c>
      <c r="E33" s="50">
        <v>967</v>
      </c>
      <c r="F33" s="18" t="s">
        <v>191</v>
      </c>
      <c r="G33" s="18" t="s">
        <v>192</v>
      </c>
      <c r="H33" s="18" t="s">
        <v>3</v>
      </c>
      <c r="I33" s="18" t="s">
        <v>73</v>
      </c>
      <c r="J33" s="18">
        <v>1329</v>
      </c>
      <c r="K33" s="18" t="s">
        <v>74</v>
      </c>
      <c r="L33" s="18">
        <v>1329</v>
      </c>
      <c r="M33" s="18"/>
      <c r="N33" s="18"/>
      <c r="O33" s="28" t="s">
        <v>75</v>
      </c>
      <c r="P33" s="18" t="s">
        <v>76</v>
      </c>
      <c r="Q33" s="18"/>
      <c r="R33" s="22">
        <v>42220</v>
      </c>
      <c r="S33" s="18" t="s">
        <v>98</v>
      </c>
      <c r="T33" s="18">
        <v>1</v>
      </c>
      <c r="U33" s="18" t="s">
        <v>193</v>
      </c>
      <c r="V33" s="18" t="s">
        <v>78</v>
      </c>
      <c r="W33" s="18" t="s">
        <v>194</v>
      </c>
      <c r="X33" s="28">
        <v>32</v>
      </c>
      <c r="Y33" s="28" t="s">
        <v>79</v>
      </c>
      <c r="Z33" s="28">
        <v>300</v>
      </c>
      <c r="AA33" s="28">
        <v>900</v>
      </c>
      <c r="AB33" s="28" t="s">
        <v>74</v>
      </c>
      <c r="AC33" s="28">
        <v>929</v>
      </c>
      <c r="AD33" s="28" t="s">
        <v>99</v>
      </c>
      <c r="AE33" s="28" t="s">
        <v>100</v>
      </c>
      <c r="AF33" s="28" t="s">
        <v>101</v>
      </c>
      <c r="AG33" s="28" t="s">
        <v>102</v>
      </c>
      <c r="AH33" s="28" t="s">
        <v>103</v>
      </c>
      <c r="AI33" s="28" t="s">
        <v>104</v>
      </c>
      <c r="AJ33" s="28" t="s">
        <v>105</v>
      </c>
      <c r="AK33" s="28" t="s">
        <v>106</v>
      </c>
      <c r="AL33" s="28" t="s">
        <v>101</v>
      </c>
      <c r="AM33" s="28" t="s">
        <v>107</v>
      </c>
      <c r="AN33" s="28" t="s">
        <v>101</v>
      </c>
      <c r="AO33" s="28" t="s">
        <v>108</v>
      </c>
      <c r="AP33" s="29" t="s">
        <v>109</v>
      </c>
      <c r="AQ33" s="29" t="s">
        <v>110</v>
      </c>
      <c r="AR33" s="28" t="s">
        <v>111</v>
      </c>
      <c r="AS33" s="28" t="s">
        <v>112</v>
      </c>
      <c r="AT33" s="28" t="s">
        <v>113</v>
      </c>
      <c r="AU33" s="28" t="s">
        <v>114</v>
      </c>
      <c r="AV33" s="28"/>
      <c r="AW33" s="29" t="s">
        <v>115</v>
      </c>
      <c r="AX33" s="28" t="s">
        <v>116</v>
      </c>
    </row>
    <row r="34" spans="1:50" ht="89.25" x14ac:dyDescent="0.2">
      <c r="A34" s="17" t="s">
        <v>70</v>
      </c>
      <c r="B34" s="18" t="s">
        <v>71</v>
      </c>
      <c r="C34" s="18">
        <v>45</v>
      </c>
      <c r="D34" s="18" t="s">
        <v>72</v>
      </c>
      <c r="E34" s="50">
        <v>968</v>
      </c>
      <c r="F34" s="18" t="s">
        <v>195</v>
      </c>
      <c r="G34" s="18" t="s">
        <v>196</v>
      </c>
      <c r="H34" s="18" t="s">
        <v>3</v>
      </c>
      <c r="I34" s="18" t="s">
        <v>73</v>
      </c>
      <c r="J34" s="18">
        <v>1330</v>
      </c>
      <c r="K34" s="18" t="s">
        <v>74</v>
      </c>
      <c r="L34" s="18">
        <v>1330</v>
      </c>
      <c r="M34" s="18"/>
      <c r="N34" s="18"/>
      <c r="O34" s="28" t="s">
        <v>75</v>
      </c>
      <c r="P34" s="18" t="s">
        <v>76</v>
      </c>
      <c r="Q34" s="18"/>
      <c r="R34" s="22">
        <v>42221</v>
      </c>
      <c r="S34" s="18" t="s">
        <v>98</v>
      </c>
      <c r="T34" s="18">
        <v>1</v>
      </c>
      <c r="U34" s="18" t="s">
        <v>197</v>
      </c>
      <c r="V34" s="18" t="s">
        <v>78</v>
      </c>
      <c r="W34" s="18" t="s">
        <v>198</v>
      </c>
      <c r="X34" s="28">
        <v>33</v>
      </c>
      <c r="Y34" s="28" t="s">
        <v>79</v>
      </c>
      <c r="Z34" s="28">
        <v>300</v>
      </c>
      <c r="AA34" s="28">
        <v>900</v>
      </c>
      <c r="AB34" s="28" t="s">
        <v>74</v>
      </c>
      <c r="AC34" s="28">
        <v>930</v>
      </c>
      <c r="AD34" s="28" t="s">
        <v>99</v>
      </c>
      <c r="AE34" s="28" t="s">
        <v>100</v>
      </c>
      <c r="AF34" s="28" t="s">
        <v>101</v>
      </c>
      <c r="AG34" s="28" t="s">
        <v>102</v>
      </c>
      <c r="AH34" s="28" t="s">
        <v>103</v>
      </c>
      <c r="AI34" s="28" t="s">
        <v>104</v>
      </c>
      <c r="AJ34" s="28" t="s">
        <v>105</v>
      </c>
      <c r="AK34" s="28" t="s">
        <v>106</v>
      </c>
      <c r="AL34" s="28" t="s">
        <v>101</v>
      </c>
      <c r="AM34" s="28" t="s">
        <v>107</v>
      </c>
      <c r="AN34" s="28" t="s">
        <v>101</v>
      </c>
      <c r="AO34" s="28" t="s">
        <v>108</v>
      </c>
      <c r="AP34" s="29" t="s">
        <v>109</v>
      </c>
      <c r="AQ34" s="29" t="s">
        <v>110</v>
      </c>
      <c r="AR34" s="28" t="s">
        <v>111</v>
      </c>
      <c r="AS34" s="28" t="s">
        <v>112</v>
      </c>
      <c r="AT34" s="28" t="s">
        <v>113</v>
      </c>
      <c r="AU34" s="28" t="s">
        <v>114</v>
      </c>
      <c r="AV34" s="28"/>
      <c r="AW34" s="29" t="s">
        <v>115</v>
      </c>
      <c r="AX34" s="28" t="s">
        <v>116</v>
      </c>
    </row>
    <row r="35" spans="1:50" ht="89.25" x14ac:dyDescent="0.2">
      <c r="A35" s="17" t="s">
        <v>70</v>
      </c>
      <c r="B35" s="18" t="s">
        <v>71</v>
      </c>
      <c r="C35" s="18">
        <v>46</v>
      </c>
      <c r="D35" s="18" t="s">
        <v>72</v>
      </c>
      <c r="E35" s="50">
        <v>969</v>
      </c>
      <c r="F35" s="18" t="s">
        <v>199</v>
      </c>
      <c r="G35" s="18" t="s">
        <v>200</v>
      </c>
      <c r="H35" s="18" t="s">
        <v>3</v>
      </c>
      <c r="I35" s="18" t="s">
        <v>73</v>
      </c>
      <c r="J35" s="18">
        <v>1331</v>
      </c>
      <c r="K35" s="18" t="s">
        <v>74</v>
      </c>
      <c r="L35" s="18">
        <v>1331</v>
      </c>
      <c r="M35" s="18"/>
      <c r="N35" s="18"/>
      <c r="O35" s="28" t="s">
        <v>75</v>
      </c>
      <c r="P35" s="18" t="s">
        <v>76</v>
      </c>
      <c r="Q35" s="18"/>
      <c r="R35" s="22">
        <v>42222</v>
      </c>
      <c r="S35" s="18" t="s">
        <v>98</v>
      </c>
      <c r="T35" s="18">
        <v>1</v>
      </c>
      <c r="U35" s="18" t="s">
        <v>201</v>
      </c>
      <c r="V35" s="18" t="s">
        <v>78</v>
      </c>
      <c r="W35" s="18" t="s">
        <v>202</v>
      </c>
      <c r="X35" s="28">
        <v>34</v>
      </c>
      <c r="Y35" s="28" t="s">
        <v>79</v>
      </c>
      <c r="Z35" s="28">
        <v>300</v>
      </c>
      <c r="AA35" s="28">
        <v>900</v>
      </c>
      <c r="AB35" s="28" t="s">
        <v>74</v>
      </c>
      <c r="AC35" s="28">
        <v>931</v>
      </c>
      <c r="AD35" s="28" t="s">
        <v>99</v>
      </c>
      <c r="AE35" s="28" t="s">
        <v>100</v>
      </c>
      <c r="AF35" s="28" t="s">
        <v>101</v>
      </c>
      <c r="AG35" s="28" t="s">
        <v>102</v>
      </c>
      <c r="AH35" s="28" t="s">
        <v>103</v>
      </c>
      <c r="AI35" s="28" t="s">
        <v>104</v>
      </c>
      <c r="AJ35" s="28" t="s">
        <v>105</v>
      </c>
      <c r="AK35" s="28" t="s">
        <v>106</v>
      </c>
      <c r="AL35" s="28" t="s">
        <v>101</v>
      </c>
      <c r="AM35" s="28" t="s">
        <v>107</v>
      </c>
      <c r="AN35" s="28" t="s">
        <v>101</v>
      </c>
      <c r="AO35" s="28" t="s">
        <v>108</v>
      </c>
      <c r="AP35" s="29" t="s">
        <v>109</v>
      </c>
      <c r="AQ35" s="29" t="s">
        <v>110</v>
      </c>
      <c r="AR35" s="28" t="s">
        <v>111</v>
      </c>
      <c r="AS35" s="28" t="s">
        <v>112</v>
      </c>
      <c r="AT35" s="28" t="s">
        <v>113</v>
      </c>
      <c r="AU35" s="28" t="s">
        <v>114</v>
      </c>
      <c r="AV35" s="28"/>
      <c r="AW35" s="29" t="s">
        <v>115</v>
      </c>
      <c r="AX35" s="28" t="s">
        <v>116</v>
      </c>
    </row>
    <row r="36" spans="1:50" ht="89.25" x14ac:dyDescent="0.2">
      <c r="A36" s="17" t="s">
        <v>70</v>
      </c>
      <c r="B36" s="18" t="s">
        <v>71</v>
      </c>
      <c r="C36" s="18">
        <v>47</v>
      </c>
      <c r="D36" s="18" t="s">
        <v>72</v>
      </c>
      <c r="E36" s="50">
        <v>970</v>
      </c>
      <c r="F36" s="18" t="s">
        <v>203</v>
      </c>
      <c r="G36" s="18" t="s">
        <v>204</v>
      </c>
      <c r="H36" s="18" t="s">
        <v>3</v>
      </c>
      <c r="I36" s="18" t="s">
        <v>73</v>
      </c>
      <c r="J36" s="18">
        <v>1332</v>
      </c>
      <c r="K36" s="18" t="s">
        <v>74</v>
      </c>
      <c r="L36" s="18">
        <v>1332</v>
      </c>
      <c r="M36" s="18"/>
      <c r="N36" s="18"/>
      <c r="O36" s="28" t="s">
        <v>75</v>
      </c>
      <c r="P36" s="18" t="s">
        <v>76</v>
      </c>
      <c r="Q36" s="18"/>
      <c r="R36" s="22">
        <v>42223</v>
      </c>
      <c r="S36" s="18" t="s">
        <v>98</v>
      </c>
      <c r="T36" s="18">
        <v>1</v>
      </c>
      <c r="U36" s="18" t="s">
        <v>205</v>
      </c>
      <c r="V36" s="18" t="s">
        <v>78</v>
      </c>
      <c r="W36" s="18" t="s">
        <v>206</v>
      </c>
      <c r="X36" s="28">
        <v>35</v>
      </c>
      <c r="Y36" s="28" t="s">
        <v>79</v>
      </c>
      <c r="Z36" s="28">
        <v>300</v>
      </c>
      <c r="AA36" s="28">
        <v>900</v>
      </c>
      <c r="AB36" s="28" t="s">
        <v>74</v>
      </c>
      <c r="AC36" s="28">
        <v>932</v>
      </c>
      <c r="AD36" s="28" t="s">
        <v>99</v>
      </c>
      <c r="AE36" s="28" t="s">
        <v>100</v>
      </c>
      <c r="AF36" s="28" t="s">
        <v>101</v>
      </c>
      <c r="AG36" s="28" t="s">
        <v>102</v>
      </c>
      <c r="AH36" s="28" t="s">
        <v>103</v>
      </c>
      <c r="AI36" s="28" t="s">
        <v>104</v>
      </c>
      <c r="AJ36" s="28" t="s">
        <v>105</v>
      </c>
      <c r="AK36" s="28" t="s">
        <v>106</v>
      </c>
      <c r="AL36" s="28" t="s">
        <v>101</v>
      </c>
      <c r="AM36" s="28" t="s">
        <v>107</v>
      </c>
      <c r="AN36" s="28" t="s">
        <v>101</v>
      </c>
      <c r="AO36" s="28" t="s">
        <v>108</v>
      </c>
      <c r="AP36" s="29" t="s">
        <v>109</v>
      </c>
      <c r="AQ36" s="29" t="s">
        <v>110</v>
      </c>
      <c r="AR36" s="28" t="s">
        <v>111</v>
      </c>
      <c r="AS36" s="28" t="s">
        <v>112</v>
      </c>
      <c r="AT36" s="28" t="s">
        <v>113</v>
      </c>
      <c r="AU36" s="28" t="s">
        <v>114</v>
      </c>
      <c r="AV36" s="28"/>
      <c r="AW36" s="29" t="s">
        <v>115</v>
      </c>
      <c r="AX36" s="28" t="s">
        <v>116</v>
      </c>
    </row>
    <row r="37" spans="1:50" ht="89.25" x14ac:dyDescent="0.2">
      <c r="A37" s="17" t="s">
        <v>70</v>
      </c>
      <c r="B37" s="18" t="s">
        <v>71</v>
      </c>
      <c r="C37" s="18">
        <v>48</v>
      </c>
      <c r="D37" s="18" t="s">
        <v>72</v>
      </c>
      <c r="E37" s="50">
        <v>971</v>
      </c>
      <c r="F37" s="18" t="s">
        <v>207</v>
      </c>
      <c r="G37" s="18" t="s">
        <v>208</v>
      </c>
      <c r="H37" s="18" t="s">
        <v>3</v>
      </c>
      <c r="I37" s="18" t="s">
        <v>73</v>
      </c>
      <c r="J37" s="18">
        <v>1333</v>
      </c>
      <c r="K37" s="18" t="s">
        <v>74</v>
      </c>
      <c r="L37" s="18">
        <v>1333</v>
      </c>
      <c r="M37" s="18"/>
      <c r="N37" s="18"/>
      <c r="O37" s="28" t="s">
        <v>75</v>
      </c>
      <c r="P37" s="18" t="s">
        <v>76</v>
      </c>
      <c r="Q37" s="18"/>
      <c r="R37" s="22">
        <v>42224</v>
      </c>
      <c r="S37" s="18" t="s">
        <v>98</v>
      </c>
      <c r="T37" s="18">
        <v>1</v>
      </c>
      <c r="U37" s="18" t="s">
        <v>209</v>
      </c>
      <c r="V37" s="18" t="s">
        <v>78</v>
      </c>
      <c r="W37" s="18" t="s">
        <v>210</v>
      </c>
      <c r="X37" s="28">
        <v>36</v>
      </c>
      <c r="Y37" s="28" t="s">
        <v>79</v>
      </c>
      <c r="Z37" s="28">
        <v>300</v>
      </c>
      <c r="AA37" s="28">
        <v>900</v>
      </c>
      <c r="AB37" s="28" t="s">
        <v>74</v>
      </c>
      <c r="AC37" s="28">
        <v>933</v>
      </c>
      <c r="AD37" s="28" t="s">
        <v>99</v>
      </c>
      <c r="AE37" s="28" t="s">
        <v>100</v>
      </c>
      <c r="AF37" s="28" t="s">
        <v>101</v>
      </c>
      <c r="AG37" s="28" t="s">
        <v>102</v>
      </c>
      <c r="AH37" s="28" t="s">
        <v>103</v>
      </c>
      <c r="AI37" s="28" t="s">
        <v>104</v>
      </c>
      <c r="AJ37" s="28" t="s">
        <v>105</v>
      </c>
      <c r="AK37" s="28" t="s">
        <v>106</v>
      </c>
      <c r="AL37" s="28" t="s">
        <v>101</v>
      </c>
      <c r="AM37" s="28" t="s">
        <v>107</v>
      </c>
      <c r="AN37" s="28" t="s">
        <v>101</v>
      </c>
      <c r="AO37" s="28" t="s">
        <v>108</v>
      </c>
      <c r="AP37" s="29" t="s">
        <v>109</v>
      </c>
      <c r="AQ37" s="29" t="s">
        <v>110</v>
      </c>
      <c r="AR37" s="28" t="s">
        <v>111</v>
      </c>
      <c r="AS37" s="28" t="s">
        <v>112</v>
      </c>
      <c r="AT37" s="28" t="s">
        <v>113</v>
      </c>
      <c r="AU37" s="28" t="s">
        <v>114</v>
      </c>
      <c r="AV37" s="28"/>
      <c r="AW37" s="29" t="s">
        <v>115</v>
      </c>
      <c r="AX37" s="28" t="s">
        <v>116</v>
      </c>
    </row>
    <row r="38" spans="1:50" ht="89.25" x14ac:dyDescent="0.2">
      <c r="A38" s="17" t="s">
        <v>70</v>
      </c>
      <c r="B38" s="18" t="s">
        <v>71</v>
      </c>
      <c r="C38" s="18">
        <v>49</v>
      </c>
      <c r="D38" s="18" t="s">
        <v>72</v>
      </c>
      <c r="E38" s="50">
        <v>972</v>
      </c>
      <c r="F38" s="18" t="s">
        <v>211</v>
      </c>
      <c r="G38" s="18" t="s">
        <v>212</v>
      </c>
      <c r="H38" s="18" t="s">
        <v>3</v>
      </c>
      <c r="I38" s="18" t="s">
        <v>73</v>
      </c>
      <c r="J38" s="18">
        <v>1334</v>
      </c>
      <c r="K38" s="18" t="s">
        <v>74</v>
      </c>
      <c r="L38" s="18">
        <v>1334</v>
      </c>
      <c r="M38" s="18"/>
      <c r="N38" s="18"/>
      <c r="O38" s="28" t="s">
        <v>75</v>
      </c>
      <c r="P38" s="18" t="s">
        <v>76</v>
      </c>
      <c r="Q38" s="18"/>
      <c r="R38" s="22">
        <v>42225</v>
      </c>
      <c r="S38" s="18" t="s">
        <v>98</v>
      </c>
      <c r="T38" s="18">
        <v>1</v>
      </c>
      <c r="U38" s="18" t="s">
        <v>213</v>
      </c>
      <c r="V38" s="18" t="s">
        <v>78</v>
      </c>
      <c r="W38" s="18" t="s">
        <v>214</v>
      </c>
      <c r="X38" s="28">
        <v>37</v>
      </c>
      <c r="Y38" s="28" t="s">
        <v>79</v>
      </c>
      <c r="Z38" s="28">
        <v>300</v>
      </c>
      <c r="AA38" s="28">
        <v>900</v>
      </c>
      <c r="AB38" s="28" t="s">
        <v>74</v>
      </c>
      <c r="AC38" s="28">
        <v>934</v>
      </c>
      <c r="AD38" s="28" t="s">
        <v>99</v>
      </c>
      <c r="AE38" s="28" t="s">
        <v>100</v>
      </c>
      <c r="AF38" s="28" t="s">
        <v>101</v>
      </c>
      <c r="AG38" s="28" t="s">
        <v>102</v>
      </c>
      <c r="AH38" s="28" t="s">
        <v>103</v>
      </c>
      <c r="AI38" s="28" t="s">
        <v>104</v>
      </c>
      <c r="AJ38" s="28" t="s">
        <v>105</v>
      </c>
      <c r="AK38" s="28" t="s">
        <v>106</v>
      </c>
      <c r="AL38" s="28" t="s">
        <v>101</v>
      </c>
      <c r="AM38" s="28" t="s">
        <v>107</v>
      </c>
      <c r="AN38" s="28" t="s">
        <v>101</v>
      </c>
      <c r="AO38" s="28" t="s">
        <v>108</v>
      </c>
      <c r="AP38" s="29" t="s">
        <v>109</v>
      </c>
      <c r="AQ38" s="29" t="s">
        <v>110</v>
      </c>
      <c r="AR38" s="28" t="s">
        <v>111</v>
      </c>
      <c r="AS38" s="28" t="s">
        <v>112</v>
      </c>
      <c r="AT38" s="28" t="s">
        <v>113</v>
      </c>
      <c r="AU38" s="28" t="s">
        <v>114</v>
      </c>
      <c r="AV38" s="28"/>
      <c r="AW38" s="29" t="s">
        <v>115</v>
      </c>
      <c r="AX38" s="28" t="s">
        <v>116</v>
      </c>
    </row>
    <row r="39" spans="1:50" ht="89.25" x14ac:dyDescent="0.2">
      <c r="A39" s="17" t="s">
        <v>70</v>
      </c>
      <c r="B39" s="18" t="s">
        <v>71</v>
      </c>
      <c r="C39" s="18">
        <v>50</v>
      </c>
      <c r="D39" s="18" t="s">
        <v>72</v>
      </c>
      <c r="E39" s="50">
        <v>973</v>
      </c>
      <c r="F39" s="18" t="s">
        <v>215</v>
      </c>
      <c r="G39" s="18" t="s">
        <v>216</v>
      </c>
      <c r="H39" s="18" t="s">
        <v>3</v>
      </c>
      <c r="I39" s="18" t="s">
        <v>73</v>
      </c>
      <c r="J39" s="18">
        <v>1335</v>
      </c>
      <c r="K39" s="18" t="s">
        <v>74</v>
      </c>
      <c r="L39" s="18">
        <v>1335</v>
      </c>
      <c r="M39" s="18"/>
      <c r="N39" s="18"/>
      <c r="O39" s="28" t="s">
        <v>75</v>
      </c>
      <c r="P39" s="18" t="s">
        <v>76</v>
      </c>
      <c r="Q39" s="18"/>
      <c r="R39" s="22">
        <v>42226</v>
      </c>
      <c r="S39" s="18" t="s">
        <v>98</v>
      </c>
      <c r="T39" s="18">
        <v>1</v>
      </c>
      <c r="U39" s="18" t="s">
        <v>217</v>
      </c>
      <c r="V39" s="18" t="s">
        <v>78</v>
      </c>
      <c r="W39" s="18" t="s">
        <v>218</v>
      </c>
      <c r="X39" s="28">
        <v>38</v>
      </c>
      <c r="Y39" s="28" t="s">
        <v>79</v>
      </c>
      <c r="Z39" s="28">
        <v>300</v>
      </c>
      <c r="AA39" s="28">
        <v>900</v>
      </c>
      <c r="AB39" s="28" t="s">
        <v>74</v>
      </c>
      <c r="AC39" s="28">
        <v>935</v>
      </c>
      <c r="AD39" s="28" t="s">
        <v>99</v>
      </c>
      <c r="AE39" s="28" t="s">
        <v>100</v>
      </c>
      <c r="AF39" s="28" t="s">
        <v>101</v>
      </c>
      <c r="AG39" s="28" t="s">
        <v>102</v>
      </c>
      <c r="AH39" s="28" t="s">
        <v>103</v>
      </c>
      <c r="AI39" s="28" t="s">
        <v>104</v>
      </c>
      <c r="AJ39" s="28" t="s">
        <v>105</v>
      </c>
      <c r="AK39" s="28" t="s">
        <v>106</v>
      </c>
      <c r="AL39" s="28" t="s">
        <v>101</v>
      </c>
      <c r="AM39" s="28" t="s">
        <v>107</v>
      </c>
      <c r="AN39" s="28" t="s">
        <v>101</v>
      </c>
      <c r="AO39" s="28" t="s">
        <v>108</v>
      </c>
      <c r="AP39" s="29" t="s">
        <v>109</v>
      </c>
      <c r="AQ39" s="29" t="s">
        <v>110</v>
      </c>
      <c r="AR39" s="28" t="s">
        <v>111</v>
      </c>
      <c r="AS39" s="28" t="s">
        <v>112</v>
      </c>
      <c r="AT39" s="28" t="s">
        <v>113</v>
      </c>
      <c r="AU39" s="28" t="s">
        <v>114</v>
      </c>
      <c r="AV39" s="28"/>
      <c r="AW39" s="29" t="s">
        <v>115</v>
      </c>
      <c r="AX39" s="28" t="s">
        <v>116</v>
      </c>
    </row>
    <row r="40" spans="1:50" ht="89.25" x14ac:dyDescent="0.2">
      <c r="A40" s="17" t="s">
        <v>70</v>
      </c>
      <c r="B40" s="18" t="s">
        <v>71</v>
      </c>
      <c r="C40" s="18">
        <v>51</v>
      </c>
      <c r="D40" s="18" t="s">
        <v>72</v>
      </c>
      <c r="E40" s="50">
        <v>974</v>
      </c>
      <c r="F40" s="18" t="s">
        <v>219</v>
      </c>
      <c r="G40" s="18" t="s">
        <v>220</v>
      </c>
      <c r="H40" s="18" t="s">
        <v>3</v>
      </c>
      <c r="I40" s="18" t="s">
        <v>73</v>
      </c>
      <c r="J40" s="18">
        <v>1336</v>
      </c>
      <c r="K40" s="18" t="s">
        <v>74</v>
      </c>
      <c r="L40" s="18">
        <v>1336</v>
      </c>
      <c r="M40" s="18"/>
      <c r="N40" s="18"/>
      <c r="O40" s="28" t="s">
        <v>75</v>
      </c>
      <c r="P40" s="18" t="s">
        <v>76</v>
      </c>
      <c r="Q40" s="18"/>
      <c r="R40" s="22">
        <v>42227</v>
      </c>
      <c r="S40" s="18" t="s">
        <v>98</v>
      </c>
      <c r="T40" s="18">
        <v>1</v>
      </c>
      <c r="U40" s="18" t="s">
        <v>221</v>
      </c>
      <c r="V40" s="18" t="s">
        <v>78</v>
      </c>
      <c r="W40" s="18" t="s">
        <v>222</v>
      </c>
      <c r="X40" s="28">
        <v>39</v>
      </c>
      <c r="Y40" s="28" t="s">
        <v>79</v>
      </c>
      <c r="Z40" s="28">
        <v>300</v>
      </c>
      <c r="AA40" s="28">
        <v>900</v>
      </c>
      <c r="AB40" s="28" t="s">
        <v>74</v>
      </c>
      <c r="AC40" s="28">
        <v>936</v>
      </c>
      <c r="AD40" s="28" t="s">
        <v>99</v>
      </c>
      <c r="AE40" s="28" t="s">
        <v>100</v>
      </c>
      <c r="AF40" s="28" t="s">
        <v>101</v>
      </c>
      <c r="AG40" s="28" t="s">
        <v>102</v>
      </c>
      <c r="AH40" s="28" t="s">
        <v>103</v>
      </c>
      <c r="AI40" s="28" t="s">
        <v>104</v>
      </c>
      <c r="AJ40" s="28" t="s">
        <v>105</v>
      </c>
      <c r="AK40" s="28" t="s">
        <v>106</v>
      </c>
      <c r="AL40" s="28" t="s">
        <v>101</v>
      </c>
      <c r="AM40" s="28" t="s">
        <v>107</v>
      </c>
      <c r="AN40" s="28" t="s">
        <v>101</v>
      </c>
      <c r="AO40" s="28" t="s">
        <v>108</v>
      </c>
      <c r="AP40" s="29" t="s">
        <v>109</v>
      </c>
      <c r="AQ40" s="29" t="s">
        <v>110</v>
      </c>
      <c r="AR40" s="28" t="s">
        <v>111</v>
      </c>
      <c r="AS40" s="28" t="s">
        <v>112</v>
      </c>
      <c r="AT40" s="28" t="s">
        <v>113</v>
      </c>
      <c r="AU40" s="28" t="s">
        <v>114</v>
      </c>
      <c r="AV40" s="28"/>
      <c r="AW40" s="29" t="s">
        <v>115</v>
      </c>
      <c r="AX40" s="28" t="s">
        <v>116</v>
      </c>
    </row>
    <row r="41" spans="1:50" x14ac:dyDescent="0.2">
      <c r="E41" s="49"/>
    </row>
    <row r="42" spans="1:50" x14ac:dyDescent="0.2">
      <c r="E42" s="49"/>
    </row>
    <row r="43" spans="1:50" x14ac:dyDescent="0.2">
      <c r="E43" s="49"/>
    </row>
    <row r="44" spans="1:50" x14ac:dyDescent="0.2">
      <c r="E44" s="49"/>
    </row>
    <row r="45" spans="1:50" x14ac:dyDescent="0.2">
      <c r="E45" s="49"/>
    </row>
    <row r="46" spans="1:50" x14ac:dyDescent="0.2">
      <c r="E46" s="49"/>
    </row>
    <row r="47" spans="1:50" x14ac:dyDescent="0.2">
      <c r="E47" s="49"/>
    </row>
    <row r="48" spans="1:50" x14ac:dyDescent="0.2">
      <c r="E48" s="49"/>
    </row>
    <row r="49" spans="5:5" x14ac:dyDescent="0.2">
      <c r="E49" s="49"/>
    </row>
  </sheetData>
  <mergeCells count="4">
    <mergeCell ref="B1:O1"/>
    <mergeCell ref="P1:AC1"/>
    <mergeCell ref="AD1:AR1"/>
    <mergeCell ref="AS1:AX1"/>
  </mergeCells>
  <dataValidations count="1">
    <dataValidation type="list" allowBlank="1" showInputMessage="1" showErrorMessage="1" sqref="A3:A40">
      <formula1>"ACTIVE,CANCEL,CLOSED,ARCHIVE"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PMC_TSA</vt:lpstr>
      <vt:lpstr>import</vt:lpstr>
    </vt:vector>
  </TitlesOfParts>
  <Company>SNCF Master SNCF XP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5513403E</dc:creator>
  <cp:lastModifiedBy>admin</cp:lastModifiedBy>
  <dcterms:created xsi:type="dcterms:W3CDTF">2011-02-02T09:48:26Z</dcterms:created>
  <dcterms:modified xsi:type="dcterms:W3CDTF">2015-03-08T14:41:49Z</dcterms:modified>
</cp:coreProperties>
</file>