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317"/>
  <workbookPr autoCompressPictures="0"/>
  <bookViews>
    <workbookView xWindow="0" yWindow="0" windowWidth="25600" windowHeight="15520" tabRatio="755"/>
  </bookViews>
  <sheets>
    <sheet name="Commande client -&gt; fournisseur" sheetId="2" r:id="rId1"/>
    <sheet name="Bon de reception " sheetId="3" r:id="rId2"/>
    <sheet name="Bon de livraison" sheetId="4" r:id="rId3"/>
    <sheet name="Etat des stocks  " sheetId="5" r:id="rId4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5" l="1"/>
  <c r="E3" i="5"/>
  <c r="F4" i="5"/>
  <c r="C4" i="5"/>
  <c r="C3" i="5"/>
  <c r="D3" i="5"/>
  <c r="E4" i="5"/>
  <c r="D4" i="5"/>
  <c r="D3" i="3"/>
  <c r="D3" i="4"/>
  <c r="D4" i="4"/>
  <c r="D5" i="4"/>
  <c r="D4" i="3"/>
  <c r="E5" i="2"/>
</calcChain>
</file>

<file path=xl/sharedStrings.xml><?xml version="1.0" encoding="utf-8"?>
<sst xmlns="http://schemas.openxmlformats.org/spreadsheetml/2006/main" count="38" uniqueCount="27">
  <si>
    <t xml:space="preserve">Numéro de commande </t>
  </si>
  <si>
    <t xml:space="preserve">Référence produit </t>
  </si>
  <si>
    <t xml:space="preserve">Numéro commande </t>
  </si>
  <si>
    <t>Quantité</t>
  </si>
  <si>
    <t xml:space="preserve">Description </t>
  </si>
  <si>
    <t xml:space="preserve">Numéro de Commande </t>
  </si>
  <si>
    <t>Quantité livrée</t>
  </si>
  <si>
    <t>Référence produit</t>
  </si>
  <si>
    <t xml:space="preserve">Référence Produit </t>
  </si>
  <si>
    <t>Date prévue de livraison</t>
  </si>
  <si>
    <t xml:space="preserve">Adresse de livraison </t>
  </si>
  <si>
    <t xml:space="preserve">Contact Livraison </t>
  </si>
  <si>
    <t>Stock fournisseur</t>
  </si>
  <si>
    <t xml:space="preserve">Quantité commandé </t>
  </si>
  <si>
    <t xml:space="preserve">Quantité livrée  </t>
  </si>
  <si>
    <t>Désignation</t>
  </si>
  <si>
    <t>VILLEU-D1471</t>
  </si>
  <si>
    <t>VILLEURB-D1446</t>
  </si>
  <si>
    <t>Quantitée livrée</t>
  </si>
  <si>
    <t>Date d'appel</t>
  </si>
  <si>
    <t>Fournisseur</t>
  </si>
  <si>
    <t xml:space="preserve">C F </t>
  </si>
  <si>
    <t>C C</t>
  </si>
  <si>
    <t xml:space="preserve">Date de reception </t>
  </si>
  <si>
    <t xml:space="preserve">Date d'expedition </t>
  </si>
  <si>
    <t xml:space="preserve">Stock Dépot </t>
  </si>
  <si>
    <t>BAT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</si>
</sst>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rgb="FFED7D3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4" fontId="2" fillId="0" borderId="0" xfId="0" applyNumberFormat="1" applyFont="1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4" fontId="1" fillId="0" borderId="0" xfId="0" applyNumberFormat="1" applyFon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2" borderId="0" xfId="0" applyFill="1" applyAlignment="1">
      <alignment horizontal="left"/>
    </xf>
    <xf numFmtId="4" fontId="0" fillId="2" borderId="0" xfId="0" applyNumberFormat="1" applyFill="1"/>
    <xf numFmtId="14" fontId="0" fillId="2" borderId="0" xfId="0" applyNumberFormat="1" applyFill="1" applyAlignment="1">
      <alignment horizontal="center" vertical="center" wrapText="1"/>
    </xf>
    <xf numFmtId="4" fontId="2" fillId="2" borderId="0" xfId="0" applyNumberFormat="1" applyFont="1" applyFill="1" applyAlignment="1">
      <alignment horizontal="center" vertical="center" wrapText="1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36">
    <dxf>
      <alignment horizontal="center" vertical="center" textRotation="0" wrapText="1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numFmt numFmtId="164" formatCode="dd/mm/yyyy"/>
      <alignment horizontal="center" vertical="center" textRotation="0" wrapText="1" indent="0" justifyLastLine="0" shrinkToFit="0" readingOrder="0"/>
    </dxf>
    <dxf>
      <numFmt numFmtId="164" formatCode="dd/mm/yyyy"/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numFmt numFmtId="4" formatCode="#,##0.00"/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4" formatCode="#,##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numFmt numFmtId="4" formatCode="#,##0.00"/>
      <alignment horizontal="center" vertical="center" textRotation="0" wrapText="1" indent="0" justifyLastLine="0" shrinkToFit="0" readingOrder="0"/>
    </dxf>
    <dxf>
      <font>
        <b val="0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4" name="Tableau4" displayName="Tableau4" ref="A2:H5" totalsRowShown="0" headerRowDxfId="35" dataDxfId="34">
  <autoFilter ref="A2:H5"/>
  <tableColumns count="8">
    <tableColumn id="1" name="Numéro commande " dataDxfId="33"/>
    <tableColumn id="7" name="C C" dataDxfId="32"/>
    <tableColumn id="5" name="C F " dataDxfId="31"/>
    <tableColumn id="2" name="Référence produit" dataDxfId="30"/>
    <tableColumn id="3" name="Description " dataDxfId="29">
      <calculatedColumnFormula>VLOOKUP(Tableau4[[#This Row],[Référence produit]],Tableau7[[Référence produit ]:[Désignation]],2,FALSE)</calculatedColumnFormula>
    </tableColumn>
    <tableColumn id="8" name="Fournisseur" dataDxfId="28"/>
    <tableColumn id="4" name="Quantité" dataDxfId="27"/>
    <tableColumn id="6" name="BAT" dataDxfId="0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2:G4" totalsRowShown="0" headerRowDxfId="26" dataDxfId="25">
  <autoFilter ref="A2:G4"/>
  <tableColumns count="7">
    <tableColumn id="1" name="Numéro de Commande " dataDxfId="24"/>
    <tableColumn id="8" name="Date d'appel" dataDxfId="23"/>
    <tableColumn id="2" name="Référence produit" dataDxfId="22"/>
    <tableColumn id="3" name="Description " dataDxfId="21">
      <calculatedColumnFormula>VLOOKUP(Tableau5[[#This Row],[Référence produit]],Tableau7[[Référence produit ]:[Désignation]],2,FALSE)</calculatedColumnFormula>
    </tableColumn>
    <tableColumn id="9" name="Fournisseur" dataDxfId="20"/>
    <tableColumn id="4" name="Quantité livrée" dataDxfId="19"/>
    <tableColumn id="5" name="Date de reception " dataDxfId="1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2:I5" totalsRowShown="0" headerRowDxfId="17" dataDxfId="16">
  <autoFilter ref="A2:I5"/>
  <tableColumns count="9">
    <tableColumn id="1" name="Numéro de commande " dataDxfId="15"/>
    <tableColumn id="9" name="Date d'appel" dataDxfId="14"/>
    <tableColumn id="2" name="Référence Produit " dataDxfId="13"/>
    <tableColumn id="3" name="Description " dataDxfId="12">
      <calculatedColumnFormula>VLOOKUP(Tableau6[[#This Row],[Référence Produit ]],Tableau7[[Référence produit ]:[Désignation]],2,FALSE)</calculatedColumnFormula>
    </tableColumn>
    <tableColumn id="7" name="Quantitée livrée" dataDxfId="11"/>
    <tableColumn id="4" name="Date prévue de livraison" dataDxfId="10"/>
    <tableColumn id="8" name="Date d'expedition " dataDxfId="9"/>
    <tableColumn id="5" name="Adresse de livraison " dataDxfId="8"/>
    <tableColumn id="6" name="Contact Livraison " dataDxfId="7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2:F4" totalsRowShown="0" headerRowDxfId="6">
  <autoFilter ref="A2:F4"/>
  <tableColumns count="6">
    <tableColumn id="1" name="Référence produit "/>
    <tableColumn id="6" name="Désignation" dataDxfId="5"/>
    <tableColumn id="2" name="Quantité commandé " dataDxfId="4">
      <calculatedColumnFormula>SUMIF(Tableau4[Référence produit],A3,Tableau4[Quantité])</calculatedColumnFormula>
    </tableColumn>
    <tableColumn id="3" name="Stock fournisseur" dataDxfId="3">
      <calculatedColumnFormula>SUMIF(Tableau4[Référence produit],A3,Tableau4[Quantité])-Tableau7[[#This Row],[Stock Dépot ]]-Tableau7[[#This Row],[Quantité livrée  ]]</calculatedColumnFormula>
    </tableColumn>
    <tableColumn id="4" name="Stock Dépot " dataDxfId="2">
      <calculatedColumnFormula>SUMIF(Tableau5[Référence produit],A3,Tableau5[Quantité livrée])-Tableau7[[#This Row],[Quantité livrée  ]]</calculatedColumnFormula>
    </tableColumn>
    <tableColumn id="5" name="Quantité livrée  " dataDxfId="1">
      <calculatedColumnFormula>SUMIF(Tableau6[[Référence Produit ]],A3,Tableau6[Quantitée livrée])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topLeftCell="A2" zoomScale="125" zoomScaleNormal="125" zoomScalePageLayoutView="125" workbookViewId="0">
      <selection activeCell="H4" sqref="H4"/>
    </sheetView>
  </sheetViews>
  <sheetFormatPr baseColWidth="10" defaultRowHeight="14" x14ac:dyDescent="0"/>
  <cols>
    <col min="1" max="1" width="9.83203125" style="5" customWidth="1"/>
    <col min="2" max="2" width="7" style="5" customWidth="1"/>
    <col min="3" max="3" width="8.5" style="5" customWidth="1"/>
    <col min="4" max="4" width="21.6640625" style="5" customWidth="1"/>
    <col min="5" max="5" width="12.5" style="5" customWidth="1"/>
    <col min="6" max="6" width="7.6640625" style="11" customWidth="1"/>
    <col min="7" max="7" width="26.1640625" style="10" customWidth="1"/>
    <col min="8" max="16384" width="10.83203125" style="5"/>
  </cols>
  <sheetData>
    <row r="1" spans="1:8" ht="48" customHeight="1"/>
    <row r="2" spans="1:8" s="6" customFormat="1" ht="66" customHeight="1">
      <c r="A2" s="12" t="s">
        <v>2</v>
      </c>
      <c r="B2" s="12" t="s">
        <v>22</v>
      </c>
      <c r="C2" s="12" t="s">
        <v>21</v>
      </c>
      <c r="D2" s="6" t="s">
        <v>7</v>
      </c>
      <c r="E2" s="12" t="s">
        <v>4</v>
      </c>
      <c r="F2" s="15" t="s">
        <v>20</v>
      </c>
      <c r="G2" s="9" t="s">
        <v>3</v>
      </c>
      <c r="H2" s="9" t="s">
        <v>26</v>
      </c>
    </row>
    <row r="3" spans="1:8">
      <c r="A3" s="12"/>
      <c r="B3" s="12"/>
      <c r="C3" s="12"/>
      <c r="D3" s="5" t="s">
        <v>17</v>
      </c>
      <c r="E3" s="16"/>
      <c r="F3" s="15"/>
      <c r="G3" s="10">
        <v>10000</v>
      </c>
      <c r="H3" s="10"/>
    </row>
    <row r="4" spans="1:8">
      <c r="A4" s="16"/>
      <c r="B4" s="16"/>
      <c r="C4" s="16"/>
      <c r="D4" s="5" t="s">
        <v>16</v>
      </c>
      <c r="E4" s="16"/>
      <c r="F4" s="15"/>
      <c r="G4" s="10">
        <v>100000</v>
      </c>
      <c r="H4" s="10"/>
    </row>
    <row r="5" spans="1:8">
      <c r="A5" s="16"/>
      <c r="B5" s="16"/>
      <c r="C5" s="16"/>
      <c r="E5" s="16" t="e">
        <f>VLOOKUP(Tableau4[[#This Row],[Référence produit]],Tableau7[[Référence produit ]:[Désignation]],2,FALSE)</f>
        <v>#N/A</v>
      </c>
      <c r="F5" s="15"/>
      <c r="H5" s="10"/>
    </row>
  </sheetData>
  <pageMargins left="0.7" right="0.7" top="0.75" bottom="0.75" header="0.3" footer="0.3"/>
  <pageSetup paperSize="9" orientation="portrait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2" zoomScale="125" zoomScaleNormal="125" zoomScalePageLayoutView="125" workbookViewId="0">
      <selection activeCell="B25" sqref="B25"/>
    </sheetView>
  </sheetViews>
  <sheetFormatPr baseColWidth="10" defaultRowHeight="14" x14ac:dyDescent="0"/>
  <cols>
    <col min="1" max="1" width="14.5" style="6" customWidth="1"/>
    <col min="2" max="2" width="9.6640625" style="6" customWidth="1"/>
    <col min="3" max="3" width="31.1640625" style="5" customWidth="1"/>
    <col min="4" max="4" width="7.83203125" style="5" customWidth="1"/>
    <col min="5" max="5" width="8" style="11" customWidth="1"/>
    <col min="6" max="6" width="22.5" style="10" customWidth="1"/>
    <col min="7" max="7" width="16.5" style="5" customWidth="1"/>
    <col min="8" max="16384" width="10.83203125" style="5"/>
  </cols>
  <sheetData>
    <row r="1" spans="1:7" ht="39" customHeight="1"/>
    <row r="2" spans="1:7" s="6" customFormat="1" ht="80.25" customHeight="1">
      <c r="A2" s="12" t="s">
        <v>5</v>
      </c>
      <c r="B2" s="12" t="s">
        <v>19</v>
      </c>
      <c r="C2" s="6" t="s">
        <v>7</v>
      </c>
      <c r="D2" s="12" t="s">
        <v>4</v>
      </c>
      <c r="E2" s="15" t="s">
        <v>20</v>
      </c>
      <c r="F2" s="9" t="s">
        <v>6</v>
      </c>
      <c r="G2" s="6" t="s">
        <v>23</v>
      </c>
    </row>
    <row r="3" spans="1:7">
      <c r="A3" s="12"/>
      <c r="B3" s="13"/>
      <c r="C3" s="5" t="s">
        <v>17</v>
      </c>
      <c r="D3" s="16">
        <f>VLOOKUP(Tableau5[[#This Row],[Référence produit]],Tableau7[[Référence produit ]:[Désignation]],2,FALSE)</f>
        <v>0</v>
      </c>
      <c r="E3" s="15"/>
      <c r="F3" s="10">
        <v>7000</v>
      </c>
      <c r="G3" s="7"/>
    </row>
    <row r="4" spans="1:7">
      <c r="A4" s="12"/>
      <c r="B4" s="12"/>
      <c r="C4" s="5" t="s">
        <v>16</v>
      </c>
      <c r="D4" s="16">
        <f>VLOOKUP(Tableau5[[#This Row],[Référence produit]],Tableau7[[Référence produit ]:[Désignation]],2,FALSE)</f>
        <v>0</v>
      </c>
      <c r="E4" s="15"/>
      <c r="F4" s="10">
        <v>50000</v>
      </c>
    </row>
  </sheetData>
  <pageMargins left="0.7" right="0.7" top="0.75" bottom="0.75" header="0.3" footer="0.3"/>
  <pageSetup paperSize="9" orientation="portrait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zoomScale="125" zoomScaleNormal="125" zoomScalePageLayoutView="125" workbookViewId="0">
      <selection activeCell="E11" sqref="E11"/>
    </sheetView>
  </sheetViews>
  <sheetFormatPr baseColWidth="10" defaultRowHeight="14" x14ac:dyDescent="0"/>
  <cols>
    <col min="1" max="1" width="10.1640625" style="5" customWidth="1"/>
    <col min="2" max="2" width="9.33203125" style="5" customWidth="1"/>
    <col min="3" max="3" width="43.1640625" style="5" customWidth="1"/>
    <col min="4" max="4" width="8.83203125" style="5" customWidth="1"/>
    <col min="5" max="5" width="23.33203125" style="10" customWidth="1"/>
    <col min="6" max="6" width="8.33203125" style="7" customWidth="1"/>
    <col min="7" max="7" width="27.1640625" style="7" customWidth="1"/>
    <col min="8" max="8" width="10.33203125" style="5" customWidth="1"/>
    <col min="9" max="9" width="6.83203125" style="5" customWidth="1"/>
    <col min="10" max="16384" width="10.83203125" style="5"/>
  </cols>
  <sheetData>
    <row r="1" spans="1:9" ht="43.5" customHeight="1"/>
    <row r="2" spans="1:9" s="6" customFormat="1" ht="67.5" customHeight="1">
      <c r="A2" s="12" t="s">
        <v>0</v>
      </c>
      <c r="B2" s="12" t="s">
        <v>19</v>
      </c>
      <c r="C2" s="6" t="s">
        <v>8</v>
      </c>
      <c r="D2" s="12" t="s">
        <v>4</v>
      </c>
      <c r="E2" s="9" t="s">
        <v>18</v>
      </c>
      <c r="F2" s="13" t="s">
        <v>9</v>
      </c>
      <c r="G2" s="8" t="s">
        <v>24</v>
      </c>
      <c r="H2" s="12" t="s">
        <v>10</v>
      </c>
      <c r="I2" s="12" t="s">
        <v>11</v>
      </c>
    </row>
    <row r="3" spans="1:9">
      <c r="A3" s="12"/>
      <c r="B3" s="13"/>
      <c r="C3" s="17" t="s">
        <v>17</v>
      </c>
      <c r="D3" s="16">
        <f>VLOOKUP(Tableau6[[#This Row],[Référence Produit ]],Tableau7[[Référence produit ]:[Désignation]],2,FALSE)</f>
        <v>0</v>
      </c>
      <c r="E3" s="10">
        <v>5000</v>
      </c>
      <c r="F3" s="20"/>
      <c r="H3" s="16"/>
      <c r="I3" s="16"/>
    </row>
    <row r="4" spans="1:9">
      <c r="A4" s="12"/>
      <c r="B4" s="12"/>
      <c r="C4" s="17" t="s">
        <v>16</v>
      </c>
      <c r="D4" s="16">
        <f>VLOOKUP(Tableau6[[#This Row],[Référence Produit ]],Tableau7[[Référence produit ]:[Désignation]],2,FALSE)</f>
        <v>0</v>
      </c>
      <c r="E4" s="10">
        <v>25000</v>
      </c>
      <c r="F4" s="20"/>
      <c r="H4" s="16"/>
      <c r="I4" s="16"/>
    </row>
    <row r="5" spans="1:9" ht="21" customHeight="1">
      <c r="A5" s="12"/>
      <c r="B5" s="12"/>
      <c r="D5" s="16" t="e">
        <f>VLOOKUP(Tableau6[[#This Row],[Référence Produit ]],Tableau7[[Référence produit ]:[Désignation]],2,FALSE)</f>
        <v>#N/A</v>
      </c>
      <c r="F5" s="20"/>
      <c r="H5" s="16"/>
      <c r="I5" s="16"/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4"/>
  <sheetViews>
    <sheetView zoomScale="125" zoomScaleNormal="125" zoomScalePageLayoutView="125" workbookViewId="0">
      <selection activeCell="F4" sqref="F4"/>
    </sheetView>
  </sheetViews>
  <sheetFormatPr baseColWidth="10" defaultRowHeight="14" x14ac:dyDescent="0"/>
  <cols>
    <col min="1" max="1" width="22.5" customWidth="1"/>
    <col min="2" max="2" width="14.33203125" style="2" customWidth="1"/>
    <col min="3" max="3" width="10.1640625" style="4" customWidth="1"/>
    <col min="4" max="5" width="19.1640625" style="4" customWidth="1"/>
    <col min="6" max="6" width="20.5" style="4" customWidth="1"/>
  </cols>
  <sheetData>
    <row r="2" spans="1:6" s="1" customFormat="1" ht="96.75" customHeight="1">
      <c r="A2" s="1" t="s">
        <v>1</v>
      </c>
      <c r="B2" s="14" t="s">
        <v>15</v>
      </c>
      <c r="C2" s="21" t="s">
        <v>13</v>
      </c>
      <c r="D2" s="3" t="s">
        <v>12</v>
      </c>
      <c r="E2" s="3" t="s">
        <v>25</v>
      </c>
      <c r="F2" s="3" t="s">
        <v>14</v>
      </c>
    </row>
    <row r="3" spans="1:6">
      <c r="A3" t="s">
        <v>16</v>
      </c>
      <c r="B3" s="18"/>
      <c r="C3" s="19">
        <f>SUMIF(Tableau4[Référence produit],A3,Tableau4[Quantité])</f>
        <v>100000</v>
      </c>
      <c r="D3" s="4">
        <f>SUMIF(Tableau4[Référence produit],A3,Tableau4[Quantité])-Tableau7[[#This Row],[Stock Dépot ]]-Tableau7[[#This Row],[Quantité livrée  ]]</f>
        <v>50000</v>
      </c>
      <c r="E3" s="4">
        <f>SUMIF(Tableau5[Référence produit],A3,Tableau5[Quantité livrée])-Tableau7[[#This Row],[Quantité livrée  ]]</f>
        <v>25000</v>
      </c>
      <c r="F3" s="4">
        <f>SUMIF(Tableau6[[Référence Produit ]],A3,Tableau6[Quantitée livrée])</f>
        <v>25000</v>
      </c>
    </row>
    <row r="4" spans="1:6">
      <c r="A4" t="s">
        <v>17</v>
      </c>
      <c r="B4" s="18"/>
      <c r="C4" s="19">
        <f>SUMIF(Tableau4[Référence produit],A4,Tableau4[Quantité])</f>
        <v>10000</v>
      </c>
      <c r="D4" s="4">
        <f>SUMIF(Tableau4[Référence produit],A4,Tableau4[Quantité])-Tableau7[[#This Row],[Stock Dépot ]]-Tableau7[[#This Row],[Quantité livrée  ]]</f>
        <v>3000</v>
      </c>
      <c r="E4" s="4">
        <f>SUMIF(Tableau5[Référence produit],A4,Tableau5[Quantité livrée])-Tableau7[[#This Row],[Quantité livrée  ]]</f>
        <v>2000</v>
      </c>
      <c r="F4" s="4">
        <f>SUMIF(Tableau6[[Référence Produit ]],A4,Tableau6[Quantitée livrée])</f>
        <v>5000</v>
      </c>
    </row>
  </sheetData>
  <pageMargins left="0.7" right="0.7" top="0.75" bottom="0.75" header="0.3" footer="0.3"/>
  <pageSetup paperSize="9" orientation="portrait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 client -&gt; fournisseur</vt:lpstr>
      <vt:lpstr>Bon de reception </vt:lpstr>
      <vt:lpstr>Bon de livraison</vt:lpstr>
      <vt:lpstr>Etat des stocks  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Gauthier Danel</cp:lastModifiedBy>
  <dcterms:created xsi:type="dcterms:W3CDTF">2015-01-23T08:36:10Z</dcterms:created>
  <dcterms:modified xsi:type="dcterms:W3CDTF">2015-01-28T11:10:24Z</dcterms:modified>
</cp:coreProperties>
</file>