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15" yWindow="1695" windowWidth="10800" windowHeight="9795" tabRatio="827" firstSheet="1" activeTab="2"/>
  </bookViews>
  <sheets>
    <sheet name="Sommaire" sheetId="20" r:id="rId1"/>
    <sheet name="Parametres" sheetId="7" r:id="rId2"/>
    <sheet name="Sivom" sheetId="10" r:id="rId3"/>
  </sheets>
  <definedNames>
    <definedName name="ColD1">OFFSET(Param,,6)</definedName>
    <definedName name="ColD2">OFFSET(Param,,11)</definedName>
    <definedName name="ColS">OFFSET(Param,,1)</definedName>
    <definedName name="ColSH">OFFSET(Param,,26)</definedName>
    <definedName name="ColUF1">OFFSET(Param,,16)</definedName>
    <definedName name="ColUF2">OFFSET(Param,,21)</definedName>
    <definedName name="DatesD">#REF!</definedName>
    <definedName name="DatesS">OFFSET(Sivom!$A$14,,,COUNTA(Sivom!$A$14:$A$379))</definedName>
    <definedName name="DatesSH">OFFSET(#REF!,,,COUNTA(#REF!))</definedName>
    <definedName name="DatesUF">#REF!</definedName>
    <definedName name="Param">OFFSET(Parametres!$B$5,,,COUNTA(Parametres!$B:$B))</definedName>
    <definedName name="Seuil2D1">OFFSET(Param,,8)</definedName>
    <definedName name="Seuil2D2">OFFSET(Param,,13)</definedName>
    <definedName name="Seuil2SH">OFFSET(Param,,28)</definedName>
    <definedName name="Seuil2UF1">OFFSET(Param,,18)</definedName>
    <definedName name="Seuil2UF2">OFFSET(Param,,23)</definedName>
    <definedName name="SeuilD1">OFFSET(Param,,7)</definedName>
    <definedName name="SeuilD2">OFFSET(Param,,12)</definedName>
    <definedName name="SeuilS">OFFSET(Param,,2)</definedName>
    <definedName name="SeuilS2">OFFSET(Param,,3)</definedName>
    <definedName name="SeuilS3flux">OFFSET(Param,,4)</definedName>
    <definedName name="SeuilSH">OFFSET(Param,,27)</definedName>
    <definedName name="SeuilUF1">OFFSET(Param,,17)</definedName>
    <definedName name="SeuilUF2">OFFSET(Param,,22)</definedName>
    <definedName name="UF1Flux">OFFSET(Param,,19)</definedName>
  </definedNames>
  <calcPr calcId="145621"/>
</workbook>
</file>

<file path=xl/calcChain.xml><?xml version="1.0" encoding="utf-8"?>
<calcChain xmlns="http://schemas.openxmlformats.org/spreadsheetml/2006/main">
  <c r="AV374" i="10" l="1"/>
  <c r="AV373" i="10"/>
  <c r="A372" i="10" l="1"/>
  <c r="A348" i="10" l="1"/>
  <c r="G348" i="10"/>
  <c r="H348" i="10"/>
  <c r="K348" i="10"/>
  <c r="L348" i="10"/>
  <c r="N348" i="10"/>
  <c r="R348" i="10"/>
  <c r="S348" i="10" s="1"/>
  <c r="V348" i="10"/>
  <c r="W348" i="10"/>
  <c r="Z348" i="10"/>
  <c r="AB348" i="10"/>
  <c r="AD348" i="10"/>
  <c r="AF348" i="10"/>
  <c r="AH348" i="10"/>
  <c r="AI348" i="10"/>
  <c r="AJ348" i="10" s="1"/>
  <c r="AM348" i="10"/>
  <c r="AP348" i="10"/>
  <c r="AS348" i="10"/>
  <c r="AV348" i="10"/>
  <c r="AY348" i="10"/>
  <c r="BB348" i="10"/>
  <c r="BE348" i="10"/>
  <c r="BH348" i="10"/>
  <c r="BK348" i="10"/>
  <c r="BN348" i="10"/>
  <c r="A349" i="10"/>
  <c r="G349" i="10"/>
  <c r="H349" i="10"/>
  <c r="K349" i="10"/>
  <c r="L349" i="10"/>
  <c r="N349" i="10"/>
  <c r="R349" i="10"/>
  <c r="S349" i="10" s="1"/>
  <c r="V349" i="10"/>
  <c r="W349" i="10" s="1"/>
  <c r="Z349" i="10"/>
  <c r="AB349" i="10"/>
  <c r="AD349" i="10"/>
  <c r="AF349" i="10"/>
  <c r="AH349" i="10"/>
  <c r="AI349" i="10"/>
  <c r="AJ349" i="10"/>
  <c r="AM349" i="10"/>
  <c r="AP349" i="10"/>
  <c r="AS349" i="10"/>
  <c r="AV349" i="10"/>
  <c r="AY349" i="10"/>
  <c r="BB349" i="10"/>
  <c r="BE349" i="10"/>
  <c r="BH349" i="10"/>
  <c r="BK349" i="10"/>
  <c r="BN349" i="10"/>
  <c r="A350" i="10"/>
  <c r="G350" i="10"/>
  <c r="H350" i="10" s="1"/>
  <c r="K350" i="10"/>
  <c r="L350" i="10" s="1"/>
  <c r="N350" i="10"/>
  <c r="R350" i="10"/>
  <c r="S350" i="10"/>
  <c r="V350" i="10"/>
  <c r="W350" i="10"/>
  <c r="Z350" i="10"/>
  <c r="AB350" i="10"/>
  <c r="AD350" i="10"/>
  <c r="AF350" i="10"/>
  <c r="AH350" i="10"/>
  <c r="AI350" i="10"/>
  <c r="AJ350" i="10" s="1"/>
  <c r="AM350" i="10"/>
  <c r="AP350" i="10"/>
  <c r="AS350" i="10"/>
  <c r="AV350" i="10"/>
  <c r="AY350" i="10"/>
  <c r="BB350" i="10"/>
  <c r="BE350" i="10"/>
  <c r="BH350" i="10"/>
  <c r="BK350" i="10"/>
  <c r="BN350" i="10"/>
  <c r="A351" i="10"/>
  <c r="G351" i="10"/>
  <c r="H351" i="10"/>
  <c r="K351" i="10"/>
  <c r="L351" i="10"/>
  <c r="N351" i="10"/>
  <c r="R351" i="10"/>
  <c r="S351" i="10" s="1"/>
  <c r="V351" i="10"/>
  <c r="W351" i="10" s="1"/>
  <c r="Z351" i="10"/>
  <c r="AB351" i="10"/>
  <c r="AD351" i="10"/>
  <c r="AF351" i="10"/>
  <c r="AH351" i="10"/>
  <c r="AI351" i="10"/>
  <c r="AJ351" i="10"/>
  <c r="AM351" i="10"/>
  <c r="AP351" i="10"/>
  <c r="AS351" i="10"/>
  <c r="AV351" i="10"/>
  <c r="AY351" i="10"/>
  <c r="BB351" i="10"/>
  <c r="BE351" i="10"/>
  <c r="BH351" i="10"/>
  <c r="BK351" i="10"/>
  <c r="BN351" i="10"/>
  <c r="A352" i="10"/>
  <c r="G352" i="10"/>
  <c r="H352" i="10" s="1"/>
  <c r="K352" i="10"/>
  <c r="L352" i="10" s="1"/>
  <c r="N352" i="10"/>
  <c r="R352" i="10"/>
  <c r="S352" i="10"/>
  <c r="V352" i="10"/>
  <c r="W352" i="10"/>
  <c r="Z352" i="10"/>
  <c r="AB352" i="10"/>
  <c r="AD352" i="10"/>
  <c r="AF352" i="10"/>
  <c r="AH352" i="10"/>
  <c r="AI352" i="10"/>
  <c r="AJ352" i="10" s="1"/>
  <c r="AM352" i="10"/>
  <c r="AP352" i="10"/>
  <c r="AS352" i="10"/>
  <c r="AV352" i="10"/>
  <c r="AY352" i="10"/>
  <c r="BB352" i="10"/>
  <c r="BE352" i="10"/>
  <c r="BH352" i="10"/>
  <c r="BK352" i="10"/>
  <c r="BN352" i="10"/>
  <c r="A353" i="10"/>
  <c r="G353" i="10"/>
  <c r="H353" i="10"/>
  <c r="K353" i="10"/>
  <c r="L353" i="10"/>
  <c r="N353" i="10"/>
  <c r="R353" i="10"/>
  <c r="S353" i="10" s="1"/>
  <c r="V353" i="10"/>
  <c r="W353" i="10" s="1"/>
  <c r="Z353" i="10"/>
  <c r="AB353" i="10"/>
  <c r="AD353" i="10"/>
  <c r="AF353" i="10"/>
  <c r="AH353" i="10"/>
  <c r="AI353" i="10"/>
  <c r="AJ353" i="10"/>
  <c r="AM353" i="10"/>
  <c r="AP353" i="10"/>
  <c r="AS353" i="10"/>
  <c r="AV353" i="10"/>
  <c r="AY353" i="10"/>
  <c r="BB353" i="10"/>
  <c r="BE353" i="10"/>
  <c r="BH353" i="10"/>
  <c r="BK353" i="10"/>
  <c r="BN353" i="10"/>
  <c r="A354" i="10"/>
  <c r="G354" i="10"/>
  <c r="H354" i="10" s="1"/>
  <c r="K354" i="10"/>
  <c r="L354" i="10" s="1"/>
  <c r="N354" i="10"/>
  <c r="R354" i="10"/>
  <c r="S354" i="10"/>
  <c r="V354" i="10"/>
  <c r="W354" i="10"/>
  <c r="Z354" i="10"/>
  <c r="AB354" i="10"/>
  <c r="AD354" i="10"/>
  <c r="AF354" i="10"/>
  <c r="AH354" i="10"/>
  <c r="AI354" i="10"/>
  <c r="AJ354" i="10" s="1"/>
  <c r="AM354" i="10"/>
  <c r="AP354" i="10"/>
  <c r="AS354" i="10"/>
  <c r="AV354" i="10"/>
  <c r="AY354" i="10"/>
  <c r="BB354" i="10"/>
  <c r="BE354" i="10"/>
  <c r="BH354" i="10"/>
  <c r="BK354" i="10"/>
  <c r="BN354" i="10"/>
  <c r="A355" i="10"/>
  <c r="G355" i="10"/>
  <c r="H355" i="10"/>
  <c r="K355" i="10"/>
  <c r="L355" i="10"/>
  <c r="N355" i="10"/>
  <c r="R355" i="10"/>
  <c r="S355" i="10" s="1"/>
  <c r="V355" i="10"/>
  <c r="W355" i="10" s="1"/>
  <c r="Z355" i="10"/>
  <c r="AB355" i="10"/>
  <c r="AD355" i="10"/>
  <c r="AF355" i="10"/>
  <c r="AH355" i="10"/>
  <c r="AI355" i="10"/>
  <c r="AJ355" i="10"/>
  <c r="AM355" i="10"/>
  <c r="AP355" i="10"/>
  <c r="AS355" i="10"/>
  <c r="AV355" i="10"/>
  <c r="AY355" i="10"/>
  <c r="BB355" i="10"/>
  <c r="BE355" i="10"/>
  <c r="BH355" i="10"/>
  <c r="BK355" i="10"/>
  <c r="BN355" i="10"/>
  <c r="A356" i="10"/>
  <c r="G356" i="10"/>
  <c r="H356" i="10" s="1"/>
  <c r="K356" i="10"/>
  <c r="L356" i="10" s="1"/>
  <c r="N356" i="10"/>
  <c r="R356" i="10"/>
  <c r="S356" i="10"/>
  <c r="V356" i="10"/>
  <c r="W356" i="10"/>
  <c r="Z356" i="10"/>
  <c r="AB356" i="10"/>
  <c r="AD356" i="10"/>
  <c r="AF356" i="10"/>
  <c r="AH356" i="10"/>
  <c r="AI356" i="10"/>
  <c r="AJ356" i="10" s="1"/>
  <c r="AM356" i="10"/>
  <c r="AP356" i="10"/>
  <c r="AS356" i="10"/>
  <c r="AV356" i="10"/>
  <c r="AY356" i="10"/>
  <c r="BB356" i="10"/>
  <c r="BE356" i="10"/>
  <c r="BH356" i="10"/>
  <c r="BK356" i="10"/>
  <c r="BN356" i="10"/>
  <c r="A357" i="10"/>
  <c r="G357" i="10"/>
  <c r="H357" i="10"/>
  <c r="K357" i="10"/>
  <c r="L357" i="10"/>
  <c r="N357" i="10"/>
  <c r="R357" i="10"/>
  <c r="S357" i="10" s="1"/>
  <c r="V357" i="10"/>
  <c r="W357" i="10" s="1"/>
  <c r="Z357" i="10"/>
  <c r="AB357" i="10"/>
  <c r="AD357" i="10"/>
  <c r="AF357" i="10"/>
  <c r="AH357" i="10"/>
  <c r="AI357" i="10"/>
  <c r="AJ357" i="10"/>
  <c r="AM357" i="10"/>
  <c r="AP357" i="10"/>
  <c r="AS357" i="10"/>
  <c r="AV357" i="10"/>
  <c r="AY357" i="10"/>
  <c r="BB357" i="10"/>
  <c r="BE357" i="10"/>
  <c r="BH357" i="10"/>
  <c r="BK357" i="10"/>
  <c r="BN357" i="10"/>
  <c r="A358" i="10"/>
  <c r="G358" i="10"/>
  <c r="H358" i="10" s="1"/>
  <c r="K358" i="10"/>
  <c r="L358" i="10" s="1"/>
  <c r="N358" i="10"/>
  <c r="R358" i="10"/>
  <c r="S358" i="10"/>
  <c r="V358" i="10"/>
  <c r="W358" i="10"/>
  <c r="Z358" i="10"/>
  <c r="AB358" i="10"/>
  <c r="AD358" i="10"/>
  <c r="AF358" i="10"/>
  <c r="AH358" i="10"/>
  <c r="AI358" i="10"/>
  <c r="AJ358" i="10" s="1"/>
  <c r="AM358" i="10"/>
  <c r="AP358" i="10"/>
  <c r="AS358" i="10"/>
  <c r="AV358" i="10"/>
  <c r="AY358" i="10"/>
  <c r="BB358" i="10"/>
  <c r="BE358" i="10"/>
  <c r="BH358" i="10"/>
  <c r="BK358" i="10"/>
  <c r="BN358" i="10"/>
  <c r="A359" i="10"/>
  <c r="G359" i="10"/>
  <c r="H359" i="10"/>
  <c r="K359" i="10"/>
  <c r="L359" i="10"/>
  <c r="N359" i="10"/>
  <c r="R359" i="10"/>
  <c r="S359" i="10" s="1"/>
  <c r="V359" i="10"/>
  <c r="W359" i="10" s="1"/>
  <c r="Z359" i="10"/>
  <c r="AB359" i="10"/>
  <c r="AD359" i="10"/>
  <c r="AF359" i="10"/>
  <c r="AH359" i="10"/>
  <c r="AI359" i="10"/>
  <c r="AJ359" i="10"/>
  <c r="AM359" i="10"/>
  <c r="AP359" i="10"/>
  <c r="AS359" i="10"/>
  <c r="AV359" i="10"/>
  <c r="AY359" i="10"/>
  <c r="BB359" i="10"/>
  <c r="BE359" i="10"/>
  <c r="BH359" i="10"/>
  <c r="BK359" i="10"/>
  <c r="BN359" i="10"/>
  <c r="A360" i="10"/>
  <c r="G360" i="10"/>
  <c r="H360" i="10" s="1"/>
  <c r="K360" i="10"/>
  <c r="L360" i="10" s="1"/>
  <c r="N360" i="10"/>
  <c r="R360" i="10"/>
  <c r="S360" i="10"/>
  <c r="V360" i="10"/>
  <c r="W360" i="10"/>
  <c r="Z360" i="10"/>
  <c r="AB360" i="10"/>
  <c r="AD360" i="10"/>
  <c r="AF360" i="10"/>
  <c r="AH360" i="10"/>
  <c r="AI360" i="10"/>
  <c r="AJ360" i="10" s="1"/>
  <c r="AM360" i="10"/>
  <c r="AP360" i="10"/>
  <c r="AS360" i="10"/>
  <c r="AV360" i="10"/>
  <c r="AY360" i="10"/>
  <c r="BB360" i="10"/>
  <c r="BE360" i="10"/>
  <c r="BH360" i="10"/>
  <c r="BK360" i="10"/>
  <c r="BN360" i="10"/>
  <c r="A361" i="10"/>
  <c r="G361" i="10"/>
  <c r="H361" i="10"/>
  <c r="K361" i="10"/>
  <c r="L361" i="10"/>
  <c r="N361" i="10"/>
  <c r="R361" i="10"/>
  <c r="S361" i="10" s="1"/>
  <c r="V361" i="10"/>
  <c r="W361" i="10" s="1"/>
  <c r="Z361" i="10"/>
  <c r="AB361" i="10"/>
  <c r="AD361" i="10"/>
  <c r="AF361" i="10"/>
  <c r="AH361" i="10"/>
  <c r="AI361" i="10"/>
  <c r="AJ361" i="10"/>
  <c r="AM361" i="10"/>
  <c r="AP361" i="10"/>
  <c r="AS361" i="10"/>
  <c r="AV361" i="10"/>
  <c r="AY361" i="10"/>
  <c r="BB361" i="10"/>
  <c r="BE361" i="10"/>
  <c r="BH361" i="10"/>
  <c r="BK361" i="10"/>
  <c r="BN361" i="10"/>
  <c r="A362" i="10"/>
  <c r="G362" i="10"/>
  <c r="H362" i="10" s="1"/>
  <c r="K362" i="10"/>
  <c r="L362" i="10" s="1"/>
  <c r="N362" i="10"/>
  <c r="R362" i="10"/>
  <c r="S362" i="10"/>
  <c r="V362" i="10"/>
  <c r="W362" i="10"/>
  <c r="Z362" i="10"/>
  <c r="AB362" i="10"/>
  <c r="AD362" i="10"/>
  <c r="AF362" i="10"/>
  <c r="AH362" i="10"/>
  <c r="AI362" i="10"/>
  <c r="AJ362" i="10" s="1"/>
  <c r="AM362" i="10"/>
  <c r="AP362" i="10"/>
  <c r="AS362" i="10"/>
  <c r="AV362" i="10"/>
  <c r="AY362" i="10"/>
  <c r="BB362" i="10"/>
  <c r="BE362" i="10"/>
  <c r="BH362" i="10"/>
  <c r="BK362" i="10"/>
  <c r="BN362" i="10"/>
  <c r="A363" i="10"/>
  <c r="G363" i="10"/>
  <c r="H363" i="10"/>
  <c r="K363" i="10"/>
  <c r="L363" i="10"/>
  <c r="N363" i="10"/>
  <c r="R363" i="10"/>
  <c r="S363" i="10" s="1"/>
  <c r="V363" i="10"/>
  <c r="W363" i="10" s="1"/>
  <c r="Z363" i="10"/>
  <c r="AB363" i="10"/>
  <c r="AD363" i="10"/>
  <c r="AF363" i="10"/>
  <c r="AH363" i="10"/>
  <c r="AI363" i="10"/>
  <c r="AJ363" i="10" s="1"/>
  <c r="AM363" i="10"/>
  <c r="AP363" i="10"/>
  <c r="AS363" i="10"/>
  <c r="AV363" i="10"/>
  <c r="AY363" i="10"/>
  <c r="BB363" i="10"/>
  <c r="BE363" i="10"/>
  <c r="BH363" i="10"/>
  <c r="BK363" i="10"/>
  <c r="BN363" i="10"/>
  <c r="A364" i="10"/>
  <c r="G364" i="10"/>
  <c r="H364" i="10" s="1"/>
  <c r="K364" i="10"/>
  <c r="L364" i="10" s="1"/>
  <c r="N364" i="10"/>
  <c r="R364" i="10"/>
  <c r="S364" i="10"/>
  <c r="V364" i="10"/>
  <c r="W364" i="10"/>
  <c r="Z364" i="10"/>
  <c r="AB364" i="10"/>
  <c r="AD364" i="10"/>
  <c r="AF364" i="10"/>
  <c r="AH364" i="10"/>
  <c r="AI364" i="10"/>
  <c r="AJ364" i="10" s="1"/>
  <c r="AM364" i="10"/>
  <c r="AP364" i="10"/>
  <c r="AS364" i="10"/>
  <c r="AV364" i="10"/>
  <c r="AY364" i="10"/>
  <c r="BB364" i="10"/>
  <c r="BE364" i="10"/>
  <c r="BH364" i="10"/>
  <c r="BK364" i="10"/>
  <c r="BN364" i="10"/>
  <c r="A365" i="10"/>
  <c r="G365" i="10"/>
  <c r="H365" i="10"/>
  <c r="K365" i="10"/>
  <c r="L365" i="10"/>
  <c r="N365" i="10"/>
  <c r="R365" i="10"/>
  <c r="S365" i="10" s="1"/>
  <c r="V365" i="10"/>
  <c r="W365" i="10" s="1"/>
  <c r="Z365" i="10"/>
  <c r="AB365" i="10"/>
  <c r="AD365" i="10"/>
  <c r="AF365" i="10"/>
  <c r="AH365" i="10"/>
  <c r="AI365" i="10"/>
  <c r="AJ365" i="10" s="1"/>
  <c r="AM365" i="10"/>
  <c r="AP365" i="10"/>
  <c r="AS365" i="10"/>
  <c r="AV365" i="10"/>
  <c r="AY365" i="10"/>
  <c r="BB365" i="10"/>
  <c r="BE365" i="10"/>
  <c r="BH365" i="10"/>
  <c r="BK365" i="10"/>
  <c r="BN365" i="10"/>
  <c r="A366" i="10"/>
  <c r="G366" i="10"/>
  <c r="H366" i="10" s="1"/>
  <c r="K366" i="10"/>
  <c r="L366" i="10" s="1"/>
  <c r="N366" i="10"/>
  <c r="R366" i="10"/>
  <c r="S366" i="10"/>
  <c r="V366" i="10"/>
  <c r="W366" i="10"/>
  <c r="Z366" i="10"/>
  <c r="AB366" i="10"/>
  <c r="AD366" i="10"/>
  <c r="AF366" i="10"/>
  <c r="AH366" i="10"/>
  <c r="AI366" i="10"/>
  <c r="AJ366" i="10" s="1"/>
  <c r="AM366" i="10"/>
  <c r="AP366" i="10"/>
  <c r="AS366" i="10"/>
  <c r="AV366" i="10"/>
  <c r="AY366" i="10"/>
  <c r="BB366" i="10"/>
  <c r="BE366" i="10"/>
  <c r="BH366" i="10"/>
  <c r="BK366" i="10"/>
  <c r="BN366" i="10"/>
  <c r="A367" i="10"/>
  <c r="A368" i="10" s="1"/>
  <c r="A369" i="10" s="1"/>
  <c r="A370" i="10" s="1"/>
  <c r="A371" i="10" s="1"/>
  <c r="A373" i="10" s="1"/>
  <c r="A374" i="10" s="1"/>
  <c r="A375" i="10" s="1"/>
  <c r="A376" i="10" s="1"/>
  <c r="A377" i="10" s="1"/>
  <c r="A378" i="10" s="1"/>
  <c r="G367" i="10"/>
  <c r="H367" i="10"/>
  <c r="K367" i="10"/>
  <c r="L367" i="10"/>
  <c r="N367" i="10"/>
  <c r="R367" i="10"/>
  <c r="S367" i="10" s="1"/>
  <c r="V367" i="10"/>
  <c r="W367" i="10" s="1"/>
  <c r="Z367" i="10"/>
  <c r="AB367" i="10"/>
  <c r="AD367" i="10"/>
  <c r="AF367" i="10"/>
  <c r="AH367" i="10"/>
  <c r="AI367" i="10"/>
  <c r="AJ367" i="10" s="1"/>
  <c r="AM367" i="10"/>
  <c r="AP367" i="10"/>
  <c r="AS367" i="10"/>
  <c r="AV367" i="10"/>
  <c r="AY367" i="10"/>
  <c r="BB367" i="10"/>
  <c r="BE367" i="10"/>
  <c r="BH367" i="10"/>
  <c r="BK367" i="10"/>
  <c r="BN367" i="10"/>
  <c r="G368" i="10"/>
  <c r="H368" i="10" s="1"/>
  <c r="K368" i="10"/>
  <c r="L368" i="10" s="1"/>
  <c r="N368" i="10"/>
  <c r="R368" i="10"/>
  <c r="S368" i="10"/>
  <c r="V368" i="10"/>
  <c r="W368" i="10" s="1"/>
  <c r="Z368" i="10"/>
  <c r="AB368" i="10"/>
  <c r="AD368" i="10"/>
  <c r="AF368" i="10"/>
  <c r="AH368" i="10"/>
  <c r="AI368" i="10"/>
  <c r="AJ368" i="10" s="1"/>
  <c r="AM368" i="10"/>
  <c r="AP368" i="10"/>
  <c r="AS368" i="10"/>
  <c r="AV368" i="10"/>
  <c r="AY368" i="10"/>
  <c r="BB368" i="10"/>
  <c r="BE368" i="10"/>
  <c r="BH368" i="10"/>
  <c r="BK368" i="10"/>
  <c r="BN368" i="10"/>
  <c r="G369" i="10"/>
  <c r="H369" i="10"/>
  <c r="K369" i="10"/>
  <c r="L369" i="10"/>
  <c r="N369" i="10"/>
  <c r="R369" i="10"/>
  <c r="S369" i="10" s="1"/>
  <c r="V369" i="10"/>
  <c r="W369" i="10" s="1"/>
  <c r="Z369" i="10"/>
  <c r="AB369" i="10"/>
  <c r="AD369" i="10"/>
  <c r="AF369" i="10"/>
  <c r="AH369" i="10"/>
  <c r="AI369" i="10"/>
  <c r="AJ369" i="10" s="1"/>
  <c r="AM369" i="10"/>
  <c r="AP369" i="10"/>
  <c r="AS369" i="10"/>
  <c r="AV369" i="10"/>
  <c r="AY369" i="10"/>
  <c r="BB369" i="10"/>
  <c r="BE369" i="10"/>
  <c r="BH369" i="10"/>
  <c r="BK369" i="10"/>
  <c r="BN369" i="10"/>
  <c r="G370" i="10"/>
  <c r="H370" i="10" s="1"/>
  <c r="K370" i="10"/>
  <c r="L370" i="10" s="1"/>
  <c r="N370" i="10"/>
  <c r="R370" i="10"/>
  <c r="S370" i="10"/>
  <c r="V370" i="10"/>
  <c r="W370" i="10"/>
  <c r="Z370" i="10"/>
  <c r="AB370" i="10"/>
  <c r="AD370" i="10"/>
  <c r="AF370" i="10"/>
  <c r="AH370" i="10"/>
  <c r="AI370" i="10"/>
  <c r="AJ370" i="10" s="1"/>
  <c r="AM370" i="10"/>
  <c r="AP370" i="10"/>
  <c r="AS370" i="10"/>
  <c r="AV370" i="10"/>
  <c r="AY370" i="10"/>
  <c r="BB370" i="10"/>
  <c r="BE370" i="10"/>
  <c r="BH370" i="10"/>
  <c r="BK370" i="10"/>
  <c r="BN370" i="10"/>
  <c r="G371" i="10"/>
  <c r="H371" i="10"/>
  <c r="K371" i="10"/>
  <c r="L371" i="10"/>
  <c r="N371" i="10"/>
  <c r="R371" i="10"/>
  <c r="S371" i="10" s="1"/>
  <c r="V371" i="10"/>
  <c r="W371" i="10" s="1"/>
  <c r="Z371" i="10"/>
  <c r="AB371" i="10"/>
  <c r="AD371" i="10"/>
  <c r="AF371" i="10"/>
  <c r="AH371" i="10"/>
  <c r="AI371" i="10"/>
  <c r="AJ371" i="10" s="1"/>
  <c r="AM371" i="10"/>
  <c r="AP371" i="10"/>
  <c r="AS371" i="10"/>
  <c r="AV371" i="10"/>
  <c r="AY371" i="10"/>
  <c r="BB371" i="10"/>
  <c r="BE371" i="10"/>
  <c r="BH371" i="10"/>
  <c r="BK371" i="10"/>
  <c r="BN371" i="10"/>
  <c r="G372" i="10"/>
  <c r="H372" i="10" s="1"/>
  <c r="K372" i="10"/>
  <c r="L372" i="10" s="1"/>
  <c r="N372" i="10"/>
  <c r="R372" i="10"/>
  <c r="S372" i="10"/>
  <c r="W372" i="10"/>
  <c r="Z372" i="10"/>
  <c r="AB372" i="10"/>
  <c r="AD372" i="10"/>
  <c r="AF372" i="10"/>
  <c r="AH372" i="10"/>
  <c r="AI372" i="10"/>
  <c r="AJ372" i="10" s="1"/>
  <c r="AM372" i="10"/>
  <c r="AV372" i="10"/>
  <c r="G373" i="10"/>
  <c r="H373" i="10"/>
  <c r="K373" i="10"/>
  <c r="L373" i="10"/>
  <c r="N373" i="10"/>
  <c r="R373" i="10"/>
  <c r="S373" i="10" s="1"/>
  <c r="V373" i="10"/>
  <c r="W373" i="10" s="1"/>
  <c r="Z373" i="10"/>
  <c r="AB373" i="10"/>
  <c r="AD373" i="10"/>
  <c r="AF373" i="10"/>
  <c r="AH373" i="10"/>
  <c r="AI373" i="10"/>
  <c r="AJ373" i="10" s="1"/>
  <c r="AM373" i="10"/>
  <c r="AP373" i="10"/>
  <c r="AS373" i="10"/>
  <c r="AY373" i="10"/>
  <c r="BB373" i="10"/>
  <c r="BE373" i="10"/>
  <c r="BH373" i="10"/>
  <c r="BK373" i="10"/>
  <c r="BN373" i="10"/>
  <c r="G374" i="10"/>
  <c r="H374" i="10" s="1"/>
  <c r="K374" i="10"/>
  <c r="L374" i="10" s="1"/>
  <c r="N374" i="10"/>
  <c r="R374" i="10"/>
  <c r="S374" i="10"/>
  <c r="V374" i="10"/>
  <c r="W374" i="10"/>
  <c r="Z374" i="10"/>
  <c r="AB374" i="10"/>
  <c r="AD374" i="10"/>
  <c r="AF374" i="10"/>
  <c r="AH374" i="10"/>
  <c r="AI374" i="10"/>
  <c r="AJ374" i="10" s="1"/>
  <c r="AM374" i="10"/>
  <c r="AP374" i="10"/>
  <c r="AS374" i="10"/>
  <c r="AY374" i="10"/>
  <c r="BB374" i="10"/>
  <c r="BE374" i="10"/>
  <c r="BH374" i="10"/>
  <c r="BK374" i="10"/>
  <c r="BN374" i="10"/>
  <c r="G375" i="10"/>
  <c r="H375" i="10"/>
  <c r="K375" i="10"/>
  <c r="L375" i="10"/>
  <c r="N375" i="10"/>
  <c r="R375" i="10"/>
  <c r="S375" i="10" s="1"/>
  <c r="V375" i="10"/>
  <c r="W375" i="10" s="1"/>
  <c r="Z375" i="10"/>
  <c r="AB375" i="10"/>
  <c r="AD375" i="10"/>
  <c r="AF375" i="10"/>
  <c r="AH375" i="10"/>
  <c r="AI375" i="10"/>
  <c r="AJ375" i="10" s="1"/>
  <c r="AM375" i="10"/>
  <c r="AP375" i="10"/>
  <c r="AS375" i="10"/>
  <c r="AV375" i="10"/>
  <c r="AY375" i="10"/>
  <c r="BB375" i="10"/>
  <c r="BE375" i="10"/>
  <c r="BH375" i="10"/>
  <c r="BK375" i="10"/>
  <c r="BN375" i="10"/>
  <c r="G376" i="10"/>
  <c r="H376" i="10" s="1"/>
  <c r="K376" i="10"/>
  <c r="L376" i="10" s="1"/>
  <c r="N376" i="10"/>
  <c r="R376" i="10"/>
  <c r="S376" i="10"/>
  <c r="V376" i="10"/>
  <c r="W376" i="10" s="1"/>
  <c r="Z376" i="10"/>
  <c r="AB376" i="10"/>
  <c r="AD376" i="10"/>
  <c r="AF376" i="10"/>
  <c r="AH376" i="10"/>
  <c r="AI376" i="10"/>
  <c r="AJ376" i="10" s="1"/>
  <c r="AM376" i="10"/>
  <c r="AP376" i="10"/>
  <c r="AS376" i="10"/>
  <c r="AV376" i="10"/>
  <c r="AY376" i="10"/>
  <c r="BB376" i="10"/>
  <c r="BE376" i="10"/>
  <c r="BH376" i="10"/>
  <c r="BK376" i="10"/>
  <c r="BN376" i="10"/>
  <c r="G377" i="10"/>
  <c r="H377" i="10"/>
  <c r="K377" i="10"/>
  <c r="L377" i="10"/>
  <c r="N377" i="10"/>
  <c r="R377" i="10"/>
  <c r="S377" i="10" s="1"/>
  <c r="V377" i="10"/>
  <c r="W377" i="10" s="1"/>
  <c r="Z377" i="10"/>
  <c r="AB377" i="10"/>
  <c r="AD377" i="10"/>
  <c r="AF377" i="10"/>
  <c r="AH377" i="10"/>
  <c r="AI377" i="10"/>
  <c r="AJ377" i="10" s="1"/>
  <c r="AM377" i="10"/>
  <c r="AP377" i="10"/>
  <c r="AS377" i="10"/>
  <c r="AV377" i="10"/>
  <c r="AY377" i="10"/>
  <c r="BB377" i="10"/>
  <c r="BE377" i="10"/>
  <c r="BH377" i="10"/>
  <c r="BK377" i="10"/>
  <c r="BN377" i="10"/>
  <c r="G378" i="10"/>
  <c r="H378" i="10" s="1"/>
  <c r="K378" i="10"/>
  <c r="L378" i="10" s="1"/>
  <c r="N378" i="10"/>
  <c r="R378" i="10"/>
  <c r="S378" i="10"/>
  <c r="V378" i="10"/>
  <c r="W378" i="10"/>
  <c r="Z378" i="10"/>
  <c r="AB378" i="10"/>
  <c r="AD378" i="10"/>
  <c r="AF378" i="10"/>
  <c r="AH378" i="10"/>
  <c r="AI378" i="10"/>
  <c r="AJ378" i="10" s="1"/>
  <c r="AM378" i="10"/>
  <c r="AP378" i="10"/>
  <c r="AS378" i="10"/>
  <c r="AV378" i="10"/>
  <c r="AY378" i="10"/>
  <c r="BB378" i="10"/>
  <c r="BE378" i="10"/>
  <c r="BH378" i="10"/>
  <c r="BK378" i="10"/>
  <c r="BN378" i="10"/>
  <c r="AF44" i="10" l="1"/>
  <c r="G330" i="10" l="1"/>
  <c r="H330" i="10" s="1"/>
  <c r="K330" i="10"/>
  <c r="L330" i="10" s="1"/>
  <c r="N330" i="10"/>
  <c r="R330" i="10"/>
  <c r="S330" i="10" s="1"/>
  <c r="V330" i="10"/>
  <c r="W330" i="10" s="1"/>
  <c r="Z330" i="10"/>
  <c r="AB330" i="10"/>
  <c r="AD330" i="10"/>
  <c r="AF330" i="10"/>
  <c r="AH330" i="10"/>
  <c r="AI330" i="10"/>
  <c r="AJ330" i="10" s="1"/>
  <c r="AM330" i="10"/>
  <c r="AP330" i="10"/>
  <c r="AS330" i="10"/>
  <c r="AV330" i="10"/>
  <c r="AY330" i="10"/>
  <c r="BB330" i="10"/>
  <c r="BE330" i="10"/>
  <c r="BH330" i="10"/>
  <c r="BK330" i="10"/>
  <c r="BN330" i="10"/>
  <c r="G331" i="10"/>
  <c r="H331" i="10"/>
  <c r="K331" i="10"/>
  <c r="L331" i="10"/>
  <c r="N331" i="10"/>
  <c r="R331" i="10"/>
  <c r="S331" i="10" s="1"/>
  <c r="V331" i="10"/>
  <c r="W331" i="10" s="1"/>
  <c r="Z331" i="10"/>
  <c r="AB331" i="10"/>
  <c r="AD331" i="10"/>
  <c r="AF331" i="10"/>
  <c r="AH331" i="10"/>
  <c r="AI331" i="10"/>
  <c r="AJ331" i="10" s="1"/>
  <c r="AM331" i="10"/>
  <c r="AP331" i="10"/>
  <c r="AS331" i="10"/>
  <c r="AV331" i="10"/>
  <c r="AY331" i="10"/>
  <c r="BB331" i="10"/>
  <c r="BE331" i="10"/>
  <c r="BH331" i="10"/>
  <c r="BK331" i="10"/>
  <c r="BN331" i="10"/>
  <c r="G332" i="10"/>
  <c r="H332" i="10" s="1"/>
  <c r="K332" i="10"/>
  <c r="L332" i="10" s="1"/>
  <c r="N332" i="10"/>
  <c r="R332" i="10"/>
  <c r="S332" i="10"/>
  <c r="V332" i="10"/>
  <c r="W332" i="10"/>
  <c r="Z332" i="10"/>
  <c r="AB332" i="10"/>
  <c r="AD332" i="10"/>
  <c r="AF332" i="10"/>
  <c r="AH332" i="10"/>
  <c r="AI332" i="10"/>
  <c r="AJ332" i="10" s="1"/>
  <c r="AM332" i="10"/>
  <c r="AP332" i="10"/>
  <c r="AS332" i="10"/>
  <c r="AV332" i="10"/>
  <c r="AY332" i="10"/>
  <c r="BB332" i="10"/>
  <c r="BE332" i="10"/>
  <c r="BH332" i="10"/>
  <c r="BK332" i="10"/>
  <c r="BN332" i="10"/>
  <c r="G333" i="10"/>
  <c r="H333" i="10"/>
  <c r="K333" i="10"/>
  <c r="L333" i="10"/>
  <c r="N333" i="10"/>
  <c r="R333" i="10"/>
  <c r="S333" i="10" s="1"/>
  <c r="V333" i="10"/>
  <c r="W333" i="10" s="1"/>
  <c r="Z333" i="10"/>
  <c r="AB333" i="10"/>
  <c r="AD333" i="10"/>
  <c r="AF333" i="10"/>
  <c r="AH333" i="10"/>
  <c r="AI333" i="10"/>
  <c r="AJ333" i="10" s="1"/>
  <c r="AM333" i="10"/>
  <c r="AP333" i="10"/>
  <c r="AS333" i="10"/>
  <c r="AV333" i="10"/>
  <c r="AY333" i="10"/>
  <c r="BB333" i="10"/>
  <c r="BE333" i="10"/>
  <c r="BH333" i="10"/>
  <c r="BK333" i="10"/>
  <c r="BN333" i="10"/>
  <c r="G334" i="10"/>
  <c r="H334" i="10" s="1"/>
  <c r="K334" i="10"/>
  <c r="L334" i="10" s="1"/>
  <c r="N334" i="10"/>
  <c r="R334" i="10"/>
  <c r="S334" i="10"/>
  <c r="V334" i="10"/>
  <c r="W334" i="10"/>
  <c r="Z334" i="10"/>
  <c r="AB334" i="10"/>
  <c r="AD334" i="10"/>
  <c r="AF334" i="10"/>
  <c r="AH334" i="10"/>
  <c r="AI334" i="10"/>
  <c r="AJ334" i="10" s="1"/>
  <c r="AM334" i="10"/>
  <c r="AP334" i="10"/>
  <c r="AS334" i="10"/>
  <c r="AV334" i="10"/>
  <c r="AY334" i="10"/>
  <c r="BB334" i="10"/>
  <c r="BE334" i="10"/>
  <c r="BH334" i="10"/>
  <c r="BK334" i="10"/>
  <c r="BN334" i="10"/>
  <c r="G335" i="10"/>
  <c r="H335" i="10"/>
  <c r="K335" i="10"/>
  <c r="L335" i="10"/>
  <c r="N335" i="10"/>
  <c r="R335" i="10"/>
  <c r="S335" i="10" s="1"/>
  <c r="V335" i="10"/>
  <c r="W335" i="10" s="1"/>
  <c r="Z335" i="10"/>
  <c r="AB335" i="10"/>
  <c r="AD335" i="10"/>
  <c r="AF335" i="10"/>
  <c r="AH335" i="10"/>
  <c r="AI335" i="10"/>
  <c r="AJ335" i="10" s="1"/>
  <c r="AM335" i="10"/>
  <c r="AP335" i="10"/>
  <c r="AS335" i="10"/>
  <c r="AV335" i="10"/>
  <c r="AY335" i="10"/>
  <c r="BB335" i="10"/>
  <c r="BE335" i="10"/>
  <c r="BH335" i="10"/>
  <c r="BK335" i="10"/>
  <c r="BN335" i="10"/>
  <c r="AA10" i="7" l="1"/>
  <c r="V10" i="7"/>
  <c r="Q10" i="7"/>
  <c r="L10" i="7"/>
  <c r="G10" i="7"/>
  <c r="K312" i="10" l="1"/>
  <c r="G285" i="10" l="1"/>
  <c r="H285" i="10" s="1"/>
  <c r="K285" i="10"/>
  <c r="L285" i="10" s="1"/>
  <c r="N285" i="10"/>
  <c r="R285" i="10"/>
  <c r="S285" i="10" s="1"/>
  <c r="V285" i="10"/>
  <c r="W285" i="10" s="1"/>
  <c r="Z285" i="10"/>
  <c r="AB285" i="10"/>
  <c r="AD285" i="10"/>
  <c r="AF285" i="10"/>
  <c r="AH285" i="10"/>
  <c r="AJ285" i="10"/>
  <c r="AM285" i="10"/>
  <c r="AP285" i="10"/>
  <c r="AS285" i="10"/>
  <c r="AV285" i="10"/>
  <c r="AY285" i="10"/>
  <c r="BB285" i="10"/>
  <c r="BE285" i="10"/>
  <c r="BH285" i="10"/>
  <c r="BK285" i="10"/>
  <c r="BN285" i="10"/>
  <c r="G286" i="10"/>
  <c r="H286" i="10" s="1"/>
  <c r="K286" i="10"/>
  <c r="L286" i="10"/>
  <c r="N286" i="10"/>
  <c r="R286" i="10"/>
  <c r="S286" i="10" s="1"/>
  <c r="V286" i="10"/>
  <c r="W286" i="10" s="1"/>
  <c r="Z286" i="10"/>
  <c r="AB286" i="10"/>
  <c r="AD286" i="10"/>
  <c r="AF286" i="10"/>
  <c r="AH286" i="10"/>
  <c r="AJ286" i="10"/>
  <c r="AM286" i="10"/>
  <c r="AP286" i="10"/>
  <c r="AS286" i="10"/>
  <c r="AV286" i="10"/>
  <c r="AY286" i="10"/>
  <c r="BB286" i="10"/>
  <c r="BE286" i="10"/>
  <c r="BH286" i="10"/>
  <c r="BK286" i="10"/>
  <c r="BN286" i="10"/>
  <c r="G287" i="10"/>
  <c r="H287" i="10" s="1"/>
  <c r="K287" i="10"/>
  <c r="L287" i="10"/>
  <c r="N287" i="10"/>
  <c r="R287" i="10"/>
  <c r="S287" i="10" s="1"/>
  <c r="V287" i="10"/>
  <c r="W287" i="10"/>
  <c r="Z287" i="10"/>
  <c r="AB287" i="10"/>
  <c r="AD287" i="10"/>
  <c r="AF287" i="10"/>
  <c r="AH287" i="10"/>
  <c r="AI287" i="10"/>
  <c r="AJ287" i="10" s="1"/>
  <c r="AM287" i="10"/>
  <c r="AP287" i="10"/>
  <c r="AS287" i="10"/>
  <c r="AV287" i="10"/>
  <c r="AY287" i="10"/>
  <c r="BB287" i="10"/>
  <c r="BE287" i="10"/>
  <c r="BH287" i="10"/>
  <c r="BK287" i="10"/>
  <c r="BN287" i="10"/>
  <c r="G288" i="10"/>
  <c r="H288" i="10" s="1"/>
  <c r="K288" i="10"/>
  <c r="L288" i="10" s="1"/>
  <c r="N288" i="10"/>
  <c r="R288" i="10"/>
  <c r="S288" i="10" s="1"/>
  <c r="V288" i="10"/>
  <c r="W288" i="10" s="1"/>
  <c r="Z288" i="10"/>
  <c r="AB288" i="10"/>
  <c r="AD288" i="10"/>
  <c r="AF288" i="10"/>
  <c r="AH288" i="10"/>
  <c r="AI288" i="10"/>
  <c r="AJ288" i="10" s="1"/>
  <c r="AM288" i="10"/>
  <c r="AP288" i="10"/>
  <c r="AS288" i="10"/>
  <c r="AV288" i="10"/>
  <c r="AY288" i="10"/>
  <c r="BB288" i="10"/>
  <c r="BE288" i="10"/>
  <c r="BH288" i="10"/>
  <c r="BK288" i="10"/>
  <c r="BN288" i="10"/>
  <c r="G289" i="10"/>
  <c r="H289" i="10" s="1"/>
  <c r="K289" i="10"/>
  <c r="L289" i="10" s="1"/>
  <c r="N289" i="10"/>
  <c r="R289" i="10"/>
  <c r="S289" i="10" s="1"/>
  <c r="V289" i="10"/>
  <c r="W289" i="10" s="1"/>
  <c r="Z289" i="10"/>
  <c r="AB289" i="10"/>
  <c r="AD289" i="10"/>
  <c r="AF289" i="10"/>
  <c r="AH289" i="10"/>
  <c r="AI289" i="10"/>
  <c r="AJ289" i="10" s="1"/>
  <c r="AM289" i="10"/>
  <c r="AP289" i="10"/>
  <c r="AS289" i="10"/>
  <c r="AV289" i="10"/>
  <c r="AY289" i="10"/>
  <c r="BB289" i="10"/>
  <c r="BE289" i="10"/>
  <c r="BH289" i="10"/>
  <c r="BK289" i="10"/>
  <c r="BN289" i="10"/>
  <c r="G290" i="10"/>
  <c r="H290" i="10" s="1"/>
  <c r="K290" i="10"/>
  <c r="L290" i="10" s="1"/>
  <c r="N290" i="10"/>
  <c r="R290" i="10"/>
  <c r="S290" i="10" s="1"/>
  <c r="V290" i="10"/>
  <c r="W290" i="10" s="1"/>
  <c r="Z290" i="10"/>
  <c r="AB290" i="10"/>
  <c r="AD290" i="10"/>
  <c r="AF290" i="10"/>
  <c r="AH290" i="10"/>
  <c r="AI290" i="10"/>
  <c r="AJ290" i="10" s="1"/>
  <c r="AM290" i="10"/>
  <c r="AP290" i="10"/>
  <c r="AS290" i="10"/>
  <c r="AV290" i="10"/>
  <c r="AY290" i="10"/>
  <c r="BB290" i="10"/>
  <c r="BE290" i="10"/>
  <c r="BH290" i="10"/>
  <c r="BK290" i="10"/>
  <c r="BN290" i="10"/>
  <c r="G291" i="10"/>
  <c r="H291" i="10" s="1"/>
  <c r="K291" i="10"/>
  <c r="L291" i="10" s="1"/>
  <c r="N291" i="10"/>
  <c r="R291" i="10"/>
  <c r="S291" i="10" s="1"/>
  <c r="V291" i="10"/>
  <c r="W291" i="10" s="1"/>
  <c r="Z291" i="10"/>
  <c r="AB291" i="10"/>
  <c r="AD291" i="10"/>
  <c r="AF291" i="10"/>
  <c r="AH291" i="10"/>
  <c r="AI291" i="10"/>
  <c r="AJ291" i="10" s="1"/>
  <c r="AM291" i="10"/>
  <c r="AP291" i="10"/>
  <c r="AS291" i="10"/>
  <c r="AV291" i="10"/>
  <c r="AY291" i="10"/>
  <c r="BB291" i="10"/>
  <c r="BE291" i="10"/>
  <c r="BH291" i="10"/>
  <c r="BK291" i="10"/>
  <c r="BN291" i="10"/>
  <c r="G292" i="10"/>
  <c r="H292" i="10" s="1"/>
  <c r="K292" i="10"/>
  <c r="L292" i="10" s="1"/>
  <c r="N292" i="10"/>
  <c r="R292" i="10"/>
  <c r="S292" i="10" s="1"/>
  <c r="V292" i="10"/>
  <c r="W292" i="10" s="1"/>
  <c r="Z292" i="10"/>
  <c r="AB292" i="10"/>
  <c r="AD292" i="10"/>
  <c r="AF292" i="10"/>
  <c r="AH292" i="10"/>
  <c r="AI292" i="10"/>
  <c r="AJ292" i="10" s="1"/>
  <c r="AM292" i="10"/>
  <c r="AP292" i="10"/>
  <c r="AS292" i="10"/>
  <c r="AV292" i="10"/>
  <c r="AY292" i="10"/>
  <c r="BB292" i="10"/>
  <c r="BE292" i="10"/>
  <c r="BH292" i="10"/>
  <c r="BK292" i="10"/>
  <c r="BN292" i="10"/>
  <c r="G293" i="10"/>
  <c r="H293" i="10" s="1"/>
  <c r="K293" i="10"/>
  <c r="L293" i="10" s="1"/>
  <c r="N293" i="10"/>
  <c r="R293" i="10"/>
  <c r="S293" i="10" s="1"/>
  <c r="V293" i="10"/>
  <c r="W293" i="10" s="1"/>
  <c r="Z293" i="10"/>
  <c r="AB293" i="10"/>
  <c r="AD293" i="10"/>
  <c r="AF293" i="10"/>
  <c r="AH293" i="10"/>
  <c r="AI293" i="10"/>
  <c r="AJ293" i="10" s="1"/>
  <c r="AM293" i="10"/>
  <c r="AP293" i="10"/>
  <c r="AS293" i="10"/>
  <c r="AV293" i="10"/>
  <c r="AY293" i="10"/>
  <c r="BB293" i="10"/>
  <c r="BE293" i="10"/>
  <c r="BH293" i="10"/>
  <c r="BK293" i="10"/>
  <c r="BN293" i="10"/>
  <c r="G294" i="10"/>
  <c r="H294" i="10" s="1"/>
  <c r="K294" i="10"/>
  <c r="L294" i="10" s="1"/>
  <c r="N294" i="10"/>
  <c r="R294" i="10"/>
  <c r="S294" i="10" s="1"/>
  <c r="V294" i="10"/>
  <c r="W294" i="10" s="1"/>
  <c r="Z294" i="10"/>
  <c r="AB294" i="10"/>
  <c r="AD294" i="10"/>
  <c r="AF294" i="10"/>
  <c r="AH294" i="10"/>
  <c r="AI294" i="10"/>
  <c r="AJ294" i="10" s="1"/>
  <c r="AM294" i="10"/>
  <c r="AP294" i="10"/>
  <c r="AS294" i="10"/>
  <c r="AV294" i="10"/>
  <c r="AY294" i="10"/>
  <c r="BB294" i="10"/>
  <c r="BE294" i="10"/>
  <c r="BH294" i="10"/>
  <c r="BK294" i="10"/>
  <c r="BN294" i="10"/>
  <c r="AJ260" i="10"/>
  <c r="AH260" i="10"/>
  <c r="AF260" i="10"/>
  <c r="AF261" i="10"/>
  <c r="AD260" i="10"/>
  <c r="Z260" i="10" l="1"/>
  <c r="AB260" i="10"/>
  <c r="AM260" i="10"/>
  <c r="AP260" i="10"/>
  <c r="AS260" i="10"/>
  <c r="AV260" i="10"/>
  <c r="AY260" i="10"/>
  <c r="BB260" i="10"/>
  <c r="BE260" i="10"/>
  <c r="BH260" i="10"/>
  <c r="BK260" i="10"/>
  <c r="BN260" i="10"/>
  <c r="V260" i="10" l="1"/>
  <c r="R260" i="10"/>
  <c r="W260" i="10" l="1"/>
  <c r="S260" i="10"/>
  <c r="N257" i="10"/>
  <c r="N258" i="10"/>
  <c r="N259" i="10"/>
  <c r="N260" i="10"/>
  <c r="N261" i="10"/>
  <c r="N262" i="10"/>
  <c r="N263" i="10"/>
  <c r="N264" i="10"/>
  <c r="K260" i="10" l="1"/>
  <c r="L260" i="10" s="1"/>
  <c r="G260" i="10"/>
  <c r="H260" i="10" s="1"/>
  <c r="G261" i="10"/>
  <c r="AI227" i="10" l="1"/>
  <c r="AI228" i="10"/>
  <c r="AI229" i="10"/>
  <c r="AI230" i="10"/>
  <c r="AI231" i="10"/>
  <c r="AI232" i="10"/>
  <c r="AI233" i="10"/>
  <c r="AI234" i="10"/>
  <c r="AI235" i="10"/>
  <c r="AI236" i="10"/>
  <c r="AI237" i="10"/>
  <c r="AI238" i="10"/>
  <c r="AI239" i="10"/>
  <c r="AI240" i="10"/>
  <c r="AI241" i="10"/>
  <c r="AI242" i="10"/>
  <c r="AI243" i="10"/>
  <c r="AI244" i="10"/>
  <c r="AI245" i="10"/>
  <c r="AI246" i="10"/>
  <c r="AI247" i="10"/>
  <c r="AI248" i="10"/>
  <c r="AI249" i="10"/>
  <c r="AI250" i="10"/>
  <c r="AI251" i="10"/>
  <c r="AI252" i="10"/>
  <c r="AI253" i="10"/>
  <c r="AI254" i="10"/>
  <c r="AI255" i="10"/>
  <c r="AI256" i="10"/>
  <c r="AI295" i="10"/>
  <c r="AI296" i="10"/>
  <c r="AI297" i="10"/>
  <c r="AI298" i="10"/>
  <c r="AI299" i="10"/>
  <c r="AI300" i="10"/>
  <c r="AI301" i="10"/>
  <c r="AI302" i="10"/>
  <c r="AI303" i="10"/>
  <c r="AI304" i="10"/>
  <c r="AI305" i="10"/>
  <c r="AI306" i="10"/>
  <c r="AI307" i="10"/>
  <c r="AI308" i="10"/>
  <c r="AI309" i="10"/>
  <c r="AI310" i="10"/>
  <c r="AI311" i="10"/>
  <c r="AI312" i="10"/>
  <c r="AI313" i="10"/>
  <c r="AI314" i="10"/>
  <c r="AI315" i="10"/>
  <c r="AI316" i="10"/>
  <c r="AI317" i="10"/>
  <c r="AI318" i="10"/>
  <c r="AI319" i="10"/>
  <c r="AI320" i="10"/>
  <c r="AI321" i="10"/>
  <c r="AI322" i="10"/>
  <c r="AI323" i="10"/>
  <c r="AI324" i="10"/>
  <c r="AI325" i="10"/>
  <c r="AI326" i="10"/>
  <c r="AI327" i="10"/>
  <c r="AI328" i="10"/>
  <c r="AI329" i="10"/>
  <c r="AI336" i="10"/>
  <c r="AI337" i="10"/>
  <c r="AI338" i="10"/>
  <c r="AI339" i="10"/>
  <c r="AI340" i="10"/>
  <c r="AI341" i="10"/>
  <c r="AI342" i="10"/>
  <c r="AI343" i="10"/>
  <c r="AI344" i="10"/>
  <c r="AI345" i="10"/>
  <c r="AI346" i="10"/>
  <c r="AI347" i="10"/>
  <c r="AI379" i="10"/>
  <c r="AI226" i="10"/>
  <c r="G257" i="10" l="1"/>
  <c r="H257" i="10" s="1"/>
  <c r="K257" i="10"/>
  <c r="L257" i="10" s="1"/>
  <c r="R257" i="10"/>
  <c r="S257" i="10" s="1"/>
  <c r="V257" i="10"/>
  <c r="W257" i="10" s="1"/>
  <c r="Z257" i="10"/>
  <c r="AB257" i="10"/>
  <c r="AD257" i="10"/>
  <c r="AF257" i="10"/>
  <c r="AH257" i="10"/>
  <c r="AJ257" i="10"/>
  <c r="AM257" i="10"/>
  <c r="AP257" i="10"/>
  <c r="AS257" i="10"/>
  <c r="AV257" i="10"/>
  <c r="AY257" i="10"/>
  <c r="BB257" i="10"/>
  <c r="BE257" i="10"/>
  <c r="BH257" i="10"/>
  <c r="BK257" i="10"/>
  <c r="BN257" i="10"/>
  <c r="G258" i="10"/>
  <c r="H258" i="10" s="1"/>
  <c r="K258" i="10"/>
  <c r="L258" i="10" s="1"/>
  <c r="R258" i="10"/>
  <c r="S258" i="10" s="1"/>
  <c r="V258" i="10"/>
  <c r="W258" i="10" s="1"/>
  <c r="Z258" i="10"/>
  <c r="AB258" i="10"/>
  <c r="AD258" i="10"/>
  <c r="AF258" i="10"/>
  <c r="AH258" i="10"/>
  <c r="AJ258" i="10"/>
  <c r="AM258" i="10"/>
  <c r="AP258" i="10"/>
  <c r="AS258" i="10"/>
  <c r="AV258" i="10"/>
  <c r="AY258" i="10"/>
  <c r="BB258" i="10"/>
  <c r="BE258" i="10"/>
  <c r="BH258" i="10"/>
  <c r="BK258" i="10"/>
  <c r="BN258" i="10"/>
  <c r="G259" i="10"/>
  <c r="H259" i="10" s="1"/>
  <c r="K259" i="10"/>
  <c r="L259" i="10" s="1"/>
  <c r="R259" i="10"/>
  <c r="S259" i="10" s="1"/>
  <c r="V259" i="10"/>
  <c r="W259" i="10" s="1"/>
  <c r="Z259" i="10"/>
  <c r="AB259" i="10"/>
  <c r="AD259" i="10"/>
  <c r="AF259" i="10"/>
  <c r="AH259" i="10"/>
  <c r="AJ259" i="10"/>
  <c r="AM259" i="10"/>
  <c r="AP259" i="10"/>
  <c r="AS259" i="10"/>
  <c r="AV259" i="10"/>
  <c r="AY259" i="10"/>
  <c r="BB259" i="10"/>
  <c r="BE259" i="10"/>
  <c r="BH259" i="10"/>
  <c r="BK259" i="10"/>
  <c r="BN259" i="10"/>
  <c r="H261" i="10"/>
  <c r="K261" i="10"/>
  <c r="L261" i="10" s="1"/>
  <c r="R261" i="10"/>
  <c r="S261" i="10" s="1"/>
  <c r="V261" i="10"/>
  <c r="W261" i="10" s="1"/>
  <c r="Z261" i="10"/>
  <c r="AB261" i="10"/>
  <c r="AD261" i="10"/>
  <c r="AH261" i="10"/>
  <c r="AJ261" i="10"/>
  <c r="AM261" i="10"/>
  <c r="AP261" i="10"/>
  <c r="AS261" i="10"/>
  <c r="AV261" i="10"/>
  <c r="AY261" i="10"/>
  <c r="BB261" i="10"/>
  <c r="BE261" i="10"/>
  <c r="BH261" i="10"/>
  <c r="BK261" i="10"/>
  <c r="BN261" i="10"/>
  <c r="G262" i="10"/>
  <c r="H262" i="10" s="1"/>
  <c r="K262" i="10"/>
  <c r="L262" i="10" s="1"/>
  <c r="R262" i="10"/>
  <c r="S262" i="10" s="1"/>
  <c r="V262" i="10"/>
  <c r="W262" i="10" s="1"/>
  <c r="Z262" i="10"/>
  <c r="AB262" i="10"/>
  <c r="AD262" i="10"/>
  <c r="AF262" i="10"/>
  <c r="AH262" i="10"/>
  <c r="AJ262" i="10"/>
  <c r="AM262" i="10"/>
  <c r="AP262" i="10"/>
  <c r="AS262" i="10"/>
  <c r="AV262" i="10"/>
  <c r="AY262" i="10"/>
  <c r="BB262" i="10"/>
  <c r="BE262" i="10"/>
  <c r="BH262" i="10"/>
  <c r="BK262" i="10"/>
  <c r="BN262" i="10"/>
  <c r="G263" i="10"/>
  <c r="H263" i="10" s="1"/>
  <c r="K263" i="10"/>
  <c r="L263" i="10" s="1"/>
  <c r="R263" i="10"/>
  <c r="S263" i="10" s="1"/>
  <c r="V263" i="10"/>
  <c r="W263" i="10" s="1"/>
  <c r="Z263" i="10"/>
  <c r="AB263" i="10"/>
  <c r="AD263" i="10"/>
  <c r="AF263" i="10"/>
  <c r="AH263" i="10"/>
  <c r="AJ263" i="10"/>
  <c r="AM263" i="10"/>
  <c r="AP263" i="10"/>
  <c r="AS263" i="10"/>
  <c r="AV263" i="10"/>
  <c r="AY263" i="10"/>
  <c r="BB263" i="10"/>
  <c r="BE263" i="10"/>
  <c r="BH263" i="10"/>
  <c r="BK263" i="10"/>
  <c r="BN263" i="10"/>
  <c r="AS196" i="10" l="1"/>
  <c r="AS197" i="10"/>
  <c r="AS198" i="10"/>
  <c r="AS199" i="10"/>
  <c r="AS200" i="10"/>
  <c r="AS201" i="10"/>
  <c r="AS202" i="10"/>
  <c r="AS203" i="10"/>
  <c r="AS204" i="10"/>
  <c r="AS205" i="10"/>
  <c r="AS206" i="10"/>
  <c r="AS207" i="10"/>
  <c r="AS208" i="10"/>
  <c r="AS209" i="10"/>
  <c r="AS210" i="10"/>
  <c r="AS211" i="10"/>
  <c r="AS212" i="10"/>
  <c r="AS213" i="10"/>
  <c r="AS214" i="10"/>
  <c r="AS215" i="10"/>
  <c r="AS216" i="10"/>
  <c r="AS217" i="10"/>
  <c r="AS218" i="10"/>
  <c r="AS219" i="10"/>
  <c r="AS220" i="10"/>
  <c r="AS221" i="10"/>
  <c r="AS222" i="10"/>
  <c r="AS223" i="10"/>
  <c r="AS224" i="10"/>
  <c r="AS225" i="10"/>
  <c r="AS226" i="10"/>
  <c r="AS227" i="10"/>
  <c r="AS228" i="10"/>
  <c r="AS229" i="10"/>
  <c r="AS230" i="10"/>
  <c r="AS231" i="10"/>
  <c r="AS232" i="10"/>
  <c r="AS233" i="10"/>
  <c r="AS234" i="10"/>
  <c r="AS235" i="10"/>
  <c r="AS236" i="10"/>
  <c r="AS237" i="10"/>
  <c r="AS238" i="10"/>
  <c r="AS239" i="10"/>
  <c r="AS240" i="10"/>
  <c r="AS241" i="10"/>
  <c r="AS242" i="10"/>
  <c r="AS243" i="10"/>
  <c r="AS244" i="10"/>
  <c r="AS245" i="10"/>
  <c r="AS246" i="10"/>
  <c r="AS247" i="10"/>
  <c r="AS248" i="10"/>
  <c r="AS249" i="10"/>
  <c r="AS250" i="10"/>
  <c r="AS251" i="10"/>
  <c r="AS252" i="10"/>
  <c r="AS253" i="10"/>
  <c r="AS254" i="10"/>
  <c r="AS255" i="10"/>
  <c r="AS256" i="10"/>
  <c r="AH196" i="10"/>
  <c r="AH197" i="10"/>
  <c r="AH198" i="10"/>
  <c r="AH199" i="10"/>
  <c r="AH200" i="10"/>
  <c r="AH201" i="10"/>
  <c r="AH202" i="10"/>
  <c r="AH203" i="10"/>
  <c r="AH204" i="10"/>
  <c r="AH205" i="10"/>
  <c r="AH206" i="10"/>
  <c r="AH207" i="10"/>
  <c r="AH208" i="10"/>
  <c r="AH209" i="10"/>
  <c r="AH210" i="10"/>
  <c r="AH211" i="10"/>
  <c r="AH212" i="10"/>
  <c r="AH213" i="10"/>
  <c r="AH214" i="10"/>
  <c r="AH215" i="10"/>
  <c r="AH216" i="10"/>
  <c r="AH217" i="10"/>
  <c r="AH218" i="10"/>
  <c r="AH219" i="10"/>
  <c r="AH220" i="10"/>
  <c r="AH221" i="10"/>
  <c r="AH222" i="10"/>
  <c r="AH223" i="10"/>
  <c r="AH224" i="10"/>
  <c r="AH225" i="10"/>
  <c r="AH226" i="10"/>
  <c r="AH227" i="10"/>
  <c r="AH228" i="10"/>
  <c r="AH229" i="10"/>
  <c r="AH230" i="10"/>
  <c r="AH231" i="10"/>
  <c r="AH232" i="10"/>
  <c r="AH233" i="10"/>
  <c r="AH234" i="10"/>
  <c r="AH235" i="10"/>
  <c r="AH236" i="10"/>
  <c r="AH237" i="10"/>
  <c r="AH238" i="10"/>
  <c r="AH239" i="10"/>
  <c r="AH240" i="10"/>
  <c r="AH241" i="10"/>
  <c r="AH242" i="10"/>
  <c r="AH243" i="10"/>
  <c r="AH244" i="10"/>
  <c r="AH245" i="10"/>
  <c r="AH246" i="10"/>
  <c r="AH247" i="10"/>
  <c r="AH248" i="10"/>
  <c r="AH249" i="10"/>
  <c r="AH250" i="10"/>
  <c r="AH251" i="10"/>
  <c r="AH252" i="10"/>
  <c r="AH253" i="10"/>
  <c r="AH254" i="10"/>
  <c r="AH255" i="10"/>
  <c r="AH256" i="10"/>
  <c r="AF196" i="10"/>
  <c r="AF197" i="10"/>
  <c r="AF198" i="10"/>
  <c r="AF199" i="10"/>
  <c r="AF200" i="10"/>
  <c r="AF201" i="10"/>
  <c r="AF202" i="10"/>
  <c r="AF203" i="10"/>
  <c r="AF204" i="10"/>
  <c r="AF205" i="10"/>
  <c r="AF206" i="10"/>
  <c r="AF207" i="10"/>
  <c r="AF208" i="10"/>
  <c r="AF209" i="10"/>
  <c r="AF210" i="10"/>
  <c r="AF211" i="10"/>
  <c r="AF212" i="10"/>
  <c r="AF213" i="10"/>
  <c r="AF214" i="10"/>
  <c r="AF215" i="10"/>
  <c r="AF216" i="10"/>
  <c r="AF217" i="10"/>
  <c r="AF218" i="10"/>
  <c r="AF219" i="10"/>
  <c r="AF220" i="10"/>
  <c r="AF221" i="10"/>
  <c r="AF222" i="10"/>
  <c r="AF223" i="10"/>
  <c r="AF224" i="10"/>
  <c r="AF225" i="10"/>
  <c r="AF226" i="10"/>
  <c r="AF227" i="10"/>
  <c r="AF228" i="10"/>
  <c r="AF229" i="10"/>
  <c r="AF230" i="10"/>
  <c r="AF231" i="10"/>
  <c r="AF232" i="10"/>
  <c r="AF233" i="10"/>
  <c r="AF234" i="10"/>
  <c r="AF235" i="10"/>
  <c r="AF236" i="10"/>
  <c r="AF237" i="10"/>
  <c r="AF238" i="10"/>
  <c r="AF239" i="10"/>
  <c r="AF240" i="10"/>
  <c r="AF241" i="10"/>
  <c r="AF242" i="10"/>
  <c r="AF243" i="10"/>
  <c r="AF244" i="10"/>
  <c r="AF245" i="10"/>
  <c r="AF246" i="10"/>
  <c r="AF247" i="10"/>
  <c r="AF248" i="10"/>
  <c r="AF249" i="10"/>
  <c r="AF250" i="10"/>
  <c r="AF251" i="10"/>
  <c r="AF252" i="10"/>
  <c r="AF253" i="10"/>
  <c r="AF254" i="10"/>
  <c r="AF255" i="10"/>
  <c r="AF256" i="10"/>
  <c r="AD196" i="10"/>
  <c r="AD197" i="10"/>
  <c r="AD198" i="10"/>
  <c r="AD199" i="10"/>
  <c r="AD200" i="10"/>
  <c r="AD201" i="10"/>
  <c r="AD202" i="10"/>
  <c r="AD203" i="10"/>
  <c r="AD204" i="10"/>
  <c r="AD205" i="10"/>
  <c r="AD206" i="10"/>
  <c r="AD207" i="10"/>
  <c r="AD208" i="10"/>
  <c r="AD209" i="10"/>
  <c r="AD210" i="10"/>
  <c r="AD211" i="10"/>
  <c r="AD212" i="10"/>
  <c r="AD213" i="10"/>
  <c r="AD214" i="10"/>
  <c r="AD215" i="10"/>
  <c r="AD216" i="10"/>
  <c r="AD217" i="10"/>
  <c r="AD218" i="10"/>
  <c r="AD219" i="10"/>
  <c r="AD220" i="10"/>
  <c r="AD221" i="10"/>
  <c r="AD222" i="10"/>
  <c r="AD223" i="10"/>
  <c r="AD224" i="10"/>
  <c r="AD225" i="10"/>
  <c r="AD226" i="10"/>
  <c r="AD227" i="10"/>
  <c r="AD228" i="10"/>
  <c r="AD229" i="10"/>
  <c r="AD230" i="10"/>
  <c r="AD231" i="10"/>
  <c r="AD232" i="10"/>
  <c r="AD233" i="10"/>
  <c r="AD234" i="10"/>
  <c r="AD235" i="10"/>
  <c r="AD236" i="10"/>
  <c r="AD237" i="10"/>
  <c r="AD238" i="10"/>
  <c r="AD239" i="10"/>
  <c r="AD240" i="10"/>
  <c r="AD241" i="10"/>
  <c r="AD242" i="10"/>
  <c r="AD243" i="10"/>
  <c r="AD244" i="10"/>
  <c r="AD245" i="10"/>
  <c r="AD246" i="10"/>
  <c r="AD247" i="10"/>
  <c r="AD248" i="10"/>
  <c r="AD249" i="10"/>
  <c r="AD250" i="10"/>
  <c r="AD251" i="10"/>
  <c r="AD252" i="10"/>
  <c r="AD253" i="10"/>
  <c r="AD254" i="10"/>
  <c r="AD255" i="10"/>
  <c r="AD256" i="10"/>
  <c r="Z196" i="10"/>
  <c r="Z197" i="10"/>
  <c r="Z198" i="10"/>
  <c r="Z199" i="10"/>
  <c r="Z200" i="10"/>
  <c r="Z201" i="10"/>
  <c r="Z202" i="10"/>
  <c r="Z203" i="10"/>
  <c r="Z204" i="10"/>
  <c r="Z205" i="10"/>
  <c r="Z206" i="10"/>
  <c r="Z207" i="10"/>
  <c r="Z208" i="10"/>
  <c r="Z209" i="10"/>
  <c r="Z210" i="10"/>
  <c r="Z211" i="10"/>
  <c r="Z212" i="10"/>
  <c r="Z213" i="10"/>
  <c r="Z214" i="10"/>
  <c r="Z215" i="10"/>
  <c r="Z216" i="10"/>
  <c r="Z217" i="10"/>
  <c r="Z218" i="10"/>
  <c r="Z219" i="10"/>
  <c r="Z220" i="10"/>
  <c r="Z221" i="10"/>
  <c r="Z222" i="10"/>
  <c r="Z223" i="10"/>
  <c r="Z224" i="10"/>
  <c r="Z225" i="10"/>
  <c r="Z226" i="10"/>
  <c r="Z227" i="10"/>
  <c r="Z228" i="10"/>
  <c r="Z229" i="10"/>
  <c r="Z230" i="10"/>
  <c r="Z231" i="10"/>
  <c r="Z232" i="10"/>
  <c r="Z233" i="10"/>
  <c r="Z234" i="10"/>
  <c r="Z235" i="10"/>
  <c r="Z236" i="10"/>
  <c r="Z237" i="10"/>
  <c r="Z238" i="10"/>
  <c r="Z239" i="10"/>
  <c r="Z240" i="10"/>
  <c r="Z241" i="10"/>
  <c r="Z242" i="10"/>
  <c r="Z243" i="10"/>
  <c r="Z244" i="10"/>
  <c r="Z245" i="10"/>
  <c r="Z246" i="10"/>
  <c r="Z247" i="10"/>
  <c r="Z248" i="10"/>
  <c r="Z249" i="10"/>
  <c r="Z250" i="10"/>
  <c r="Z251" i="10"/>
  <c r="Z252" i="10"/>
  <c r="Z253" i="10"/>
  <c r="Z254" i="10"/>
  <c r="Z255" i="10"/>
  <c r="Z256" i="10"/>
  <c r="AB196" i="10"/>
  <c r="AB197" i="10"/>
  <c r="AB198" i="10"/>
  <c r="AB199" i="10"/>
  <c r="AB200" i="10"/>
  <c r="AB201" i="10"/>
  <c r="AB202" i="10"/>
  <c r="AB203" i="10"/>
  <c r="AB204" i="10"/>
  <c r="AB205" i="10"/>
  <c r="AB206" i="10"/>
  <c r="AB207" i="10"/>
  <c r="AB208" i="10"/>
  <c r="AB209" i="10"/>
  <c r="AB210" i="10"/>
  <c r="AB211" i="10"/>
  <c r="AB212" i="10"/>
  <c r="AB213" i="10"/>
  <c r="AB214" i="10"/>
  <c r="AB215" i="10"/>
  <c r="AB216" i="10"/>
  <c r="AB217" i="10"/>
  <c r="AB218" i="10"/>
  <c r="AB219" i="10"/>
  <c r="AB220" i="10"/>
  <c r="AB221" i="10"/>
  <c r="AB222" i="10"/>
  <c r="AB223" i="10"/>
  <c r="AB224" i="10"/>
  <c r="AB225" i="10"/>
  <c r="AB226" i="10"/>
  <c r="AB227" i="10"/>
  <c r="AB228" i="10"/>
  <c r="AB229" i="10"/>
  <c r="AB230" i="10"/>
  <c r="AB231" i="10"/>
  <c r="AB232" i="10"/>
  <c r="AB233" i="10"/>
  <c r="AB234" i="10"/>
  <c r="AB235" i="10"/>
  <c r="AB236" i="10"/>
  <c r="AB237" i="10"/>
  <c r="AB238" i="10"/>
  <c r="AB239" i="10"/>
  <c r="AB240" i="10"/>
  <c r="AB241" i="10"/>
  <c r="AB242" i="10"/>
  <c r="AB243" i="10"/>
  <c r="AB244" i="10"/>
  <c r="AB245" i="10"/>
  <c r="AB246" i="10"/>
  <c r="AB247" i="10"/>
  <c r="AB248" i="10"/>
  <c r="AB249" i="10"/>
  <c r="AB250" i="10"/>
  <c r="AB251" i="10"/>
  <c r="AB252" i="10"/>
  <c r="AB253" i="10"/>
  <c r="AB254" i="10"/>
  <c r="G204" i="10" l="1"/>
  <c r="G184" i="10" l="1"/>
  <c r="BN14" i="10" l="1"/>
  <c r="BN15" i="10"/>
  <c r="BN16" i="10"/>
  <c r="BN17" i="10"/>
  <c r="BN18" i="10"/>
  <c r="BN19" i="10"/>
  <c r="BN20" i="10"/>
  <c r="BN21" i="10"/>
  <c r="BN22" i="10"/>
  <c r="BN23" i="10"/>
  <c r="BN24" i="10"/>
  <c r="BN25" i="10"/>
  <c r="BN26" i="10"/>
  <c r="BK14" i="10"/>
  <c r="BK15" i="10"/>
  <c r="BK16" i="10"/>
  <c r="BK17" i="10"/>
  <c r="BK18" i="10"/>
  <c r="BK19" i="10"/>
  <c r="BK20" i="10"/>
  <c r="BK21" i="10"/>
  <c r="BK22" i="10"/>
  <c r="BK23" i="10"/>
  <c r="BK24" i="10"/>
  <c r="BK25" i="10"/>
  <c r="BK26" i="10"/>
  <c r="BH14" i="10"/>
  <c r="BH15" i="10"/>
  <c r="BH16" i="10"/>
  <c r="BH17" i="10"/>
  <c r="BH18" i="10"/>
  <c r="BH19" i="10"/>
  <c r="BH20" i="10"/>
  <c r="BH21" i="10"/>
  <c r="BH22" i="10"/>
  <c r="BH23" i="10"/>
  <c r="BH24" i="10"/>
  <c r="BH25" i="10"/>
  <c r="BH26" i="10"/>
  <c r="BE14" i="10"/>
  <c r="BE15" i="10"/>
  <c r="BE16" i="10"/>
  <c r="BE17" i="10"/>
  <c r="BE18" i="10"/>
  <c r="BE19" i="10"/>
  <c r="BE20" i="10"/>
  <c r="BE21" i="10"/>
  <c r="BE22" i="10"/>
  <c r="BE23" i="10"/>
  <c r="BE24" i="10"/>
  <c r="BE25" i="10"/>
  <c r="BE26" i="10"/>
  <c r="BB14" i="10"/>
  <c r="BB15" i="10"/>
  <c r="BB16" i="10"/>
  <c r="BB17" i="10"/>
  <c r="BB18" i="10"/>
  <c r="BB19" i="10"/>
  <c r="BB20" i="10"/>
  <c r="BB21" i="10"/>
  <c r="BB22" i="10"/>
  <c r="BB23" i="10"/>
  <c r="BB24" i="10"/>
  <c r="BB25" i="10"/>
  <c r="BB26" i="10"/>
  <c r="AY14" i="10"/>
  <c r="AY15" i="10"/>
  <c r="AY16" i="10"/>
  <c r="AY17" i="10"/>
  <c r="AY18" i="10"/>
  <c r="AY19" i="10"/>
  <c r="AY20" i="10"/>
  <c r="AY21" i="10"/>
  <c r="AY22" i="10"/>
  <c r="AY23" i="10"/>
  <c r="AY24" i="10"/>
  <c r="AY25" i="10"/>
  <c r="AY26" i="10"/>
  <c r="AV14" i="10"/>
  <c r="AV15" i="10"/>
  <c r="AV16" i="10"/>
  <c r="AV17" i="10"/>
  <c r="AV18" i="10"/>
  <c r="AV19" i="10"/>
  <c r="AV20" i="10"/>
  <c r="AV21" i="10"/>
  <c r="AV22" i="10"/>
  <c r="AV23" i="10"/>
  <c r="AV24" i="10"/>
  <c r="AV25" i="10"/>
  <c r="AV26" i="10"/>
  <c r="AS14" i="10"/>
  <c r="AS15" i="10"/>
  <c r="AS16" i="10"/>
  <c r="AS17" i="10"/>
  <c r="AS18" i="10"/>
  <c r="AS19" i="10"/>
  <c r="AS20" i="10"/>
  <c r="AS21" i="10"/>
  <c r="AS22" i="10"/>
  <c r="AS23" i="10"/>
  <c r="AS24" i="10"/>
  <c r="AS25" i="10"/>
  <c r="AS26" i="10"/>
  <c r="AP14" i="10"/>
  <c r="AP15" i="10"/>
  <c r="AP16" i="10"/>
  <c r="AP17" i="10"/>
  <c r="AP18" i="10"/>
  <c r="AP19" i="10"/>
  <c r="AP20" i="10"/>
  <c r="AP21" i="10"/>
  <c r="AP22" i="10"/>
  <c r="AP23" i="10"/>
  <c r="AP24" i="10"/>
  <c r="AP25" i="10"/>
  <c r="AP26" i="10"/>
  <c r="AI73" i="10" l="1"/>
  <c r="AI74" i="10"/>
  <c r="AI81" i="10"/>
  <c r="AI78" i="10"/>
  <c r="AI23" i="10" l="1"/>
  <c r="AI24" i="10"/>
  <c r="AI25" i="10"/>
  <c r="AI26" i="10"/>
  <c r="AI27" i="10"/>
  <c r="AI28" i="10"/>
  <c r="AI29" i="10"/>
  <c r="AI30" i="10"/>
  <c r="AI31" i="10"/>
  <c r="AI32" i="10"/>
  <c r="AI33" i="10"/>
  <c r="AI34" i="10"/>
  <c r="AI35" i="10"/>
  <c r="AI36" i="10"/>
  <c r="AI37" i="10"/>
  <c r="AI38" i="10"/>
  <c r="AI39" i="10"/>
  <c r="AI40" i="10"/>
  <c r="AI41" i="10"/>
  <c r="AI42" i="10"/>
  <c r="AI43" i="10"/>
  <c r="AI44" i="10"/>
  <c r="AI45" i="10"/>
  <c r="AI14" i="10"/>
  <c r="AI15" i="10"/>
  <c r="AI16" i="10"/>
  <c r="AI17" i="10"/>
  <c r="AI18" i="10"/>
  <c r="AI19" i="10"/>
  <c r="AI20" i="10"/>
  <c r="AI21" i="10"/>
  <c r="AI22" i="10"/>
  <c r="AB16" i="10"/>
  <c r="AB17" i="10"/>
  <c r="AB18" i="10"/>
  <c r="AB19" i="10"/>
  <c r="AB20" i="10"/>
  <c r="AB21" i="10"/>
  <c r="AB22" i="10"/>
  <c r="AB23" i="10"/>
  <c r="AB24" i="10"/>
  <c r="AB25" i="10"/>
  <c r="AB26" i="10"/>
  <c r="AB27" i="10"/>
  <c r="AB28" i="10"/>
  <c r="AB29" i="10"/>
  <c r="AB30" i="10"/>
  <c r="AB31" i="10"/>
  <c r="AB32" i="10"/>
  <c r="AB33" i="10"/>
  <c r="AB34" i="10"/>
  <c r="AB35" i="10"/>
  <c r="AB36" i="10"/>
  <c r="AB37" i="10"/>
  <c r="AB38" i="10"/>
  <c r="AB39" i="10"/>
  <c r="AB40" i="10"/>
  <c r="AB41" i="10"/>
  <c r="AB42" i="10"/>
  <c r="AB43" i="10"/>
  <c r="AB44" i="10"/>
  <c r="AB45" i="10"/>
  <c r="AB46" i="10"/>
  <c r="AB47" i="10"/>
  <c r="AB48" i="10"/>
  <c r="AB49" i="10"/>
  <c r="AB50" i="10"/>
  <c r="AB51" i="10"/>
  <c r="AB52" i="10"/>
  <c r="AB53" i="10"/>
  <c r="AB54" i="10"/>
  <c r="AB55" i="10"/>
  <c r="AB56" i="10"/>
  <c r="AB57" i="10"/>
  <c r="AB58" i="10"/>
  <c r="AB59" i="10"/>
  <c r="AB60" i="10"/>
  <c r="AB61" i="10"/>
  <c r="AB62" i="10"/>
  <c r="AB63" i="10"/>
  <c r="AB64" i="10"/>
  <c r="AB65" i="10"/>
  <c r="AB66" i="10"/>
  <c r="AB67" i="10"/>
  <c r="AB68" i="10"/>
  <c r="AB69" i="10"/>
  <c r="AB70" i="10"/>
  <c r="AB71" i="10"/>
  <c r="AB72" i="10"/>
  <c r="AB73" i="10"/>
  <c r="AB74" i="10"/>
  <c r="AB75" i="10"/>
  <c r="AB76" i="10"/>
  <c r="AB77" i="10"/>
  <c r="AB78" i="10"/>
  <c r="AB79" i="10"/>
  <c r="AB80" i="10"/>
  <c r="AB81" i="10"/>
  <c r="AB82" i="10"/>
  <c r="AB83" i="10"/>
  <c r="AB84" i="10"/>
  <c r="AB85" i="10"/>
  <c r="AB86" i="10"/>
  <c r="AB87" i="10"/>
  <c r="AB88" i="10"/>
  <c r="AB89" i="10"/>
  <c r="AB90" i="10"/>
  <c r="AB91" i="10"/>
  <c r="AB92" i="10"/>
  <c r="AB93" i="10"/>
  <c r="AB94" i="10"/>
  <c r="AB95" i="10"/>
  <c r="AB96" i="10"/>
  <c r="AB97" i="10"/>
  <c r="AB98" i="10"/>
  <c r="AB99" i="10"/>
  <c r="AB100" i="10"/>
  <c r="AB101" i="10"/>
  <c r="AB102" i="10"/>
  <c r="AB103" i="10"/>
  <c r="AB104" i="10"/>
  <c r="AB105" i="10"/>
  <c r="AB106" i="10"/>
  <c r="AB107" i="10"/>
  <c r="AB108" i="10"/>
  <c r="AB109" i="10"/>
  <c r="AB110" i="10"/>
  <c r="AB111" i="10"/>
  <c r="AB112" i="10"/>
  <c r="AB113" i="10"/>
  <c r="AB114" i="10"/>
  <c r="AB115" i="10"/>
  <c r="AB116" i="10"/>
  <c r="AB117" i="10"/>
  <c r="AB118" i="10"/>
  <c r="AB119" i="10"/>
  <c r="AB120" i="10"/>
  <c r="AB121" i="10"/>
  <c r="AB122" i="10"/>
  <c r="AB123" i="10"/>
  <c r="AB124" i="10"/>
  <c r="AB125" i="10"/>
  <c r="AB126" i="10"/>
  <c r="AB127" i="10"/>
  <c r="AB128" i="10"/>
  <c r="AB129" i="10"/>
  <c r="AB130" i="10"/>
  <c r="AB131" i="10"/>
  <c r="AB132" i="10"/>
  <c r="AB133" i="10"/>
  <c r="AB134" i="10"/>
  <c r="AB135" i="10"/>
  <c r="AB136" i="10"/>
  <c r="AB137" i="10"/>
  <c r="AB138" i="10"/>
  <c r="AB139" i="10"/>
  <c r="AB140" i="10"/>
  <c r="AB141" i="10"/>
  <c r="AB142" i="10"/>
  <c r="AB143" i="10"/>
  <c r="AB144" i="10"/>
  <c r="AB145" i="10"/>
  <c r="AB146" i="10"/>
  <c r="AB147" i="10"/>
  <c r="AB148" i="10"/>
  <c r="AB149" i="10"/>
  <c r="AB150" i="10"/>
  <c r="AB151" i="10"/>
  <c r="AB152" i="10"/>
  <c r="AB153" i="10"/>
  <c r="AB154" i="10"/>
  <c r="AB155" i="10"/>
  <c r="AB156" i="10"/>
  <c r="AB157" i="10"/>
  <c r="AB158" i="10"/>
  <c r="AB159" i="10"/>
  <c r="AB160" i="10"/>
  <c r="AB161" i="10"/>
  <c r="AB162" i="10"/>
  <c r="AB163" i="10"/>
  <c r="AB164" i="10"/>
  <c r="AB165" i="10"/>
  <c r="AB166" i="10"/>
  <c r="AB167" i="10"/>
  <c r="AB168" i="10"/>
  <c r="AB169" i="10"/>
  <c r="AB170" i="10"/>
  <c r="AB171" i="10"/>
  <c r="AB172" i="10"/>
  <c r="AB173" i="10"/>
  <c r="AB174" i="10"/>
  <c r="AB175" i="10"/>
  <c r="AB176" i="10"/>
  <c r="AB177" i="10"/>
  <c r="AB178" i="10"/>
  <c r="AB179" i="10"/>
  <c r="AB180" i="10"/>
  <c r="AB181" i="10"/>
  <c r="AB182" i="10"/>
  <c r="AB183" i="10"/>
  <c r="AB184" i="10"/>
  <c r="AB185" i="10"/>
  <c r="AB186" i="10"/>
  <c r="AB187" i="10"/>
  <c r="AB188" i="10"/>
  <c r="AB189" i="10"/>
  <c r="AB190" i="10"/>
  <c r="AB191" i="10"/>
  <c r="AB192" i="10"/>
  <c r="AB193" i="10"/>
  <c r="AB194" i="10"/>
  <c r="AB195" i="10"/>
  <c r="AB255" i="10"/>
  <c r="AB256" i="10"/>
  <c r="AB264" i="10"/>
  <c r="AB265" i="10"/>
  <c r="AB266" i="10"/>
  <c r="AB267" i="10"/>
  <c r="AB268" i="10"/>
  <c r="AB269" i="10"/>
  <c r="AB270" i="10"/>
  <c r="AB271" i="10"/>
  <c r="AB272" i="10"/>
  <c r="AB273" i="10"/>
  <c r="AB274" i="10"/>
  <c r="AB275" i="10"/>
  <c r="AB276" i="10"/>
  <c r="AB277" i="10"/>
  <c r="AB278" i="10"/>
  <c r="AB279" i="10"/>
  <c r="AB280" i="10"/>
  <c r="AB281" i="10"/>
  <c r="AB282" i="10"/>
  <c r="AB283" i="10"/>
  <c r="AB284" i="10"/>
  <c r="AB295" i="10"/>
  <c r="AB296" i="10"/>
  <c r="AB297" i="10"/>
  <c r="AB298" i="10"/>
  <c r="AB299" i="10"/>
  <c r="AB300" i="10"/>
  <c r="AB301" i="10"/>
  <c r="AB302" i="10"/>
  <c r="AB303" i="10"/>
  <c r="AB304" i="10"/>
  <c r="AB305" i="10"/>
  <c r="AB306" i="10"/>
  <c r="AB307" i="10"/>
  <c r="AB308" i="10"/>
  <c r="AB309" i="10"/>
  <c r="AB310" i="10"/>
  <c r="AB311" i="10"/>
  <c r="AB312" i="10"/>
  <c r="AB313" i="10"/>
  <c r="AB314" i="10"/>
  <c r="AB315" i="10"/>
  <c r="AB316" i="10"/>
  <c r="AB317" i="10"/>
  <c r="AB318" i="10"/>
  <c r="AB319" i="10"/>
  <c r="AB320" i="10"/>
  <c r="AB321" i="10"/>
  <c r="AB322" i="10"/>
  <c r="AB323" i="10"/>
  <c r="AB324" i="10"/>
  <c r="AB325" i="10"/>
  <c r="AB326" i="10"/>
  <c r="AB327" i="10"/>
  <c r="AB328" i="10"/>
  <c r="AB329" i="10"/>
  <c r="AB336" i="10"/>
  <c r="AB337" i="10"/>
  <c r="AB338" i="10"/>
  <c r="AB339" i="10"/>
  <c r="AB340" i="10"/>
  <c r="AB341" i="10"/>
  <c r="AB342" i="10"/>
  <c r="AB343" i="10"/>
  <c r="AB344" i="10"/>
  <c r="AB345" i="10"/>
  <c r="AB346" i="10"/>
  <c r="AB347" i="10"/>
  <c r="AB379" i="10"/>
  <c r="AB15" i="10"/>
  <c r="AB14" i="10"/>
  <c r="S34" i="10"/>
  <c r="S379" i="10"/>
  <c r="G59" i="10" l="1"/>
  <c r="AF14" i="10" l="1"/>
  <c r="G45" i="10" l="1"/>
  <c r="H45" i="10" s="1"/>
  <c r="Z18" i="10" l="1"/>
  <c r="Z19" i="10"/>
  <c r="Z20" i="10"/>
  <c r="AM18" i="10"/>
  <c r="G26" i="10"/>
  <c r="H26" i="10" s="1"/>
  <c r="K26" i="10"/>
  <c r="L26" i="10" s="1"/>
  <c r="N26" i="10"/>
  <c r="R26" i="10"/>
  <c r="S26" i="10" s="1"/>
  <c r="Z14" i="10" l="1"/>
  <c r="Z15" i="10"/>
  <c r="Z16" i="10"/>
  <c r="Z17" i="10"/>
  <c r="K25" i="10"/>
  <c r="L25" i="10" s="1"/>
  <c r="K24" i="10"/>
  <c r="L24" i="10" s="1"/>
  <c r="K23" i="10"/>
  <c r="L23" i="10" s="1"/>
  <c r="K22" i="10"/>
  <c r="L22" i="10" s="1"/>
  <c r="K21" i="10"/>
  <c r="L21" i="10" s="1"/>
  <c r="K20" i="10"/>
  <c r="K19" i="10"/>
  <c r="L19" i="10" s="1"/>
  <c r="K18" i="10"/>
  <c r="L18" i="10" s="1"/>
  <c r="K17" i="10"/>
  <c r="L17" i="10" s="1"/>
  <c r="K16" i="10"/>
  <c r="L16" i="10" s="1"/>
  <c r="K15" i="10"/>
  <c r="K14" i="10"/>
  <c r="G16" i="10"/>
  <c r="H16" i="10" s="1"/>
  <c r="N16" i="10"/>
  <c r="R16" i="10"/>
  <c r="S16" i="10" s="1"/>
  <c r="V17" i="10"/>
  <c r="W17" i="10" s="1"/>
  <c r="AD17" i="10"/>
  <c r="AF17" i="10"/>
  <c r="AH17" i="10"/>
  <c r="AJ17" i="10"/>
  <c r="AM17" i="10"/>
  <c r="G17" i="10"/>
  <c r="H17" i="10" s="1"/>
  <c r="N17" i="10"/>
  <c r="R17" i="10"/>
  <c r="S17" i="10" s="1"/>
  <c r="V18" i="10"/>
  <c r="W18" i="10" s="1"/>
  <c r="AD18" i="10"/>
  <c r="AF18" i="10"/>
  <c r="AH18" i="10"/>
  <c r="AJ18" i="10"/>
  <c r="G18" i="10"/>
  <c r="H18" i="10" s="1"/>
  <c r="N18" i="10"/>
  <c r="R18" i="10"/>
  <c r="S18" i="10" s="1"/>
  <c r="V19" i="10"/>
  <c r="W19" i="10" s="1"/>
  <c r="AD19" i="10"/>
  <c r="AF19" i="10"/>
  <c r="AH19" i="10"/>
  <c r="AJ19" i="10"/>
  <c r="AM19" i="10"/>
  <c r="G19" i="10"/>
  <c r="H19" i="10" s="1"/>
  <c r="N19" i="10"/>
  <c r="R19" i="10"/>
  <c r="S19" i="10" s="1"/>
  <c r="V20" i="10"/>
  <c r="W20" i="10" s="1"/>
  <c r="AD20" i="10"/>
  <c r="AF20" i="10"/>
  <c r="AH20" i="10"/>
  <c r="AJ20" i="10"/>
  <c r="AM20" i="10"/>
  <c r="G20" i="10"/>
  <c r="H20" i="10" s="1"/>
  <c r="L20" i="10"/>
  <c r="N20" i="10"/>
  <c r="R20" i="10"/>
  <c r="S20" i="10" s="1"/>
  <c r="V21" i="10"/>
  <c r="W21" i="10" s="1"/>
  <c r="Z21" i="10"/>
  <c r="AD21" i="10"/>
  <c r="AF21" i="10"/>
  <c r="AH21" i="10"/>
  <c r="AJ21" i="10"/>
  <c r="AM21" i="10"/>
  <c r="G21" i="10"/>
  <c r="H21" i="10" s="1"/>
  <c r="N21" i="10"/>
  <c r="R21" i="10"/>
  <c r="S21" i="10" s="1"/>
  <c r="V22" i="10"/>
  <c r="W22" i="10" s="1"/>
  <c r="Z22" i="10"/>
  <c r="AD22" i="10"/>
  <c r="AF22" i="10"/>
  <c r="AH22" i="10"/>
  <c r="AJ22" i="10"/>
  <c r="AM22" i="10"/>
  <c r="G22" i="10"/>
  <c r="H22" i="10" s="1"/>
  <c r="N22" i="10"/>
  <c r="R22" i="10"/>
  <c r="S22" i="10" s="1"/>
  <c r="V23" i="10"/>
  <c r="W23" i="10" s="1"/>
  <c r="Z23" i="10"/>
  <c r="AD23" i="10"/>
  <c r="AF23" i="10"/>
  <c r="AH23" i="10"/>
  <c r="AJ23" i="10"/>
  <c r="AM23" i="10"/>
  <c r="G23" i="10"/>
  <c r="H23" i="10" s="1"/>
  <c r="N23" i="10"/>
  <c r="R23" i="10"/>
  <c r="S23" i="10" s="1"/>
  <c r="V24" i="10"/>
  <c r="W24" i="10" s="1"/>
  <c r="Z24" i="10"/>
  <c r="AD24" i="10"/>
  <c r="AF24" i="10"/>
  <c r="AH24" i="10"/>
  <c r="AJ24" i="10"/>
  <c r="AM24" i="10"/>
  <c r="G24" i="10"/>
  <c r="H24" i="10" s="1"/>
  <c r="N24" i="10"/>
  <c r="R24" i="10"/>
  <c r="S24" i="10" s="1"/>
  <c r="V25" i="10"/>
  <c r="W25" i="10" s="1"/>
  <c r="Z25" i="10"/>
  <c r="AD25" i="10"/>
  <c r="AF25" i="10"/>
  <c r="AH25" i="10"/>
  <c r="AJ25" i="10"/>
  <c r="AM25" i="10"/>
  <c r="G25" i="10"/>
  <c r="H25" i="10" s="1"/>
  <c r="N25" i="10"/>
  <c r="R25" i="10"/>
  <c r="S25" i="10" s="1"/>
  <c r="V26" i="10"/>
  <c r="W26" i="10" s="1"/>
  <c r="Z26" i="10"/>
  <c r="AD26" i="10"/>
  <c r="AF26" i="10"/>
  <c r="AH26" i="10"/>
  <c r="AJ26" i="10"/>
  <c r="AM26" i="10"/>
  <c r="G27" i="10"/>
  <c r="H27" i="10" s="1"/>
  <c r="K27" i="10"/>
  <c r="L27" i="10" s="1"/>
  <c r="N27" i="10"/>
  <c r="R27" i="10"/>
  <c r="S27" i="10" s="1"/>
  <c r="V27" i="10"/>
  <c r="W27" i="10" s="1"/>
  <c r="Z27" i="10"/>
  <c r="AD27" i="10"/>
  <c r="AF27" i="10"/>
  <c r="AH27" i="10"/>
  <c r="AJ27" i="10"/>
  <c r="AM27" i="10"/>
  <c r="AP27" i="10"/>
  <c r="AS27" i="10"/>
  <c r="AV27" i="10"/>
  <c r="AY27" i="10"/>
  <c r="BB27" i="10"/>
  <c r="BE27" i="10"/>
  <c r="BH27" i="10"/>
  <c r="BK27" i="10"/>
  <c r="BN27" i="10"/>
  <c r="G28" i="10"/>
  <c r="H28" i="10" s="1"/>
  <c r="K28" i="10"/>
  <c r="L28" i="10" s="1"/>
  <c r="N28" i="10"/>
  <c r="R28" i="10"/>
  <c r="S28" i="10" s="1"/>
  <c r="V28" i="10"/>
  <c r="W28" i="10" s="1"/>
  <c r="Z28" i="10"/>
  <c r="AD28" i="10"/>
  <c r="AF28" i="10"/>
  <c r="AH28" i="10"/>
  <c r="AJ28" i="10"/>
  <c r="AM28" i="10"/>
  <c r="AP28" i="10"/>
  <c r="AS28" i="10"/>
  <c r="AV28" i="10"/>
  <c r="AY28" i="10"/>
  <c r="BB28" i="10"/>
  <c r="BE28" i="10"/>
  <c r="BH28" i="10"/>
  <c r="BK28" i="10"/>
  <c r="BN28" i="10"/>
  <c r="G29" i="10"/>
  <c r="H29" i="10" s="1"/>
  <c r="K29" i="10"/>
  <c r="L29" i="10" s="1"/>
  <c r="N29" i="10"/>
  <c r="R29" i="10"/>
  <c r="S29" i="10" s="1"/>
  <c r="V29" i="10"/>
  <c r="W29" i="10" s="1"/>
  <c r="Z29" i="10"/>
  <c r="AD29" i="10"/>
  <c r="AF29" i="10"/>
  <c r="AH29" i="10"/>
  <c r="AJ29" i="10"/>
  <c r="AM29" i="10"/>
  <c r="AP29" i="10"/>
  <c r="AS29" i="10"/>
  <c r="AV29" i="10"/>
  <c r="AY29" i="10"/>
  <c r="BB29" i="10"/>
  <c r="BE29" i="10"/>
  <c r="BH29" i="10"/>
  <c r="BK29" i="10"/>
  <c r="BN29" i="10"/>
  <c r="G30" i="10"/>
  <c r="H30" i="10" s="1"/>
  <c r="K30" i="10"/>
  <c r="L30" i="10" s="1"/>
  <c r="N30" i="10"/>
  <c r="R30" i="10"/>
  <c r="S30" i="10" s="1"/>
  <c r="V30" i="10"/>
  <c r="W30" i="10" s="1"/>
  <c r="Z30" i="10"/>
  <c r="AD30" i="10"/>
  <c r="AF30" i="10"/>
  <c r="AH30" i="10"/>
  <c r="AJ30" i="10"/>
  <c r="AM30" i="10"/>
  <c r="AP30" i="10"/>
  <c r="AS30" i="10"/>
  <c r="AV30" i="10"/>
  <c r="AY30" i="10"/>
  <c r="BB30" i="10"/>
  <c r="BE30" i="10"/>
  <c r="BH30" i="10"/>
  <c r="BK30" i="10"/>
  <c r="BN30" i="10"/>
  <c r="G31" i="10"/>
  <c r="H31" i="10" s="1"/>
  <c r="K31" i="10"/>
  <c r="L31" i="10" s="1"/>
  <c r="N31" i="10"/>
  <c r="R31" i="10"/>
  <c r="S31" i="10" s="1"/>
  <c r="V31" i="10"/>
  <c r="W31" i="10" s="1"/>
  <c r="Z31" i="10"/>
  <c r="AD31" i="10"/>
  <c r="AF31" i="10"/>
  <c r="AH31" i="10"/>
  <c r="AJ31" i="10"/>
  <c r="AM31" i="10"/>
  <c r="AP31" i="10"/>
  <c r="AS31" i="10"/>
  <c r="AV31" i="10"/>
  <c r="AY31" i="10"/>
  <c r="BB31" i="10"/>
  <c r="BE31" i="10"/>
  <c r="BH31" i="10"/>
  <c r="BK31" i="10"/>
  <c r="BN31" i="10"/>
  <c r="G32" i="10"/>
  <c r="H32" i="10" s="1"/>
  <c r="K32" i="10"/>
  <c r="L32" i="10" s="1"/>
  <c r="N32" i="10"/>
  <c r="R32" i="10"/>
  <c r="S32" i="10" s="1"/>
  <c r="V32" i="10"/>
  <c r="W32" i="10" s="1"/>
  <c r="Z32" i="10"/>
  <c r="AD32" i="10"/>
  <c r="AF32" i="10"/>
  <c r="AH32" i="10"/>
  <c r="AJ32" i="10"/>
  <c r="AM32" i="10"/>
  <c r="AP32" i="10"/>
  <c r="AS32" i="10"/>
  <c r="AV32" i="10"/>
  <c r="AY32" i="10"/>
  <c r="BB32" i="10"/>
  <c r="BE32" i="10"/>
  <c r="BH32" i="10"/>
  <c r="BK32" i="10"/>
  <c r="BN32" i="10"/>
  <c r="G33" i="10"/>
  <c r="H33" i="10" s="1"/>
  <c r="K33" i="10"/>
  <c r="L33" i="10" s="1"/>
  <c r="N33" i="10"/>
  <c r="R33" i="10"/>
  <c r="S33" i="10" s="1"/>
  <c r="V33" i="10"/>
  <c r="W33" i="10" s="1"/>
  <c r="Z33" i="10"/>
  <c r="AD33" i="10"/>
  <c r="AF33" i="10"/>
  <c r="AH33" i="10"/>
  <c r="AJ33" i="10"/>
  <c r="AM33" i="10"/>
  <c r="AP33" i="10"/>
  <c r="AS33" i="10"/>
  <c r="AV33" i="10"/>
  <c r="AY33" i="10"/>
  <c r="BB33" i="10"/>
  <c r="BE33" i="10"/>
  <c r="BH33" i="10"/>
  <c r="BK33" i="10"/>
  <c r="BN33" i="10"/>
  <c r="G34" i="10"/>
  <c r="H34" i="10" s="1"/>
  <c r="K34" i="10"/>
  <c r="L34" i="10" s="1"/>
  <c r="N34" i="10"/>
  <c r="V34" i="10"/>
  <c r="W34" i="10" s="1"/>
  <c r="Z34" i="10"/>
  <c r="AD34" i="10"/>
  <c r="AF34" i="10"/>
  <c r="AH34" i="10"/>
  <c r="AJ34" i="10"/>
  <c r="AM34" i="10"/>
  <c r="AP34" i="10"/>
  <c r="AS34" i="10"/>
  <c r="AV34" i="10"/>
  <c r="AY34" i="10"/>
  <c r="BB34" i="10"/>
  <c r="BE34" i="10"/>
  <c r="BH34" i="10"/>
  <c r="BK34" i="10"/>
  <c r="BN34" i="10"/>
  <c r="G35" i="10"/>
  <c r="H35" i="10" s="1"/>
  <c r="K35" i="10"/>
  <c r="L35" i="10" s="1"/>
  <c r="N35" i="10"/>
  <c r="R35" i="10"/>
  <c r="S35" i="10" s="1"/>
  <c r="V35" i="10"/>
  <c r="W35" i="10" s="1"/>
  <c r="Z35" i="10"/>
  <c r="AD35" i="10"/>
  <c r="AF35" i="10"/>
  <c r="AH35" i="10"/>
  <c r="AJ35" i="10"/>
  <c r="AM35" i="10"/>
  <c r="AP35" i="10"/>
  <c r="AS35" i="10"/>
  <c r="AV35" i="10"/>
  <c r="AY35" i="10"/>
  <c r="BB35" i="10"/>
  <c r="BE35" i="10"/>
  <c r="BH35" i="10"/>
  <c r="BK35" i="10"/>
  <c r="BN35" i="10"/>
  <c r="G36" i="10"/>
  <c r="H36" i="10" s="1"/>
  <c r="K36" i="10"/>
  <c r="L36" i="10" s="1"/>
  <c r="N36" i="10"/>
  <c r="R36" i="10"/>
  <c r="S36" i="10" s="1"/>
  <c r="V36" i="10"/>
  <c r="W36" i="10" s="1"/>
  <c r="Z36" i="10"/>
  <c r="AD36" i="10"/>
  <c r="AF36" i="10"/>
  <c r="AH36" i="10"/>
  <c r="AJ36" i="10"/>
  <c r="AM36" i="10"/>
  <c r="AP36" i="10"/>
  <c r="AS36" i="10"/>
  <c r="AV36" i="10"/>
  <c r="AY36" i="10"/>
  <c r="BB36" i="10"/>
  <c r="BE36" i="10"/>
  <c r="BH36" i="10"/>
  <c r="BK36" i="10"/>
  <c r="BN36" i="10"/>
  <c r="G37" i="10"/>
  <c r="H37" i="10" s="1"/>
  <c r="K37" i="10"/>
  <c r="L37" i="10" s="1"/>
  <c r="N37" i="10"/>
  <c r="R37" i="10"/>
  <c r="S37" i="10" s="1"/>
  <c r="V37" i="10"/>
  <c r="W37" i="10" s="1"/>
  <c r="Z37" i="10"/>
  <c r="AD37" i="10"/>
  <c r="AF37" i="10"/>
  <c r="AH37" i="10"/>
  <c r="AJ37" i="10"/>
  <c r="AM37" i="10"/>
  <c r="AP37" i="10"/>
  <c r="AS37" i="10"/>
  <c r="AV37" i="10"/>
  <c r="AY37" i="10"/>
  <c r="BB37" i="10"/>
  <c r="BE37" i="10"/>
  <c r="BH37" i="10"/>
  <c r="BK37" i="10"/>
  <c r="BN37" i="10"/>
  <c r="G38" i="10"/>
  <c r="H38" i="10" s="1"/>
  <c r="K38" i="10"/>
  <c r="L38" i="10" s="1"/>
  <c r="N38" i="10"/>
  <c r="R38" i="10"/>
  <c r="S38" i="10" s="1"/>
  <c r="V38" i="10"/>
  <c r="W38" i="10" s="1"/>
  <c r="Z38" i="10"/>
  <c r="AD38" i="10"/>
  <c r="AF38" i="10"/>
  <c r="AH38" i="10"/>
  <c r="AJ38" i="10"/>
  <c r="AM38" i="10"/>
  <c r="AP38" i="10"/>
  <c r="AS38" i="10"/>
  <c r="AV38" i="10"/>
  <c r="AY38" i="10"/>
  <c r="BB38" i="10"/>
  <c r="BE38" i="10"/>
  <c r="BH38" i="10"/>
  <c r="BK38" i="10"/>
  <c r="BN38" i="10"/>
  <c r="G39" i="10"/>
  <c r="H39" i="10" s="1"/>
  <c r="K39" i="10"/>
  <c r="L39" i="10" s="1"/>
  <c r="N39" i="10"/>
  <c r="R39" i="10"/>
  <c r="S39" i="10" s="1"/>
  <c r="V39" i="10"/>
  <c r="W39" i="10" s="1"/>
  <c r="Z39" i="10"/>
  <c r="AD39" i="10"/>
  <c r="AF39" i="10"/>
  <c r="AH39" i="10"/>
  <c r="AJ39" i="10"/>
  <c r="AM39" i="10"/>
  <c r="AP39" i="10"/>
  <c r="AS39" i="10"/>
  <c r="AV39" i="10"/>
  <c r="AY39" i="10"/>
  <c r="BB39" i="10"/>
  <c r="BE39" i="10"/>
  <c r="BH39" i="10"/>
  <c r="BK39" i="10"/>
  <c r="BN39" i="10"/>
  <c r="G40" i="10"/>
  <c r="H40" i="10" s="1"/>
  <c r="K40" i="10"/>
  <c r="L40" i="10" s="1"/>
  <c r="N40" i="10"/>
  <c r="R40" i="10"/>
  <c r="S40" i="10" s="1"/>
  <c r="V40" i="10"/>
  <c r="W40" i="10" s="1"/>
  <c r="Z40" i="10"/>
  <c r="AD40" i="10"/>
  <c r="AF40" i="10"/>
  <c r="AH40" i="10"/>
  <c r="AJ40" i="10"/>
  <c r="AM40" i="10"/>
  <c r="AP40" i="10"/>
  <c r="AS40" i="10"/>
  <c r="AV40" i="10"/>
  <c r="AY40" i="10"/>
  <c r="BB40" i="10"/>
  <c r="BE40" i="10"/>
  <c r="BH40" i="10"/>
  <c r="BK40" i="10"/>
  <c r="BN40" i="10"/>
  <c r="G41" i="10"/>
  <c r="H41" i="10" s="1"/>
  <c r="K41" i="10"/>
  <c r="L41" i="10" s="1"/>
  <c r="N41" i="10"/>
  <c r="R41" i="10"/>
  <c r="S41" i="10" s="1"/>
  <c r="V41" i="10"/>
  <c r="W41" i="10" s="1"/>
  <c r="Z41" i="10"/>
  <c r="AD41" i="10"/>
  <c r="AF41" i="10"/>
  <c r="AH41" i="10"/>
  <c r="AJ41" i="10"/>
  <c r="AM41" i="10"/>
  <c r="AP41" i="10"/>
  <c r="AS41" i="10"/>
  <c r="AV41" i="10"/>
  <c r="AY41" i="10"/>
  <c r="BB41" i="10"/>
  <c r="BE41" i="10"/>
  <c r="BH41" i="10"/>
  <c r="BK41" i="10"/>
  <c r="BN41" i="10"/>
  <c r="G42" i="10"/>
  <c r="H42" i="10" s="1"/>
  <c r="K42" i="10"/>
  <c r="L42" i="10" s="1"/>
  <c r="N42" i="10"/>
  <c r="R42" i="10"/>
  <c r="S42" i="10" s="1"/>
  <c r="V42" i="10"/>
  <c r="W42" i="10" s="1"/>
  <c r="Z42" i="10"/>
  <c r="AD42" i="10"/>
  <c r="AF42" i="10"/>
  <c r="AH42" i="10"/>
  <c r="AJ42" i="10"/>
  <c r="AM42" i="10"/>
  <c r="AP42" i="10"/>
  <c r="AS42" i="10"/>
  <c r="AV42" i="10"/>
  <c r="AY42" i="10"/>
  <c r="BB42" i="10"/>
  <c r="BE42" i="10"/>
  <c r="BH42" i="10"/>
  <c r="BK42" i="10"/>
  <c r="BN42" i="10"/>
  <c r="G43" i="10"/>
  <c r="H43" i="10" s="1"/>
  <c r="K43" i="10"/>
  <c r="L43" i="10" s="1"/>
  <c r="N43" i="10"/>
  <c r="R43" i="10"/>
  <c r="S43" i="10" s="1"/>
  <c r="V43" i="10"/>
  <c r="W43" i="10" s="1"/>
  <c r="Z43" i="10"/>
  <c r="AD43" i="10"/>
  <c r="AF43" i="10"/>
  <c r="AH43" i="10"/>
  <c r="AJ43" i="10"/>
  <c r="AM43" i="10"/>
  <c r="AP43" i="10"/>
  <c r="AS43" i="10"/>
  <c r="AV43" i="10"/>
  <c r="AY43" i="10"/>
  <c r="BB43" i="10"/>
  <c r="BE43" i="10"/>
  <c r="BH43" i="10"/>
  <c r="BK43" i="10"/>
  <c r="BN43" i="10"/>
  <c r="G44" i="10"/>
  <c r="H44" i="10" s="1"/>
  <c r="K44" i="10"/>
  <c r="L44" i="10" s="1"/>
  <c r="N44" i="10"/>
  <c r="R44" i="10"/>
  <c r="S44" i="10" s="1"/>
  <c r="V44" i="10"/>
  <c r="W44" i="10" s="1"/>
  <c r="Z44" i="10"/>
  <c r="AD44" i="10"/>
  <c r="AH44" i="10"/>
  <c r="AJ44" i="10"/>
  <c r="AM44" i="10"/>
  <c r="AP44" i="10"/>
  <c r="AS44" i="10"/>
  <c r="AV44" i="10"/>
  <c r="AY44" i="10"/>
  <c r="BB44" i="10"/>
  <c r="BE44" i="10"/>
  <c r="BH44" i="10"/>
  <c r="BK44" i="10"/>
  <c r="BN44" i="10"/>
  <c r="K45" i="10"/>
  <c r="L45" i="10" s="1"/>
  <c r="N45" i="10"/>
  <c r="R45" i="10"/>
  <c r="S45" i="10" s="1"/>
  <c r="V45" i="10"/>
  <c r="W45" i="10" s="1"/>
  <c r="Z45" i="10"/>
  <c r="AD45" i="10"/>
  <c r="AF45" i="10"/>
  <c r="AH45" i="10"/>
  <c r="AJ45" i="10"/>
  <c r="AM45" i="10"/>
  <c r="AP45" i="10"/>
  <c r="AS45" i="10"/>
  <c r="AV45" i="10"/>
  <c r="AY45" i="10"/>
  <c r="BB45" i="10"/>
  <c r="BE45" i="10"/>
  <c r="BH45" i="10"/>
  <c r="BK45" i="10"/>
  <c r="BN45" i="10"/>
  <c r="G46" i="10"/>
  <c r="H46" i="10" s="1"/>
  <c r="K46" i="10"/>
  <c r="L46" i="10" s="1"/>
  <c r="N46" i="10"/>
  <c r="R46" i="10"/>
  <c r="S46" i="10" s="1"/>
  <c r="V46" i="10"/>
  <c r="W46" i="10" s="1"/>
  <c r="Z46" i="10"/>
  <c r="AD46" i="10"/>
  <c r="AF46" i="10"/>
  <c r="AH46" i="10"/>
  <c r="AI46" i="10"/>
  <c r="AM46" i="10"/>
  <c r="AP46" i="10"/>
  <c r="AS46" i="10"/>
  <c r="AV46" i="10"/>
  <c r="AY46" i="10"/>
  <c r="BB46" i="10"/>
  <c r="BE46" i="10"/>
  <c r="BH46" i="10"/>
  <c r="BK46" i="10"/>
  <c r="BN46" i="10"/>
  <c r="G47" i="10"/>
  <c r="H47" i="10" s="1"/>
  <c r="K47" i="10"/>
  <c r="L47" i="10" s="1"/>
  <c r="N47" i="10"/>
  <c r="R47" i="10"/>
  <c r="S47" i="10" s="1"/>
  <c r="V47" i="10"/>
  <c r="W47" i="10" s="1"/>
  <c r="Z47" i="10"/>
  <c r="AD47" i="10"/>
  <c r="AF47" i="10"/>
  <c r="AH47" i="10"/>
  <c r="AI47" i="10"/>
  <c r="AJ47" i="10" s="1"/>
  <c r="AM47" i="10"/>
  <c r="AP47" i="10"/>
  <c r="AS47" i="10"/>
  <c r="AV47" i="10"/>
  <c r="AY47" i="10"/>
  <c r="BB47" i="10"/>
  <c r="BE47" i="10"/>
  <c r="BH47" i="10"/>
  <c r="BK47" i="10"/>
  <c r="BN47" i="10"/>
  <c r="G48" i="10"/>
  <c r="H48" i="10" s="1"/>
  <c r="K48" i="10"/>
  <c r="L48" i="10" s="1"/>
  <c r="N48" i="10"/>
  <c r="R48" i="10"/>
  <c r="S48" i="10" s="1"/>
  <c r="V48" i="10"/>
  <c r="W48" i="10" s="1"/>
  <c r="Z48" i="10"/>
  <c r="AD48" i="10"/>
  <c r="AF48" i="10"/>
  <c r="AH48" i="10"/>
  <c r="AI48" i="10"/>
  <c r="AJ48" i="10" s="1"/>
  <c r="AM48" i="10"/>
  <c r="AP48" i="10"/>
  <c r="AS48" i="10"/>
  <c r="AV48" i="10"/>
  <c r="AY48" i="10"/>
  <c r="BB48" i="10"/>
  <c r="BE48" i="10"/>
  <c r="BH48" i="10"/>
  <c r="BK48" i="10"/>
  <c r="BN48" i="10"/>
  <c r="G49" i="10"/>
  <c r="H49" i="10" s="1"/>
  <c r="K49" i="10"/>
  <c r="L49" i="10" s="1"/>
  <c r="N49" i="10"/>
  <c r="R49" i="10"/>
  <c r="S49" i="10" s="1"/>
  <c r="V49" i="10"/>
  <c r="W49" i="10" s="1"/>
  <c r="Z49" i="10"/>
  <c r="AD49" i="10"/>
  <c r="AF49" i="10"/>
  <c r="AH49" i="10"/>
  <c r="AI49" i="10"/>
  <c r="AJ49" i="10" s="1"/>
  <c r="AM49" i="10"/>
  <c r="AP49" i="10"/>
  <c r="AS49" i="10"/>
  <c r="AV49" i="10"/>
  <c r="AY49" i="10"/>
  <c r="BB49" i="10"/>
  <c r="BE49" i="10"/>
  <c r="BH49" i="10"/>
  <c r="BK49" i="10"/>
  <c r="BN49" i="10"/>
  <c r="G50" i="10"/>
  <c r="H50" i="10" s="1"/>
  <c r="K50" i="10"/>
  <c r="L50" i="10" s="1"/>
  <c r="N50" i="10"/>
  <c r="R50" i="10"/>
  <c r="S50" i="10" s="1"/>
  <c r="V50" i="10"/>
  <c r="W50" i="10" s="1"/>
  <c r="Z50" i="10"/>
  <c r="AD50" i="10"/>
  <c r="AF50" i="10"/>
  <c r="AH50" i="10"/>
  <c r="AI50" i="10"/>
  <c r="AJ50" i="10" s="1"/>
  <c r="AM50" i="10"/>
  <c r="AP50" i="10"/>
  <c r="AS50" i="10"/>
  <c r="AV50" i="10"/>
  <c r="AY50" i="10"/>
  <c r="BB50" i="10"/>
  <c r="BE50" i="10"/>
  <c r="BH50" i="10"/>
  <c r="BK50" i="10"/>
  <c r="BN50" i="10"/>
  <c r="G51" i="10"/>
  <c r="H51" i="10" s="1"/>
  <c r="K51" i="10"/>
  <c r="L51" i="10" s="1"/>
  <c r="N51" i="10"/>
  <c r="R51" i="10"/>
  <c r="S51" i="10" s="1"/>
  <c r="V51" i="10"/>
  <c r="W51" i="10" s="1"/>
  <c r="Z51" i="10"/>
  <c r="AD51" i="10"/>
  <c r="AF51" i="10"/>
  <c r="AH51" i="10"/>
  <c r="AI51" i="10"/>
  <c r="AJ51" i="10" s="1"/>
  <c r="AM51" i="10"/>
  <c r="AP51" i="10"/>
  <c r="AS51" i="10"/>
  <c r="AV51" i="10"/>
  <c r="AY51" i="10"/>
  <c r="BB51" i="10"/>
  <c r="BE51" i="10"/>
  <c r="BH51" i="10"/>
  <c r="BK51" i="10"/>
  <c r="BN51" i="10"/>
  <c r="G52" i="10"/>
  <c r="H52" i="10" s="1"/>
  <c r="K52" i="10"/>
  <c r="L52" i="10" s="1"/>
  <c r="N52" i="10"/>
  <c r="R52" i="10"/>
  <c r="S52" i="10" s="1"/>
  <c r="V52" i="10"/>
  <c r="W52" i="10" s="1"/>
  <c r="Z52" i="10"/>
  <c r="AD52" i="10"/>
  <c r="AF52" i="10"/>
  <c r="AH52" i="10"/>
  <c r="AJ52" i="10"/>
  <c r="AM52" i="10"/>
  <c r="AP52" i="10"/>
  <c r="AS52" i="10"/>
  <c r="AV52" i="10"/>
  <c r="AY52" i="10"/>
  <c r="BB52" i="10"/>
  <c r="BE52" i="10"/>
  <c r="BH52" i="10"/>
  <c r="BK52" i="10"/>
  <c r="BN52" i="10"/>
  <c r="G53" i="10"/>
  <c r="H53" i="10" s="1"/>
  <c r="K53" i="10"/>
  <c r="L53" i="10" s="1"/>
  <c r="N53" i="10"/>
  <c r="R53" i="10"/>
  <c r="S53" i="10" s="1"/>
  <c r="V53" i="10"/>
  <c r="W53" i="10" s="1"/>
  <c r="Z53" i="10"/>
  <c r="AD53" i="10"/>
  <c r="AF53" i="10"/>
  <c r="AH53" i="10"/>
  <c r="AI53" i="10"/>
  <c r="AJ53" i="10" s="1"/>
  <c r="AM53" i="10"/>
  <c r="AP53" i="10"/>
  <c r="AS53" i="10"/>
  <c r="AV53" i="10"/>
  <c r="AY53" i="10"/>
  <c r="BB53" i="10"/>
  <c r="BE53" i="10"/>
  <c r="BH53" i="10"/>
  <c r="BK53" i="10"/>
  <c r="BN53" i="10"/>
  <c r="G54" i="10"/>
  <c r="H54" i="10" s="1"/>
  <c r="K54" i="10"/>
  <c r="L54" i="10" s="1"/>
  <c r="N54" i="10"/>
  <c r="R54" i="10"/>
  <c r="S54" i="10" s="1"/>
  <c r="V54" i="10"/>
  <c r="W54" i="10" s="1"/>
  <c r="Z54" i="10"/>
  <c r="AD54" i="10"/>
  <c r="AF54" i="10"/>
  <c r="AH54" i="10"/>
  <c r="AI54" i="10"/>
  <c r="AJ54" i="10" s="1"/>
  <c r="AM54" i="10"/>
  <c r="AP54" i="10"/>
  <c r="AS54" i="10"/>
  <c r="AV54" i="10"/>
  <c r="AY54" i="10"/>
  <c r="BB54" i="10"/>
  <c r="BE54" i="10"/>
  <c r="BH54" i="10"/>
  <c r="BK54" i="10"/>
  <c r="BN54" i="10"/>
  <c r="G55" i="10"/>
  <c r="H55" i="10" s="1"/>
  <c r="K55" i="10"/>
  <c r="L55" i="10" s="1"/>
  <c r="N55" i="10"/>
  <c r="R55" i="10"/>
  <c r="S55" i="10" s="1"/>
  <c r="V55" i="10"/>
  <c r="W55" i="10" s="1"/>
  <c r="Z55" i="10"/>
  <c r="AD55" i="10"/>
  <c r="AF55" i="10"/>
  <c r="AH55" i="10"/>
  <c r="AJ55" i="10"/>
  <c r="AM55" i="10"/>
  <c r="AP55" i="10"/>
  <c r="AS55" i="10"/>
  <c r="AV55" i="10"/>
  <c r="AY55" i="10"/>
  <c r="BB55" i="10"/>
  <c r="BE55" i="10"/>
  <c r="BH55" i="10"/>
  <c r="BK55" i="10"/>
  <c r="BN55" i="10"/>
  <c r="G56" i="10"/>
  <c r="H56" i="10" s="1"/>
  <c r="K56" i="10"/>
  <c r="L56" i="10" s="1"/>
  <c r="N56" i="10"/>
  <c r="R56" i="10"/>
  <c r="S56" i="10" s="1"/>
  <c r="V56" i="10"/>
  <c r="W56" i="10" s="1"/>
  <c r="Z56" i="10"/>
  <c r="AD56" i="10"/>
  <c r="AF56" i="10"/>
  <c r="AH56" i="10"/>
  <c r="AI56" i="10"/>
  <c r="AJ56" i="10" s="1"/>
  <c r="AM56" i="10"/>
  <c r="AP56" i="10"/>
  <c r="AS56" i="10"/>
  <c r="AV56" i="10"/>
  <c r="AY56" i="10"/>
  <c r="BB56" i="10"/>
  <c r="BE56" i="10"/>
  <c r="BH56" i="10"/>
  <c r="BK56" i="10"/>
  <c r="BN56" i="10"/>
  <c r="G57" i="10"/>
  <c r="H57" i="10" s="1"/>
  <c r="K57" i="10"/>
  <c r="L57" i="10" s="1"/>
  <c r="N57" i="10"/>
  <c r="R57" i="10"/>
  <c r="S57" i="10" s="1"/>
  <c r="V57" i="10"/>
  <c r="W57" i="10" s="1"/>
  <c r="Z57" i="10"/>
  <c r="AD57" i="10"/>
  <c r="AF57" i="10"/>
  <c r="AH57" i="10"/>
  <c r="AJ57" i="10"/>
  <c r="AM57" i="10"/>
  <c r="AP57" i="10"/>
  <c r="AS57" i="10"/>
  <c r="AV57" i="10"/>
  <c r="AY57" i="10"/>
  <c r="BB57" i="10"/>
  <c r="BE57" i="10"/>
  <c r="BH57" i="10"/>
  <c r="BK57" i="10"/>
  <c r="BN57" i="10"/>
  <c r="G58" i="10"/>
  <c r="H58" i="10" s="1"/>
  <c r="K58" i="10"/>
  <c r="L58" i="10" s="1"/>
  <c r="N58" i="10"/>
  <c r="R58" i="10"/>
  <c r="S58" i="10" s="1"/>
  <c r="V58" i="10"/>
  <c r="W58" i="10" s="1"/>
  <c r="Z58" i="10"/>
  <c r="AD58" i="10"/>
  <c r="AF58" i="10"/>
  <c r="AH58" i="10"/>
  <c r="AJ58" i="10"/>
  <c r="AM58" i="10"/>
  <c r="AP58" i="10"/>
  <c r="AS58" i="10"/>
  <c r="AV58" i="10"/>
  <c r="AY58" i="10"/>
  <c r="BB58" i="10"/>
  <c r="BE58" i="10"/>
  <c r="BH58" i="10"/>
  <c r="BK58" i="10"/>
  <c r="BN58" i="10"/>
  <c r="H59" i="10"/>
  <c r="K59" i="10"/>
  <c r="L59" i="10" s="1"/>
  <c r="N59" i="10"/>
  <c r="R59" i="10"/>
  <c r="S59" i="10" s="1"/>
  <c r="V59" i="10"/>
  <c r="W59" i="10" s="1"/>
  <c r="Z59" i="10"/>
  <c r="AD59" i="10"/>
  <c r="AF59" i="10"/>
  <c r="AH59" i="10"/>
  <c r="AJ59" i="10"/>
  <c r="AM59" i="10"/>
  <c r="AP59" i="10"/>
  <c r="AS59" i="10"/>
  <c r="AV59" i="10"/>
  <c r="AY59" i="10"/>
  <c r="BB59" i="10"/>
  <c r="BE59" i="10"/>
  <c r="BH59" i="10"/>
  <c r="BK59" i="10"/>
  <c r="BN59" i="10"/>
  <c r="G60" i="10"/>
  <c r="H60" i="10" s="1"/>
  <c r="K60" i="10"/>
  <c r="L60" i="10" s="1"/>
  <c r="N60" i="10"/>
  <c r="R60" i="10"/>
  <c r="S60" i="10" s="1"/>
  <c r="V60" i="10"/>
  <c r="W60" i="10" s="1"/>
  <c r="Z60" i="10"/>
  <c r="AD60" i="10"/>
  <c r="AF60" i="10"/>
  <c r="AH60" i="10"/>
  <c r="AJ60" i="10"/>
  <c r="AM60" i="10"/>
  <c r="AP60" i="10"/>
  <c r="AS60" i="10"/>
  <c r="AV60" i="10"/>
  <c r="AY60" i="10"/>
  <c r="BB60" i="10"/>
  <c r="BE60" i="10"/>
  <c r="BH60" i="10"/>
  <c r="BK60" i="10"/>
  <c r="BN60" i="10"/>
  <c r="G61" i="10"/>
  <c r="H61" i="10" s="1"/>
  <c r="K61" i="10"/>
  <c r="L61" i="10" s="1"/>
  <c r="N61" i="10"/>
  <c r="R61" i="10"/>
  <c r="S61" i="10" s="1"/>
  <c r="V61" i="10"/>
  <c r="W61" i="10" s="1"/>
  <c r="Z61" i="10"/>
  <c r="AD61" i="10"/>
  <c r="AF61" i="10"/>
  <c r="AH61" i="10"/>
  <c r="AJ61" i="10"/>
  <c r="AM61" i="10"/>
  <c r="AP61" i="10"/>
  <c r="AS61" i="10"/>
  <c r="AV61" i="10"/>
  <c r="AY61" i="10"/>
  <c r="BB61" i="10"/>
  <c r="BE61" i="10"/>
  <c r="BH61" i="10"/>
  <c r="BK61" i="10"/>
  <c r="BN61" i="10"/>
  <c r="G62" i="10"/>
  <c r="H62" i="10" s="1"/>
  <c r="K62" i="10"/>
  <c r="L62" i="10" s="1"/>
  <c r="N62" i="10"/>
  <c r="R62" i="10"/>
  <c r="S62" i="10" s="1"/>
  <c r="V62" i="10"/>
  <c r="W62" i="10" s="1"/>
  <c r="Z62" i="10"/>
  <c r="AD62" i="10"/>
  <c r="AF62" i="10"/>
  <c r="AH62" i="10"/>
  <c r="AJ62" i="10"/>
  <c r="AM62" i="10"/>
  <c r="AP62" i="10"/>
  <c r="AS62" i="10"/>
  <c r="AV62" i="10"/>
  <c r="AY62" i="10"/>
  <c r="BB62" i="10"/>
  <c r="BE62" i="10"/>
  <c r="BH62" i="10"/>
  <c r="BK62" i="10"/>
  <c r="BN62" i="10"/>
  <c r="G63" i="10"/>
  <c r="H63" i="10" s="1"/>
  <c r="K63" i="10"/>
  <c r="L63" i="10" s="1"/>
  <c r="N63" i="10"/>
  <c r="R63" i="10"/>
  <c r="S63" i="10" s="1"/>
  <c r="V63" i="10"/>
  <c r="W63" i="10" s="1"/>
  <c r="Z63" i="10"/>
  <c r="AD63" i="10"/>
  <c r="AF63" i="10"/>
  <c r="AH63" i="10"/>
  <c r="AJ63" i="10"/>
  <c r="AM63" i="10"/>
  <c r="AP63" i="10"/>
  <c r="AS63" i="10"/>
  <c r="AV63" i="10"/>
  <c r="AY63" i="10"/>
  <c r="BB63" i="10"/>
  <c r="BE63" i="10"/>
  <c r="BH63" i="10"/>
  <c r="BK63" i="10"/>
  <c r="BN63" i="10"/>
  <c r="G64" i="10"/>
  <c r="H64" i="10" s="1"/>
  <c r="K64" i="10"/>
  <c r="L64" i="10" s="1"/>
  <c r="N64" i="10"/>
  <c r="R64" i="10"/>
  <c r="S64" i="10" s="1"/>
  <c r="V64" i="10"/>
  <c r="W64" i="10" s="1"/>
  <c r="Z64" i="10"/>
  <c r="AD64" i="10"/>
  <c r="AF64" i="10"/>
  <c r="AH64" i="10"/>
  <c r="AJ64" i="10"/>
  <c r="AM64" i="10"/>
  <c r="AP64" i="10"/>
  <c r="AS64" i="10"/>
  <c r="AV64" i="10"/>
  <c r="AY64" i="10"/>
  <c r="BB64" i="10"/>
  <c r="BE64" i="10"/>
  <c r="BH64" i="10"/>
  <c r="BK64" i="10"/>
  <c r="BN64" i="10"/>
  <c r="G65" i="10"/>
  <c r="H65" i="10" s="1"/>
  <c r="K65" i="10"/>
  <c r="L65" i="10" s="1"/>
  <c r="N65" i="10"/>
  <c r="R65" i="10"/>
  <c r="S65" i="10" s="1"/>
  <c r="V65" i="10"/>
  <c r="W65" i="10" s="1"/>
  <c r="Z65" i="10"/>
  <c r="AD65" i="10"/>
  <c r="AF65" i="10"/>
  <c r="AH65" i="10"/>
  <c r="AJ65" i="10"/>
  <c r="AM65" i="10"/>
  <c r="AP65" i="10"/>
  <c r="AS65" i="10"/>
  <c r="AV65" i="10"/>
  <c r="AY65" i="10"/>
  <c r="BB65" i="10"/>
  <c r="BE65" i="10"/>
  <c r="BH65" i="10"/>
  <c r="BK65" i="10"/>
  <c r="BN65" i="10"/>
  <c r="G66" i="10"/>
  <c r="H66" i="10" s="1"/>
  <c r="K66" i="10"/>
  <c r="L66" i="10" s="1"/>
  <c r="N66" i="10"/>
  <c r="R66" i="10"/>
  <c r="S66" i="10" s="1"/>
  <c r="V66" i="10"/>
  <c r="W66" i="10" s="1"/>
  <c r="Z66" i="10"/>
  <c r="AD66" i="10"/>
  <c r="AF66" i="10"/>
  <c r="AH66" i="10"/>
  <c r="AJ66" i="10"/>
  <c r="AM66" i="10"/>
  <c r="AP66" i="10"/>
  <c r="AS66" i="10"/>
  <c r="AV66" i="10"/>
  <c r="AY66" i="10"/>
  <c r="BB66" i="10"/>
  <c r="BE66" i="10"/>
  <c r="BH66" i="10"/>
  <c r="BK66" i="10"/>
  <c r="BN66" i="10"/>
  <c r="G67" i="10"/>
  <c r="H67" i="10" s="1"/>
  <c r="K67" i="10"/>
  <c r="L67" i="10" s="1"/>
  <c r="N67" i="10"/>
  <c r="R67" i="10"/>
  <c r="S67" i="10" s="1"/>
  <c r="V67" i="10"/>
  <c r="W67" i="10" s="1"/>
  <c r="Z67" i="10"/>
  <c r="AD67" i="10"/>
  <c r="AF67" i="10"/>
  <c r="AH67" i="10"/>
  <c r="AJ67" i="10"/>
  <c r="AM67" i="10"/>
  <c r="AP67" i="10"/>
  <c r="AS67" i="10"/>
  <c r="AV67" i="10"/>
  <c r="AY67" i="10"/>
  <c r="BB67" i="10"/>
  <c r="BE67" i="10"/>
  <c r="BH67" i="10"/>
  <c r="BK67" i="10"/>
  <c r="BN67" i="10"/>
  <c r="G68" i="10"/>
  <c r="H68" i="10" s="1"/>
  <c r="K68" i="10"/>
  <c r="L68" i="10" s="1"/>
  <c r="N68" i="10"/>
  <c r="R68" i="10"/>
  <c r="S68" i="10" s="1"/>
  <c r="V68" i="10"/>
  <c r="W68" i="10" s="1"/>
  <c r="Z68" i="10"/>
  <c r="AD68" i="10"/>
  <c r="AF68" i="10"/>
  <c r="AH68" i="10"/>
  <c r="AJ68" i="10"/>
  <c r="AM68" i="10"/>
  <c r="AP68" i="10"/>
  <c r="AS68" i="10"/>
  <c r="AV68" i="10"/>
  <c r="AY68" i="10"/>
  <c r="BB68" i="10"/>
  <c r="BE68" i="10"/>
  <c r="BH68" i="10"/>
  <c r="BK68" i="10"/>
  <c r="BN68" i="10"/>
  <c r="G69" i="10"/>
  <c r="H69" i="10" s="1"/>
  <c r="K69" i="10"/>
  <c r="L69" i="10" s="1"/>
  <c r="N69" i="10"/>
  <c r="R69" i="10"/>
  <c r="S69" i="10" s="1"/>
  <c r="V69" i="10"/>
  <c r="W69" i="10" s="1"/>
  <c r="Z69" i="10"/>
  <c r="AD69" i="10"/>
  <c r="AF69" i="10"/>
  <c r="AH69" i="10"/>
  <c r="AJ69" i="10"/>
  <c r="AM69" i="10"/>
  <c r="AP69" i="10"/>
  <c r="AS69" i="10"/>
  <c r="AV69" i="10"/>
  <c r="AY69" i="10"/>
  <c r="BB69" i="10"/>
  <c r="BE69" i="10"/>
  <c r="BH69" i="10"/>
  <c r="BK69" i="10"/>
  <c r="BN69" i="10"/>
  <c r="G70" i="10"/>
  <c r="H70" i="10" s="1"/>
  <c r="K70" i="10"/>
  <c r="L70" i="10" s="1"/>
  <c r="N70" i="10"/>
  <c r="R70" i="10"/>
  <c r="S70" i="10" s="1"/>
  <c r="V70" i="10"/>
  <c r="W70" i="10" s="1"/>
  <c r="Z70" i="10"/>
  <c r="AD70" i="10"/>
  <c r="AF70" i="10"/>
  <c r="AH70" i="10"/>
  <c r="AJ70" i="10"/>
  <c r="AM70" i="10"/>
  <c r="AP70" i="10"/>
  <c r="AS70" i="10"/>
  <c r="AV70" i="10"/>
  <c r="AY70" i="10"/>
  <c r="BB70" i="10"/>
  <c r="BE70" i="10"/>
  <c r="BH70" i="10"/>
  <c r="BK70" i="10"/>
  <c r="BN70" i="10"/>
  <c r="G71" i="10"/>
  <c r="H71" i="10" s="1"/>
  <c r="K71" i="10"/>
  <c r="L71" i="10" s="1"/>
  <c r="N71" i="10"/>
  <c r="R71" i="10"/>
  <c r="S71" i="10" s="1"/>
  <c r="V71" i="10"/>
  <c r="W71" i="10" s="1"/>
  <c r="Z71" i="10"/>
  <c r="AD71" i="10"/>
  <c r="AF71" i="10"/>
  <c r="AH71" i="10"/>
  <c r="AI71" i="10"/>
  <c r="AJ71" i="10" s="1"/>
  <c r="AM71" i="10"/>
  <c r="AP71" i="10"/>
  <c r="AS71" i="10"/>
  <c r="AV71" i="10"/>
  <c r="AY71" i="10"/>
  <c r="BB71" i="10"/>
  <c r="BE71" i="10"/>
  <c r="BH71" i="10"/>
  <c r="BK71" i="10"/>
  <c r="BN71" i="10"/>
  <c r="G72" i="10"/>
  <c r="H72" i="10" s="1"/>
  <c r="K72" i="10"/>
  <c r="L72" i="10" s="1"/>
  <c r="N72" i="10"/>
  <c r="R72" i="10"/>
  <c r="S72" i="10" s="1"/>
  <c r="V72" i="10"/>
  <c r="W72" i="10" s="1"/>
  <c r="Z72" i="10"/>
  <c r="AD72" i="10"/>
  <c r="AF72" i="10"/>
  <c r="AH72" i="10"/>
  <c r="AI72" i="10"/>
  <c r="AJ72" i="10" s="1"/>
  <c r="AM72" i="10"/>
  <c r="AP72" i="10"/>
  <c r="AS72" i="10"/>
  <c r="AV72" i="10"/>
  <c r="AY72" i="10"/>
  <c r="BB72" i="10"/>
  <c r="BE72" i="10"/>
  <c r="BH72" i="10"/>
  <c r="BK72" i="10"/>
  <c r="BN72" i="10"/>
  <c r="G73" i="10"/>
  <c r="H73" i="10" s="1"/>
  <c r="K73" i="10"/>
  <c r="L73" i="10" s="1"/>
  <c r="N73" i="10"/>
  <c r="R73" i="10"/>
  <c r="S73" i="10" s="1"/>
  <c r="V73" i="10"/>
  <c r="W73" i="10" s="1"/>
  <c r="Z73" i="10"/>
  <c r="AD73" i="10"/>
  <c r="AF73" i="10"/>
  <c r="AH73" i="10"/>
  <c r="AJ73" i="10"/>
  <c r="AM73" i="10"/>
  <c r="AP73" i="10"/>
  <c r="AS73" i="10"/>
  <c r="AV73" i="10"/>
  <c r="AY73" i="10"/>
  <c r="BB73" i="10"/>
  <c r="BE73" i="10"/>
  <c r="BH73" i="10"/>
  <c r="BK73" i="10"/>
  <c r="BN73" i="10"/>
  <c r="G74" i="10"/>
  <c r="H74" i="10" s="1"/>
  <c r="K74" i="10"/>
  <c r="L74" i="10" s="1"/>
  <c r="N74" i="10"/>
  <c r="R74" i="10"/>
  <c r="S74" i="10" s="1"/>
  <c r="V74" i="10"/>
  <c r="W74" i="10" s="1"/>
  <c r="Z74" i="10"/>
  <c r="AD74" i="10"/>
  <c r="AF74" i="10"/>
  <c r="AH74" i="10"/>
  <c r="AJ74" i="10"/>
  <c r="AM74" i="10"/>
  <c r="AP74" i="10"/>
  <c r="AS74" i="10"/>
  <c r="AV74" i="10"/>
  <c r="AY74" i="10"/>
  <c r="BB74" i="10"/>
  <c r="BE74" i="10"/>
  <c r="BH74" i="10"/>
  <c r="BK74" i="10"/>
  <c r="BN74" i="10"/>
  <c r="G75" i="10"/>
  <c r="H75" i="10" s="1"/>
  <c r="K75" i="10"/>
  <c r="L75" i="10" s="1"/>
  <c r="N75" i="10"/>
  <c r="R75" i="10"/>
  <c r="S75" i="10" s="1"/>
  <c r="V75" i="10"/>
  <c r="W75" i="10" s="1"/>
  <c r="Z75" i="10"/>
  <c r="AD75" i="10"/>
  <c r="AF75" i="10"/>
  <c r="AH75" i="10"/>
  <c r="AI75" i="10"/>
  <c r="AJ75" i="10" s="1"/>
  <c r="AM75" i="10"/>
  <c r="AP75" i="10"/>
  <c r="AS75" i="10"/>
  <c r="AV75" i="10"/>
  <c r="AY75" i="10"/>
  <c r="BB75" i="10"/>
  <c r="BE75" i="10"/>
  <c r="BH75" i="10"/>
  <c r="BK75" i="10"/>
  <c r="BN75" i="10"/>
  <c r="G76" i="10"/>
  <c r="H76" i="10" s="1"/>
  <c r="K76" i="10"/>
  <c r="L76" i="10" s="1"/>
  <c r="N76" i="10"/>
  <c r="R76" i="10"/>
  <c r="S76" i="10" s="1"/>
  <c r="V76" i="10"/>
  <c r="W76" i="10" s="1"/>
  <c r="Z76" i="10"/>
  <c r="AD76" i="10"/>
  <c r="AF76" i="10"/>
  <c r="AH76" i="10"/>
  <c r="AI76" i="10"/>
  <c r="AJ76" i="10" s="1"/>
  <c r="AM76" i="10"/>
  <c r="AP76" i="10"/>
  <c r="AS76" i="10"/>
  <c r="AV76" i="10"/>
  <c r="AY76" i="10"/>
  <c r="BB76" i="10"/>
  <c r="BE76" i="10"/>
  <c r="BH76" i="10"/>
  <c r="BK76" i="10"/>
  <c r="BN76" i="10"/>
  <c r="G77" i="10"/>
  <c r="H77" i="10" s="1"/>
  <c r="K77" i="10"/>
  <c r="L77" i="10" s="1"/>
  <c r="N77" i="10"/>
  <c r="R77" i="10"/>
  <c r="S77" i="10" s="1"/>
  <c r="V77" i="10"/>
  <c r="W77" i="10" s="1"/>
  <c r="Z77" i="10"/>
  <c r="AD77" i="10"/>
  <c r="AF77" i="10"/>
  <c r="AH77" i="10"/>
  <c r="AI77" i="10"/>
  <c r="AJ77" i="10" s="1"/>
  <c r="AM77" i="10"/>
  <c r="AP77" i="10"/>
  <c r="AS77" i="10"/>
  <c r="AV77" i="10"/>
  <c r="AY77" i="10"/>
  <c r="BB77" i="10"/>
  <c r="BE77" i="10"/>
  <c r="BH77" i="10"/>
  <c r="BK77" i="10"/>
  <c r="BN77" i="10"/>
  <c r="G78" i="10"/>
  <c r="H78" i="10" s="1"/>
  <c r="K78" i="10"/>
  <c r="L78" i="10" s="1"/>
  <c r="N78" i="10"/>
  <c r="R78" i="10"/>
  <c r="S78" i="10" s="1"/>
  <c r="V78" i="10"/>
  <c r="W78" i="10" s="1"/>
  <c r="Z78" i="10"/>
  <c r="AD78" i="10"/>
  <c r="AF78" i="10"/>
  <c r="AH78" i="10"/>
  <c r="AJ78" i="10"/>
  <c r="AM78" i="10"/>
  <c r="AP78" i="10"/>
  <c r="AS78" i="10"/>
  <c r="AV78" i="10"/>
  <c r="AY78" i="10"/>
  <c r="BB78" i="10"/>
  <c r="BE78" i="10"/>
  <c r="BH78" i="10"/>
  <c r="BK78" i="10"/>
  <c r="BN78" i="10"/>
  <c r="G79" i="10"/>
  <c r="H79" i="10" s="1"/>
  <c r="K79" i="10"/>
  <c r="L79" i="10" s="1"/>
  <c r="N79" i="10"/>
  <c r="R79" i="10"/>
  <c r="S79" i="10" s="1"/>
  <c r="V79" i="10"/>
  <c r="W79" i="10" s="1"/>
  <c r="Z79" i="10"/>
  <c r="AD79" i="10"/>
  <c r="AF79" i="10"/>
  <c r="AH79" i="10"/>
  <c r="AI79" i="10"/>
  <c r="AJ79" i="10" s="1"/>
  <c r="AM79" i="10"/>
  <c r="AP79" i="10"/>
  <c r="AS79" i="10"/>
  <c r="AV79" i="10"/>
  <c r="AY79" i="10"/>
  <c r="BB79" i="10"/>
  <c r="BE79" i="10"/>
  <c r="BH79" i="10"/>
  <c r="BK79" i="10"/>
  <c r="BN79" i="10"/>
  <c r="G80" i="10"/>
  <c r="H80" i="10" s="1"/>
  <c r="K80" i="10"/>
  <c r="L80" i="10" s="1"/>
  <c r="N80" i="10"/>
  <c r="R80" i="10"/>
  <c r="S80" i="10" s="1"/>
  <c r="V80" i="10"/>
  <c r="W80" i="10" s="1"/>
  <c r="Z80" i="10"/>
  <c r="AD80" i="10"/>
  <c r="AF80" i="10"/>
  <c r="AH80" i="10"/>
  <c r="AI80" i="10"/>
  <c r="AJ80" i="10" s="1"/>
  <c r="AM80" i="10"/>
  <c r="AP80" i="10"/>
  <c r="AS80" i="10"/>
  <c r="AV80" i="10"/>
  <c r="AY80" i="10"/>
  <c r="BB80" i="10"/>
  <c r="BE80" i="10"/>
  <c r="BH80" i="10"/>
  <c r="BK80" i="10"/>
  <c r="BN80" i="10"/>
  <c r="G81" i="10"/>
  <c r="H81" i="10" s="1"/>
  <c r="K81" i="10"/>
  <c r="L81" i="10" s="1"/>
  <c r="N81" i="10"/>
  <c r="R81" i="10"/>
  <c r="S81" i="10" s="1"/>
  <c r="V81" i="10"/>
  <c r="W81" i="10" s="1"/>
  <c r="Z81" i="10"/>
  <c r="AD81" i="10"/>
  <c r="AF81" i="10"/>
  <c r="AH81" i="10"/>
  <c r="AJ81" i="10"/>
  <c r="AM81" i="10"/>
  <c r="AP81" i="10"/>
  <c r="AS81" i="10"/>
  <c r="AV81" i="10"/>
  <c r="AY81" i="10"/>
  <c r="BB81" i="10"/>
  <c r="BE81" i="10"/>
  <c r="BH81" i="10"/>
  <c r="BK81" i="10"/>
  <c r="BN81" i="10"/>
  <c r="G82" i="10"/>
  <c r="H82" i="10" s="1"/>
  <c r="K82" i="10"/>
  <c r="L82" i="10" s="1"/>
  <c r="N82" i="10"/>
  <c r="R82" i="10"/>
  <c r="S82" i="10" s="1"/>
  <c r="V82" i="10"/>
  <c r="W82" i="10" s="1"/>
  <c r="Z82" i="10"/>
  <c r="AD82" i="10"/>
  <c r="AF82" i="10"/>
  <c r="AH82" i="10"/>
  <c r="AI82" i="10"/>
  <c r="AJ82" i="10" s="1"/>
  <c r="AM82" i="10"/>
  <c r="AP82" i="10"/>
  <c r="AS82" i="10"/>
  <c r="AV82" i="10"/>
  <c r="AY82" i="10"/>
  <c r="BB82" i="10"/>
  <c r="BE82" i="10"/>
  <c r="BH82" i="10"/>
  <c r="BK82" i="10"/>
  <c r="BN82" i="10"/>
  <c r="G83" i="10"/>
  <c r="H83" i="10" s="1"/>
  <c r="K83" i="10"/>
  <c r="L83" i="10" s="1"/>
  <c r="N83" i="10"/>
  <c r="R83" i="10"/>
  <c r="S83" i="10" s="1"/>
  <c r="V83" i="10"/>
  <c r="W83" i="10" s="1"/>
  <c r="Z83" i="10"/>
  <c r="AD83" i="10"/>
  <c r="AF83" i="10"/>
  <c r="AH83" i="10"/>
  <c r="AI83" i="10"/>
  <c r="AJ83" i="10" s="1"/>
  <c r="AM83" i="10"/>
  <c r="AP83" i="10"/>
  <c r="AS83" i="10"/>
  <c r="AV83" i="10"/>
  <c r="AY83" i="10"/>
  <c r="BB83" i="10"/>
  <c r="BE83" i="10"/>
  <c r="BH83" i="10"/>
  <c r="BK83" i="10"/>
  <c r="BN83" i="10"/>
  <c r="G84" i="10"/>
  <c r="H84" i="10" s="1"/>
  <c r="K84" i="10"/>
  <c r="L84" i="10" s="1"/>
  <c r="N84" i="10"/>
  <c r="R84" i="10"/>
  <c r="S84" i="10" s="1"/>
  <c r="V84" i="10"/>
  <c r="W84" i="10" s="1"/>
  <c r="Z84" i="10"/>
  <c r="AD84" i="10"/>
  <c r="AF84" i="10"/>
  <c r="AH84" i="10"/>
  <c r="AI84" i="10"/>
  <c r="AJ84" i="10" s="1"/>
  <c r="AM84" i="10"/>
  <c r="AP84" i="10"/>
  <c r="AS84" i="10"/>
  <c r="AV84" i="10"/>
  <c r="AY84" i="10"/>
  <c r="BB84" i="10"/>
  <c r="BE84" i="10"/>
  <c r="BH84" i="10"/>
  <c r="BK84" i="10"/>
  <c r="BN84" i="10"/>
  <c r="G85" i="10"/>
  <c r="H85" i="10" s="1"/>
  <c r="K85" i="10"/>
  <c r="L85" i="10" s="1"/>
  <c r="N85" i="10"/>
  <c r="R85" i="10"/>
  <c r="S85" i="10" s="1"/>
  <c r="V85" i="10"/>
  <c r="W85" i="10" s="1"/>
  <c r="Z85" i="10"/>
  <c r="AD85" i="10"/>
  <c r="AF85" i="10"/>
  <c r="AH85" i="10"/>
  <c r="AI85" i="10"/>
  <c r="AJ85" i="10" s="1"/>
  <c r="AM85" i="10"/>
  <c r="AP85" i="10"/>
  <c r="AS85" i="10"/>
  <c r="AV85" i="10"/>
  <c r="AY85" i="10"/>
  <c r="BB85" i="10"/>
  <c r="BE85" i="10"/>
  <c r="BH85" i="10"/>
  <c r="BK85" i="10"/>
  <c r="BN85" i="10"/>
  <c r="G86" i="10"/>
  <c r="H86" i="10" s="1"/>
  <c r="K86" i="10"/>
  <c r="L86" i="10" s="1"/>
  <c r="N86" i="10"/>
  <c r="R86" i="10"/>
  <c r="S86" i="10" s="1"/>
  <c r="V86" i="10"/>
  <c r="W86" i="10" s="1"/>
  <c r="Z86" i="10"/>
  <c r="AD86" i="10"/>
  <c r="AF86" i="10"/>
  <c r="AH86" i="10"/>
  <c r="AI86" i="10"/>
  <c r="AJ86" i="10" s="1"/>
  <c r="AM86" i="10"/>
  <c r="AP86" i="10"/>
  <c r="AS86" i="10"/>
  <c r="AV86" i="10"/>
  <c r="AY86" i="10"/>
  <c r="BB86" i="10"/>
  <c r="BE86" i="10"/>
  <c r="BH86" i="10"/>
  <c r="BK86" i="10"/>
  <c r="BN86" i="10"/>
  <c r="G87" i="10"/>
  <c r="H87" i="10" s="1"/>
  <c r="K87" i="10"/>
  <c r="L87" i="10" s="1"/>
  <c r="N87" i="10"/>
  <c r="R87" i="10"/>
  <c r="S87" i="10" s="1"/>
  <c r="V87" i="10"/>
  <c r="W87" i="10" s="1"/>
  <c r="Z87" i="10"/>
  <c r="AD87" i="10"/>
  <c r="AF87" i="10"/>
  <c r="AH87" i="10"/>
  <c r="AI87" i="10"/>
  <c r="AJ87" i="10" s="1"/>
  <c r="AM87" i="10"/>
  <c r="AP87" i="10"/>
  <c r="AS87" i="10"/>
  <c r="AV87" i="10"/>
  <c r="AY87" i="10"/>
  <c r="BB87" i="10"/>
  <c r="BE87" i="10"/>
  <c r="BH87" i="10"/>
  <c r="BK87" i="10"/>
  <c r="BN87" i="10"/>
  <c r="G88" i="10"/>
  <c r="H88" i="10" s="1"/>
  <c r="K88" i="10"/>
  <c r="L88" i="10" s="1"/>
  <c r="N88" i="10"/>
  <c r="R88" i="10"/>
  <c r="S88" i="10" s="1"/>
  <c r="V88" i="10"/>
  <c r="W88" i="10" s="1"/>
  <c r="Z88" i="10"/>
  <c r="AD88" i="10"/>
  <c r="AF88" i="10"/>
  <c r="AH88" i="10"/>
  <c r="AI88" i="10"/>
  <c r="AJ88" i="10" s="1"/>
  <c r="AM88" i="10"/>
  <c r="AP88" i="10"/>
  <c r="AS88" i="10"/>
  <c r="AV88" i="10"/>
  <c r="AY88" i="10"/>
  <c r="BB88" i="10"/>
  <c r="BE88" i="10"/>
  <c r="BH88" i="10"/>
  <c r="BK88" i="10"/>
  <c r="BN88" i="10"/>
  <c r="G89" i="10"/>
  <c r="H89" i="10" s="1"/>
  <c r="K89" i="10"/>
  <c r="L89" i="10" s="1"/>
  <c r="N89" i="10"/>
  <c r="R89" i="10"/>
  <c r="S89" i="10" s="1"/>
  <c r="V89" i="10"/>
  <c r="W89" i="10" s="1"/>
  <c r="Z89" i="10"/>
  <c r="AD89" i="10"/>
  <c r="AF89" i="10"/>
  <c r="AH89" i="10"/>
  <c r="AI89" i="10"/>
  <c r="AJ89" i="10" s="1"/>
  <c r="AM89" i="10"/>
  <c r="AP89" i="10"/>
  <c r="AS89" i="10"/>
  <c r="AV89" i="10"/>
  <c r="AY89" i="10"/>
  <c r="BB89" i="10"/>
  <c r="BE89" i="10"/>
  <c r="BH89" i="10"/>
  <c r="BK89" i="10"/>
  <c r="BN89" i="10"/>
  <c r="G90" i="10"/>
  <c r="H90" i="10" s="1"/>
  <c r="K90" i="10"/>
  <c r="L90" i="10" s="1"/>
  <c r="N90" i="10"/>
  <c r="R90" i="10"/>
  <c r="S90" i="10" s="1"/>
  <c r="V90" i="10"/>
  <c r="W90" i="10" s="1"/>
  <c r="Z90" i="10"/>
  <c r="AD90" i="10"/>
  <c r="AF90" i="10"/>
  <c r="AH90" i="10"/>
  <c r="AI90" i="10"/>
  <c r="AJ90" i="10" s="1"/>
  <c r="AM90" i="10"/>
  <c r="AP90" i="10"/>
  <c r="AS90" i="10"/>
  <c r="AV90" i="10"/>
  <c r="AY90" i="10"/>
  <c r="BB90" i="10"/>
  <c r="BE90" i="10"/>
  <c r="BH90" i="10"/>
  <c r="BK90" i="10"/>
  <c r="BN90" i="10"/>
  <c r="G91" i="10"/>
  <c r="H91" i="10" s="1"/>
  <c r="K91" i="10"/>
  <c r="L91" i="10" s="1"/>
  <c r="N91" i="10"/>
  <c r="R91" i="10"/>
  <c r="S91" i="10" s="1"/>
  <c r="V91" i="10"/>
  <c r="W91" i="10" s="1"/>
  <c r="Z91" i="10"/>
  <c r="AD91" i="10"/>
  <c r="AF91" i="10"/>
  <c r="AH91" i="10"/>
  <c r="AI91" i="10"/>
  <c r="AJ91" i="10" s="1"/>
  <c r="AM91" i="10"/>
  <c r="AP91" i="10"/>
  <c r="AS91" i="10"/>
  <c r="AV91" i="10"/>
  <c r="AY91" i="10"/>
  <c r="BB91" i="10"/>
  <c r="BE91" i="10"/>
  <c r="BH91" i="10"/>
  <c r="BK91" i="10"/>
  <c r="BN91" i="10"/>
  <c r="G92" i="10"/>
  <c r="H92" i="10" s="1"/>
  <c r="K92" i="10"/>
  <c r="L92" i="10" s="1"/>
  <c r="N92" i="10"/>
  <c r="R92" i="10"/>
  <c r="S92" i="10" s="1"/>
  <c r="V92" i="10"/>
  <c r="W92" i="10" s="1"/>
  <c r="Z92" i="10"/>
  <c r="AD92" i="10"/>
  <c r="AF92" i="10"/>
  <c r="AH92" i="10"/>
  <c r="AI92" i="10"/>
  <c r="AJ92" i="10" s="1"/>
  <c r="AM92" i="10"/>
  <c r="AP92" i="10"/>
  <c r="AS92" i="10"/>
  <c r="AV92" i="10"/>
  <c r="AY92" i="10"/>
  <c r="BB92" i="10"/>
  <c r="BE92" i="10"/>
  <c r="BH92" i="10"/>
  <c r="BK92" i="10"/>
  <c r="BN92" i="10"/>
  <c r="G93" i="10"/>
  <c r="H93" i="10" s="1"/>
  <c r="K93" i="10"/>
  <c r="L93" i="10" s="1"/>
  <c r="N93" i="10"/>
  <c r="R93" i="10"/>
  <c r="S93" i="10" s="1"/>
  <c r="V93" i="10"/>
  <c r="W93" i="10" s="1"/>
  <c r="Z93" i="10"/>
  <c r="AD93" i="10"/>
  <c r="AF93" i="10"/>
  <c r="AH93" i="10"/>
  <c r="AI93" i="10"/>
  <c r="AJ93" i="10" s="1"/>
  <c r="AM93" i="10"/>
  <c r="AP93" i="10"/>
  <c r="AS93" i="10"/>
  <c r="AV93" i="10"/>
  <c r="AY93" i="10"/>
  <c r="BB93" i="10"/>
  <c r="BE93" i="10"/>
  <c r="BH93" i="10"/>
  <c r="BK93" i="10"/>
  <c r="BN93" i="10"/>
  <c r="G94" i="10"/>
  <c r="H94" i="10" s="1"/>
  <c r="K94" i="10"/>
  <c r="L94" i="10" s="1"/>
  <c r="N94" i="10"/>
  <c r="R94" i="10"/>
  <c r="S94" i="10" s="1"/>
  <c r="V94" i="10"/>
  <c r="W94" i="10" s="1"/>
  <c r="Z94" i="10"/>
  <c r="AD94" i="10"/>
  <c r="AF94" i="10"/>
  <c r="AH94" i="10"/>
  <c r="AI94" i="10"/>
  <c r="AJ94" i="10" s="1"/>
  <c r="AM94" i="10"/>
  <c r="AP94" i="10"/>
  <c r="AS94" i="10"/>
  <c r="AV94" i="10"/>
  <c r="AY94" i="10"/>
  <c r="BB94" i="10"/>
  <c r="BE94" i="10"/>
  <c r="BH94" i="10"/>
  <c r="BK94" i="10"/>
  <c r="BN94" i="10"/>
  <c r="G95" i="10"/>
  <c r="H95" i="10" s="1"/>
  <c r="K95" i="10"/>
  <c r="L95" i="10" s="1"/>
  <c r="N95" i="10"/>
  <c r="R95" i="10"/>
  <c r="S95" i="10" s="1"/>
  <c r="V95" i="10"/>
  <c r="W95" i="10" s="1"/>
  <c r="Z95" i="10"/>
  <c r="AD95" i="10"/>
  <c r="AF95" i="10"/>
  <c r="AH95" i="10"/>
  <c r="AI95" i="10"/>
  <c r="AJ95" i="10" s="1"/>
  <c r="AM95" i="10"/>
  <c r="AP95" i="10"/>
  <c r="AS95" i="10"/>
  <c r="AV95" i="10"/>
  <c r="AY95" i="10"/>
  <c r="BB95" i="10"/>
  <c r="BE95" i="10"/>
  <c r="BH95" i="10"/>
  <c r="BK95" i="10"/>
  <c r="BN95" i="10"/>
  <c r="G96" i="10"/>
  <c r="H96" i="10" s="1"/>
  <c r="K96" i="10"/>
  <c r="L96" i="10" s="1"/>
  <c r="N96" i="10"/>
  <c r="R96" i="10"/>
  <c r="S96" i="10" s="1"/>
  <c r="V96" i="10"/>
  <c r="W96" i="10" s="1"/>
  <c r="Z96" i="10"/>
  <c r="AD96" i="10"/>
  <c r="AF96" i="10"/>
  <c r="AH96" i="10"/>
  <c r="AI96" i="10"/>
  <c r="AJ96" i="10" s="1"/>
  <c r="AM96" i="10"/>
  <c r="AP96" i="10"/>
  <c r="AS96" i="10"/>
  <c r="AV96" i="10"/>
  <c r="AY96" i="10"/>
  <c r="BB96" i="10"/>
  <c r="BE96" i="10"/>
  <c r="BH96" i="10"/>
  <c r="BK96" i="10"/>
  <c r="BN96" i="10"/>
  <c r="G97" i="10"/>
  <c r="H97" i="10" s="1"/>
  <c r="K97" i="10"/>
  <c r="L97" i="10" s="1"/>
  <c r="N97" i="10"/>
  <c r="R97" i="10"/>
  <c r="S97" i="10" s="1"/>
  <c r="V97" i="10"/>
  <c r="W97" i="10" s="1"/>
  <c r="Z97" i="10"/>
  <c r="AD97" i="10"/>
  <c r="AF97" i="10"/>
  <c r="AH97" i="10"/>
  <c r="AI97" i="10"/>
  <c r="AJ97" i="10" s="1"/>
  <c r="AM97" i="10"/>
  <c r="AP97" i="10"/>
  <c r="AS97" i="10"/>
  <c r="AV97" i="10"/>
  <c r="AY97" i="10"/>
  <c r="BB97" i="10"/>
  <c r="BE97" i="10"/>
  <c r="BH97" i="10"/>
  <c r="BK97" i="10"/>
  <c r="BN97" i="10"/>
  <c r="G98" i="10"/>
  <c r="H98" i="10"/>
  <c r="K98" i="10"/>
  <c r="L98" i="10"/>
  <c r="N98" i="10"/>
  <c r="R98" i="10"/>
  <c r="S98" i="10" s="1"/>
  <c r="V98" i="10"/>
  <c r="W98" i="10"/>
  <c r="Z98" i="10"/>
  <c r="AD98" i="10"/>
  <c r="AF98" i="10"/>
  <c r="AH98" i="10"/>
  <c r="AI98" i="10"/>
  <c r="AJ98" i="10" s="1"/>
  <c r="AM98" i="10"/>
  <c r="AP98" i="10"/>
  <c r="AS98" i="10"/>
  <c r="AV98" i="10"/>
  <c r="AY98" i="10"/>
  <c r="BB98" i="10"/>
  <c r="BE98" i="10"/>
  <c r="BH98" i="10"/>
  <c r="BK98" i="10"/>
  <c r="BN98" i="10"/>
  <c r="G99" i="10"/>
  <c r="H99" i="10" s="1"/>
  <c r="K99" i="10"/>
  <c r="L99" i="10" s="1"/>
  <c r="N99" i="10"/>
  <c r="R99" i="10"/>
  <c r="S99" i="10" s="1"/>
  <c r="V99" i="10"/>
  <c r="W99" i="10" s="1"/>
  <c r="Z99" i="10"/>
  <c r="AD99" i="10"/>
  <c r="AF99" i="10"/>
  <c r="AH99" i="10"/>
  <c r="AI99" i="10"/>
  <c r="AJ99" i="10" s="1"/>
  <c r="AM99" i="10"/>
  <c r="AP99" i="10"/>
  <c r="AS99" i="10"/>
  <c r="AV99" i="10"/>
  <c r="AY99" i="10"/>
  <c r="BB99" i="10"/>
  <c r="BE99" i="10"/>
  <c r="BH99" i="10"/>
  <c r="BK99" i="10"/>
  <c r="BN99" i="10"/>
  <c r="G100" i="10"/>
  <c r="H100" i="10" s="1"/>
  <c r="K100" i="10"/>
  <c r="L100" i="10" s="1"/>
  <c r="N100" i="10"/>
  <c r="R100" i="10"/>
  <c r="S100" i="10" s="1"/>
  <c r="V100" i="10"/>
  <c r="W100" i="10" s="1"/>
  <c r="Z100" i="10"/>
  <c r="AD100" i="10"/>
  <c r="AF100" i="10"/>
  <c r="AH100" i="10"/>
  <c r="AI100" i="10"/>
  <c r="AJ100" i="10" s="1"/>
  <c r="AM100" i="10"/>
  <c r="AP100" i="10"/>
  <c r="AS100" i="10"/>
  <c r="AV100" i="10"/>
  <c r="AY100" i="10"/>
  <c r="BB100" i="10"/>
  <c r="BE100" i="10"/>
  <c r="BH100" i="10"/>
  <c r="BK100" i="10"/>
  <c r="BN100" i="10"/>
  <c r="G101" i="10"/>
  <c r="H101" i="10" s="1"/>
  <c r="K101" i="10"/>
  <c r="L101" i="10" s="1"/>
  <c r="N101" i="10"/>
  <c r="R101" i="10"/>
  <c r="S101" i="10" s="1"/>
  <c r="V101" i="10"/>
  <c r="W101" i="10" s="1"/>
  <c r="Z101" i="10"/>
  <c r="AD101" i="10"/>
  <c r="AF101" i="10"/>
  <c r="AH101" i="10"/>
  <c r="AI101" i="10"/>
  <c r="AJ101" i="10" s="1"/>
  <c r="AM101" i="10"/>
  <c r="AP101" i="10"/>
  <c r="AS101" i="10"/>
  <c r="AV101" i="10"/>
  <c r="AY101" i="10"/>
  <c r="BB101" i="10"/>
  <c r="BE101" i="10"/>
  <c r="BH101" i="10"/>
  <c r="BK101" i="10"/>
  <c r="BN101" i="10"/>
  <c r="G102" i="10"/>
  <c r="H102" i="10" s="1"/>
  <c r="K102" i="10"/>
  <c r="L102" i="10" s="1"/>
  <c r="N102" i="10"/>
  <c r="R102" i="10"/>
  <c r="S102" i="10" s="1"/>
  <c r="V102" i="10"/>
  <c r="W102" i="10" s="1"/>
  <c r="Z102" i="10"/>
  <c r="AD102" i="10"/>
  <c r="AF102" i="10"/>
  <c r="AH102" i="10"/>
  <c r="AI102" i="10"/>
  <c r="AJ102" i="10" s="1"/>
  <c r="AM102" i="10"/>
  <c r="AP102" i="10"/>
  <c r="AS102" i="10"/>
  <c r="AV102" i="10"/>
  <c r="AY102" i="10"/>
  <c r="BB102" i="10"/>
  <c r="BE102" i="10"/>
  <c r="BH102" i="10"/>
  <c r="BK102" i="10"/>
  <c r="BN102" i="10"/>
  <c r="G103" i="10"/>
  <c r="H103" i="10" s="1"/>
  <c r="K103" i="10"/>
  <c r="L103" i="10" s="1"/>
  <c r="N103" i="10"/>
  <c r="R103" i="10"/>
  <c r="S103" i="10" s="1"/>
  <c r="V103" i="10"/>
  <c r="W103" i="10" s="1"/>
  <c r="Z103" i="10"/>
  <c r="AD103" i="10"/>
  <c r="AF103" i="10"/>
  <c r="AH103" i="10"/>
  <c r="AI103" i="10"/>
  <c r="AJ103" i="10" s="1"/>
  <c r="AM103" i="10"/>
  <c r="AP103" i="10"/>
  <c r="AS103" i="10"/>
  <c r="AV103" i="10"/>
  <c r="AY103" i="10"/>
  <c r="BB103" i="10"/>
  <c r="BE103" i="10"/>
  <c r="BH103" i="10"/>
  <c r="BK103" i="10"/>
  <c r="BN103" i="10"/>
  <c r="G104" i="10"/>
  <c r="H104" i="10" s="1"/>
  <c r="K104" i="10"/>
  <c r="L104" i="10" s="1"/>
  <c r="N104" i="10"/>
  <c r="R104" i="10"/>
  <c r="S104" i="10" s="1"/>
  <c r="V104" i="10"/>
  <c r="W104" i="10" s="1"/>
  <c r="Z104" i="10"/>
  <c r="AD104" i="10"/>
  <c r="AF104" i="10"/>
  <c r="AH104" i="10"/>
  <c r="AI104" i="10"/>
  <c r="AJ104" i="10" s="1"/>
  <c r="AM104" i="10"/>
  <c r="AP104" i="10"/>
  <c r="AS104" i="10"/>
  <c r="AV104" i="10"/>
  <c r="AY104" i="10"/>
  <c r="BB104" i="10"/>
  <c r="BE104" i="10"/>
  <c r="BH104" i="10"/>
  <c r="BK104" i="10"/>
  <c r="BN104" i="10"/>
  <c r="G105" i="10"/>
  <c r="H105" i="10" s="1"/>
  <c r="K105" i="10"/>
  <c r="L105" i="10" s="1"/>
  <c r="N105" i="10"/>
  <c r="R105" i="10"/>
  <c r="S105" i="10" s="1"/>
  <c r="V105" i="10"/>
  <c r="W105" i="10" s="1"/>
  <c r="Z105" i="10"/>
  <c r="AD105" i="10"/>
  <c r="AF105" i="10"/>
  <c r="AH105" i="10"/>
  <c r="AI105" i="10"/>
  <c r="AJ105" i="10" s="1"/>
  <c r="AM105" i="10"/>
  <c r="AP105" i="10"/>
  <c r="AS105" i="10"/>
  <c r="AV105" i="10"/>
  <c r="AY105" i="10"/>
  <c r="BB105" i="10"/>
  <c r="BE105" i="10"/>
  <c r="BH105" i="10"/>
  <c r="BK105" i="10"/>
  <c r="BN105" i="10"/>
  <c r="G106" i="10"/>
  <c r="H106" i="10" s="1"/>
  <c r="K106" i="10"/>
  <c r="L106" i="10" s="1"/>
  <c r="N106" i="10"/>
  <c r="R106" i="10"/>
  <c r="S106" i="10" s="1"/>
  <c r="V106" i="10"/>
  <c r="W106" i="10" s="1"/>
  <c r="Z106" i="10"/>
  <c r="AD106" i="10"/>
  <c r="AF106" i="10"/>
  <c r="AH106" i="10"/>
  <c r="AI106" i="10"/>
  <c r="AJ106" i="10" s="1"/>
  <c r="AM106" i="10"/>
  <c r="AP106" i="10"/>
  <c r="AS106" i="10"/>
  <c r="AV106" i="10"/>
  <c r="AY106" i="10"/>
  <c r="BB106" i="10"/>
  <c r="BE106" i="10"/>
  <c r="BH106" i="10"/>
  <c r="BK106" i="10"/>
  <c r="BN106" i="10"/>
  <c r="G107" i="10"/>
  <c r="H107" i="10" s="1"/>
  <c r="K107" i="10"/>
  <c r="L107" i="10" s="1"/>
  <c r="N107" i="10"/>
  <c r="R107" i="10"/>
  <c r="S107" i="10" s="1"/>
  <c r="V107" i="10"/>
  <c r="W107" i="10" s="1"/>
  <c r="Z107" i="10"/>
  <c r="AD107" i="10"/>
  <c r="AF107" i="10"/>
  <c r="AH107" i="10"/>
  <c r="AI107" i="10"/>
  <c r="AJ107" i="10" s="1"/>
  <c r="AM107" i="10"/>
  <c r="AP107" i="10"/>
  <c r="AS107" i="10"/>
  <c r="AV107" i="10"/>
  <c r="AY107" i="10"/>
  <c r="BB107" i="10"/>
  <c r="BE107" i="10"/>
  <c r="BH107" i="10"/>
  <c r="BK107" i="10"/>
  <c r="BN107" i="10"/>
  <c r="G108" i="10"/>
  <c r="H108" i="10" s="1"/>
  <c r="K108" i="10"/>
  <c r="L108" i="10" s="1"/>
  <c r="N108" i="10"/>
  <c r="R108" i="10"/>
  <c r="S108" i="10" s="1"/>
  <c r="V108" i="10"/>
  <c r="W108" i="10" s="1"/>
  <c r="Z108" i="10"/>
  <c r="AD108" i="10"/>
  <c r="AF108" i="10"/>
  <c r="AH108" i="10"/>
  <c r="AI108" i="10"/>
  <c r="AJ108" i="10" s="1"/>
  <c r="AM108" i="10"/>
  <c r="AP108" i="10"/>
  <c r="AS108" i="10"/>
  <c r="AV108" i="10"/>
  <c r="AY108" i="10"/>
  <c r="BB108" i="10"/>
  <c r="BE108" i="10"/>
  <c r="BH108" i="10"/>
  <c r="BK108" i="10"/>
  <c r="BN108" i="10"/>
  <c r="G109" i="10"/>
  <c r="H109" i="10" s="1"/>
  <c r="K109" i="10"/>
  <c r="L109" i="10" s="1"/>
  <c r="N109" i="10"/>
  <c r="R109" i="10"/>
  <c r="S109" i="10" s="1"/>
  <c r="V109" i="10"/>
  <c r="W109" i="10" s="1"/>
  <c r="Z109" i="10"/>
  <c r="AD109" i="10"/>
  <c r="AF109" i="10"/>
  <c r="AH109" i="10"/>
  <c r="AI109" i="10"/>
  <c r="AJ109" i="10" s="1"/>
  <c r="AM109" i="10"/>
  <c r="AP109" i="10"/>
  <c r="AS109" i="10"/>
  <c r="AV109" i="10"/>
  <c r="AY109" i="10"/>
  <c r="BB109" i="10"/>
  <c r="BE109" i="10"/>
  <c r="BH109" i="10"/>
  <c r="BK109" i="10"/>
  <c r="BN109" i="10"/>
  <c r="G110" i="10"/>
  <c r="H110" i="10" s="1"/>
  <c r="K110" i="10"/>
  <c r="L110" i="10" s="1"/>
  <c r="N110" i="10"/>
  <c r="R110" i="10"/>
  <c r="S110" i="10" s="1"/>
  <c r="V110" i="10"/>
  <c r="W110" i="10" s="1"/>
  <c r="Z110" i="10"/>
  <c r="AD110" i="10"/>
  <c r="AF110" i="10"/>
  <c r="AH110" i="10"/>
  <c r="AI110" i="10"/>
  <c r="AJ110" i="10" s="1"/>
  <c r="AM110" i="10"/>
  <c r="AP110" i="10"/>
  <c r="AS110" i="10"/>
  <c r="AV110" i="10"/>
  <c r="AY110" i="10"/>
  <c r="BB110" i="10"/>
  <c r="BE110" i="10"/>
  <c r="BH110" i="10"/>
  <c r="BK110" i="10"/>
  <c r="BN110" i="10"/>
  <c r="G111" i="10"/>
  <c r="H111" i="10" s="1"/>
  <c r="K111" i="10"/>
  <c r="L111" i="10" s="1"/>
  <c r="N111" i="10"/>
  <c r="R111" i="10"/>
  <c r="S111" i="10" s="1"/>
  <c r="V111" i="10"/>
  <c r="W111" i="10" s="1"/>
  <c r="Z111" i="10"/>
  <c r="AD111" i="10"/>
  <c r="AF111" i="10"/>
  <c r="AH111" i="10"/>
  <c r="AI111" i="10"/>
  <c r="AJ111" i="10" s="1"/>
  <c r="AM111" i="10"/>
  <c r="AP111" i="10"/>
  <c r="AS111" i="10"/>
  <c r="AV111" i="10"/>
  <c r="AY111" i="10"/>
  <c r="BB111" i="10"/>
  <c r="BE111" i="10"/>
  <c r="BH111" i="10"/>
  <c r="BK111" i="10"/>
  <c r="BN111" i="10"/>
  <c r="G112" i="10"/>
  <c r="H112" i="10" s="1"/>
  <c r="K112" i="10"/>
  <c r="L112" i="10" s="1"/>
  <c r="N112" i="10"/>
  <c r="R112" i="10"/>
  <c r="S112" i="10" s="1"/>
  <c r="V112" i="10"/>
  <c r="W112" i="10" s="1"/>
  <c r="Z112" i="10"/>
  <c r="AD112" i="10"/>
  <c r="AF112" i="10"/>
  <c r="AH112" i="10"/>
  <c r="AI112" i="10"/>
  <c r="AJ112" i="10" s="1"/>
  <c r="AM112" i="10"/>
  <c r="AP112" i="10"/>
  <c r="AS112" i="10"/>
  <c r="AV112" i="10"/>
  <c r="AY112" i="10"/>
  <c r="BB112" i="10"/>
  <c r="BE112" i="10"/>
  <c r="BH112" i="10"/>
  <c r="BK112" i="10"/>
  <c r="BN112" i="10"/>
  <c r="G113" i="10"/>
  <c r="H113" i="10" s="1"/>
  <c r="K113" i="10"/>
  <c r="L113" i="10" s="1"/>
  <c r="N113" i="10"/>
  <c r="R113" i="10"/>
  <c r="S113" i="10" s="1"/>
  <c r="V113" i="10"/>
  <c r="W113" i="10" s="1"/>
  <c r="Z113" i="10"/>
  <c r="AD113" i="10"/>
  <c r="AF113" i="10"/>
  <c r="AH113" i="10"/>
  <c r="AI113" i="10"/>
  <c r="AJ113" i="10" s="1"/>
  <c r="AM113" i="10"/>
  <c r="AP113" i="10"/>
  <c r="AS113" i="10"/>
  <c r="AV113" i="10"/>
  <c r="AY113" i="10"/>
  <c r="BB113" i="10"/>
  <c r="BE113" i="10"/>
  <c r="BH113" i="10"/>
  <c r="BK113" i="10"/>
  <c r="BN113" i="10"/>
  <c r="G114" i="10"/>
  <c r="H114" i="10" s="1"/>
  <c r="K114" i="10"/>
  <c r="L114" i="10" s="1"/>
  <c r="N114" i="10"/>
  <c r="R114" i="10"/>
  <c r="S114" i="10" s="1"/>
  <c r="V114" i="10"/>
  <c r="W114" i="10" s="1"/>
  <c r="Z114" i="10"/>
  <c r="AD114" i="10"/>
  <c r="AF114" i="10"/>
  <c r="AH114" i="10"/>
  <c r="AI114" i="10"/>
  <c r="AJ114" i="10" s="1"/>
  <c r="AM114" i="10"/>
  <c r="AP114" i="10"/>
  <c r="AS114" i="10"/>
  <c r="AV114" i="10"/>
  <c r="AY114" i="10"/>
  <c r="BB114" i="10"/>
  <c r="BE114" i="10"/>
  <c r="BH114" i="10"/>
  <c r="BK114" i="10"/>
  <c r="BN114" i="10"/>
  <c r="G115" i="10"/>
  <c r="H115" i="10" s="1"/>
  <c r="K115" i="10"/>
  <c r="L115" i="10" s="1"/>
  <c r="N115" i="10"/>
  <c r="R115" i="10"/>
  <c r="S115" i="10" s="1"/>
  <c r="V115" i="10"/>
  <c r="W115" i="10" s="1"/>
  <c r="Z115" i="10"/>
  <c r="AD115" i="10"/>
  <c r="AF115" i="10"/>
  <c r="AH115" i="10"/>
  <c r="AI115" i="10"/>
  <c r="AJ115" i="10" s="1"/>
  <c r="AM115" i="10"/>
  <c r="AP115" i="10"/>
  <c r="AS115" i="10"/>
  <c r="AV115" i="10"/>
  <c r="AY115" i="10"/>
  <c r="BB115" i="10"/>
  <c r="BE115" i="10"/>
  <c r="BH115" i="10"/>
  <c r="BK115" i="10"/>
  <c r="BN115" i="10"/>
  <c r="G116" i="10"/>
  <c r="H116" i="10" s="1"/>
  <c r="K116" i="10"/>
  <c r="L116" i="10" s="1"/>
  <c r="N116" i="10"/>
  <c r="R116" i="10"/>
  <c r="S116" i="10" s="1"/>
  <c r="V116" i="10"/>
  <c r="W116" i="10" s="1"/>
  <c r="Z116" i="10"/>
  <c r="AD116" i="10"/>
  <c r="AF116" i="10"/>
  <c r="AH116" i="10"/>
  <c r="AI116" i="10"/>
  <c r="AJ116" i="10" s="1"/>
  <c r="AM116" i="10"/>
  <c r="AP116" i="10"/>
  <c r="AS116" i="10"/>
  <c r="AV116" i="10"/>
  <c r="AY116" i="10"/>
  <c r="BB116" i="10"/>
  <c r="BE116" i="10"/>
  <c r="BH116" i="10"/>
  <c r="BK116" i="10"/>
  <c r="BN116" i="10"/>
  <c r="G117" i="10"/>
  <c r="H117" i="10" s="1"/>
  <c r="K117" i="10"/>
  <c r="L117" i="10" s="1"/>
  <c r="N117" i="10"/>
  <c r="R117" i="10"/>
  <c r="S117" i="10" s="1"/>
  <c r="V117" i="10"/>
  <c r="W117" i="10" s="1"/>
  <c r="Z117" i="10"/>
  <c r="AD117" i="10"/>
  <c r="AF117" i="10"/>
  <c r="AH117" i="10"/>
  <c r="AI117" i="10"/>
  <c r="AJ117" i="10" s="1"/>
  <c r="AM117" i="10"/>
  <c r="AP117" i="10"/>
  <c r="AS117" i="10"/>
  <c r="AV117" i="10"/>
  <c r="AY117" i="10"/>
  <c r="BB117" i="10"/>
  <c r="BE117" i="10"/>
  <c r="BH117" i="10"/>
  <c r="BK117" i="10"/>
  <c r="BN117" i="10"/>
  <c r="G118" i="10"/>
  <c r="H118" i="10" s="1"/>
  <c r="K118" i="10"/>
  <c r="L118" i="10" s="1"/>
  <c r="N118" i="10"/>
  <c r="R118" i="10"/>
  <c r="S118" i="10" s="1"/>
  <c r="V118" i="10"/>
  <c r="W118" i="10" s="1"/>
  <c r="Z118" i="10"/>
  <c r="AD118" i="10"/>
  <c r="AF118" i="10"/>
  <c r="AH118" i="10"/>
  <c r="AI118" i="10"/>
  <c r="AJ118" i="10" s="1"/>
  <c r="AM118" i="10"/>
  <c r="AP118" i="10"/>
  <c r="AS118" i="10"/>
  <c r="AV118" i="10"/>
  <c r="AY118" i="10"/>
  <c r="BB118" i="10"/>
  <c r="BE118" i="10"/>
  <c r="BH118" i="10"/>
  <c r="BK118" i="10"/>
  <c r="BN118" i="10"/>
  <c r="G119" i="10"/>
  <c r="H119" i="10" s="1"/>
  <c r="K119" i="10"/>
  <c r="L119" i="10" s="1"/>
  <c r="N119" i="10"/>
  <c r="R119" i="10"/>
  <c r="S119" i="10" s="1"/>
  <c r="V119" i="10"/>
  <c r="W119" i="10" s="1"/>
  <c r="Z119" i="10"/>
  <c r="AD119" i="10"/>
  <c r="AF119" i="10"/>
  <c r="AH119" i="10"/>
  <c r="AI119" i="10"/>
  <c r="AJ119" i="10" s="1"/>
  <c r="AM119" i="10"/>
  <c r="AP119" i="10"/>
  <c r="AS119" i="10"/>
  <c r="AV119" i="10"/>
  <c r="AY119" i="10"/>
  <c r="BB119" i="10"/>
  <c r="BE119" i="10"/>
  <c r="BH119" i="10"/>
  <c r="BK119" i="10"/>
  <c r="BN119" i="10"/>
  <c r="G120" i="10"/>
  <c r="H120" i="10" s="1"/>
  <c r="K120" i="10"/>
  <c r="L120" i="10" s="1"/>
  <c r="N120" i="10"/>
  <c r="R120" i="10"/>
  <c r="S120" i="10" s="1"/>
  <c r="V120" i="10"/>
  <c r="W120" i="10" s="1"/>
  <c r="Z120" i="10"/>
  <c r="AD120" i="10"/>
  <c r="AF120" i="10"/>
  <c r="AH120" i="10"/>
  <c r="AI120" i="10"/>
  <c r="AJ120" i="10" s="1"/>
  <c r="AM120" i="10"/>
  <c r="AP120" i="10"/>
  <c r="AS120" i="10"/>
  <c r="AV120" i="10"/>
  <c r="AY120" i="10"/>
  <c r="BB120" i="10"/>
  <c r="BE120" i="10"/>
  <c r="BH120" i="10"/>
  <c r="BK120" i="10"/>
  <c r="BN120" i="10"/>
  <c r="G121" i="10"/>
  <c r="H121" i="10" s="1"/>
  <c r="K121" i="10"/>
  <c r="L121" i="10" s="1"/>
  <c r="N121" i="10"/>
  <c r="R121" i="10"/>
  <c r="S121" i="10" s="1"/>
  <c r="V121" i="10"/>
  <c r="W121" i="10" s="1"/>
  <c r="Z121" i="10"/>
  <c r="AD121" i="10"/>
  <c r="AF121" i="10"/>
  <c r="AH121" i="10"/>
  <c r="AI121" i="10"/>
  <c r="AJ121" i="10" s="1"/>
  <c r="AM121" i="10"/>
  <c r="AP121" i="10"/>
  <c r="AS121" i="10"/>
  <c r="AV121" i="10"/>
  <c r="AY121" i="10"/>
  <c r="BB121" i="10"/>
  <c r="BE121" i="10"/>
  <c r="BH121" i="10"/>
  <c r="BK121" i="10"/>
  <c r="BN121" i="10"/>
  <c r="G122" i="10"/>
  <c r="H122" i="10" s="1"/>
  <c r="K122" i="10"/>
  <c r="L122" i="10" s="1"/>
  <c r="N122" i="10"/>
  <c r="R122" i="10"/>
  <c r="S122" i="10" s="1"/>
  <c r="V122" i="10"/>
  <c r="W122" i="10" s="1"/>
  <c r="Z122" i="10"/>
  <c r="AD122" i="10"/>
  <c r="AF122" i="10"/>
  <c r="AH122" i="10"/>
  <c r="AI122" i="10"/>
  <c r="AJ122" i="10" s="1"/>
  <c r="AM122" i="10"/>
  <c r="AP122" i="10"/>
  <c r="AS122" i="10"/>
  <c r="AV122" i="10"/>
  <c r="AY122" i="10"/>
  <c r="BB122" i="10"/>
  <c r="BE122" i="10"/>
  <c r="BH122" i="10"/>
  <c r="BK122" i="10"/>
  <c r="BN122" i="10"/>
  <c r="G123" i="10"/>
  <c r="H123" i="10" s="1"/>
  <c r="K123" i="10"/>
  <c r="L123" i="10" s="1"/>
  <c r="N123" i="10"/>
  <c r="R123" i="10"/>
  <c r="S123" i="10" s="1"/>
  <c r="V123" i="10"/>
  <c r="W123" i="10" s="1"/>
  <c r="Z123" i="10"/>
  <c r="AD123" i="10"/>
  <c r="AF123" i="10"/>
  <c r="AH123" i="10"/>
  <c r="AI123" i="10"/>
  <c r="AJ123" i="10" s="1"/>
  <c r="AM123" i="10"/>
  <c r="AP123" i="10"/>
  <c r="AS123" i="10"/>
  <c r="AV123" i="10"/>
  <c r="AY123" i="10"/>
  <c r="BB123" i="10"/>
  <c r="BE123" i="10"/>
  <c r="BH123" i="10"/>
  <c r="BK123" i="10"/>
  <c r="BN123" i="10"/>
  <c r="G124" i="10"/>
  <c r="H124" i="10" s="1"/>
  <c r="K124" i="10"/>
  <c r="L124" i="10" s="1"/>
  <c r="N124" i="10"/>
  <c r="R124" i="10"/>
  <c r="S124" i="10" s="1"/>
  <c r="V124" i="10"/>
  <c r="W124" i="10" s="1"/>
  <c r="Z124" i="10"/>
  <c r="AD124" i="10"/>
  <c r="AF124" i="10"/>
  <c r="AH124" i="10"/>
  <c r="AI124" i="10"/>
  <c r="AJ124" i="10" s="1"/>
  <c r="AM124" i="10"/>
  <c r="AP124" i="10"/>
  <c r="AS124" i="10"/>
  <c r="AV124" i="10"/>
  <c r="AY124" i="10"/>
  <c r="BB124" i="10"/>
  <c r="BE124" i="10"/>
  <c r="BH124" i="10"/>
  <c r="BK124" i="10"/>
  <c r="BN124" i="10"/>
  <c r="G125" i="10"/>
  <c r="H125" i="10" s="1"/>
  <c r="K125" i="10"/>
  <c r="L125" i="10" s="1"/>
  <c r="N125" i="10"/>
  <c r="R125" i="10"/>
  <c r="S125" i="10" s="1"/>
  <c r="V125" i="10"/>
  <c r="W125" i="10" s="1"/>
  <c r="Z125" i="10"/>
  <c r="AD125" i="10"/>
  <c r="AF125" i="10"/>
  <c r="AH125" i="10"/>
  <c r="AI125" i="10"/>
  <c r="AJ125" i="10" s="1"/>
  <c r="AM125" i="10"/>
  <c r="AP125" i="10"/>
  <c r="AS125" i="10"/>
  <c r="AV125" i="10"/>
  <c r="AY125" i="10"/>
  <c r="BB125" i="10"/>
  <c r="BE125" i="10"/>
  <c r="BH125" i="10"/>
  <c r="BK125" i="10"/>
  <c r="BN125" i="10"/>
  <c r="G126" i="10"/>
  <c r="H126" i="10" s="1"/>
  <c r="K126" i="10"/>
  <c r="L126" i="10" s="1"/>
  <c r="N126" i="10"/>
  <c r="R126" i="10"/>
  <c r="S126" i="10" s="1"/>
  <c r="V126" i="10"/>
  <c r="W126" i="10" s="1"/>
  <c r="Z126" i="10"/>
  <c r="AD126" i="10"/>
  <c r="AF126" i="10"/>
  <c r="AH126" i="10"/>
  <c r="AI126" i="10"/>
  <c r="AJ126" i="10" s="1"/>
  <c r="AM126" i="10"/>
  <c r="AP126" i="10"/>
  <c r="AS126" i="10"/>
  <c r="AV126" i="10"/>
  <c r="AY126" i="10"/>
  <c r="BB126" i="10"/>
  <c r="BE126" i="10"/>
  <c r="BH126" i="10"/>
  <c r="BK126" i="10"/>
  <c r="BN126" i="10"/>
  <c r="G127" i="10"/>
  <c r="H127" i="10" s="1"/>
  <c r="K127" i="10"/>
  <c r="L127" i="10" s="1"/>
  <c r="N127" i="10"/>
  <c r="R127" i="10"/>
  <c r="S127" i="10" s="1"/>
  <c r="V127" i="10"/>
  <c r="W127" i="10" s="1"/>
  <c r="Z127" i="10"/>
  <c r="AD127" i="10"/>
  <c r="AF127" i="10"/>
  <c r="AH127" i="10"/>
  <c r="AI127" i="10"/>
  <c r="AJ127" i="10" s="1"/>
  <c r="AM127" i="10"/>
  <c r="AP127" i="10"/>
  <c r="AS127" i="10"/>
  <c r="AV127" i="10"/>
  <c r="AY127" i="10"/>
  <c r="BB127" i="10"/>
  <c r="BE127" i="10"/>
  <c r="BH127" i="10"/>
  <c r="BK127" i="10"/>
  <c r="BN127" i="10"/>
  <c r="G128" i="10"/>
  <c r="H128" i="10" s="1"/>
  <c r="K128" i="10"/>
  <c r="L128" i="10" s="1"/>
  <c r="N128" i="10"/>
  <c r="R128" i="10"/>
  <c r="S128" i="10" s="1"/>
  <c r="V128" i="10"/>
  <c r="W128" i="10" s="1"/>
  <c r="Z128" i="10"/>
  <c r="AD128" i="10"/>
  <c r="AF128" i="10"/>
  <c r="AH128" i="10"/>
  <c r="AI128" i="10"/>
  <c r="AJ128" i="10" s="1"/>
  <c r="AM128" i="10"/>
  <c r="AP128" i="10"/>
  <c r="AS128" i="10"/>
  <c r="AV128" i="10"/>
  <c r="AY128" i="10"/>
  <c r="BB128" i="10"/>
  <c r="BE128" i="10"/>
  <c r="BH128" i="10"/>
  <c r="BK128" i="10"/>
  <c r="BN128" i="10"/>
  <c r="G129" i="10"/>
  <c r="H129" i="10" s="1"/>
  <c r="K129" i="10"/>
  <c r="L129" i="10" s="1"/>
  <c r="N129" i="10"/>
  <c r="R129" i="10"/>
  <c r="S129" i="10" s="1"/>
  <c r="V129" i="10"/>
  <c r="W129" i="10" s="1"/>
  <c r="Z129" i="10"/>
  <c r="AD129" i="10"/>
  <c r="AF129" i="10"/>
  <c r="AH129" i="10"/>
  <c r="AI129" i="10"/>
  <c r="AJ129" i="10" s="1"/>
  <c r="AM129" i="10"/>
  <c r="AP129" i="10"/>
  <c r="AS129" i="10"/>
  <c r="AV129" i="10"/>
  <c r="AY129" i="10"/>
  <c r="BB129" i="10"/>
  <c r="BE129" i="10"/>
  <c r="BH129" i="10"/>
  <c r="BK129" i="10"/>
  <c r="BN129" i="10"/>
  <c r="G130" i="10"/>
  <c r="H130" i="10" s="1"/>
  <c r="K130" i="10"/>
  <c r="L130" i="10" s="1"/>
  <c r="N130" i="10"/>
  <c r="R130" i="10"/>
  <c r="S130" i="10" s="1"/>
  <c r="V130" i="10"/>
  <c r="W130" i="10" s="1"/>
  <c r="Z130" i="10"/>
  <c r="AD130" i="10"/>
  <c r="AF130" i="10"/>
  <c r="AH130" i="10"/>
  <c r="AI130" i="10"/>
  <c r="AJ130" i="10" s="1"/>
  <c r="AM130" i="10"/>
  <c r="AP130" i="10"/>
  <c r="AS130" i="10"/>
  <c r="AV130" i="10"/>
  <c r="AY130" i="10"/>
  <c r="BB130" i="10"/>
  <c r="BE130" i="10"/>
  <c r="BH130" i="10"/>
  <c r="BK130" i="10"/>
  <c r="BN130" i="10"/>
  <c r="G131" i="10"/>
  <c r="H131" i="10" s="1"/>
  <c r="K131" i="10"/>
  <c r="L131" i="10" s="1"/>
  <c r="N131" i="10"/>
  <c r="R131" i="10"/>
  <c r="S131" i="10" s="1"/>
  <c r="V131" i="10"/>
  <c r="W131" i="10" s="1"/>
  <c r="Z131" i="10"/>
  <c r="AD131" i="10"/>
  <c r="AF131" i="10"/>
  <c r="AH131" i="10"/>
  <c r="AI131" i="10"/>
  <c r="AJ131" i="10" s="1"/>
  <c r="AM131" i="10"/>
  <c r="AP131" i="10"/>
  <c r="AS131" i="10"/>
  <c r="AV131" i="10"/>
  <c r="AY131" i="10"/>
  <c r="BB131" i="10"/>
  <c r="BE131" i="10"/>
  <c r="BH131" i="10"/>
  <c r="BK131" i="10"/>
  <c r="BN131" i="10"/>
  <c r="G132" i="10"/>
  <c r="H132" i="10" s="1"/>
  <c r="K132" i="10"/>
  <c r="L132" i="10" s="1"/>
  <c r="N132" i="10"/>
  <c r="R132" i="10"/>
  <c r="S132" i="10" s="1"/>
  <c r="V132" i="10"/>
  <c r="W132" i="10" s="1"/>
  <c r="Z132" i="10"/>
  <c r="AD132" i="10"/>
  <c r="AF132" i="10"/>
  <c r="AH132" i="10"/>
  <c r="AI132" i="10"/>
  <c r="AJ132" i="10" s="1"/>
  <c r="AM132" i="10"/>
  <c r="AP132" i="10"/>
  <c r="AS132" i="10"/>
  <c r="AV132" i="10"/>
  <c r="AY132" i="10"/>
  <c r="BB132" i="10"/>
  <c r="BE132" i="10"/>
  <c r="BH132" i="10"/>
  <c r="BK132" i="10"/>
  <c r="BN132" i="10"/>
  <c r="G133" i="10"/>
  <c r="H133" i="10" s="1"/>
  <c r="K133" i="10"/>
  <c r="L133" i="10" s="1"/>
  <c r="N133" i="10"/>
  <c r="R133" i="10"/>
  <c r="S133" i="10" s="1"/>
  <c r="V133" i="10"/>
  <c r="W133" i="10" s="1"/>
  <c r="Z133" i="10"/>
  <c r="AD133" i="10"/>
  <c r="AF133" i="10"/>
  <c r="AH133" i="10"/>
  <c r="AI133" i="10"/>
  <c r="AJ133" i="10" s="1"/>
  <c r="AM133" i="10"/>
  <c r="AP133" i="10"/>
  <c r="AS133" i="10"/>
  <c r="AV133" i="10"/>
  <c r="AY133" i="10"/>
  <c r="BB133" i="10"/>
  <c r="BE133" i="10"/>
  <c r="BH133" i="10"/>
  <c r="BK133" i="10"/>
  <c r="BN133" i="10"/>
  <c r="G134" i="10"/>
  <c r="H134" i="10" s="1"/>
  <c r="K134" i="10"/>
  <c r="L134" i="10" s="1"/>
  <c r="N134" i="10"/>
  <c r="R134" i="10"/>
  <c r="S134" i="10" s="1"/>
  <c r="V134" i="10"/>
  <c r="W134" i="10" s="1"/>
  <c r="Z134" i="10"/>
  <c r="AD134" i="10"/>
  <c r="AF134" i="10"/>
  <c r="AH134" i="10"/>
  <c r="AI134" i="10"/>
  <c r="AJ134" i="10" s="1"/>
  <c r="AM134" i="10"/>
  <c r="AP134" i="10"/>
  <c r="AS134" i="10"/>
  <c r="AV134" i="10"/>
  <c r="AY134" i="10"/>
  <c r="BB134" i="10"/>
  <c r="BE134" i="10"/>
  <c r="BH134" i="10"/>
  <c r="BK134" i="10"/>
  <c r="BN134" i="10"/>
  <c r="G135" i="10"/>
  <c r="H135" i="10" s="1"/>
  <c r="K135" i="10"/>
  <c r="L135" i="10" s="1"/>
  <c r="N135" i="10"/>
  <c r="R135" i="10"/>
  <c r="S135" i="10" s="1"/>
  <c r="V135" i="10"/>
  <c r="W135" i="10" s="1"/>
  <c r="Z135" i="10"/>
  <c r="AD135" i="10"/>
  <c r="AF135" i="10"/>
  <c r="AH135" i="10"/>
  <c r="AI135" i="10"/>
  <c r="AJ135" i="10" s="1"/>
  <c r="AM135" i="10"/>
  <c r="AP135" i="10"/>
  <c r="AS135" i="10"/>
  <c r="AV135" i="10"/>
  <c r="AY135" i="10"/>
  <c r="BB135" i="10"/>
  <c r="BE135" i="10"/>
  <c r="BH135" i="10"/>
  <c r="BK135" i="10"/>
  <c r="BN135" i="10"/>
  <c r="G136" i="10"/>
  <c r="H136" i="10" s="1"/>
  <c r="K136" i="10"/>
  <c r="L136" i="10" s="1"/>
  <c r="N136" i="10"/>
  <c r="R136" i="10"/>
  <c r="S136" i="10" s="1"/>
  <c r="V136" i="10"/>
  <c r="W136" i="10" s="1"/>
  <c r="Z136" i="10"/>
  <c r="AD136" i="10"/>
  <c r="AF136" i="10"/>
  <c r="AH136" i="10"/>
  <c r="AI136" i="10"/>
  <c r="AJ136" i="10" s="1"/>
  <c r="AM136" i="10"/>
  <c r="AP136" i="10"/>
  <c r="AS136" i="10"/>
  <c r="AV136" i="10"/>
  <c r="AY136" i="10"/>
  <c r="BB136" i="10"/>
  <c r="BE136" i="10"/>
  <c r="BH136" i="10"/>
  <c r="BK136" i="10"/>
  <c r="BN136" i="10"/>
  <c r="G137" i="10"/>
  <c r="H137" i="10" s="1"/>
  <c r="K137" i="10"/>
  <c r="L137" i="10" s="1"/>
  <c r="N137" i="10"/>
  <c r="R137" i="10"/>
  <c r="S137" i="10" s="1"/>
  <c r="V137" i="10"/>
  <c r="W137" i="10" s="1"/>
  <c r="Z137" i="10"/>
  <c r="AD137" i="10"/>
  <c r="AF137" i="10"/>
  <c r="AH137" i="10"/>
  <c r="AI137" i="10"/>
  <c r="AJ137" i="10" s="1"/>
  <c r="AM137" i="10"/>
  <c r="AP137" i="10"/>
  <c r="AS137" i="10"/>
  <c r="AV137" i="10"/>
  <c r="AY137" i="10"/>
  <c r="BB137" i="10"/>
  <c r="BE137" i="10"/>
  <c r="BH137" i="10"/>
  <c r="BK137" i="10"/>
  <c r="BN137" i="10"/>
  <c r="G138" i="10"/>
  <c r="H138" i="10" s="1"/>
  <c r="K138" i="10"/>
  <c r="L138" i="10" s="1"/>
  <c r="N138" i="10"/>
  <c r="R138" i="10"/>
  <c r="S138" i="10" s="1"/>
  <c r="V138" i="10"/>
  <c r="W138" i="10" s="1"/>
  <c r="Z138" i="10"/>
  <c r="AD138" i="10"/>
  <c r="AF138" i="10"/>
  <c r="AH138" i="10"/>
  <c r="AI138" i="10"/>
  <c r="AJ138" i="10" s="1"/>
  <c r="AM138" i="10"/>
  <c r="AP138" i="10"/>
  <c r="AS138" i="10"/>
  <c r="AV138" i="10"/>
  <c r="AY138" i="10"/>
  <c r="BB138" i="10"/>
  <c r="BE138" i="10"/>
  <c r="BH138" i="10"/>
  <c r="BK138" i="10"/>
  <c r="BN138" i="10"/>
  <c r="G139" i="10"/>
  <c r="H139" i="10" s="1"/>
  <c r="K139" i="10"/>
  <c r="L139" i="10" s="1"/>
  <c r="N139" i="10"/>
  <c r="R139" i="10"/>
  <c r="S139" i="10" s="1"/>
  <c r="V139" i="10"/>
  <c r="W139" i="10" s="1"/>
  <c r="Z139" i="10"/>
  <c r="AD139" i="10"/>
  <c r="AF139" i="10"/>
  <c r="AH139" i="10"/>
  <c r="AI139" i="10"/>
  <c r="AJ139" i="10" s="1"/>
  <c r="AM139" i="10"/>
  <c r="AP139" i="10"/>
  <c r="AS139" i="10"/>
  <c r="AV139" i="10"/>
  <c r="AY139" i="10"/>
  <c r="BB139" i="10"/>
  <c r="BE139" i="10"/>
  <c r="BH139" i="10"/>
  <c r="BK139" i="10"/>
  <c r="BN139" i="10"/>
  <c r="G140" i="10"/>
  <c r="H140" i="10" s="1"/>
  <c r="K140" i="10"/>
  <c r="L140" i="10" s="1"/>
  <c r="N140" i="10"/>
  <c r="R140" i="10"/>
  <c r="S140" i="10" s="1"/>
  <c r="V140" i="10"/>
  <c r="W140" i="10" s="1"/>
  <c r="Z140" i="10"/>
  <c r="AD140" i="10"/>
  <c r="AF140" i="10"/>
  <c r="AH140" i="10"/>
  <c r="AI140" i="10"/>
  <c r="AJ140" i="10" s="1"/>
  <c r="AM140" i="10"/>
  <c r="AP140" i="10"/>
  <c r="AS140" i="10"/>
  <c r="AV140" i="10"/>
  <c r="AY140" i="10"/>
  <c r="BB140" i="10"/>
  <c r="BE140" i="10"/>
  <c r="BH140" i="10"/>
  <c r="BK140" i="10"/>
  <c r="BN140" i="10"/>
  <c r="G141" i="10"/>
  <c r="H141" i="10" s="1"/>
  <c r="K141" i="10"/>
  <c r="L141" i="10" s="1"/>
  <c r="N141" i="10"/>
  <c r="R141" i="10"/>
  <c r="S141" i="10" s="1"/>
  <c r="V141" i="10"/>
  <c r="W141" i="10" s="1"/>
  <c r="Z141" i="10"/>
  <c r="AD141" i="10"/>
  <c r="AF141" i="10"/>
  <c r="AH141" i="10"/>
  <c r="AI141" i="10"/>
  <c r="AJ141" i="10" s="1"/>
  <c r="AM141" i="10"/>
  <c r="AP141" i="10"/>
  <c r="AS141" i="10"/>
  <c r="AV141" i="10"/>
  <c r="AY141" i="10"/>
  <c r="BB141" i="10"/>
  <c r="BE141" i="10"/>
  <c r="BH141" i="10"/>
  <c r="BK141" i="10"/>
  <c r="BN141" i="10"/>
  <c r="G142" i="10"/>
  <c r="H142" i="10" s="1"/>
  <c r="K142" i="10"/>
  <c r="L142" i="10" s="1"/>
  <c r="N142" i="10"/>
  <c r="R142" i="10"/>
  <c r="S142" i="10" s="1"/>
  <c r="V142" i="10"/>
  <c r="W142" i="10" s="1"/>
  <c r="Z142" i="10"/>
  <c r="AD142" i="10"/>
  <c r="AF142" i="10"/>
  <c r="AH142" i="10"/>
  <c r="AI142" i="10"/>
  <c r="AJ142" i="10" s="1"/>
  <c r="AM142" i="10"/>
  <c r="AP142" i="10"/>
  <c r="AS142" i="10"/>
  <c r="AV142" i="10"/>
  <c r="AY142" i="10"/>
  <c r="BB142" i="10"/>
  <c r="BE142" i="10"/>
  <c r="BH142" i="10"/>
  <c r="BK142" i="10"/>
  <c r="BN142" i="10"/>
  <c r="G143" i="10"/>
  <c r="H143" i="10" s="1"/>
  <c r="K143" i="10"/>
  <c r="L143" i="10" s="1"/>
  <c r="N143" i="10"/>
  <c r="R143" i="10"/>
  <c r="S143" i="10" s="1"/>
  <c r="V143" i="10"/>
  <c r="W143" i="10" s="1"/>
  <c r="Z143" i="10"/>
  <c r="AD143" i="10"/>
  <c r="AF143" i="10"/>
  <c r="AH143" i="10"/>
  <c r="AI143" i="10"/>
  <c r="AJ143" i="10" s="1"/>
  <c r="AM143" i="10"/>
  <c r="AP143" i="10"/>
  <c r="AS143" i="10"/>
  <c r="AV143" i="10"/>
  <c r="AY143" i="10"/>
  <c r="BB143" i="10"/>
  <c r="BE143" i="10"/>
  <c r="BH143" i="10"/>
  <c r="BK143" i="10"/>
  <c r="BN143" i="10"/>
  <c r="G144" i="10"/>
  <c r="H144" i="10" s="1"/>
  <c r="K144" i="10"/>
  <c r="L144" i="10" s="1"/>
  <c r="N144" i="10"/>
  <c r="R144" i="10"/>
  <c r="S144" i="10" s="1"/>
  <c r="V144" i="10"/>
  <c r="W144" i="10" s="1"/>
  <c r="Z144" i="10"/>
  <c r="AD144" i="10"/>
  <c r="AF144" i="10"/>
  <c r="AH144" i="10"/>
  <c r="AI144" i="10"/>
  <c r="AJ144" i="10" s="1"/>
  <c r="AM144" i="10"/>
  <c r="AP144" i="10"/>
  <c r="AS144" i="10"/>
  <c r="AV144" i="10"/>
  <c r="AY144" i="10"/>
  <c r="BB144" i="10"/>
  <c r="BE144" i="10"/>
  <c r="BH144" i="10"/>
  <c r="BK144" i="10"/>
  <c r="BN144" i="10"/>
  <c r="G145" i="10"/>
  <c r="H145" i="10" s="1"/>
  <c r="K145" i="10"/>
  <c r="L145" i="10" s="1"/>
  <c r="N145" i="10"/>
  <c r="R145" i="10"/>
  <c r="S145" i="10" s="1"/>
  <c r="V145" i="10"/>
  <c r="W145" i="10" s="1"/>
  <c r="Z145" i="10"/>
  <c r="AD145" i="10"/>
  <c r="AF145" i="10"/>
  <c r="AH145" i="10"/>
  <c r="AI145" i="10"/>
  <c r="AJ145" i="10" s="1"/>
  <c r="AM145" i="10"/>
  <c r="AP145" i="10"/>
  <c r="AS145" i="10"/>
  <c r="AV145" i="10"/>
  <c r="AY145" i="10"/>
  <c r="BB145" i="10"/>
  <c r="BE145" i="10"/>
  <c r="BH145" i="10"/>
  <c r="BK145" i="10"/>
  <c r="BN145" i="10"/>
  <c r="G146" i="10"/>
  <c r="H146" i="10" s="1"/>
  <c r="K146" i="10"/>
  <c r="L146" i="10" s="1"/>
  <c r="N146" i="10"/>
  <c r="R146" i="10"/>
  <c r="S146" i="10" s="1"/>
  <c r="V146" i="10"/>
  <c r="W146" i="10" s="1"/>
  <c r="Z146" i="10"/>
  <c r="AD146" i="10"/>
  <c r="AF146" i="10"/>
  <c r="AH146" i="10"/>
  <c r="AI146" i="10"/>
  <c r="AJ146" i="10" s="1"/>
  <c r="AM146" i="10"/>
  <c r="AP146" i="10"/>
  <c r="AS146" i="10"/>
  <c r="AV146" i="10"/>
  <c r="AY146" i="10"/>
  <c r="BB146" i="10"/>
  <c r="BE146" i="10"/>
  <c r="BH146" i="10"/>
  <c r="BK146" i="10"/>
  <c r="BN146" i="10"/>
  <c r="G147" i="10"/>
  <c r="H147" i="10" s="1"/>
  <c r="K147" i="10"/>
  <c r="L147" i="10" s="1"/>
  <c r="N147" i="10"/>
  <c r="R147" i="10"/>
  <c r="S147" i="10" s="1"/>
  <c r="V147" i="10"/>
  <c r="W147" i="10" s="1"/>
  <c r="Z147" i="10"/>
  <c r="AD147" i="10"/>
  <c r="AF147" i="10"/>
  <c r="AH147" i="10"/>
  <c r="AI147" i="10"/>
  <c r="AJ147" i="10" s="1"/>
  <c r="AM147" i="10"/>
  <c r="AP147" i="10"/>
  <c r="AS147" i="10"/>
  <c r="AV147" i="10"/>
  <c r="AY147" i="10"/>
  <c r="BB147" i="10"/>
  <c r="BE147" i="10"/>
  <c r="BH147" i="10"/>
  <c r="BK147" i="10"/>
  <c r="BN147" i="10"/>
  <c r="G148" i="10"/>
  <c r="H148" i="10" s="1"/>
  <c r="K148" i="10"/>
  <c r="L148" i="10" s="1"/>
  <c r="N148" i="10"/>
  <c r="R148" i="10"/>
  <c r="S148" i="10" s="1"/>
  <c r="V148" i="10"/>
  <c r="W148" i="10" s="1"/>
  <c r="Z148" i="10"/>
  <c r="AD148" i="10"/>
  <c r="AF148" i="10"/>
  <c r="AH148" i="10"/>
  <c r="AI148" i="10"/>
  <c r="AJ148" i="10" s="1"/>
  <c r="AM148" i="10"/>
  <c r="AP148" i="10"/>
  <c r="AS148" i="10"/>
  <c r="AV148" i="10"/>
  <c r="AY148" i="10"/>
  <c r="BB148" i="10"/>
  <c r="BE148" i="10"/>
  <c r="BH148" i="10"/>
  <c r="BK148" i="10"/>
  <c r="BN148" i="10"/>
  <c r="G149" i="10"/>
  <c r="H149" i="10" s="1"/>
  <c r="K149" i="10"/>
  <c r="L149" i="10" s="1"/>
  <c r="N149" i="10"/>
  <c r="R149" i="10"/>
  <c r="S149" i="10" s="1"/>
  <c r="V149" i="10"/>
  <c r="W149" i="10" s="1"/>
  <c r="Z149" i="10"/>
  <c r="AD149" i="10"/>
  <c r="AF149" i="10"/>
  <c r="AH149" i="10"/>
  <c r="AI149" i="10"/>
  <c r="AJ149" i="10" s="1"/>
  <c r="AM149" i="10"/>
  <c r="AP149" i="10"/>
  <c r="AS149" i="10"/>
  <c r="AV149" i="10"/>
  <c r="AY149" i="10"/>
  <c r="BB149" i="10"/>
  <c r="BE149" i="10"/>
  <c r="BH149" i="10"/>
  <c r="BK149" i="10"/>
  <c r="BN149" i="10"/>
  <c r="G150" i="10"/>
  <c r="H150" i="10" s="1"/>
  <c r="K150" i="10"/>
  <c r="L150" i="10" s="1"/>
  <c r="N150" i="10"/>
  <c r="R150" i="10"/>
  <c r="S150" i="10" s="1"/>
  <c r="V150" i="10"/>
  <c r="W150" i="10" s="1"/>
  <c r="Z150" i="10"/>
  <c r="AD150" i="10"/>
  <c r="AF150" i="10"/>
  <c r="AH150" i="10"/>
  <c r="AI150" i="10"/>
  <c r="AJ150" i="10" s="1"/>
  <c r="AM150" i="10"/>
  <c r="AP150" i="10"/>
  <c r="AS150" i="10"/>
  <c r="AV150" i="10"/>
  <c r="AY150" i="10"/>
  <c r="BB150" i="10"/>
  <c r="BE150" i="10"/>
  <c r="BH150" i="10"/>
  <c r="BK150" i="10"/>
  <c r="BN150" i="10"/>
  <c r="G151" i="10"/>
  <c r="H151" i="10" s="1"/>
  <c r="K151" i="10"/>
  <c r="L151" i="10" s="1"/>
  <c r="N151" i="10"/>
  <c r="R151" i="10"/>
  <c r="S151" i="10" s="1"/>
  <c r="V151" i="10"/>
  <c r="W151" i="10" s="1"/>
  <c r="Z151" i="10"/>
  <c r="AD151" i="10"/>
  <c r="AF151" i="10"/>
  <c r="AH151" i="10"/>
  <c r="AI151" i="10"/>
  <c r="AJ151" i="10" s="1"/>
  <c r="AM151" i="10"/>
  <c r="AP151" i="10"/>
  <c r="AS151" i="10"/>
  <c r="AV151" i="10"/>
  <c r="AY151" i="10"/>
  <c r="BB151" i="10"/>
  <c r="BE151" i="10"/>
  <c r="BH151" i="10"/>
  <c r="BK151" i="10"/>
  <c r="BN151" i="10"/>
  <c r="G152" i="10"/>
  <c r="H152" i="10" s="1"/>
  <c r="K152" i="10"/>
  <c r="L152" i="10" s="1"/>
  <c r="N152" i="10"/>
  <c r="R152" i="10"/>
  <c r="S152" i="10" s="1"/>
  <c r="V152" i="10"/>
  <c r="W152" i="10" s="1"/>
  <c r="Z152" i="10"/>
  <c r="AD152" i="10"/>
  <c r="AF152" i="10"/>
  <c r="AH152" i="10"/>
  <c r="AI152" i="10"/>
  <c r="AJ152" i="10" s="1"/>
  <c r="AM152" i="10"/>
  <c r="AP152" i="10"/>
  <c r="AS152" i="10"/>
  <c r="AV152" i="10"/>
  <c r="AY152" i="10"/>
  <c r="BB152" i="10"/>
  <c r="BE152" i="10"/>
  <c r="BH152" i="10"/>
  <c r="BK152" i="10"/>
  <c r="BN152" i="10"/>
  <c r="G153" i="10"/>
  <c r="H153" i="10" s="1"/>
  <c r="K153" i="10"/>
  <c r="L153" i="10" s="1"/>
  <c r="N153" i="10"/>
  <c r="R153" i="10"/>
  <c r="S153" i="10" s="1"/>
  <c r="V153" i="10"/>
  <c r="W153" i="10" s="1"/>
  <c r="Z153" i="10"/>
  <c r="AD153" i="10"/>
  <c r="AF153" i="10"/>
  <c r="AH153" i="10"/>
  <c r="AI153" i="10"/>
  <c r="AJ153" i="10" s="1"/>
  <c r="AM153" i="10"/>
  <c r="AP153" i="10"/>
  <c r="AS153" i="10"/>
  <c r="AV153" i="10"/>
  <c r="AY153" i="10"/>
  <c r="BB153" i="10"/>
  <c r="BE153" i="10"/>
  <c r="BH153" i="10"/>
  <c r="BK153" i="10"/>
  <c r="BN153" i="10"/>
  <c r="G154" i="10"/>
  <c r="H154" i="10" s="1"/>
  <c r="K154" i="10"/>
  <c r="L154" i="10" s="1"/>
  <c r="N154" i="10"/>
  <c r="R154" i="10"/>
  <c r="S154" i="10" s="1"/>
  <c r="V154" i="10"/>
  <c r="W154" i="10" s="1"/>
  <c r="Z154" i="10"/>
  <c r="AD154" i="10"/>
  <c r="AF154" i="10"/>
  <c r="AH154" i="10"/>
  <c r="AI154" i="10"/>
  <c r="AJ154" i="10" s="1"/>
  <c r="AM154" i="10"/>
  <c r="AP154" i="10"/>
  <c r="AS154" i="10"/>
  <c r="AV154" i="10"/>
  <c r="AY154" i="10"/>
  <c r="BB154" i="10"/>
  <c r="BE154" i="10"/>
  <c r="BH154" i="10"/>
  <c r="BK154" i="10"/>
  <c r="BN154" i="10"/>
  <c r="G155" i="10"/>
  <c r="H155" i="10" s="1"/>
  <c r="K155" i="10"/>
  <c r="L155" i="10" s="1"/>
  <c r="N155" i="10"/>
  <c r="R155" i="10"/>
  <c r="S155" i="10" s="1"/>
  <c r="V155" i="10"/>
  <c r="W155" i="10" s="1"/>
  <c r="Z155" i="10"/>
  <c r="AD155" i="10"/>
  <c r="AF155" i="10"/>
  <c r="AH155" i="10"/>
  <c r="AI155" i="10"/>
  <c r="AJ155" i="10" s="1"/>
  <c r="AM155" i="10"/>
  <c r="AP155" i="10"/>
  <c r="AS155" i="10"/>
  <c r="AV155" i="10"/>
  <c r="AY155" i="10"/>
  <c r="BB155" i="10"/>
  <c r="BE155" i="10"/>
  <c r="BH155" i="10"/>
  <c r="BK155" i="10"/>
  <c r="BN155" i="10"/>
  <c r="G156" i="10"/>
  <c r="H156" i="10" s="1"/>
  <c r="K156" i="10"/>
  <c r="L156" i="10" s="1"/>
  <c r="N156" i="10"/>
  <c r="R156" i="10"/>
  <c r="S156" i="10" s="1"/>
  <c r="V156" i="10"/>
  <c r="W156" i="10" s="1"/>
  <c r="Z156" i="10"/>
  <c r="AD156" i="10"/>
  <c r="AF156" i="10"/>
  <c r="AH156" i="10"/>
  <c r="AI156" i="10"/>
  <c r="AJ156" i="10" s="1"/>
  <c r="AM156" i="10"/>
  <c r="AP156" i="10"/>
  <c r="AS156" i="10"/>
  <c r="AV156" i="10"/>
  <c r="AY156" i="10"/>
  <c r="BB156" i="10"/>
  <c r="BE156" i="10"/>
  <c r="BH156" i="10"/>
  <c r="BK156" i="10"/>
  <c r="BN156" i="10"/>
  <c r="G157" i="10"/>
  <c r="H157" i="10" s="1"/>
  <c r="K157" i="10"/>
  <c r="L157" i="10" s="1"/>
  <c r="N157" i="10"/>
  <c r="R157" i="10"/>
  <c r="S157" i="10" s="1"/>
  <c r="V157" i="10"/>
  <c r="W157" i="10" s="1"/>
  <c r="Z157" i="10"/>
  <c r="AD157" i="10"/>
  <c r="AF157" i="10"/>
  <c r="AH157" i="10"/>
  <c r="AI157" i="10"/>
  <c r="AJ157" i="10" s="1"/>
  <c r="AM157" i="10"/>
  <c r="AP157" i="10"/>
  <c r="AS157" i="10"/>
  <c r="AV157" i="10"/>
  <c r="AY157" i="10"/>
  <c r="BB157" i="10"/>
  <c r="BE157" i="10"/>
  <c r="BH157" i="10"/>
  <c r="BK157" i="10"/>
  <c r="BN157" i="10"/>
  <c r="G158" i="10"/>
  <c r="H158" i="10" s="1"/>
  <c r="K158" i="10"/>
  <c r="L158" i="10" s="1"/>
  <c r="N158" i="10"/>
  <c r="R158" i="10"/>
  <c r="S158" i="10" s="1"/>
  <c r="V158" i="10"/>
  <c r="W158" i="10" s="1"/>
  <c r="Z158" i="10"/>
  <c r="AD158" i="10"/>
  <c r="AF158" i="10"/>
  <c r="AH158" i="10"/>
  <c r="AI158" i="10"/>
  <c r="AJ158" i="10" s="1"/>
  <c r="AM158" i="10"/>
  <c r="AP158" i="10"/>
  <c r="AS158" i="10"/>
  <c r="AV158" i="10"/>
  <c r="AY158" i="10"/>
  <c r="BB158" i="10"/>
  <c r="BE158" i="10"/>
  <c r="BH158" i="10"/>
  <c r="BK158" i="10"/>
  <c r="BN158" i="10"/>
  <c r="G159" i="10"/>
  <c r="H159" i="10" s="1"/>
  <c r="K159" i="10"/>
  <c r="L159" i="10" s="1"/>
  <c r="N159" i="10"/>
  <c r="R159" i="10"/>
  <c r="S159" i="10" s="1"/>
  <c r="V159" i="10"/>
  <c r="W159" i="10" s="1"/>
  <c r="Z159" i="10"/>
  <c r="AD159" i="10"/>
  <c r="AF159" i="10"/>
  <c r="AH159" i="10"/>
  <c r="AI159" i="10"/>
  <c r="AJ159" i="10" s="1"/>
  <c r="AM159" i="10"/>
  <c r="AP159" i="10"/>
  <c r="AS159" i="10"/>
  <c r="AV159" i="10"/>
  <c r="AY159" i="10"/>
  <c r="BB159" i="10"/>
  <c r="BE159" i="10"/>
  <c r="BH159" i="10"/>
  <c r="BK159" i="10"/>
  <c r="BN159" i="10"/>
  <c r="G160" i="10"/>
  <c r="H160" i="10" s="1"/>
  <c r="K160" i="10"/>
  <c r="L160" i="10" s="1"/>
  <c r="N160" i="10"/>
  <c r="R160" i="10"/>
  <c r="S160" i="10" s="1"/>
  <c r="V160" i="10"/>
  <c r="W160" i="10" s="1"/>
  <c r="Z160" i="10"/>
  <c r="AD160" i="10"/>
  <c r="AF160" i="10"/>
  <c r="AH160" i="10"/>
  <c r="AI160" i="10"/>
  <c r="AJ160" i="10" s="1"/>
  <c r="AM160" i="10"/>
  <c r="AP160" i="10"/>
  <c r="AS160" i="10"/>
  <c r="AV160" i="10"/>
  <c r="AY160" i="10"/>
  <c r="BB160" i="10"/>
  <c r="BE160" i="10"/>
  <c r="BH160" i="10"/>
  <c r="BK160" i="10"/>
  <c r="BN160" i="10"/>
  <c r="G161" i="10"/>
  <c r="H161" i="10" s="1"/>
  <c r="K161" i="10"/>
  <c r="L161" i="10" s="1"/>
  <c r="N161" i="10"/>
  <c r="R161" i="10"/>
  <c r="S161" i="10" s="1"/>
  <c r="V161" i="10"/>
  <c r="W161" i="10" s="1"/>
  <c r="Z161" i="10"/>
  <c r="AD161" i="10"/>
  <c r="AF161" i="10"/>
  <c r="AH161" i="10"/>
  <c r="AI161" i="10"/>
  <c r="AJ161" i="10" s="1"/>
  <c r="AM161" i="10"/>
  <c r="AP161" i="10"/>
  <c r="AS161" i="10"/>
  <c r="AV161" i="10"/>
  <c r="AY161" i="10"/>
  <c r="BB161" i="10"/>
  <c r="BE161" i="10"/>
  <c r="BH161" i="10"/>
  <c r="BK161" i="10"/>
  <c r="BN161" i="10"/>
  <c r="G162" i="10"/>
  <c r="H162" i="10" s="1"/>
  <c r="K162" i="10"/>
  <c r="L162" i="10" s="1"/>
  <c r="N162" i="10"/>
  <c r="R162" i="10"/>
  <c r="S162" i="10" s="1"/>
  <c r="V162" i="10"/>
  <c r="W162" i="10" s="1"/>
  <c r="Z162" i="10"/>
  <c r="AD162" i="10"/>
  <c r="AF162" i="10"/>
  <c r="AH162" i="10"/>
  <c r="AI162" i="10"/>
  <c r="AJ162" i="10" s="1"/>
  <c r="AM162" i="10"/>
  <c r="AP162" i="10"/>
  <c r="AS162" i="10"/>
  <c r="AV162" i="10"/>
  <c r="AY162" i="10"/>
  <c r="BB162" i="10"/>
  <c r="BE162" i="10"/>
  <c r="BH162" i="10"/>
  <c r="BK162" i="10"/>
  <c r="BN162" i="10"/>
  <c r="G163" i="10"/>
  <c r="H163" i="10" s="1"/>
  <c r="K163" i="10"/>
  <c r="L163" i="10" s="1"/>
  <c r="N163" i="10"/>
  <c r="R163" i="10"/>
  <c r="S163" i="10" s="1"/>
  <c r="V163" i="10"/>
  <c r="W163" i="10" s="1"/>
  <c r="Z163" i="10"/>
  <c r="AD163" i="10"/>
  <c r="AF163" i="10"/>
  <c r="AH163" i="10"/>
  <c r="AI163" i="10"/>
  <c r="AJ163" i="10" s="1"/>
  <c r="AM163" i="10"/>
  <c r="AP163" i="10"/>
  <c r="AS163" i="10"/>
  <c r="AV163" i="10"/>
  <c r="AY163" i="10"/>
  <c r="BB163" i="10"/>
  <c r="BE163" i="10"/>
  <c r="BH163" i="10"/>
  <c r="BK163" i="10"/>
  <c r="BN163" i="10"/>
  <c r="G164" i="10"/>
  <c r="H164" i="10" s="1"/>
  <c r="K164" i="10"/>
  <c r="L164" i="10" s="1"/>
  <c r="N164" i="10"/>
  <c r="R164" i="10"/>
  <c r="S164" i="10" s="1"/>
  <c r="V164" i="10"/>
  <c r="W164" i="10" s="1"/>
  <c r="Z164" i="10"/>
  <c r="AD164" i="10"/>
  <c r="AF164" i="10"/>
  <c r="AH164" i="10"/>
  <c r="AI164" i="10"/>
  <c r="AJ164" i="10" s="1"/>
  <c r="AM164" i="10"/>
  <c r="AP164" i="10"/>
  <c r="AS164" i="10"/>
  <c r="AV164" i="10"/>
  <c r="AY164" i="10"/>
  <c r="BB164" i="10"/>
  <c r="BE164" i="10"/>
  <c r="BH164" i="10"/>
  <c r="BK164" i="10"/>
  <c r="BN164" i="10"/>
  <c r="G165" i="10"/>
  <c r="H165" i="10" s="1"/>
  <c r="K165" i="10"/>
  <c r="L165" i="10" s="1"/>
  <c r="N165" i="10"/>
  <c r="R165" i="10"/>
  <c r="S165" i="10" s="1"/>
  <c r="V165" i="10"/>
  <c r="W165" i="10" s="1"/>
  <c r="Z165" i="10"/>
  <c r="AD165" i="10"/>
  <c r="AF165" i="10"/>
  <c r="AH165" i="10"/>
  <c r="AI165" i="10"/>
  <c r="AJ165" i="10" s="1"/>
  <c r="AM165" i="10"/>
  <c r="AP165" i="10"/>
  <c r="AS165" i="10"/>
  <c r="AV165" i="10"/>
  <c r="AY165" i="10"/>
  <c r="BB165" i="10"/>
  <c r="BE165" i="10"/>
  <c r="BH165" i="10"/>
  <c r="BK165" i="10"/>
  <c r="BN165" i="10"/>
  <c r="G166" i="10"/>
  <c r="H166" i="10" s="1"/>
  <c r="K166" i="10"/>
  <c r="L166" i="10" s="1"/>
  <c r="N166" i="10"/>
  <c r="R166" i="10"/>
  <c r="S166" i="10" s="1"/>
  <c r="V166" i="10"/>
  <c r="W166" i="10" s="1"/>
  <c r="Z166" i="10"/>
  <c r="AD166" i="10"/>
  <c r="AF166" i="10"/>
  <c r="AH166" i="10"/>
  <c r="AI166" i="10"/>
  <c r="AJ166" i="10" s="1"/>
  <c r="AM166" i="10"/>
  <c r="AP166" i="10"/>
  <c r="AS166" i="10"/>
  <c r="AV166" i="10"/>
  <c r="AY166" i="10"/>
  <c r="BB166" i="10"/>
  <c r="BE166" i="10"/>
  <c r="BH166" i="10"/>
  <c r="BK166" i="10"/>
  <c r="BN166" i="10"/>
  <c r="G167" i="10"/>
  <c r="H167" i="10" s="1"/>
  <c r="K167" i="10"/>
  <c r="L167" i="10" s="1"/>
  <c r="N167" i="10"/>
  <c r="R167" i="10"/>
  <c r="S167" i="10" s="1"/>
  <c r="V167" i="10"/>
  <c r="W167" i="10" s="1"/>
  <c r="Z167" i="10"/>
  <c r="AD167" i="10"/>
  <c r="AF167" i="10"/>
  <c r="AH167" i="10"/>
  <c r="AI167" i="10"/>
  <c r="AJ167" i="10" s="1"/>
  <c r="AM167" i="10"/>
  <c r="AP167" i="10"/>
  <c r="AS167" i="10"/>
  <c r="AV167" i="10"/>
  <c r="AY167" i="10"/>
  <c r="BB167" i="10"/>
  <c r="BE167" i="10"/>
  <c r="BH167" i="10"/>
  <c r="BK167" i="10"/>
  <c r="BN167" i="10"/>
  <c r="G168" i="10"/>
  <c r="H168" i="10" s="1"/>
  <c r="K168" i="10"/>
  <c r="L168" i="10" s="1"/>
  <c r="N168" i="10"/>
  <c r="R168" i="10"/>
  <c r="S168" i="10" s="1"/>
  <c r="V168" i="10"/>
  <c r="W168" i="10" s="1"/>
  <c r="Z168" i="10"/>
  <c r="AD168" i="10"/>
  <c r="AF168" i="10"/>
  <c r="AH168" i="10"/>
  <c r="AI168" i="10"/>
  <c r="AJ168" i="10" s="1"/>
  <c r="AM168" i="10"/>
  <c r="AP168" i="10"/>
  <c r="AS168" i="10"/>
  <c r="AV168" i="10"/>
  <c r="AY168" i="10"/>
  <c r="BB168" i="10"/>
  <c r="BE168" i="10"/>
  <c r="BH168" i="10"/>
  <c r="BK168" i="10"/>
  <c r="BN168" i="10"/>
  <c r="G169" i="10"/>
  <c r="H169" i="10" s="1"/>
  <c r="K169" i="10"/>
  <c r="L169" i="10" s="1"/>
  <c r="N169" i="10"/>
  <c r="R169" i="10"/>
  <c r="S169" i="10" s="1"/>
  <c r="V169" i="10"/>
  <c r="W169" i="10" s="1"/>
  <c r="Z169" i="10"/>
  <c r="AD169" i="10"/>
  <c r="AF169" i="10"/>
  <c r="AH169" i="10"/>
  <c r="AI169" i="10"/>
  <c r="AJ169" i="10" s="1"/>
  <c r="AM169" i="10"/>
  <c r="AP169" i="10"/>
  <c r="AS169" i="10"/>
  <c r="AV169" i="10"/>
  <c r="AY169" i="10"/>
  <c r="BB169" i="10"/>
  <c r="BE169" i="10"/>
  <c r="BH169" i="10"/>
  <c r="BK169" i="10"/>
  <c r="BN169" i="10"/>
  <c r="G170" i="10"/>
  <c r="H170" i="10" s="1"/>
  <c r="K170" i="10"/>
  <c r="L170" i="10" s="1"/>
  <c r="N170" i="10"/>
  <c r="R170" i="10"/>
  <c r="S170" i="10" s="1"/>
  <c r="V170" i="10"/>
  <c r="W170" i="10" s="1"/>
  <c r="Z170" i="10"/>
  <c r="AD170" i="10"/>
  <c r="AF170" i="10"/>
  <c r="AH170" i="10"/>
  <c r="AI170" i="10"/>
  <c r="AJ170" i="10" s="1"/>
  <c r="AM170" i="10"/>
  <c r="AP170" i="10"/>
  <c r="AS170" i="10"/>
  <c r="AV170" i="10"/>
  <c r="AY170" i="10"/>
  <c r="BB170" i="10"/>
  <c r="BE170" i="10"/>
  <c r="BH170" i="10"/>
  <c r="BK170" i="10"/>
  <c r="BN170" i="10"/>
  <c r="G171" i="10"/>
  <c r="H171" i="10" s="1"/>
  <c r="K171" i="10"/>
  <c r="L171" i="10" s="1"/>
  <c r="N171" i="10"/>
  <c r="R171" i="10"/>
  <c r="S171" i="10" s="1"/>
  <c r="V171" i="10"/>
  <c r="W171" i="10" s="1"/>
  <c r="Z171" i="10"/>
  <c r="AD171" i="10"/>
  <c r="AF171" i="10"/>
  <c r="AH171" i="10"/>
  <c r="AI171" i="10"/>
  <c r="AJ171" i="10" s="1"/>
  <c r="AM171" i="10"/>
  <c r="AP171" i="10"/>
  <c r="AS171" i="10"/>
  <c r="AV171" i="10"/>
  <c r="AY171" i="10"/>
  <c r="BB171" i="10"/>
  <c r="BE171" i="10"/>
  <c r="BH171" i="10"/>
  <c r="BK171" i="10"/>
  <c r="BN171" i="10"/>
  <c r="G172" i="10"/>
  <c r="H172" i="10" s="1"/>
  <c r="K172" i="10"/>
  <c r="L172" i="10" s="1"/>
  <c r="N172" i="10"/>
  <c r="R172" i="10"/>
  <c r="S172" i="10" s="1"/>
  <c r="V172" i="10"/>
  <c r="W172" i="10" s="1"/>
  <c r="Z172" i="10"/>
  <c r="AD172" i="10"/>
  <c r="AF172" i="10"/>
  <c r="AH172" i="10"/>
  <c r="AI172" i="10"/>
  <c r="AJ172" i="10" s="1"/>
  <c r="AM172" i="10"/>
  <c r="AP172" i="10"/>
  <c r="AS172" i="10"/>
  <c r="AV172" i="10"/>
  <c r="AY172" i="10"/>
  <c r="BB172" i="10"/>
  <c r="BE172" i="10"/>
  <c r="BH172" i="10"/>
  <c r="BK172" i="10"/>
  <c r="BN172" i="10"/>
  <c r="G173" i="10"/>
  <c r="H173" i="10" s="1"/>
  <c r="K173" i="10"/>
  <c r="L173" i="10" s="1"/>
  <c r="N173" i="10"/>
  <c r="R173" i="10"/>
  <c r="S173" i="10" s="1"/>
  <c r="V173" i="10"/>
  <c r="W173" i="10" s="1"/>
  <c r="Z173" i="10"/>
  <c r="AD173" i="10"/>
  <c r="AF173" i="10"/>
  <c r="AH173" i="10"/>
  <c r="AI173" i="10"/>
  <c r="AJ173" i="10" s="1"/>
  <c r="AM173" i="10"/>
  <c r="AP173" i="10"/>
  <c r="AS173" i="10"/>
  <c r="AV173" i="10"/>
  <c r="AY173" i="10"/>
  <c r="BB173" i="10"/>
  <c r="BE173" i="10"/>
  <c r="BH173" i="10"/>
  <c r="BK173" i="10"/>
  <c r="BN173" i="10"/>
  <c r="G174" i="10"/>
  <c r="H174" i="10" s="1"/>
  <c r="K174" i="10"/>
  <c r="L174" i="10" s="1"/>
  <c r="N174" i="10"/>
  <c r="R174" i="10"/>
  <c r="S174" i="10" s="1"/>
  <c r="V174" i="10"/>
  <c r="W174" i="10" s="1"/>
  <c r="Z174" i="10"/>
  <c r="AD174" i="10"/>
  <c r="AF174" i="10"/>
  <c r="AH174" i="10"/>
  <c r="AI174" i="10"/>
  <c r="AJ174" i="10" s="1"/>
  <c r="AM174" i="10"/>
  <c r="AP174" i="10"/>
  <c r="AS174" i="10"/>
  <c r="AV174" i="10"/>
  <c r="AY174" i="10"/>
  <c r="BB174" i="10"/>
  <c r="BE174" i="10"/>
  <c r="BH174" i="10"/>
  <c r="BK174" i="10"/>
  <c r="BN174" i="10"/>
  <c r="G175" i="10"/>
  <c r="H175" i="10" s="1"/>
  <c r="K175" i="10"/>
  <c r="L175" i="10" s="1"/>
  <c r="N175" i="10"/>
  <c r="R175" i="10"/>
  <c r="S175" i="10" s="1"/>
  <c r="V175" i="10"/>
  <c r="W175" i="10" s="1"/>
  <c r="Z175" i="10"/>
  <c r="AD175" i="10"/>
  <c r="AF175" i="10"/>
  <c r="AH175" i="10"/>
  <c r="AI175" i="10"/>
  <c r="AJ175" i="10" s="1"/>
  <c r="AM175" i="10"/>
  <c r="AP175" i="10"/>
  <c r="AS175" i="10"/>
  <c r="AV175" i="10"/>
  <c r="AY175" i="10"/>
  <c r="BB175" i="10"/>
  <c r="BE175" i="10"/>
  <c r="BH175" i="10"/>
  <c r="BK175" i="10"/>
  <c r="BN175" i="10"/>
  <c r="G176" i="10"/>
  <c r="H176" i="10" s="1"/>
  <c r="K176" i="10"/>
  <c r="L176" i="10" s="1"/>
  <c r="N176" i="10"/>
  <c r="R176" i="10"/>
  <c r="S176" i="10" s="1"/>
  <c r="V176" i="10"/>
  <c r="W176" i="10" s="1"/>
  <c r="Z176" i="10"/>
  <c r="AD176" i="10"/>
  <c r="AF176" i="10"/>
  <c r="AH176" i="10"/>
  <c r="AI176" i="10"/>
  <c r="AJ176" i="10" s="1"/>
  <c r="AM176" i="10"/>
  <c r="AP176" i="10"/>
  <c r="AS176" i="10"/>
  <c r="AV176" i="10"/>
  <c r="AY176" i="10"/>
  <c r="BB176" i="10"/>
  <c r="BE176" i="10"/>
  <c r="BH176" i="10"/>
  <c r="BK176" i="10"/>
  <c r="BN176" i="10"/>
  <c r="G177" i="10"/>
  <c r="H177" i="10" s="1"/>
  <c r="K177" i="10"/>
  <c r="L177" i="10" s="1"/>
  <c r="N177" i="10"/>
  <c r="R177" i="10"/>
  <c r="S177" i="10" s="1"/>
  <c r="V177" i="10"/>
  <c r="W177" i="10" s="1"/>
  <c r="Z177" i="10"/>
  <c r="AD177" i="10"/>
  <c r="AF177" i="10"/>
  <c r="AH177" i="10"/>
  <c r="AI177" i="10"/>
  <c r="AJ177" i="10" s="1"/>
  <c r="AM177" i="10"/>
  <c r="AP177" i="10"/>
  <c r="AS177" i="10"/>
  <c r="AV177" i="10"/>
  <c r="AY177" i="10"/>
  <c r="BB177" i="10"/>
  <c r="BE177" i="10"/>
  <c r="BH177" i="10"/>
  <c r="BK177" i="10"/>
  <c r="BN177" i="10"/>
  <c r="G178" i="10"/>
  <c r="H178" i="10" s="1"/>
  <c r="K178" i="10"/>
  <c r="L178" i="10" s="1"/>
  <c r="N178" i="10"/>
  <c r="R178" i="10"/>
  <c r="S178" i="10" s="1"/>
  <c r="V178" i="10"/>
  <c r="W178" i="10" s="1"/>
  <c r="Z178" i="10"/>
  <c r="AD178" i="10"/>
  <c r="AF178" i="10"/>
  <c r="AH178" i="10"/>
  <c r="AI178" i="10"/>
  <c r="AJ178" i="10" s="1"/>
  <c r="AM178" i="10"/>
  <c r="AP178" i="10"/>
  <c r="AS178" i="10"/>
  <c r="AV178" i="10"/>
  <c r="AY178" i="10"/>
  <c r="BB178" i="10"/>
  <c r="BE178" i="10"/>
  <c r="BH178" i="10"/>
  <c r="BK178" i="10"/>
  <c r="BN178" i="10"/>
  <c r="G179" i="10"/>
  <c r="H179" i="10" s="1"/>
  <c r="K179" i="10"/>
  <c r="L179" i="10" s="1"/>
  <c r="N179" i="10"/>
  <c r="R179" i="10"/>
  <c r="S179" i="10" s="1"/>
  <c r="V179" i="10"/>
  <c r="W179" i="10" s="1"/>
  <c r="Z179" i="10"/>
  <c r="AD179" i="10"/>
  <c r="AF179" i="10"/>
  <c r="AH179" i="10"/>
  <c r="AI179" i="10"/>
  <c r="AJ179" i="10" s="1"/>
  <c r="AM179" i="10"/>
  <c r="AP179" i="10"/>
  <c r="AS179" i="10"/>
  <c r="AV179" i="10"/>
  <c r="AY179" i="10"/>
  <c r="BB179" i="10"/>
  <c r="BE179" i="10"/>
  <c r="BH179" i="10"/>
  <c r="BK179" i="10"/>
  <c r="BN179" i="10"/>
  <c r="G180" i="10"/>
  <c r="H180" i="10" s="1"/>
  <c r="K180" i="10"/>
  <c r="L180" i="10" s="1"/>
  <c r="N180" i="10"/>
  <c r="R180" i="10"/>
  <c r="S180" i="10" s="1"/>
  <c r="V180" i="10"/>
  <c r="W180" i="10" s="1"/>
  <c r="Z180" i="10"/>
  <c r="AD180" i="10"/>
  <c r="AF180" i="10"/>
  <c r="AH180" i="10"/>
  <c r="AI180" i="10"/>
  <c r="AJ180" i="10" s="1"/>
  <c r="AM180" i="10"/>
  <c r="AP180" i="10"/>
  <c r="AS180" i="10"/>
  <c r="AV180" i="10"/>
  <c r="AY180" i="10"/>
  <c r="BB180" i="10"/>
  <c r="BE180" i="10"/>
  <c r="BH180" i="10"/>
  <c r="BK180" i="10"/>
  <c r="BN180" i="10"/>
  <c r="G181" i="10"/>
  <c r="H181" i="10" s="1"/>
  <c r="K181" i="10"/>
  <c r="L181" i="10" s="1"/>
  <c r="N181" i="10"/>
  <c r="R181" i="10"/>
  <c r="S181" i="10" s="1"/>
  <c r="V181" i="10"/>
  <c r="W181" i="10" s="1"/>
  <c r="Z181" i="10"/>
  <c r="AD181" i="10"/>
  <c r="AF181" i="10"/>
  <c r="AH181" i="10"/>
  <c r="AI181" i="10"/>
  <c r="AJ181" i="10" s="1"/>
  <c r="AM181" i="10"/>
  <c r="AP181" i="10"/>
  <c r="AS181" i="10"/>
  <c r="AV181" i="10"/>
  <c r="AY181" i="10"/>
  <c r="BB181" i="10"/>
  <c r="BE181" i="10"/>
  <c r="BH181" i="10"/>
  <c r="BK181" i="10"/>
  <c r="BN181" i="10"/>
  <c r="G182" i="10"/>
  <c r="H182" i="10" s="1"/>
  <c r="K182" i="10"/>
  <c r="L182" i="10" s="1"/>
  <c r="N182" i="10"/>
  <c r="R182" i="10"/>
  <c r="S182" i="10" s="1"/>
  <c r="V182" i="10"/>
  <c r="W182" i="10" s="1"/>
  <c r="Z182" i="10"/>
  <c r="AD182" i="10"/>
  <c r="AF182" i="10"/>
  <c r="AH182" i="10"/>
  <c r="AI182" i="10"/>
  <c r="AJ182" i="10" s="1"/>
  <c r="AM182" i="10"/>
  <c r="AP182" i="10"/>
  <c r="AS182" i="10"/>
  <c r="AV182" i="10"/>
  <c r="AY182" i="10"/>
  <c r="BB182" i="10"/>
  <c r="BE182" i="10"/>
  <c r="BH182" i="10"/>
  <c r="BK182" i="10"/>
  <c r="BN182" i="10"/>
  <c r="G183" i="10"/>
  <c r="H183" i="10" s="1"/>
  <c r="K183" i="10"/>
  <c r="L183" i="10" s="1"/>
  <c r="N183" i="10"/>
  <c r="R183" i="10"/>
  <c r="S183" i="10" s="1"/>
  <c r="V183" i="10"/>
  <c r="W183" i="10" s="1"/>
  <c r="Z183" i="10"/>
  <c r="AD183" i="10"/>
  <c r="AF183" i="10"/>
  <c r="AH183" i="10"/>
  <c r="AI183" i="10"/>
  <c r="AJ183" i="10" s="1"/>
  <c r="AM183" i="10"/>
  <c r="AP183" i="10"/>
  <c r="AS183" i="10"/>
  <c r="AV183" i="10"/>
  <c r="AY183" i="10"/>
  <c r="BB183" i="10"/>
  <c r="BE183" i="10"/>
  <c r="BH183" i="10"/>
  <c r="BK183" i="10"/>
  <c r="BN183" i="10"/>
  <c r="H184" i="10"/>
  <c r="K184" i="10"/>
  <c r="L184" i="10" s="1"/>
  <c r="N184" i="10"/>
  <c r="R184" i="10"/>
  <c r="S184" i="10" s="1"/>
  <c r="V184" i="10"/>
  <c r="W184" i="10" s="1"/>
  <c r="Z184" i="10"/>
  <c r="AD184" i="10"/>
  <c r="AF184" i="10"/>
  <c r="AH184" i="10"/>
  <c r="AI184" i="10"/>
  <c r="AJ184" i="10" s="1"/>
  <c r="AM184" i="10"/>
  <c r="AP184" i="10"/>
  <c r="AS184" i="10"/>
  <c r="AV184" i="10"/>
  <c r="AY184" i="10"/>
  <c r="BB184" i="10"/>
  <c r="BE184" i="10"/>
  <c r="BH184" i="10"/>
  <c r="BK184" i="10"/>
  <c r="BN184" i="10"/>
  <c r="G185" i="10"/>
  <c r="H185" i="10" s="1"/>
  <c r="K185" i="10"/>
  <c r="L185" i="10" s="1"/>
  <c r="N185" i="10"/>
  <c r="R185" i="10"/>
  <c r="S185" i="10" s="1"/>
  <c r="V185" i="10"/>
  <c r="W185" i="10" s="1"/>
  <c r="Z185" i="10"/>
  <c r="AD185" i="10"/>
  <c r="AF185" i="10"/>
  <c r="AH185" i="10"/>
  <c r="AI185" i="10"/>
  <c r="AJ185" i="10" s="1"/>
  <c r="AM185" i="10"/>
  <c r="AP185" i="10"/>
  <c r="AS185" i="10"/>
  <c r="AV185" i="10"/>
  <c r="AY185" i="10"/>
  <c r="BB185" i="10"/>
  <c r="BE185" i="10"/>
  <c r="BH185" i="10"/>
  <c r="BK185" i="10"/>
  <c r="BN185" i="10"/>
  <c r="G186" i="10"/>
  <c r="H186" i="10" s="1"/>
  <c r="K186" i="10"/>
  <c r="L186" i="10" s="1"/>
  <c r="N186" i="10"/>
  <c r="R186" i="10"/>
  <c r="S186" i="10" s="1"/>
  <c r="V186" i="10"/>
  <c r="W186" i="10" s="1"/>
  <c r="Z186" i="10"/>
  <c r="AD186" i="10"/>
  <c r="AF186" i="10"/>
  <c r="AH186" i="10"/>
  <c r="AI186" i="10"/>
  <c r="AJ186" i="10" s="1"/>
  <c r="AM186" i="10"/>
  <c r="AP186" i="10"/>
  <c r="AS186" i="10"/>
  <c r="AV186" i="10"/>
  <c r="AY186" i="10"/>
  <c r="BB186" i="10"/>
  <c r="BE186" i="10"/>
  <c r="BH186" i="10"/>
  <c r="BK186" i="10"/>
  <c r="BN186" i="10"/>
  <c r="G187" i="10"/>
  <c r="H187" i="10" s="1"/>
  <c r="K187" i="10"/>
  <c r="L187" i="10" s="1"/>
  <c r="N187" i="10"/>
  <c r="R187" i="10"/>
  <c r="S187" i="10" s="1"/>
  <c r="V187" i="10"/>
  <c r="W187" i="10" s="1"/>
  <c r="Z187" i="10"/>
  <c r="AD187" i="10"/>
  <c r="AF187" i="10"/>
  <c r="AH187" i="10"/>
  <c r="AI187" i="10"/>
  <c r="AJ187" i="10" s="1"/>
  <c r="AM187" i="10"/>
  <c r="AP187" i="10"/>
  <c r="AS187" i="10"/>
  <c r="AV187" i="10"/>
  <c r="AY187" i="10"/>
  <c r="BB187" i="10"/>
  <c r="BE187" i="10"/>
  <c r="BH187" i="10"/>
  <c r="BK187" i="10"/>
  <c r="BN187" i="10"/>
  <c r="G188" i="10"/>
  <c r="H188" i="10" s="1"/>
  <c r="K188" i="10"/>
  <c r="L188" i="10" s="1"/>
  <c r="N188" i="10"/>
  <c r="R188" i="10"/>
  <c r="S188" i="10" s="1"/>
  <c r="V188" i="10"/>
  <c r="W188" i="10" s="1"/>
  <c r="Z188" i="10"/>
  <c r="AD188" i="10"/>
  <c r="AF188" i="10"/>
  <c r="AH188" i="10"/>
  <c r="AI188" i="10"/>
  <c r="AJ188" i="10" s="1"/>
  <c r="AM188" i="10"/>
  <c r="AP188" i="10"/>
  <c r="AS188" i="10"/>
  <c r="AV188" i="10"/>
  <c r="AY188" i="10"/>
  <c r="BB188" i="10"/>
  <c r="BE188" i="10"/>
  <c r="BH188" i="10"/>
  <c r="BK188" i="10"/>
  <c r="BN188" i="10"/>
  <c r="G189" i="10"/>
  <c r="H189" i="10" s="1"/>
  <c r="K189" i="10"/>
  <c r="L189" i="10" s="1"/>
  <c r="N189" i="10"/>
  <c r="R189" i="10"/>
  <c r="S189" i="10" s="1"/>
  <c r="V189" i="10"/>
  <c r="W189" i="10" s="1"/>
  <c r="Z189" i="10"/>
  <c r="AD189" i="10"/>
  <c r="AF189" i="10"/>
  <c r="AH189" i="10"/>
  <c r="AI189" i="10"/>
  <c r="AJ189" i="10" s="1"/>
  <c r="AM189" i="10"/>
  <c r="AP189" i="10"/>
  <c r="AS189" i="10"/>
  <c r="AV189" i="10"/>
  <c r="AY189" i="10"/>
  <c r="BB189" i="10"/>
  <c r="BE189" i="10"/>
  <c r="BH189" i="10"/>
  <c r="BK189" i="10"/>
  <c r="BN189" i="10"/>
  <c r="G190" i="10"/>
  <c r="H190" i="10" s="1"/>
  <c r="K190" i="10"/>
  <c r="L190" i="10" s="1"/>
  <c r="N190" i="10"/>
  <c r="R190" i="10"/>
  <c r="S190" i="10" s="1"/>
  <c r="V190" i="10"/>
  <c r="W190" i="10" s="1"/>
  <c r="Z190" i="10"/>
  <c r="AD190" i="10"/>
  <c r="AF190" i="10"/>
  <c r="AH190" i="10"/>
  <c r="AI190" i="10"/>
  <c r="AJ190" i="10" s="1"/>
  <c r="AM190" i="10"/>
  <c r="AP190" i="10"/>
  <c r="AS190" i="10"/>
  <c r="AV190" i="10"/>
  <c r="AY190" i="10"/>
  <c r="BB190" i="10"/>
  <c r="BE190" i="10"/>
  <c r="BH190" i="10"/>
  <c r="BK190" i="10"/>
  <c r="BN190" i="10"/>
  <c r="G191" i="10"/>
  <c r="H191" i="10" s="1"/>
  <c r="K191" i="10"/>
  <c r="L191" i="10" s="1"/>
  <c r="N191" i="10"/>
  <c r="R191" i="10"/>
  <c r="S191" i="10" s="1"/>
  <c r="V191" i="10"/>
  <c r="W191" i="10" s="1"/>
  <c r="Z191" i="10"/>
  <c r="AD191" i="10"/>
  <c r="AF191" i="10"/>
  <c r="AH191" i="10"/>
  <c r="AI191" i="10"/>
  <c r="AJ191" i="10" s="1"/>
  <c r="AM191" i="10"/>
  <c r="AP191" i="10"/>
  <c r="AS191" i="10"/>
  <c r="AV191" i="10"/>
  <c r="AY191" i="10"/>
  <c r="BB191" i="10"/>
  <c r="BE191" i="10"/>
  <c r="BH191" i="10"/>
  <c r="BK191" i="10"/>
  <c r="BN191" i="10"/>
  <c r="G192" i="10"/>
  <c r="H192" i="10" s="1"/>
  <c r="K192" i="10"/>
  <c r="L192" i="10" s="1"/>
  <c r="N192" i="10"/>
  <c r="R192" i="10"/>
  <c r="S192" i="10" s="1"/>
  <c r="V192" i="10"/>
  <c r="W192" i="10" s="1"/>
  <c r="Z192" i="10"/>
  <c r="AD192" i="10"/>
  <c r="AF192" i="10"/>
  <c r="AH192" i="10"/>
  <c r="AI192" i="10"/>
  <c r="AJ192" i="10" s="1"/>
  <c r="AM192" i="10"/>
  <c r="AP192" i="10"/>
  <c r="AS192" i="10"/>
  <c r="AV192" i="10"/>
  <c r="AY192" i="10"/>
  <c r="BB192" i="10"/>
  <c r="BE192" i="10"/>
  <c r="BH192" i="10"/>
  <c r="BK192" i="10"/>
  <c r="BN192" i="10"/>
  <c r="G193" i="10"/>
  <c r="H193" i="10" s="1"/>
  <c r="K193" i="10"/>
  <c r="L193" i="10" s="1"/>
  <c r="N193" i="10"/>
  <c r="R193" i="10"/>
  <c r="S193" i="10" s="1"/>
  <c r="V193" i="10"/>
  <c r="W193" i="10" s="1"/>
  <c r="Z193" i="10"/>
  <c r="AD193" i="10"/>
  <c r="AF193" i="10"/>
  <c r="AH193" i="10"/>
  <c r="AI193" i="10"/>
  <c r="AJ193" i="10" s="1"/>
  <c r="AM193" i="10"/>
  <c r="AP193" i="10"/>
  <c r="AS193" i="10"/>
  <c r="AV193" i="10"/>
  <c r="AY193" i="10"/>
  <c r="BB193" i="10"/>
  <c r="BE193" i="10"/>
  <c r="BH193" i="10"/>
  <c r="BK193" i="10"/>
  <c r="BN193" i="10"/>
  <c r="G194" i="10"/>
  <c r="H194" i="10" s="1"/>
  <c r="K194" i="10"/>
  <c r="L194" i="10" s="1"/>
  <c r="N194" i="10"/>
  <c r="R194" i="10"/>
  <c r="S194" i="10" s="1"/>
  <c r="V194" i="10"/>
  <c r="W194" i="10" s="1"/>
  <c r="Z194" i="10"/>
  <c r="AD194" i="10"/>
  <c r="AF194" i="10"/>
  <c r="AH194" i="10"/>
  <c r="AI194" i="10"/>
  <c r="AJ194" i="10" s="1"/>
  <c r="AM194" i="10"/>
  <c r="AP194" i="10"/>
  <c r="AS194" i="10"/>
  <c r="AV194" i="10"/>
  <c r="AY194" i="10"/>
  <c r="BB194" i="10"/>
  <c r="BE194" i="10"/>
  <c r="BH194" i="10"/>
  <c r="BK194" i="10"/>
  <c r="BN194" i="10"/>
  <c r="G195" i="10"/>
  <c r="H195" i="10" s="1"/>
  <c r="K195" i="10"/>
  <c r="L195" i="10" s="1"/>
  <c r="N195" i="10"/>
  <c r="R195" i="10"/>
  <c r="S195" i="10" s="1"/>
  <c r="V195" i="10"/>
  <c r="W195" i="10" s="1"/>
  <c r="Z195" i="10"/>
  <c r="AD195" i="10"/>
  <c r="AF195" i="10"/>
  <c r="AH195" i="10"/>
  <c r="AI195" i="10"/>
  <c r="AJ195" i="10" s="1"/>
  <c r="AM195" i="10"/>
  <c r="AP195" i="10"/>
  <c r="AS195" i="10"/>
  <c r="AV195" i="10"/>
  <c r="AY195" i="10"/>
  <c r="BB195" i="10"/>
  <c r="BE195" i="10"/>
  <c r="BH195" i="10"/>
  <c r="BK195" i="10"/>
  <c r="BN195" i="10"/>
  <c r="G196" i="10"/>
  <c r="H196" i="10" s="1"/>
  <c r="K196" i="10"/>
  <c r="L196" i="10" s="1"/>
  <c r="N196" i="10"/>
  <c r="R196" i="10"/>
  <c r="S196" i="10" s="1"/>
  <c r="V196" i="10"/>
  <c r="W196" i="10" s="1"/>
  <c r="AI196" i="10"/>
  <c r="AJ196" i="10" s="1"/>
  <c r="AM196" i="10"/>
  <c r="AP196" i="10"/>
  <c r="AV196" i="10"/>
  <c r="AY196" i="10"/>
  <c r="BB196" i="10"/>
  <c r="BE196" i="10"/>
  <c r="BH196" i="10"/>
  <c r="BK196" i="10"/>
  <c r="BN196" i="10"/>
  <c r="G197" i="10"/>
  <c r="H197" i="10" s="1"/>
  <c r="K197" i="10"/>
  <c r="L197" i="10" s="1"/>
  <c r="N197" i="10"/>
  <c r="R197" i="10"/>
  <c r="S197" i="10" s="1"/>
  <c r="V197" i="10"/>
  <c r="W197" i="10" s="1"/>
  <c r="AI197" i="10"/>
  <c r="AJ197" i="10" s="1"/>
  <c r="AM197" i="10"/>
  <c r="AP197" i="10"/>
  <c r="AV197" i="10"/>
  <c r="AY197" i="10"/>
  <c r="BB197" i="10"/>
  <c r="BE197" i="10"/>
  <c r="BH197" i="10"/>
  <c r="BK197" i="10"/>
  <c r="BN197" i="10"/>
  <c r="G198" i="10"/>
  <c r="H198" i="10" s="1"/>
  <c r="K198" i="10"/>
  <c r="L198" i="10" s="1"/>
  <c r="N198" i="10"/>
  <c r="R198" i="10"/>
  <c r="S198" i="10" s="1"/>
  <c r="V198" i="10"/>
  <c r="W198" i="10" s="1"/>
  <c r="AI198" i="10"/>
  <c r="AJ198" i="10" s="1"/>
  <c r="AM198" i="10"/>
  <c r="AP198" i="10"/>
  <c r="AV198" i="10"/>
  <c r="AY198" i="10"/>
  <c r="BB198" i="10"/>
  <c r="BE198" i="10"/>
  <c r="BH198" i="10"/>
  <c r="BK198" i="10"/>
  <c r="BN198" i="10"/>
  <c r="G199" i="10"/>
  <c r="H199" i="10" s="1"/>
  <c r="K199" i="10"/>
  <c r="L199" i="10" s="1"/>
  <c r="N199" i="10"/>
  <c r="R199" i="10"/>
  <c r="S199" i="10" s="1"/>
  <c r="V199" i="10"/>
  <c r="W199" i="10" s="1"/>
  <c r="AI199" i="10"/>
  <c r="AJ199" i="10" s="1"/>
  <c r="AM199" i="10"/>
  <c r="AP199" i="10"/>
  <c r="AV199" i="10"/>
  <c r="AY199" i="10"/>
  <c r="BB199" i="10"/>
  <c r="BE199" i="10"/>
  <c r="BH199" i="10"/>
  <c r="BK199" i="10"/>
  <c r="BN199" i="10"/>
  <c r="G200" i="10"/>
  <c r="H200" i="10" s="1"/>
  <c r="K200" i="10"/>
  <c r="L200" i="10" s="1"/>
  <c r="N200" i="10"/>
  <c r="R200" i="10"/>
  <c r="S200" i="10" s="1"/>
  <c r="V200" i="10"/>
  <c r="W200" i="10" s="1"/>
  <c r="AI200" i="10"/>
  <c r="AJ200" i="10" s="1"/>
  <c r="AM200" i="10"/>
  <c r="AP200" i="10"/>
  <c r="AV200" i="10"/>
  <c r="AY200" i="10"/>
  <c r="BB200" i="10"/>
  <c r="BE200" i="10"/>
  <c r="BH200" i="10"/>
  <c r="BK200" i="10"/>
  <c r="BN200" i="10"/>
  <c r="G201" i="10"/>
  <c r="H201" i="10" s="1"/>
  <c r="K201" i="10"/>
  <c r="L201" i="10" s="1"/>
  <c r="N201" i="10"/>
  <c r="R201" i="10"/>
  <c r="S201" i="10" s="1"/>
  <c r="AI201" i="10"/>
  <c r="AJ201" i="10" s="1"/>
  <c r="AM201" i="10"/>
  <c r="AP201" i="10"/>
  <c r="AV201" i="10"/>
  <c r="AY201" i="10"/>
  <c r="BB201" i="10"/>
  <c r="BE201" i="10"/>
  <c r="BH201" i="10"/>
  <c r="BK201" i="10"/>
  <c r="BN201" i="10"/>
  <c r="G202" i="10"/>
  <c r="H202" i="10" s="1"/>
  <c r="K202" i="10"/>
  <c r="L202" i="10" s="1"/>
  <c r="N202" i="10"/>
  <c r="R202" i="10"/>
  <c r="S202" i="10" s="1"/>
  <c r="AI202" i="10"/>
  <c r="AJ202" i="10" s="1"/>
  <c r="AM202" i="10"/>
  <c r="AP202" i="10"/>
  <c r="AV202" i="10"/>
  <c r="AY202" i="10"/>
  <c r="BB202" i="10"/>
  <c r="BE202" i="10"/>
  <c r="BH202" i="10"/>
  <c r="BK202" i="10"/>
  <c r="BN202" i="10"/>
  <c r="G203" i="10"/>
  <c r="H203" i="10" s="1"/>
  <c r="K203" i="10"/>
  <c r="L203" i="10" s="1"/>
  <c r="N203" i="10"/>
  <c r="R203" i="10"/>
  <c r="S203" i="10" s="1"/>
  <c r="V203" i="10"/>
  <c r="W203" i="10" s="1"/>
  <c r="AI203" i="10"/>
  <c r="AJ203" i="10" s="1"/>
  <c r="AM203" i="10"/>
  <c r="AP203" i="10"/>
  <c r="AV203" i="10"/>
  <c r="AY203" i="10"/>
  <c r="BB203" i="10"/>
  <c r="BE203" i="10"/>
  <c r="BH203" i="10"/>
  <c r="BK203" i="10"/>
  <c r="BN203" i="10"/>
  <c r="H204" i="10"/>
  <c r="K204" i="10"/>
  <c r="L204" i="10" s="1"/>
  <c r="N204" i="10"/>
  <c r="R204" i="10"/>
  <c r="S204" i="10" s="1"/>
  <c r="V204" i="10"/>
  <c r="W204" i="10" s="1"/>
  <c r="AI204" i="10"/>
  <c r="AJ204" i="10" s="1"/>
  <c r="AM204" i="10"/>
  <c r="AP204" i="10"/>
  <c r="AV204" i="10"/>
  <c r="AY204" i="10"/>
  <c r="BB204" i="10"/>
  <c r="BE204" i="10"/>
  <c r="BH204" i="10"/>
  <c r="BK204" i="10"/>
  <c r="BN204" i="10"/>
  <c r="G205" i="10"/>
  <c r="H205" i="10" s="1"/>
  <c r="K205" i="10"/>
  <c r="L205" i="10" s="1"/>
  <c r="N205" i="10"/>
  <c r="R205" i="10"/>
  <c r="S205" i="10" s="1"/>
  <c r="V205" i="10"/>
  <c r="W205" i="10" s="1"/>
  <c r="AI205" i="10"/>
  <c r="AJ205" i="10" s="1"/>
  <c r="AM205" i="10"/>
  <c r="AP205" i="10"/>
  <c r="AV205" i="10"/>
  <c r="AY205" i="10"/>
  <c r="BB205" i="10"/>
  <c r="BE205" i="10"/>
  <c r="BH205" i="10"/>
  <c r="BK205" i="10"/>
  <c r="BN205" i="10"/>
  <c r="G206" i="10"/>
  <c r="H206" i="10" s="1"/>
  <c r="K206" i="10"/>
  <c r="L206" i="10" s="1"/>
  <c r="N206" i="10"/>
  <c r="R206" i="10"/>
  <c r="S206" i="10" s="1"/>
  <c r="V206" i="10"/>
  <c r="W206" i="10" s="1"/>
  <c r="AI206" i="10"/>
  <c r="AJ206" i="10" s="1"/>
  <c r="AM206" i="10"/>
  <c r="AP206" i="10"/>
  <c r="AV206" i="10"/>
  <c r="AY206" i="10"/>
  <c r="BB206" i="10"/>
  <c r="BE206" i="10"/>
  <c r="BH206" i="10"/>
  <c r="BK206" i="10"/>
  <c r="BN206" i="10"/>
  <c r="G207" i="10"/>
  <c r="H207" i="10" s="1"/>
  <c r="K207" i="10"/>
  <c r="L207" i="10" s="1"/>
  <c r="N207" i="10"/>
  <c r="R207" i="10"/>
  <c r="S207" i="10" s="1"/>
  <c r="V207" i="10"/>
  <c r="W207" i="10" s="1"/>
  <c r="AI207" i="10"/>
  <c r="AJ207" i="10" s="1"/>
  <c r="AM207" i="10"/>
  <c r="AP207" i="10"/>
  <c r="AV207" i="10"/>
  <c r="AY207" i="10"/>
  <c r="BB207" i="10"/>
  <c r="BE207" i="10"/>
  <c r="BH207" i="10"/>
  <c r="BK207" i="10"/>
  <c r="BN207" i="10"/>
  <c r="G208" i="10"/>
  <c r="H208" i="10" s="1"/>
  <c r="K208" i="10"/>
  <c r="L208" i="10" s="1"/>
  <c r="N208" i="10"/>
  <c r="R208" i="10"/>
  <c r="S208" i="10" s="1"/>
  <c r="V208" i="10"/>
  <c r="W208" i="10" s="1"/>
  <c r="AI208" i="10"/>
  <c r="AJ208" i="10" s="1"/>
  <c r="AM208" i="10"/>
  <c r="AP208" i="10"/>
  <c r="AV208" i="10"/>
  <c r="AY208" i="10"/>
  <c r="BB208" i="10"/>
  <c r="BE208" i="10"/>
  <c r="BH208" i="10"/>
  <c r="BK208" i="10"/>
  <c r="BN208" i="10"/>
  <c r="G209" i="10"/>
  <c r="H209" i="10" s="1"/>
  <c r="K209" i="10"/>
  <c r="L209" i="10" s="1"/>
  <c r="N209" i="10"/>
  <c r="R209" i="10"/>
  <c r="S209" i="10" s="1"/>
  <c r="V209" i="10"/>
  <c r="W209" i="10" s="1"/>
  <c r="AI209" i="10"/>
  <c r="AJ209" i="10" s="1"/>
  <c r="AM209" i="10"/>
  <c r="AP209" i="10"/>
  <c r="AV209" i="10"/>
  <c r="AY209" i="10"/>
  <c r="BB209" i="10"/>
  <c r="BE209" i="10"/>
  <c r="BH209" i="10"/>
  <c r="BK209" i="10"/>
  <c r="BN209" i="10"/>
  <c r="G210" i="10"/>
  <c r="H210" i="10" s="1"/>
  <c r="K210" i="10"/>
  <c r="L210" i="10" s="1"/>
  <c r="N210" i="10"/>
  <c r="R210" i="10"/>
  <c r="S210" i="10" s="1"/>
  <c r="V210" i="10"/>
  <c r="W210" i="10" s="1"/>
  <c r="AI210" i="10"/>
  <c r="AJ210" i="10" s="1"/>
  <c r="AM210" i="10"/>
  <c r="AP210" i="10"/>
  <c r="AV210" i="10"/>
  <c r="AY210" i="10"/>
  <c r="BB210" i="10"/>
  <c r="BE210" i="10"/>
  <c r="BH210" i="10"/>
  <c r="BK210" i="10"/>
  <c r="BN210" i="10"/>
  <c r="G211" i="10"/>
  <c r="H211" i="10" s="1"/>
  <c r="K211" i="10"/>
  <c r="L211" i="10" s="1"/>
  <c r="N211" i="10"/>
  <c r="R211" i="10"/>
  <c r="S211" i="10" s="1"/>
  <c r="V211" i="10"/>
  <c r="W211" i="10" s="1"/>
  <c r="AI211" i="10"/>
  <c r="AJ211" i="10" s="1"/>
  <c r="AM211" i="10"/>
  <c r="AP211" i="10"/>
  <c r="AV211" i="10"/>
  <c r="AY211" i="10"/>
  <c r="BB211" i="10"/>
  <c r="BE211" i="10"/>
  <c r="BH211" i="10"/>
  <c r="BK211" i="10"/>
  <c r="BN211" i="10"/>
  <c r="G212" i="10"/>
  <c r="H212" i="10" s="1"/>
  <c r="K212" i="10"/>
  <c r="L212" i="10" s="1"/>
  <c r="N212" i="10"/>
  <c r="R212" i="10"/>
  <c r="S212" i="10" s="1"/>
  <c r="V212" i="10"/>
  <c r="W212" i="10" s="1"/>
  <c r="AI212" i="10"/>
  <c r="AJ212" i="10" s="1"/>
  <c r="AM212" i="10"/>
  <c r="AP212" i="10"/>
  <c r="AV212" i="10"/>
  <c r="AY212" i="10"/>
  <c r="BB212" i="10"/>
  <c r="BE212" i="10"/>
  <c r="BH212" i="10"/>
  <c r="BK212" i="10"/>
  <c r="BN212" i="10"/>
  <c r="G213" i="10"/>
  <c r="H213" i="10" s="1"/>
  <c r="K213" i="10"/>
  <c r="L213" i="10" s="1"/>
  <c r="N213" i="10"/>
  <c r="R213" i="10"/>
  <c r="S213" i="10" s="1"/>
  <c r="V213" i="10"/>
  <c r="W213" i="10" s="1"/>
  <c r="AI213" i="10"/>
  <c r="AJ213" i="10" s="1"/>
  <c r="AM213" i="10"/>
  <c r="AP213" i="10"/>
  <c r="AV213" i="10"/>
  <c r="AY213" i="10"/>
  <c r="BB213" i="10"/>
  <c r="BE213" i="10"/>
  <c r="BH213" i="10"/>
  <c r="BK213" i="10"/>
  <c r="BN213" i="10"/>
  <c r="G214" i="10"/>
  <c r="H214" i="10" s="1"/>
  <c r="K214" i="10"/>
  <c r="L214" i="10" s="1"/>
  <c r="N214" i="10"/>
  <c r="R214" i="10"/>
  <c r="S214" i="10" s="1"/>
  <c r="V214" i="10"/>
  <c r="W214" i="10" s="1"/>
  <c r="AI214" i="10"/>
  <c r="AJ214" i="10" s="1"/>
  <c r="AM214" i="10"/>
  <c r="AP214" i="10"/>
  <c r="AV214" i="10"/>
  <c r="AY214" i="10"/>
  <c r="BB214" i="10"/>
  <c r="BE214" i="10"/>
  <c r="BH214" i="10"/>
  <c r="BK214" i="10"/>
  <c r="BN214" i="10"/>
  <c r="G215" i="10"/>
  <c r="H215" i="10" s="1"/>
  <c r="K215" i="10"/>
  <c r="L215" i="10" s="1"/>
  <c r="N215" i="10"/>
  <c r="R215" i="10"/>
  <c r="S215" i="10" s="1"/>
  <c r="V215" i="10"/>
  <c r="W215" i="10" s="1"/>
  <c r="AI215" i="10"/>
  <c r="AJ215" i="10" s="1"/>
  <c r="AM215" i="10"/>
  <c r="AP215" i="10"/>
  <c r="AV215" i="10"/>
  <c r="AY215" i="10"/>
  <c r="BB215" i="10"/>
  <c r="BE215" i="10"/>
  <c r="BH215" i="10"/>
  <c r="BK215" i="10"/>
  <c r="BN215" i="10"/>
  <c r="G216" i="10"/>
  <c r="H216" i="10" s="1"/>
  <c r="K216" i="10"/>
  <c r="L216" i="10" s="1"/>
  <c r="N216" i="10"/>
  <c r="R216" i="10"/>
  <c r="S216" i="10" s="1"/>
  <c r="V216" i="10"/>
  <c r="W216" i="10" s="1"/>
  <c r="AI216" i="10"/>
  <c r="AJ216" i="10" s="1"/>
  <c r="AM216" i="10"/>
  <c r="AP216" i="10"/>
  <c r="AV216" i="10"/>
  <c r="AY216" i="10"/>
  <c r="BB216" i="10"/>
  <c r="BE216" i="10"/>
  <c r="BH216" i="10"/>
  <c r="BK216" i="10"/>
  <c r="BN216" i="10"/>
  <c r="G217" i="10"/>
  <c r="H217" i="10" s="1"/>
  <c r="K217" i="10"/>
  <c r="L217" i="10" s="1"/>
  <c r="N217" i="10"/>
  <c r="R217" i="10"/>
  <c r="S217" i="10" s="1"/>
  <c r="V217" i="10"/>
  <c r="W217" i="10" s="1"/>
  <c r="AI217" i="10"/>
  <c r="AJ217" i="10" s="1"/>
  <c r="AM217" i="10"/>
  <c r="AP217" i="10"/>
  <c r="AV217" i="10"/>
  <c r="AY217" i="10"/>
  <c r="BB217" i="10"/>
  <c r="BE217" i="10"/>
  <c r="BH217" i="10"/>
  <c r="BK217" i="10"/>
  <c r="BN217" i="10"/>
  <c r="G218" i="10"/>
  <c r="H218" i="10" s="1"/>
  <c r="K218" i="10"/>
  <c r="L218" i="10" s="1"/>
  <c r="N218" i="10"/>
  <c r="R218" i="10"/>
  <c r="S218" i="10" s="1"/>
  <c r="V218" i="10"/>
  <c r="W218" i="10" s="1"/>
  <c r="AI218" i="10"/>
  <c r="AJ218" i="10" s="1"/>
  <c r="AM218" i="10"/>
  <c r="AP218" i="10"/>
  <c r="AV218" i="10"/>
  <c r="AY218" i="10"/>
  <c r="BB218" i="10"/>
  <c r="BE218" i="10"/>
  <c r="BH218" i="10"/>
  <c r="BK218" i="10"/>
  <c r="BN218" i="10"/>
  <c r="G219" i="10"/>
  <c r="H219" i="10" s="1"/>
  <c r="K219" i="10"/>
  <c r="L219" i="10" s="1"/>
  <c r="N219" i="10"/>
  <c r="R219" i="10"/>
  <c r="S219" i="10" s="1"/>
  <c r="V219" i="10"/>
  <c r="W219" i="10" s="1"/>
  <c r="AI219" i="10"/>
  <c r="AJ219" i="10" s="1"/>
  <c r="AM219" i="10"/>
  <c r="AP219" i="10"/>
  <c r="AV219" i="10"/>
  <c r="AY219" i="10"/>
  <c r="BB219" i="10"/>
  <c r="BE219" i="10"/>
  <c r="BH219" i="10"/>
  <c r="BK219" i="10"/>
  <c r="BN219" i="10"/>
  <c r="G220" i="10"/>
  <c r="H220" i="10" s="1"/>
  <c r="K220" i="10"/>
  <c r="L220" i="10" s="1"/>
  <c r="N220" i="10"/>
  <c r="R220" i="10"/>
  <c r="S220" i="10" s="1"/>
  <c r="V220" i="10"/>
  <c r="W220" i="10" s="1"/>
  <c r="AI220" i="10"/>
  <c r="AJ220" i="10" s="1"/>
  <c r="AM220" i="10"/>
  <c r="AP220" i="10"/>
  <c r="AV220" i="10"/>
  <c r="AY220" i="10"/>
  <c r="BB220" i="10"/>
  <c r="BE220" i="10"/>
  <c r="BH220" i="10"/>
  <c r="BK220" i="10"/>
  <c r="BN220" i="10"/>
  <c r="G221" i="10"/>
  <c r="H221" i="10" s="1"/>
  <c r="K221" i="10"/>
  <c r="L221" i="10" s="1"/>
  <c r="N221" i="10"/>
  <c r="R221" i="10"/>
  <c r="S221" i="10" s="1"/>
  <c r="V221" i="10"/>
  <c r="W221" i="10" s="1"/>
  <c r="AI221" i="10"/>
  <c r="AJ221" i="10" s="1"/>
  <c r="AM221" i="10"/>
  <c r="AP221" i="10"/>
  <c r="AV221" i="10"/>
  <c r="AY221" i="10"/>
  <c r="BB221" i="10"/>
  <c r="BE221" i="10"/>
  <c r="BH221" i="10"/>
  <c r="BK221" i="10"/>
  <c r="BN221" i="10"/>
  <c r="G222" i="10"/>
  <c r="H222" i="10" s="1"/>
  <c r="K222" i="10"/>
  <c r="L222" i="10" s="1"/>
  <c r="N222" i="10"/>
  <c r="R222" i="10"/>
  <c r="S222" i="10" s="1"/>
  <c r="V222" i="10"/>
  <c r="W222" i="10" s="1"/>
  <c r="AI222" i="10"/>
  <c r="AJ222" i="10" s="1"/>
  <c r="AM222" i="10"/>
  <c r="AP222" i="10"/>
  <c r="AV222" i="10"/>
  <c r="AY222" i="10"/>
  <c r="BB222" i="10"/>
  <c r="BE222" i="10"/>
  <c r="BH222" i="10"/>
  <c r="BK222" i="10"/>
  <c r="BN222" i="10"/>
  <c r="G223" i="10"/>
  <c r="H223" i="10" s="1"/>
  <c r="K223" i="10"/>
  <c r="L223" i="10" s="1"/>
  <c r="N223" i="10"/>
  <c r="R223" i="10"/>
  <c r="S223" i="10" s="1"/>
  <c r="V223" i="10"/>
  <c r="W223" i="10" s="1"/>
  <c r="AI223" i="10"/>
  <c r="AJ223" i="10" s="1"/>
  <c r="AM223" i="10"/>
  <c r="AP223" i="10"/>
  <c r="AV223" i="10"/>
  <c r="AY223" i="10"/>
  <c r="BB223" i="10"/>
  <c r="BE223" i="10"/>
  <c r="BH223" i="10"/>
  <c r="BK223" i="10"/>
  <c r="BN223" i="10"/>
  <c r="G224" i="10"/>
  <c r="H224" i="10" s="1"/>
  <c r="K224" i="10"/>
  <c r="L224" i="10" s="1"/>
  <c r="N224" i="10"/>
  <c r="R224" i="10"/>
  <c r="S224" i="10" s="1"/>
  <c r="V224" i="10"/>
  <c r="W224" i="10" s="1"/>
  <c r="AI224" i="10"/>
  <c r="AJ224" i="10" s="1"/>
  <c r="AM224" i="10"/>
  <c r="AP224" i="10"/>
  <c r="AV224" i="10"/>
  <c r="AY224" i="10"/>
  <c r="BB224" i="10"/>
  <c r="BE224" i="10"/>
  <c r="BH224" i="10"/>
  <c r="BK224" i="10"/>
  <c r="BN224" i="10"/>
  <c r="G225" i="10"/>
  <c r="H225" i="10" s="1"/>
  <c r="K225" i="10"/>
  <c r="L225" i="10" s="1"/>
  <c r="N225" i="10"/>
  <c r="R225" i="10"/>
  <c r="S225" i="10" s="1"/>
  <c r="V225" i="10"/>
  <c r="W225" i="10" s="1"/>
  <c r="AI225" i="10"/>
  <c r="AJ225" i="10" s="1"/>
  <c r="AM225" i="10"/>
  <c r="AP225" i="10"/>
  <c r="AV225" i="10"/>
  <c r="AY225" i="10"/>
  <c r="BB225" i="10"/>
  <c r="BE225" i="10"/>
  <c r="BH225" i="10"/>
  <c r="BK225" i="10"/>
  <c r="BN225" i="10"/>
  <c r="G226" i="10"/>
  <c r="H226" i="10" s="1"/>
  <c r="K226" i="10"/>
  <c r="L226" i="10" s="1"/>
  <c r="N226" i="10"/>
  <c r="R226" i="10"/>
  <c r="S226" i="10" s="1"/>
  <c r="V226" i="10"/>
  <c r="W226" i="10" s="1"/>
  <c r="AJ226" i="10"/>
  <c r="AM226" i="10"/>
  <c r="AP226" i="10"/>
  <c r="AV226" i="10"/>
  <c r="AY226" i="10"/>
  <c r="BB226" i="10"/>
  <c r="BE226" i="10"/>
  <c r="BH226" i="10"/>
  <c r="BK226" i="10"/>
  <c r="BN226" i="10"/>
  <c r="G227" i="10"/>
  <c r="H227" i="10" s="1"/>
  <c r="K227" i="10"/>
  <c r="L227" i="10" s="1"/>
  <c r="N227" i="10"/>
  <c r="R227" i="10"/>
  <c r="S227" i="10" s="1"/>
  <c r="V227" i="10"/>
  <c r="W227" i="10" s="1"/>
  <c r="AJ227" i="10"/>
  <c r="AM227" i="10"/>
  <c r="AP227" i="10"/>
  <c r="AV227" i="10"/>
  <c r="AY227" i="10"/>
  <c r="BB227" i="10"/>
  <c r="BE227" i="10"/>
  <c r="BH227" i="10"/>
  <c r="BK227" i="10"/>
  <c r="BN227" i="10"/>
  <c r="G228" i="10"/>
  <c r="H228" i="10" s="1"/>
  <c r="K228" i="10"/>
  <c r="L228" i="10" s="1"/>
  <c r="N228" i="10"/>
  <c r="R228" i="10"/>
  <c r="S228" i="10" s="1"/>
  <c r="V228" i="10"/>
  <c r="W228" i="10" s="1"/>
  <c r="AJ228" i="10"/>
  <c r="AM228" i="10"/>
  <c r="AP228" i="10"/>
  <c r="AV228" i="10"/>
  <c r="AY228" i="10"/>
  <c r="BB228" i="10"/>
  <c r="BE228" i="10"/>
  <c r="BH228" i="10"/>
  <c r="BK228" i="10"/>
  <c r="BN228" i="10"/>
  <c r="G229" i="10"/>
  <c r="H229" i="10" s="1"/>
  <c r="K229" i="10"/>
  <c r="L229" i="10" s="1"/>
  <c r="N229" i="10"/>
  <c r="R229" i="10"/>
  <c r="S229" i="10" s="1"/>
  <c r="V229" i="10"/>
  <c r="W229" i="10" s="1"/>
  <c r="AJ229" i="10"/>
  <c r="AM229" i="10"/>
  <c r="AP229" i="10"/>
  <c r="AV229" i="10"/>
  <c r="AY229" i="10"/>
  <c r="BB229" i="10"/>
  <c r="BE229" i="10"/>
  <c r="BH229" i="10"/>
  <c r="BK229" i="10"/>
  <c r="BN229" i="10"/>
  <c r="G230" i="10"/>
  <c r="H230" i="10" s="1"/>
  <c r="K230" i="10"/>
  <c r="L230" i="10" s="1"/>
  <c r="N230" i="10"/>
  <c r="R230" i="10"/>
  <c r="S230" i="10" s="1"/>
  <c r="V230" i="10"/>
  <c r="W230" i="10" s="1"/>
  <c r="AJ230" i="10"/>
  <c r="AM230" i="10"/>
  <c r="AP230" i="10"/>
  <c r="AV230" i="10"/>
  <c r="AY230" i="10"/>
  <c r="BB230" i="10"/>
  <c r="BE230" i="10"/>
  <c r="BH230" i="10"/>
  <c r="BK230" i="10"/>
  <c r="BN230" i="10"/>
  <c r="G231" i="10"/>
  <c r="H231" i="10" s="1"/>
  <c r="K231" i="10"/>
  <c r="L231" i="10" s="1"/>
  <c r="N231" i="10"/>
  <c r="R231" i="10"/>
  <c r="S231" i="10" s="1"/>
  <c r="V231" i="10"/>
  <c r="W231" i="10" s="1"/>
  <c r="AJ231" i="10"/>
  <c r="AM231" i="10"/>
  <c r="AP231" i="10"/>
  <c r="AV231" i="10"/>
  <c r="AY231" i="10"/>
  <c r="BB231" i="10"/>
  <c r="BE231" i="10"/>
  <c r="BH231" i="10"/>
  <c r="BK231" i="10"/>
  <c r="BN231" i="10"/>
  <c r="G232" i="10"/>
  <c r="H232" i="10" s="1"/>
  <c r="K232" i="10"/>
  <c r="L232" i="10" s="1"/>
  <c r="N232" i="10"/>
  <c r="R232" i="10"/>
  <c r="S232" i="10" s="1"/>
  <c r="V232" i="10"/>
  <c r="W232" i="10" s="1"/>
  <c r="AJ232" i="10"/>
  <c r="AM232" i="10"/>
  <c r="AP232" i="10"/>
  <c r="AV232" i="10"/>
  <c r="AY232" i="10"/>
  <c r="BB232" i="10"/>
  <c r="BE232" i="10"/>
  <c r="BH232" i="10"/>
  <c r="BK232" i="10"/>
  <c r="BN232" i="10"/>
  <c r="G233" i="10"/>
  <c r="H233" i="10" s="1"/>
  <c r="K233" i="10"/>
  <c r="L233" i="10" s="1"/>
  <c r="N233" i="10"/>
  <c r="R233" i="10"/>
  <c r="S233" i="10" s="1"/>
  <c r="V233" i="10"/>
  <c r="W233" i="10" s="1"/>
  <c r="AJ233" i="10"/>
  <c r="AM233" i="10"/>
  <c r="AP233" i="10"/>
  <c r="AV233" i="10"/>
  <c r="AY233" i="10"/>
  <c r="BB233" i="10"/>
  <c r="BE233" i="10"/>
  <c r="BH233" i="10"/>
  <c r="BK233" i="10"/>
  <c r="BN233" i="10"/>
  <c r="G234" i="10"/>
  <c r="H234" i="10" s="1"/>
  <c r="K234" i="10"/>
  <c r="L234" i="10" s="1"/>
  <c r="N234" i="10"/>
  <c r="R234" i="10"/>
  <c r="S234" i="10" s="1"/>
  <c r="V234" i="10"/>
  <c r="W234" i="10" s="1"/>
  <c r="AJ234" i="10"/>
  <c r="AM234" i="10"/>
  <c r="AP234" i="10"/>
  <c r="AV234" i="10"/>
  <c r="AY234" i="10"/>
  <c r="BB234" i="10"/>
  <c r="BE234" i="10"/>
  <c r="BH234" i="10"/>
  <c r="BK234" i="10"/>
  <c r="BN234" i="10"/>
  <c r="G235" i="10"/>
  <c r="H235" i="10" s="1"/>
  <c r="K235" i="10"/>
  <c r="L235" i="10" s="1"/>
  <c r="N235" i="10"/>
  <c r="R235" i="10"/>
  <c r="S235" i="10" s="1"/>
  <c r="V235" i="10"/>
  <c r="W235" i="10" s="1"/>
  <c r="AJ235" i="10"/>
  <c r="AM235" i="10"/>
  <c r="AP235" i="10"/>
  <c r="AV235" i="10"/>
  <c r="AY235" i="10"/>
  <c r="BB235" i="10"/>
  <c r="BE235" i="10"/>
  <c r="BH235" i="10"/>
  <c r="BK235" i="10"/>
  <c r="BN235" i="10"/>
  <c r="G236" i="10"/>
  <c r="H236" i="10" s="1"/>
  <c r="K236" i="10"/>
  <c r="L236" i="10" s="1"/>
  <c r="N236" i="10"/>
  <c r="R236" i="10"/>
  <c r="S236" i="10" s="1"/>
  <c r="V236" i="10"/>
  <c r="W236" i="10" s="1"/>
  <c r="AJ236" i="10"/>
  <c r="AM236" i="10"/>
  <c r="AP236" i="10"/>
  <c r="AV236" i="10"/>
  <c r="AY236" i="10"/>
  <c r="BB236" i="10"/>
  <c r="BE236" i="10"/>
  <c r="BH236" i="10"/>
  <c r="BK236" i="10"/>
  <c r="BN236" i="10"/>
  <c r="G237" i="10"/>
  <c r="H237" i="10" s="1"/>
  <c r="K237" i="10"/>
  <c r="L237" i="10" s="1"/>
  <c r="N237" i="10"/>
  <c r="R237" i="10"/>
  <c r="S237" i="10" s="1"/>
  <c r="V237" i="10"/>
  <c r="W237" i="10" s="1"/>
  <c r="AJ237" i="10"/>
  <c r="AM237" i="10"/>
  <c r="AP237" i="10"/>
  <c r="AV237" i="10"/>
  <c r="AY237" i="10"/>
  <c r="BB237" i="10"/>
  <c r="BE237" i="10"/>
  <c r="BH237" i="10"/>
  <c r="BK237" i="10"/>
  <c r="BN237" i="10"/>
  <c r="G238" i="10"/>
  <c r="H238" i="10" s="1"/>
  <c r="K238" i="10"/>
  <c r="L238" i="10" s="1"/>
  <c r="N238" i="10"/>
  <c r="R238" i="10"/>
  <c r="S238" i="10" s="1"/>
  <c r="V238" i="10"/>
  <c r="W238" i="10" s="1"/>
  <c r="AJ238" i="10"/>
  <c r="AM238" i="10"/>
  <c r="AP238" i="10"/>
  <c r="AV238" i="10"/>
  <c r="AY238" i="10"/>
  <c r="BB238" i="10"/>
  <c r="BE238" i="10"/>
  <c r="BH238" i="10"/>
  <c r="BK238" i="10"/>
  <c r="BN238" i="10"/>
  <c r="G239" i="10"/>
  <c r="H239" i="10" s="1"/>
  <c r="K239" i="10"/>
  <c r="L239" i="10" s="1"/>
  <c r="N239" i="10"/>
  <c r="R239" i="10"/>
  <c r="S239" i="10" s="1"/>
  <c r="V239" i="10"/>
  <c r="W239" i="10" s="1"/>
  <c r="AJ239" i="10"/>
  <c r="AM239" i="10"/>
  <c r="AP239" i="10"/>
  <c r="AV239" i="10"/>
  <c r="AY239" i="10"/>
  <c r="BB239" i="10"/>
  <c r="BE239" i="10"/>
  <c r="BH239" i="10"/>
  <c r="BK239" i="10"/>
  <c r="BN239" i="10"/>
  <c r="G240" i="10"/>
  <c r="H240" i="10" s="1"/>
  <c r="K240" i="10"/>
  <c r="L240" i="10" s="1"/>
  <c r="N240" i="10"/>
  <c r="R240" i="10"/>
  <c r="S240" i="10" s="1"/>
  <c r="V240" i="10"/>
  <c r="W240" i="10" s="1"/>
  <c r="AJ240" i="10"/>
  <c r="AM240" i="10"/>
  <c r="AP240" i="10"/>
  <c r="AV240" i="10"/>
  <c r="AY240" i="10"/>
  <c r="BB240" i="10"/>
  <c r="BE240" i="10"/>
  <c r="BH240" i="10"/>
  <c r="BK240" i="10"/>
  <c r="BN240" i="10"/>
  <c r="G241" i="10"/>
  <c r="H241" i="10" s="1"/>
  <c r="K241" i="10"/>
  <c r="L241" i="10" s="1"/>
  <c r="N241" i="10"/>
  <c r="R241" i="10"/>
  <c r="S241" i="10" s="1"/>
  <c r="V241" i="10"/>
  <c r="W241" i="10" s="1"/>
  <c r="AJ241" i="10"/>
  <c r="AM241" i="10"/>
  <c r="AP241" i="10"/>
  <c r="AV241" i="10"/>
  <c r="AY241" i="10"/>
  <c r="BB241" i="10"/>
  <c r="BE241" i="10"/>
  <c r="BH241" i="10"/>
  <c r="BK241" i="10"/>
  <c r="BN241" i="10"/>
  <c r="G242" i="10"/>
  <c r="H242" i="10" s="1"/>
  <c r="K242" i="10"/>
  <c r="L242" i="10" s="1"/>
  <c r="N242" i="10"/>
  <c r="R242" i="10"/>
  <c r="S242" i="10" s="1"/>
  <c r="V242" i="10"/>
  <c r="W242" i="10" s="1"/>
  <c r="AJ242" i="10"/>
  <c r="AM242" i="10"/>
  <c r="AP242" i="10"/>
  <c r="AV242" i="10"/>
  <c r="AY242" i="10"/>
  <c r="BB242" i="10"/>
  <c r="BE242" i="10"/>
  <c r="BH242" i="10"/>
  <c r="BK242" i="10"/>
  <c r="BN242" i="10"/>
  <c r="G243" i="10"/>
  <c r="H243" i="10" s="1"/>
  <c r="K243" i="10"/>
  <c r="L243" i="10" s="1"/>
  <c r="N243" i="10"/>
  <c r="R243" i="10"/>
  <c r="S243" i="10" s="1"/>
  <c r="V243" i="10"/>
  <c r="W243" i="10" s="1"/>
  <c r="AJ243" i="10"/>
  <c r="AM243" i="10"/>
  <c r="AP243" i="10"/>
  <c r="AV243" i="10"/>
  <c r="AY243" i="10"/>
  <c r="BB243" i="10"/>
  <c r="BE243" i="10"/>
  <c r="BH243" i="10"/>
  <c r="BK243" i="10"/>
  <c r="BN243" i="10"/>
  <c r="G244" i="10"/>
  <c r="H244" i="10" s="1"/>
  <c r="K244" i="10"/>
  <c r="L244" i="10" s="1"/>
  <c r="N244" i="10"/>
  <c r="R244" i="10"/>
  <c r="S244" i="10" s="1"/>
  <c r="V244" i="10"/>
  <c r="W244" i="10" s="1"/>
  <c r="AJ244" i="10"/>
  <c r="AM244" i="10"/>
  <c r="AP244" i="10"/>
  <c r="AV244" i="10"/>
  <c r="AY244" i="10"/>
  <c r="BB244" i="10"/>
  <c r="BE244" i="10"/>
  <c r="BH244" i="10"/>
  <c r="BK244" i="10"/>
  <c r="BN244" i="10"/>
  <c r="G245" i="10"/>
  <c r="H245" i="10" s="1"/>
  <c r="K245" i="10"/>
  <c r="L245" i="10" s="1"/>
  <c r="N245" i="10"/>
  <c r="R245" i="10"/>
  <c r="S245" i="10" s="1"/>
  <c r="V245" i="10"/>
  <c r="W245" i="10" s="1"/>
  <c r="AJ245" i="10"/>
  <c r="AM245" i="10"/>
  <c r="AP245" i="10"/>
  <c r="AV245" i="10"/>
  <c r="AY245" i="10"/>
  <c r="BB245" i="10"/>
  <c r="BE245" i="10"/>
  <c r="BH245" i="10"/>
  <c r="BK245" i="10"/>
  <c r="BN245" i="10"/>
  <c r="G246" i="10"/>
  <c r="H246" i="10" s="1"/>
  <c r="K246" i="10"/>
  <c r="L246" i="10" s="1"/>
  <c r="N246" i="10"/>
  <c r="R246" i="10"/>
  <c r="S246" i="10" s="1"/>
  <c r="V246" i="10"/>
  <c r="W246" i="10" s="1"/>
  <c r="AJ246" i="10"/>
  <c r="AM246" i="10"/>
  <c r="AP246" i="10"/>
  <c r="AV246" i="10"/>
  <c r="AY246" i="10"/>
  <c r="BB246" i="10"/>
  <c r="BE246" i="10"/>
  <c r="BH246" i="10"/>
  <c r="BK246" i="10"/>
  <c r="BN246" i="10"/>
  <c r="G247" i="10"/>
  <c r="H247" i="10" s="1"/>
  <c r="K247" i="10"/>
  <c r="L247" i="10" s="1"/>
  <c r="N247" i="10"/>
  <c r="R247" i="10"/>
  <c r="S247" i="10" s="1"/>
  <c r="V247" i="10"/>
  <c r="W247" i="10" s="1"/>
  <c r="AJ247" i="10"/>
  <c r="AM247" i="10"/>
  <c r="AP247" i="10"/>
  <c r="AV247" i="10"/>
  <c r="AY247" i="10"/>
  <c r="BB247" i="10"/>
  <c r="BE247" i="10"/>
  <c r="BH247" i="10"/>
  <c r="BK247" i="10"/>
  <c r="BN247" i="10"/>
  <c r="G248" i="10"/>
  <c r="H248" i="10" s="1"/>
  <c r="K248" i="10"/>
  <c r="L248" i="10" s="1"/>
  <c r="N248" i="10"/>
  <c r="R248" i="10"/>
  <c r="S248" i="10" s="1"/>
  <c r="V248" i="10"/>
  <c r="W248" i="10" s="1"/>
  <c r="AJ248" i="10"/>
  <c r="AM248" i="10"/>
  <c r="AP248" i="10"/>
  <c r="AV248" i="10"/>
  <c r="AY248" i="10"/>
  <c r="BB248" i="10"/>
  <c r="BE248" i="10"/>
  <c r="BH248" i="10"/>
  <c r="BK248" i="10"/>
  <c r="BN248" i="10"/>
  <c r="G249" i="10"/>
  <c r="H249" i="10" s="1"/>
  <c r="K249" i="10"/>
  <c r="L249" i="10" s="1"/>
  <c r="N249" i="10"/>
  <c r="R249" i="10"/>
  <c r="S249" i="10" s="1"/>
  <c r="V249" i="10"/>
  <c r="W249" i="10" s="1"/>
  <c r="AJ249" i="10"/>
  <c r="AM249" i="10"/>
  <c r="AP249" i="10"/>
  <c r="AV249" i="10"/>
  <c r="AY249" i="10"/>
  <c r="BB249" i="10"/>
  <c r="BE249" i="10"/>
  <c r="BH249" i="10"/>
  <c r="BK249" i="10"/>
  <c r="BN249" i="10"/>
  <c r="G250" i="10"/>
  <c r="H250" i="10" s="1"/>
  <c r="K250" i="10"/>
  <c r="L250" i="10" s="1"/>
  <c r="N250" i="10"/>
  <c r="R250" i="10"/>
  <c r="S250" i="10" s="1"/>
  <c r="V250" i="10"/>
  <c r="W250" i="10" s="1"/>
  <c r="AJ250" i="10"/>
  <c r="AM250" i="10"/>
  <c r="AP250" i="10"/>
  <c r="AV250" i="10"/>
  <c r="AY250" i="10"/>
  <c r="BB250" i="10"/>
  <c r="BE250" i="10"/>
  <c r="BH250" i="10"/>
  <c r="BK250" i="10"/>
  <c r="BN250" i="10"/>
  <c r="G251" i="10"/>
  <c r="H251" i="10" s="1"/>
  <c r="K251" i="10"/>
  <c r="L251" i="10" s="1"/>
  <c r="N251" i="10"/>
  <c r="R251" i="10"/>
  <c r="S251" i="10" s="1"/>
  <c r="V251" i="10"/>
  <c r="W251" i="10" s="1"/>
  <c r="AJ251" i="10"/>
  <c r="AM251" i="10"/>
  <c r="AP251" i="10"/>
  <c r="AV251" i="10"/>
  <c r="AY251" i="10"/>
  <c r="BB251" i="10"/>
  <c r="BE251" i="10"/>
  <c r="BH251" i="10"/>
  <c r="BK251" i="10"/>
  <c r="BN251" i="10"/>
  <c r="G252" i="10"/>
  <c r="H252" i="10" s="1"/>
  <c r="K252" i="10"/>
  <c r="L252" i="10" s="1"/>
  <c r="N252" i="10"/>
  <c r="R252" i="10"/>
  <c r="S252" i="10" s="1"/>
  <c r="V252" i="10"/>
  <c r="W252" i="10" s="1"/>
  <c r="AJ252" i="10"/>
  <c r="AM252" i="10"/>
  <c r="AP252" i="10"/>
  <c r="AV252" i="10"/>
  <c r="AY252" i="10"/>
  <c r="BB252" i="10"/>
  <c r="BE252" i="10"/>
  <c r="BH252" i="10"/>
  <c r="BK252" i="10"/>
  <c r="BN252" i="10"/>
  <c r="G253" i="10"/>
  <c r="H253" i="10" s="1"/>
  <c r="K253" i="10"/>
  <c r="L253" i="10" s="1"/>
  <c r="N253" i="10"/>
  <c r="R253" i="10"/>
  <c r="S253" i="10" s="1"/>
  <c r="V253" i="10"/>
  <c r="W253" i="10" s="1"/>
  <c r="AJ253" i="10"/>
  <c r="AM253" i="10"/>
  <c r="AP253" i="10"/>
  <c r="AV253" i="10"/>
  <c r="AY253" i="10"/>
  <c r="BB253" i="10"/>
  <c r="BE253" i="10"/>
  <c r="BH253" i="10"/>
  <c r="BK253" i="10"/>
  <c r="BN253" i="10"/>
  <c r="G254" i="10"/>
  <c r="H254" i="10" s="1"/>
  <c r="K254" i="10"/>
  <c r="L254" i="10" s="1"/>
  <c r="N254" i="10"/>
  <c r="R254" i="10"/>
  <c r="S254" i="10" s="1"/>
  <c r="V254" i="10"/>
  <c r="W254" i="10" s="1"/>
  <c r="AJ254" i="10"/>
  <c r="AM254" i="10"/>
  <c r="AP254" i="10"/>
  <c r="AV254" i="10"/>
  <c r="AY254" i="10"/>
  <c r="BB254" i="10"/>
  <c r="BE254" i="10"/>
  <c r="BH254" i="10"/>
  <c r="BK254" i="10"/>
  <c r="BN254" i="10"/>
  <c r="G255" i="10"/>
  <c r="H255" i="10" s="1"/>
  <c r="K255" i="10"/>
  <c r="L255" i="10" s="1"/>
  <c r="N255" i="10"/>
  <c r="R255" i="10"/>
  <c r="S255" i="10" s="1"/>
  <c r="V255" i="10"/>
  <c r="W255" i="10" s="1"/>
  <c r="AJ255" i="10"/>
  <c r="AM255" i="10"/>
  <c r="AP255" i="10"/>
  <c r="AV255" i="10"/>
  <c r="AY255" i="10"/>
  <c r="BB255" i="10"/>
  <c r="BE255" i="10"/>
  <c r="BH255" i="10"/>
  <c r="BK255" i="10"/>
  <c r="BN255" i="10"/>
  <c r="G256" i="10"/>
  <c r="H256" i="10" s="1"/>
  <c r="K256" i="10"/>
  <c r="L256" i="10" s="1"/>
  <c r="N256" i="10"/>
  <c r="R256" i="10"/>
  <c r="S256" i="10" s="1"/>
  <c r="V256" i="10"/>
  <c r="W256" i="10" s="1"/>
  <c r="AJ256" i="10"/>
  <c r="AM256" i="10"/>
  <c r="AP256" i="10"/>
  <c r="AV256" i="10"/>
  <c r="AY256" i="10"/>
  <c r="BB256" i="10"/>
  <c r="BE256" i="10"/>
  <c r="BH256" i="10"/>
  <c r="BK256" i="10"/>
  <c r="BN256" i="10"/>
  <c r="G264" i="10"/>
  <c r="H264" i="10" s="1"/>
  <c r="K264" i="10"/>
  <c r="L264" i="10" s="1"/>
  <c r="R264" i="10"/>
  <c r="S264" i="10" s="1"/>
  <c r="V264" i="10"/>
  <c r="W264" i="10" s="1"/>
  <c r="Z264" i="10"/>
  <c r="AD264" i="10"/>
  <c r="AF264" i="10"/>
  <c r="AH264" i="10"/>
  <c r="AJ264" i="10"/>
  <c r="AM264" i="10"/>
  <c r="AP264" i="10"/>
  <c r="AS264" i="10"/>
  <c r="AV264" i="10"/>
  <c r="AY264" i="10"/>
  <c r="BB264" i="10"/>
  <c r="BE264" i="10"/>
  <c r="BH264" i="10"/>
  <c r="BK264" i="10"/>
  <c r="BN264" i="10"/>
  <c r="G265" i="10"/>
  <c r="H265" i="10" s="1"/>
  <c r="K265" i="10"/>
  <c r="L265" i="10" s="1"/>
  <c r="N265" i="10"/>
  <c r="R265" i="10"/>
  <c r="S265" i="10" s="1"/>
  <c r="V265" i="10"/>
  <c r="W265" i="10" s="1"/>
  <c r="Z265" i="10"/>
  <c r="AD265" i="10"/>
  <c r="AF265" i="10"/>
  <c r="AH265" i="10"/>
  <c r="AJ265" i="10"/>
  <c r="AM265" i="10"/>
  <c r="AP265" i="10"/>
  <c r="AS265" i="10"/>
  <c r="AV265" i="10"/>
  <c r="AY265" i="10"/>
  <c r="BB265" i="10"/>
  <c r="BE265" i="10"/>
  <c r="BH265" i="10"/>
  <c r="BK265" i="10"/>
  <c r="BN265" i="10"/>
  <c r="G266" i="10"/>
  <c r="H266" i="10" s="1"/>
  <c r="K266" i="10"/>
  <c r="L266" i="10" s="1"/>
  <c r="N266" i="10"/>
  <c r="R266" i="10"/>
  <c r="S266" i="10" s="1"/>
  <c r="V266" i="10"/>
  <c r="W266" i="10" s="1"/>
  <c r="Z266" i="10"/>
  <c r="AD266" i="10"/>
  <c r="AF266" i="10"/>
  <c r="AH266" i="10"/>
  <c r="AJ266" i="10"/>
  <c r="AM266" i="10"/>
  <c r="AP266" i="10"/>
  <c r="AS266" i="10"/>
  <c r="AV266" i="10"/>
  <c r="AY266" i="10"/>
  <c r="BB266" i="10"/>
  <c r="BE266" i="10"/>
  <c r="BH266" i="10"/>
  <c r="BK266" i="10"/>
  <c r="BN266" i="10"/>
  <c r="G267" i="10"/>
  <c r="H267" i="10" s="1"/>
  <c r="K267" i="10"/>
  <c r="L267" i="10" s="1"/>
  <c r="N267" i="10"/>
  <c r="R267" i="10"/>
  <c r="S267" i="10" s="1"/>
  <c r="V267" i="10"/>
  <c r="W267" i="10" s="1"/>
  <c r="Z267" i="10"/>
  <c r="AD267" i="10"/>
  <c r="AF267" i="10"/>
  <c r="AH267" i="10"/>
  <c r="AJ267" i="10"/>
  <c r="AM267" i="10"/>
  <c r="AP267" i="10"/>
  <c r="AS267" i="10"/>
  <c r="AV267" i="10"/>
  <c r="AY267" i="10"/>
  <c r="BB267" i="10"/>
  <c r="BE267" i="10"/>
  <c r="BH267" i="10"/>
  <c r="BK267" i="10"/>
  <c r="BN267" i="10"/>
  <c r="G268" i="10"/>
  <c r="H268" i="10" s="1"/>
  <c r="K268" i="10"/>
  <c r="L268" i="10" s="1"/>
  <c r="N268" i="10"/>
  <c r="R268" i="10"/>
  <c r="S268" i="10" s="1"/>
  <c r="V268" i="10"/>
  <c r="W268" i="10" s="1"/>
  <c r="Z268" i="10"/>
  <c r="AD268" i="10"/>
  <c r="AF268" i="10"/>
  <c r="AH268" i="10"/>
  <c r="AJ268" i="10"/>
  <c r="AM268" i="10"/>
  <c r="AP268" i="10"/>
  <c r="AS268" i="10"/>
  <c r="AV268" i="10"/>
  <c r="AY268" i="10"/>
  <c r="BB268" i="10"/>
  <c r="BE268" i="10"/>
  <c r="BH268" i="10"/>
  <c r="BK268" i="10"/>
  <c r="BN268" i="10"/>
  <c r="G269" i="10"/>
  <c r="H269" i="10" s="1"/>
  <c r="K269" i="10"/>
  <c r="L269" i="10" s="1"/>
  <c r="N269" i="10"/>
  <c r="R269" i="10"/>
  <c r="S269" i="10" s="1"/>
  <c r="V269" i="10"/>
  <c r="W269" i="10" s="1"/>
  <c r="Z269" i="10"/>
  <c r="AD269" i="10"/>
  <c r="AF269" i="10"/>
  <c r="AH269" i="10"/>
  <c r="AJ269" i="10"/>
  <c r="AM269" i="10"/>
  <c r="AP269" i="10"/>
  <c r="AS269" i="10"/>
  <c r="AV269" i="10"/>
  <c r="AY269" i="10"/>
  <c r="BB269" i="10"/>
  <c r="BE269" i="10"/>
  <c r="BH269" i="10"/>
  <c r="BK269" i="10"/>
  <c r="BN269" i="10"/>
  <c r="G270" i="10"/>
  <c r="H270" i="10" s="1"/>
  <c r="K270" i="10"/>
  <c r="L270" i="10" s="1"/>
  <c r="N270" i="10"/>
  <c r="R270" i="10"/>
  <c r="S270" i="10" s="1"/>
  <c r="V270" i="10"/>
  <c r="W270" i="10" s="1"/>
  <c r="Z270" i="10"/>
  <c r="AD270" i="10"/>
  <c r="AF270" i="10"/>
  <c r="AH270" i="10"/>
  <c r="AJ270" i="10"/>
  <c r="AM270" i="10"/>
  <c r="AP270" i="10"/>
  <c r="AS270" i="10"/>
  <c r="AV270" i="10"/>
  <c r="AY270" i="10"/>
  <c r="BB270" i="10"/>
  <c r="BE270" i="10"/>
  <c r="BH270" i="10"/>
  <c r="BK270" i="10"/>
  <c r="BN270" i="10"/>
  <c r="G271" i="10"/>
  <c r="H271" i="10" s="1"/>
  <c r="K271" i="10"/>
  <c r="L271" i="10" s="1"/>
  <c r="N271" i="10"/>
  <c r="R271" i="10"/>
  <c r="S271" i="10" s="1"/>
  <c r="V271" i="10"/>
  <c r="W271" i="10" s="1"/>
  <c r="Z271" i="10"/>
  <c r="AD271" i="10"/>
  <c r="AF271" i="10"/>
  <c r="AH271" i="10"/>
  <c r="AJ271" i="10"/>
  <c r="AM271" i="10"/>
  <c r="AP271" i="10"/>
  <c r="AS271" i="10"/>
  <c r="AV271" i="10"/>
  <c r="AY271" i="10"/>
  <c r="BB271" i="10"/>
  <c r="BE271" i="10"/>
  <c r="BH271" i="10"/>
  <c r="BK271" i="10"/>
  <c r="BN271" i="10"/>
  <c r="G272" i="10"/>
  <c r="H272" i="10" s="1"/>
  <c r="K272" i="10"/>
  <c r="L272" i="10" s="1"/>
  <c r="N272" i="10"/>
  <c r="R272" i="10"/>
  <c r="S272" i="10" s="1"/>
  <c r="V272" i="10"/>
  <c r="W272" i="10" s="1"/>
  <c r="Z272" i="10"/>
  <c r="AD272" i="10"/>
  <c r="AF272" i="10"/>
  <c r="AH272" i="10"/>
  <c r="AJ272" i="10"/>
  <c r="AM272" i="10"/>
  <c r="AP272" i="10"/>
  <c r="AS272" i="10"/>
  <c r="AV272" i="10"/>
  <c r="AY272" i="10"/>
  <c r="BB272" i="10"/>
  <c r="BE272" i="10"/>
  <c r="BH272" i="10"/>
  <c r="BK272" i="10"/>
  <c r="BN272" i="10"/>
  <c r="G273" i="10"/>
  <c r="H273" i="10" s="1"/>
  <c r="K273" i="10"/>
  <c r="L273" i="10" s="1"/>
  <c r="N273" i="10"/>
  <c r="R273" i="10"/>
  <c r="S273" i="10" s="1"/>
  <c r="V273" i="10"/>
  <c r="W273" i="10" s="1"/>
  <c r="Z273" i="10"/>
  <c r="AD273" i="10"/>
  <c r="AF273" i="10"/>
  <c r="AH273" i="10"/>
  <c r="AJ273" i="10"/>
  <c r="AM273" i="10"/>
  <c r="AP273" i="10"/>
  <c r="AS273" i="10"/>
  <c r="AV273" i="10"/>
  <c r="AY273" i="10"/>
  <c r="BB273" i="10"/>
  <c r="BE273" i="10"/>
  <c r="BH273" i="10"/>
  <c r="BK273" i="10"/>
  <c r="BN273" i="10"/>
  <c r="G274" i="10"/>
  <c r="H274" i="10" s="1"/>
  <c r="K274" i="10"/>
  <c r="L274" i="10" s="1"/>
  <c r="N274" i="10"/>
  <c r="R274" i="10"/>
  <c r="S274" i="10" s="1"/>
  <c r="V274" i="10"/>
  <c r="W274" i="10" s="1"/>
  <c r="Z274" i="10"/>
  <c r="AD274" i="10"/>
  <c r="AF274" i="10"/>
  <c r="AH274" i="10"/>
  <c r="AJ274" i="10"/>
  <c r="AM274" i="10"/>
  <c r="AP274" i="10"/>
  <c r="AS274" i="10"/>
  <c r="AV274" i="10"/>
  <c r="AY274" i="10"/>
  <c r="BB274" i="10"/>
  <c r="BE274" i="10"/>
  <c r="BH274" i="10"/>
  <c r="BK274" i="10"/>
  <c r="BN274" i="10"/>
  <c r="G275" i="10"/>
  <c r="H275" i="10" s="1"/>
  <c r="K275" i="10"/>
  <c r="L275" i="10" s="1"/>
  <c r="N275" i="10"/>
  <c r="R275" i="10"/>
  <c r="S275" i="10" s="1"/>
  <c r="V275" i="10"/>
  <c r="W275" i="10" s="1"/>
  <c r="Z275" i="10"/>
  <c r="AD275" i="10"/>
  <c r="AF275" i="10"/>
  <c r="AH275" i="10"/>
  <c r="AJ275" i="10"/>
  <c r="AM275" i="10"/>
  <c r="AP275" i="10"/>
  <c r="AS275" i="10"/>
  <c r="AV275" i="10"/>
  <c r="AY275" i="10"/>
  <c r="BB275" i="10"/>
  <c r="BE275" i="10"/>
  <c r="BH275" i="10"/>
  <c r="BK275" i="10"/>
  <c r="BN275" i="10"/>
  <c r="G276" i="10"/>
  <c r="H276" i="10" s="1"/>
  <c r="K276" i="10"/>
  <c r="L276" i="10" s="1"/>
  <c r="N276" i="10"/>
  <c r="R276" i="10"/>
  <c r="S276" i="10" s="1"/>
  <c r="V276" i="10"/>
  <c r="W276" i="10" s="1"/>
  <c r="Z276" i="10"/>
  <c r="AD276" i="10"/>
  <c r="AF276" i="10"/>
  <c r="AH276" i="10"/>
  <c r="AJ276" i="10"/>
  <c r="AM276" i="10"/>
  <c r="AP276" i="10"/>
  <c r="AS276" i="10"/>
  <c r="AV276" i="10"/>
  <c r="AY276" i="10"/>
  <c r="BB276" i="10"/>
  <c r="BE276" i="10"/>
  <c r="BH276" i="10"/>
  <c r="BK276" i="10"/>
  <c r="BN276" i="10"/>
  <c r="G277" i="10"/>
  <c r="H277" i="10" s="1"/>
  <c r="K277" i="10"/>
  <c r="L277" i="10" s="1"/>
  <c r="N277" i="10"/>
  <c r="R277" i="10"/>
  <c r="S277" i="10" s="1"/>
  <c r="V277" i="10"/>
  <c r="W277" i="10" s="1"/>
  <c r="Z277" i="10"/>
  <c r="AD277" i="10"/>
  <c r="AF277" i="10"/>
  <c r="AH277" i="10"/>
  <c r="AJ277" i="10"/>
  <c r="AM277" i="10"/>
  <c r="AP277" i="10"/>
  <c r="AS277" i="10"/>
  <c r="AV277" i="10"/>
  <c r="AY277" i="10"/>
  <c r="BB277" i="10"/>
  <c r="BE277" i="10"/>
  <c r="BH277" i="10"/>
  <c r="BK277" i="10"/>
  <c r="BN277" i="10"/>
  <c r="G278" i="10"/>
  <c r="H278" i="10" s="1"/>
  <c r="K278" i="10"/>
  <c r="L278" i="10" s="1"/>
  <c r="N278" i="10"/>
  <c r="R278" i="10"/>
  <c r="S278" i="10" s="1"/>
  <c r="V278" i="10"/>
  <c r="W278" i="10" s="1"/>
  <c r="Z278" i="10"/>
  <c r="AD278" i="10"/>
  <c r="AF278" i="10"/>
  <c r="AH278" i="10"/>
  <c r="AJ278" i="10"/>
  <c r="AM278" i="10"/>
  <c r="AP278" i="10"/>
  <c r="AS278" i="10"/>
  <c r="AV278" i="10"/>
  <c r="AY278" i="10"/>
  <c r="BB278" i="10"/>
  <c r="BE278" i="10"/>
  <c r="BH278" i="10"/>
  <c r="BK278" i="10"/>
  <c r="BN278" i="10"/>
  <c r="G279" i="10"/>
  <c r="H279" i="10" s="1"/>
  <c r="K279" i="10"/>
  <c r="L279" i="10" s="1"/>
  <c r="N279" i="10"/>
  <c r="R279" i="10"/>
  <c r="S279" i="10" s="1"/>
  <c r="V279" i="10"/>
  <c r="W279" i="10" s="1"/>
  <c r="Z279" i="10"/>
  <c r="AD279" i="10"/>
  <c r="AF279" i="10"/>
  <c r="AH279" i="10"/>
  <c r="AJ279" i="10"/>
  <c r="AM279" i="10"/>
  <c r="AP279" i="10"/>
  <c r="AS279" i="10"/>
  <c r="AV279" i="10"/>
  <c r="AY279" i="10"/>
  <c r="BB279" i="10"/>
  <c r="BE279" i="10"/>
  <c r="BH279" i="10"/>
  <c r="BK279" i="10"/>
  <c r="BN279" i="10"/>
  <c r="G280" i="10"/>
  <c r="H280" i="10" s="1"/>
  <c r="K280" i="10"/>
  <c r="L280" i="10" s="1"/>
  <c r="N280" i="10"/>
  <c r="R280" i="10"/>
  <c r="S280" i="10" s="1"/>
  <c r="V280" i="10"/>
  <c r="W280" i="10" s="1"/>
  <c r="Z280" i="10"/>
  <c r="AD280" i="10"/>
  <c r="AF280" i="10"/>
  <c r="AH280" i="10"/>
  <c r="AJ280" i="10"/>
  <c r="AM280" i="10"/>
  <c r="AP280" i="10"/>
  <c r="AS280" i="10"/>
  <c r="AV280" i="10"/>
  <c r="AY280" i="10"/>
  <c r="BB280" i="10"/>
  <c r="BE280" i="10"/>
  <c r="BH280" i="10"/>
  <c r="BK280" i="10"/>
  <c r="BN280" i="10"/>
  <c r="G281" i="10"/>
  <c r="H281" i="10" s="1"/>
  <c r="K281" i="10"/>
  <c r="L281" i="10" s="1"/>
  <c r="N281" i="10"/>
  <c r="R281" i="10"/>
  <c r="S281" i="10" s="1"/>
  <c r="V281" i="10"/>
  <c r="W281" i="10" s="1"/>
  <c r="Z281" i="10"/>
  <c r="AD281" i="10"/>
  <c r="AF281" i="10"/>
  <c r="AH281" i="10"/>
  <c r="AJ281" i="10"/>
  <c r="AM281" i="10"/>
  <c r="AP281" i="10"/>
  <c r="AS281" i="10"/>
  <c r="AV281" i="10"/>
  <c r="AY281" i="10"/>
  <c r="BB281" i="10"/>
  <c r="BE281" i="10"/>
  <c r="BH281" i="10"/>
  <c r="BK281" i="10"/>
  <c r="BN281" i="10"/>
  <c r="G282" i="10"/>
  <c r="H282" i="10" s="1"/>
  <c r="K282" i="10"/>
  <c r="L282" i="10" s="1"/>
  <c r="N282" i="10"/>
  <c r="R282" i="10"/>
  <c r="S282" i="10" s="1"/>
  <c r="V282" i="10"/>
  <c r="W282" i="10" s="1"/>
  <c r="Z282" i="10"/>
  <c r="AD282" i="10"/>
  <c r="AF282" i="10"/>
  <c r="AH282" i="10"/>
  <c r="AJ282" i="10"/>
  <c r="AM282" i="10"/>
  <c r="AP282" i="10"/>
  <c r="AS282" i="10"/>
  <c r="AV282" i="10"/>
  <c r="AY282" i="10"/>
  <c r="BB282" i="10"/>
  <c r="BE282" i="10"/>
  <c r="BH282" i="10"/>
  <c r="BK282" i="10"/>
  <c r="BN282" i="10"/>
  <c r="G283" i="10"/>
  <c r="H283" i="10" s="1"/>
  <c r="K283" i="10"/>
  <c r="L283" i="10" s="1"/>
  <c r="N283" i="10"/>
  <c r="R283" i="10"/>
  <c r="S283" i="10" s="1"/>
  <c r="V283" i="10"/>
  <c r="W283" i="10" s="1"/>
  <c r="Z283" i="10"/>
  <c r="AD283" i="10"/>
  <c r="AF283" i="10"/>
  <c r="AH283" i="10"/>
  <c r="AJ283" i="10"/>
  <c r="AM283" i="10"/>
  <c r="AP283" i="10"/>
  <c r="AS283" i="10"/>
  <c r="AV283" i="10"/>
  <c r="AY283" i="10"/>
  <c r="BB283" i="10"/>
  <c r="BE283" i="10"/>
  <c r="BH283" i="10"/>
  <c r="BK283" i="10"/>
  <c r="BN283" i="10"/>
  <c r="G284" i="10"/>
  <c r="H284" i="10" s="1"/>
  <c r="K284" i="10"/>
  <c r="L284" i="10" s="1"/>
  <c r="N284" i="10"/>
  <c r="R284" i="10"/>
  <c r="S284" i="10" s="1"/>
  <c r="V284" i="10"/>
  <c r="W284" i="10" s="1"/>
  <c r="Z284" i="10"/>
  <c r="AD284" i="10"/>
  <c r="AF284" i="10"/>
  <c r="AH284" i="10"/>
  <c r="AJ284" i="10"/>
  <c r="AM284" i="10"/>
  <c r="AP284" i="10"/>
  <c r="AS284" i="10"/>
  <c r="AV284" i="10"/>
  <c r="AY284" i="10"/>
  <c r="BB284" i="10"/>
  <c r="BE284" i="10"/>
  <c r="BH284" i="10"/>
  <c r="BK284" i="10"/>
  <c r="BN284" i="10"/>
  <c r="G295" i="10"/>
  <c r="H295" i="10" s="1"/>
  <c r="K295" i="10"/>
  <c r="L295" i="10" s="1"/>
  <c r="N295" i="10"/>
  <c r="R295" i="10"/>
  <c r="S295" i="10" s="1"/>
  <c r="V295" i="10"/>
  <c r="W295" i="10" s="1"/>
  <c r="Z295" i="10"/>
  <c r="AD295" i="10"/>
  <c r="AF295" i="10"/>
  <c r="AH295" i="10"/>
  <c r="AJ295" i="10"/>
  <c r="AM295" i="10"/>
  <c r="AP295" i="10"/>
  <c r="AS295" i="10"/>
  <c r="AV295" i="10"/>
  <c r="AY295" i="10"/>
  <c r="BB295" i="10"/>
  <c r="BE295" i="10"/>
  <c r="BH295" i="10"/>
  <c r="BK295" i="10"/>
  <c r="BN295" i="10"/>
  <c r="G296" i="10"/>
  <c r="H296" i="10" s="1"/>
  <c r="K296" i="10"/>
  <c r="L296" i="10" s="1"/>
  <c r="N296" i="10"/>
  <c r="R296" i="10"/>
  <c r="S296" i="10" s="1"/>
  <c r="V296" i="10"/>
  <c r="W296" i="10" s="1"/>
  <c r="Z296" i="10"/>
  <c r="AD296" i="10"/>
  <c r="AF296" i="10"/>
  <c r="AH296" i="10"/>
  <c r="AJ296" i="10"/>
  <c r="AM296" i="10"/>
  <c r="AP296" i="10"/>
  <c r="AS296" i="10"/>
  <c r="AV296" i="10"/>
  <c r="AY296" i="10"/>
  <c r="BB296" i="10"/>
  <c r="BE296" i="10"/>
  <c r="BH296" i="10"/>
  <c r="BK296" i="10"/>
  <c r="BN296" i="10"/>
  <c r="G297" i="10"/>
  <c r="H297" i="10" s="1"/>
  <c r="K297" i="10"/>
  <c r="L297" i="10" s="1"/>
  <c r="N297" i="10"/>
  <c r="R297" i="10"/>
  <c r="S297" i="10" s="1"/>
  <c r="V297" i="10"/>
  <c r="W297" i="10" s="1"/>
  <c r="Z297" i="10"/>
  <c r="AD297" i="10"/>
  <c r="AF297" i="10"/>
  <c r="AH297" i="10"/>
  <c r="AJ297" i="10"/>
  <c r="AM297" i="10"/>
  <c r="AP297" i="10"/>
  <c r="AS297" i="10"/>
  <c r="AV297" i="10"/>
  <c r="AY297" i="10"/>
  <c r="BB297" i="10"/>
  <c r="BE297" i="10"/>
  <c r="BH297" i="10"/>
  <c r="BK297" i="10"/>
  <c r="BN297" i="10"/>
  <c r="G298" i="10"/>
  <c r="H298" i="10" s="1"/>
  <c r="K298" i="10"/>
  <c r="L298" i="10" s="1"/>
  <c r="N298" i="10"/>
  <c r="R298" i="10"/>
  <c r="S298" i="10" s="1"/>
  <c r="V298" i="10"/>
  <c r="W298" i="10" s="1"/>
  <c r="Z298" i="10"/>
  <c r="AD298" i="10"/>
  <c r="AF298" i="10"/>
  <c r="AH298" i="10"/>
  <c r="AJ298" i="10"/>
  <c r="AM298" i="10"/>
  <c r="AP298" i="10"/>
  <c r="AS298" i="10"/>
  <c r="AV298" i="10"/>
  <c r="AY298" i="10"/>
  <c r="BB298" i="10"/>
  <c r="BE298" i="10"/>
  <c r="BH298" i="10"/>
  <c r="BK298" i="10"/>
  <c r="BN298" i="10"/>
  <c r="G299" i="10"/>
  <c r="H299" i="10" s="1"/>
  <c r="K299" i="10"/>
  <c r="L299" i="10" s="1"/>
  <c r="N299" i="10"/>
  <c r="R299" i="10"/>
  <c r="S299" i="10" s="1"/>
  <c r="V299" i="10"/>
  <c r="W299" i="10" s="1"/>
  <c r="Z299" i="10"/>
  <c r="AD299" i="10"/>
  <c r="AF299" i="10"/>
  <c r="AH299" i="10"/>
  <c r="AJ299" i="10"/>
  <c r="AM299" i="10"/>
  <c r="AP299" i="10"/>
  <c r="AS299" i="10"/>
  <c r="AV299" i="10"/>
  <c r="AY299" i="10"/>
  <c r="BB299" i="10"/>
  <c r="BE299" i="10"/>
  <c r="BH299" i="10"/>
  <c r="BK299" i="10"/>
  <c r="BN299" i="10"/>
  <c r="G300" i="10"/>
  <c r="H300" i="10" s="1"/>
  <c r="K300" i="10"/>
  <c r="L300" i="10" s="1"/>
  <c r="N300" i="10"/>
  <c r="R300" i="10"/>
  <c r="S300" i="10" s="1"/>
  <c r="V300" i="10"/>
  <c r="W300" i="10" s="1"/>
  <c r="Z300" i="10"/>
  <c r="AD300" i="10"/>
  <c r="AF300" i="10"/>
  <c r="AH300" i="10"/>
  <c r="AJ300" i="10"/>
  <c r="AM300" i="10"/>
  <c r="AP300" i="10"/>
  <c r="AS300" i="10"/>
  <c r="AV300" i="10"/>
  <c r="AY300" i="10"/>
  <c r="BB300" i="10"/>
  <c r="BE300" i="10"/>
  <c r="BH300" i="10"/>
  <c r="BK300" i="10"/>
  <c r="BN300" i="10"/>
  <c r="G301" i="10"/>
  <c r="H301" i="10" s="1"/>
  <c r="K301" i="10"/>
  <c r="L301" i="10" s="1"/>
  <c r="N301" i="10"/>
  <c r="R301" i="10"/>
  <c r="S301" i="10" s="1"/>
  <c r="V301" i="10"/>
  <c r="W301" i="10" s="1"/>
  <c r="Z301" i="10"/>
  <c r="AD301" i="10"/>
  <c r="AF301" i="10"/>
  <c r="AH301" i="10"/>
  <c r="AJ301" i="10"/>
  <c r="AM301" i="10"/>
  <c r="AP301" i="10"/>
  <c r="AS301" i="10"/>
  <c r="AV301" i="10"/>
  <c r="AY301" i="10"/>
  <c r="BB301" i="10"/>
  <c r="BE301" i="10"/>
  <c r="BH301" i="10"/>
  <c r="BK301" i="10"/>
  <c r="BN301" i="10"/>
  <c r="G302" i="10"/>
  <c r="H302" i="10" s="1"/>
  <c r="K302" i="10"/>
  <c r="L302" i="10" s="1"/>
  <c r="N302" i="10"/>
  <c r="R302" i="10"/>
  <c r="S302" i="10" s="1"/>
  <c r="V302" i="10"/>
  <c r="W302" i="10" s="1"/>
  <c r="Z302" i="10"/>
  <c r="AD302" i="10"/>
  <c r="AF302" i="10"/>
  <c r="AH302" i="10"/>
  <c r="AJ302" i="10"/>
  <c r="AM302" i="10"/>
  <c r="AP302" i="10"/>
  <c r="AS302" i="10"/>
  <c r="AV302" i="10"/>
  <c r="AY302" i="10"/>
  <c r="BB302" i="10"/>
  <c r="BE302" i="10"/>
  <c r="BH302" i="10"/>
  <c r="BK302" i="10"/>
  <c r="BN302" i="10"/>
  <c r="G303" i="10"/>
  <c r="H303" i="10" s="1"/>
  <c r="K303" i="10"/>
  <c r="L303" i="10" s="1"/>
  <c r="N303" i="10"/>
  <c r="R303" i="10"/>
  <c r="S303" i="10" s="1"/>
  <c r="V303" i="10"/>
  <c r="W303" i="10" s="1"/>
  <c r="Z303" i="10"/>
  <c r="AD303" i="10"/>
  <c r="AF303" i="10"/>
  <c r="AH303" i="10"/>
  <c r="AJ303" i="10"/>
  <c r="AM303" i="10"/>
  <c r="AP303" i="10"/>
  <c r="AS303" i="10"/>
  <c r="AV303" i="10"/>
  <c r="AY303" i="10"/>
  <c r="BB303" i="10"/>
  <c r="BE303" i="10"/>
  <c r="BH303" i="10"/>
  <c r="BK303" i="10"/>
  <c r="BN303" i="10"/>
  <c r="G304" i="10"/>
  <c r="H304" i="10" s="1"/>
  <c r="K304" i="10"/>
  <c r="L304" i="10" s="1"/>
  <c r="N304" i="10"/>
  <c r="R304" i="10"/>
  <c r="S304" i="10" s="1"/>
  <c r="V304" i="10"/>
  <c r="W304" i="10" s="1"/>
  <c r="Z304" i="10"/>
  <c r="AD304" i="10"/>
  <c r="AF304" i="10"/>
  <c r="AH304" i="10"/>
  <c r="AJ304" i="10"/>
  <c r="AM304" i="10"/>
  <c r="AP304" i="10"/>
  <c r="AS304" i="10"/>
  <c r="AV304" i="10"/>
  <c r="AY304" i="10"/>
  <c r="BB304" i="10"/>
  <c r="BE304" i="10"/>
  <c r="BH304" i="10"/>
  <c r="BK304" i="10"/>
  <c r="BN304" i="10"/>
  <c r="G305" i="10"/>
  <c r="H305" i="10" s="1"/>
  <c r="K305" i="10"/>
  <c r="L305" i="10" s="1"/>
  <c r="N305" i="10"/>
  <c r="R305" i="10"/>
  <c r="S305" i="10" s="1"/>
  <c r="V305" i="10"/>
  <c r="W305" i="10" s="1"/>
  <c r="Z305" i="10"/>
  <c r="AD305" i="10"/>
  <c r="AF305" i="10"/>
  <c r="AH305" i="10"/>
  <c r="AJ305" i="10"/>
  <c r="AM305" i="10"/>
  <c r="AP305" i="10"/>
  <c r="AS305" i="10"/>
  <c r="AV305" i="10"/>
  <c r="AY305" i="10"/>
  <c r="BB305" i="10"/>
  <c r="BE305" i="10"/>
  <c r="BH305" i="10"/>
  <c r="BK305" i="10"/>
  <c r="BN305" i="10"/>
  <c r="G306" i="10"/>
  <c r="H306" i="10" s="1"/>
  <c r="K306" i="10"/>
  <c r="L306" i="10" s="1"/>
  <c r="N306" i="10"/>
  <c r="R306" i="10"/>
  <c r="S306" i="10" s="1"/>
  <c r="V306" i="10"/>
  <c r="W306" i="10" s="1"/>
  <c r="Z306" i="10"/>
  <c r="AD306" i="10"/>
  <c r="AF306" i="10"/>
  <c r="AH306" i="10"/>
  <c r="AJ306" i="10"/>
  <c r="AM306" i="10"/>
  <c r="AP306" i="10"/>
  <c r="AS306" i="10"/>
  <c r="AV306" i="10"/>
  <c r="AY306" i="10"/>
  <c r="BB306" i="10"/>
  <c r="BE306" i="10"/>
  <c r="BH306" i="10"/>
  <c r="BK306" i="10"/>
  <c r="BN306" i="10"/>
  <c r="G307" i="10"/>
  <c r="H307" i="10" s="1"/>
  <c r="K307" i="10"/>
  <c r="L307" i="10" s="1"/>
  <c r="N307" i="10"/>
  <c r="R307" i="10"/>
  <c r="S307" i="10" s="1"/>
  <c r="V307" i="10"/>
  <c r="W307" i="10" s="1"/>
  <c r="Z307" i="10"/>
  <c r="AD307" i="10"/>
  <c r="AF307" i="10"/>
  <c r="AH307" i="10"/>
  <c r="AJ307" i="10"/>
  <c r="AM307" i="10"/>
  <c r="AP307" i="10"/>
  <c r="AS307" i="10"/>
  <c r="AV307" i="10"/>
  <c r="AY307" i="10"/>
  <c r="BB307" i="10"/>
  <c r="BE307" i="10"/>
  <c r="BH307" i="10"/>
  <c r="BK307" i="10"/>
  <c r="BN307" i="10"/>
  <c r="G308" i="10"/>
  <c r="H308" i="10" s="1"/>
  <c r="K308" i="10"/>
  <c r="L308" i="10" s="1"/>
  <c r="N308" i="10"/>
  <c r="R308" i="10"/>
  <c r="S308" i="10" s="1"/>
  <c r="V308" i="10"/>
  <c r="W308" i="10" s="1"/>
  <c r="Z308" i="10"/>
  <c r="AD308" i="10"/>
  <c r="AF308" i="10"/>
  <c r="AH308" i="10"/>
  <c r="AJ308" i="10"/>
  <c r="AM308" i="10"/>
  <c r="AP308" i="10"/>
  <c r="AS308" i="10"/>
  <c r="AV308" i="10"/>
  <c r="AY308" i="10"/>
  <c r="BB308" i="10"/>
  <c r="BE308" i="10"/>
  <c r="BH308" i="10"/>
  <c r="BK308" i="10"/>
  <c r="BN308" i="10"/>
  <c r="G309" i="10"/>
  <c r="H309" i="10" s="1"/>
  <c r="K309" i="10"/>
  <c r="L309" i="10" s="1"/>
  <c r="N309" i="10"/>
  <c r="R309" i="10"/>
  <c r="S309" i="10" s="1"/>
  <c r="V309" i="10"/>
  <c r="W309" i="10" s="1"/>
  <c r="Z309" i="10"/>
  <c r="AD309" i="10"/>
  <c r="AF309" i="10"/>
  <c r="AH309" i="10"/>
  <c r="AJ309" i="10"/>
  <c r="AM309" i="10"/>
  <c r="AP309" i="10"/>
  <c r="AS309" i="10"/>
  <c r="AV309" i="10"/>
  <c r="AY309" i="10"/>
  <c r="BB309" i="10"/>
  <c r="BE309" i="10"/>
  <c r="BH309" i="10"/>
  <c r="BK309" i="10"/>
  <c r="BN309" i="10"/>
  <c r="G310" i="10"/>
  <c r="H310" i="10" s="1"/>
  <c r="K310" i="10"/>
  <c r="L310" i="10" s="1"/>
  <c r="N310" i="10"/>
  <c r="R310" i="10"/>
  <c r="S310" i="10" s="1"/>
  <c r="V310" i="10"/>
  <c r="W310" i="10" s="1"/>
  <c r="Z310" i="10"/>
  <c r="AD310" i="10"/>
  <c r="AF310" i="10"/>
  <c r="AH310" i="10"/>
  <c r="AJ310" i="10"/>
  <c r="AM310" i="10"/>
  <c r="AP310" i="10"/>
  <c r="AS310" i="10"/>
  <c r="AV310" i="10"/>
  <c r="AY310" i="10"/>
  <c r="BB310" i="10"/>
  <c r="BE310" i="10"/>
  <c r="BH310" i="10"/>
  <c r="BK310" i="10"/>
  <c r="BN310" i="10"/>
  <c r="G311" i="10"/>
  <c r="H311" i="10" s="1"/>
  <c r="K311" i="10"/>
  <c r="L311" i="10" s="1"/>
  <c r="N311" i="10"/>
  <c r="R311" i="10"/>
  <c r="S311" i="10" s="1"/>
  <c r="V311" i="10"/>
  <c r="W311" i="10" s="1"/>
  <c r="Z311" i="10"/>
  <c r="AD311" i="10"/>
  <c r="AF311" i="10"/>
  <c r="AH311" i="10"/>
  <c r="AJ311" i="10"/>
  <c r="AM311" i="10"/>
  <c r="AP311" i="10"/>
  <c r="AS311" i="10"/>
  <c r="AV311" i="10"/>
  <c r="AY311" i="10"/>
  <c r="BB311" i="10"/>
  <c r="BE311" i="10"/>
  <c r="BH311" i="10"/>
  <c r="BK311" i="10"/>
  <c r="BN311" i="10"/>
  <c r="G312" i="10"/>
  <c r="H312" i="10" s="1"/>
  <c r="L312" i="10"/>
  <c r="N312" i="10"/>
  <c r="R312" i="10"/>
  <c r="S312" i="10" s="1"/>
  <c r="V312" i="10"/>
  <c r="W312" i="10" s="1"/>
  <c r="Z312" i="10"/>
  <c r="AD312" i="10"/>
  <c r="AF312" i="10"/>
  <c r="AH312" i="10"/>
  <c r="AJ312" i="10"/>
  <c r="AM312" i="10"/>
  <c r="AP312" i="10"/>
  <c r="AS312" i="10"/>
  <c r="AV312" i="10"/>
  <c r="AY312" i="10"/>
  <c r="BB312" i="10"/>
  <c r="BE312" i="10"/>
  <c r="BH312" i="10"/>
  <c r="BK312" i="10"/>
  <c r="BN312" i="10"/>
  <c r="G313" i="10"/>
  <c r="H313" i="10" s="1"/>
  <c r="K313" i="10"/>
  <c r="L313" i="10" s="1"/>
  <c r="N313" i="10"/>
  <c r="R313" i="10"/>
  <c r="S313" i="10" s="1"/>
  <c r="V313" i="10"/>
  <c r="W313" i="10" s="1"/>
  <c r="Z313" i="10"/>
  <c r="AD313" i="10"/>
  <c r="AF313" i="10"/>
  <c r="AH313" i="10"/>
  <c r="AJ313" i="10"/>
  <c r="AM313" i="10"/>
  <c r="AP313" i="10"/>
  <c r="AS313" i="10"/>
  <c r="AV313" i="10"/>
  <c r="AY313" i="10"/>
  <c r="BB313" i="10"/>
  <c r="BE313" i="10"/>
  <c r="BH313" i="10"/>
  <c r="BK313" i="10"/>
  <c r="BN313" i="10"/>
  <c r="G314" i="10"/>
  <c r="H314" i="10" s="1"/>
  <c r="K314" i="10"/>
  <c r="L314" i="10" s="1"/>
  <c r="N314" i="10"/>
  <c r="R314" i="10"/>
  <c r="S314" i="10" s="1"/>
  <c r="V314" i="10"/>
  <c r="W314" i="10" s="1"/>
  <c r="Z314" i="10"/>
  <c r="AD314" i="10"/>
  <c r="AF314" i="10"/>
  <c r="AH314" i="10"/>
  <c r="AJ314" i="10"/>
  <c r="AM314" i="10"/>
  <c r="AP314" i="10"/>
  <c r="AS314" i="10"/>
  <c r="AV314" i="10"/>
  <c r="AY314" i="10"/>
  <c r="BB314" i="10"/>
  <c r="BE314" i="10"/>
  <c r="BH314" i="10"/>
  <c r="BK314" i="10"/>
  <c r="BN314" i="10"/>
  <c r="G315" i="10"/>
  <c r="H315" i="10" s="1"/>
  <c r="K315" i="10"/>
  <c r="L315" i="10" s="1"/>
  <c r="N315" i="10"/>
  <c r="R315" i="10"/>
  <c r="S315" i="10" s="1"/>
  <c r="V315" i="10"/>
  <c r="W315" i="10" s="1"/>
  <c r="Z315" i="10"/>
  <c r="AD315" i="10"/>
  <c r="AF315" i="10"/>
  <c r="AH315" i="10"/>
  <c r="AJ315" i="10"/>
  <c r="AM315" i="10"/>
  <c r="AP315" i="10"/>
  <c r="AS315" i="10"/>
  <c r="AV315" i="10"/>
  <c r="AY315" i="10"/>
  <c r="BB315" i="10"/>
  <c r="BE315" i="10"/>
  <c r="BH315" i="10"/>
  <c r="BK315" i="10"/>
  <c r="BN315" i="10"/>
  <c r="G316" i="10"/>
  <c r="H316" i="10" s="1"/>
  <c r="K316" i="10"/>
  <c r="L316" i="10" s="1"/>
  <c r="N316" i="10"/>
  <c r="R316" i="10"/>
  <c r="S316" i="10" s="1"/>
  <c r="V316" i="10"/>
  <c r="W316" i="10" s="1"/>
  <c r="Z316" i="10"/>
  <c r="AD316" i="10"/>
  <c r="AF316" i="10"/>
  <c r="AH316" i="10"/>
  <c r="AJ316" i="10"/>
  <c r="AM316" i="10"/>
  <c r="AP316" i="10"/>
  <c r="AS316" i="10"/>
  <c r="AV316" i="10"/>
  <c r="AY316" i="10"/>
  <c r="BB316" i="10"/>
  <c r="BE316" i="10"/>
  <c r="BH316" i="10"/>
  <c r="BK316" i="10"/>
  <c r="BN316" i="10"/>
  <c r="G317" i="10"/>
  <c r="H317" i="10" s="1"/>
  <c r="K317" i="10"/>
  <c r="L317" i="10" s="1"/>
  <c r="N317" i="10"/>
  <c r="R317" i="10"/>
  <c r="S317" i="10" s="1"/>
  <c r="V317" i="10"/>
  <c r="W317" i="10" s="1"/>
  <c r="Z317" i="10"/>
  <c r="AD317" i="10"/>
  <c r="AF317" i="10"/>
  <c r="AH317" i="10"/>
  <c r="AJ317" i="10"/>
  <c r="AM317" i="10"/>
  <c r="AP317" i="10"/>
  <c r="AS317" i="10"/>
  <c r="AV317" i="10"/>
  <c r="AY317" i="10"/>
  <c r="BB317" i="10"/>
  <c r="BE317" i="10"/>
  <c r="BH317" i="10"/>
  <c r="BK317" i="10"/>
  <c r="BN317" i="10"/>
  <c r="G318" i="10"/>
  <c r="H318" i="10" s="1"/>
  <c r="K318" i="10"/>
  <c r="L318" i="10" s="1"/>
  <c r="N318" i="10"/>
  <c r="R318" i="10"/>
  <c r="S318" i="10" s="1"/>
  <c r="V318" i="10"/>
  <c r="W318" i="10" s="1"/>
  <c r="Z318" i="10"/>
  <c r="AD318" i="10"/>
  <c r="AF318" i="10"/>
  <c r="AH318" i="10"/>
  <c r="AJ318" i="10"/>
  <c r="AM318" i="10"/>
  <c r="AP318" i="10"/>
  <c r="AS318" i="10"/>
  <c r="AV318" i="10"/>
  <c r="AY318" i="10"/>
  <c r="BB318" i="10"/>
  <c r="BE318" i="10"/>
  <c r="BH318" i="10"/>
  <c r="BK318" i="10"/>
  <c r="BN318" i="10"/>
  <c r="G319" i="10"/>
  <c r="H319" i="10" s="1"/>
  <c r="K319" i="10"/>
  <c r="L319" i="10" s="1"/>
  <c r="N319" i="10"/>
  <c r="R319" i="10"/>
  <c r="S319" i="10" s="1"/>
  <c r="V319" i="10"/>
  <c r="W319" i="10" s="1"/>
  <c r="Z319" i="10"/>
  <c r="AD319" i="10"/>
  <c r="AF319" i="10"/>
  <c r="AH319" i="10"/>
  <c r="AJ319" i="10"/>
  <c r="AM319" i="10"/>
  <c r="AP319" i="10"/>
  <c r="AS319" i="10"/>
  <c r="AV319" i="10"/>
  <c r="AY319" i="10"/>
  <c r="BB319" i="10"/>
  <c r="BE319" i="10"/>
  <c r="BH319" i="10"/>
  <c r="BK319" i="10"/>
  <c r="BN319" i="10"/>
  <c r="G320" i="10"/>
  <c r="H320" i="10" s="1"/>
  <c r="K320" i="10"/>
  <c r="L320" i="10" s="1"/>
  <c r="N320" i="10"/>
  <c r="R320" i="10"/>
  <c r="S320" i="10" s="1"/>
  <c r="V320" i="10"/>
  <c r="W320" i="10" s="1"/>
  <c r="Z320" i="10"/>
  <c r="AD320" i="10"/>
  <c r="AF320" i="10"/>
  <c r="AH320" i="10"/>
  <c r="AJ320" i="10"/>
  <c r="AM320" i="10"/>
  <c r="AP320" i="10"/>
  <c r="AS320" i="10"/>
  <c r="AV320" i="10"/>
  <c r="AY320" i="10"/>
  <c r="BB320" i="10"/>
  <c r="BE320" i="10"/>
  <c r="BH320" i="10"/>
  <c r="BK320" i="10"/>
  <c r="BN320" i="10"/>
  <c r="G321" i="10"/>
  <c r="H321" i="10" s="1"/>
  <c r="K321" i="10"/>
  <c r="L321" i="10" s="1"/>
  <c r="N321" i="10"/>
  <c r="R321" i="10"/>
  <c r="S321" i="10" s="1"/>
  <c r="V321" i="10"/>
  <c r="W321" i="10" s="1"/>
  <c r="Z321" i="10"/>
  <c r="AD321" i="10"/>
  <c r="AF321" i="10"/>
  <c r="AH321" i="10"/>
  <c r="AJ321" i="10"/>
  <c r="AM321" i="10"/>
  <c r="AP321" i="10"/>
  <c r="AS321" i="10"/>
  <c r="AV321" i="10"/>
  <c r="AY321" i="10"/>
  <c r="BB321" i="10"/>
  <c r="BE321" i="10"/>
  <c r="BH321" i="10"/>
  <c r="BK321" i="10"/>
  <c r="BN321" i="10"/>
  <c r="G322" i="10"/>
  <c r="H322" i="10" s="1"/>
  <c r="K322" i="10"/>
  <c r="L322" i="10" s="1"/>
  <c r="N322" i="10"/>
  <c r="R322" i="10"/>
  <c r="S322" i="10" s="1"/>
  <c r="V322" i="10"/>
  <c r="W322" i="10" s="1"/>
  <c r="Z322" i="10"/>
  <c r="AD322" i="10"/>
  <c r="AF322" i="10"/>
  <c r="AH322" i="10"/>
  <c r="AJ322" i="10"/>
  <c r="AM322" i="10"/>
  <c r="AP322" i="10"/>
  <c r="AS322" i="10"/>
  <c r="AV322" i="10"/>
  <c r="AY322" i="10"/>
  <c r="BB322" i="10"/>
  <c r="BE322" i="10"/>
  <c r="BH322" i="10"/>
  <c r="BK322" i="10"/>
  <c r="BN322" i="10"/>
  <c r="G323" i="10"/>
  <c r="H323" i="10" s="1"/>
  <c r="K323" i="10"/>
  <c r="L323" i="10" s="1"/>
  <c r="N323" i="10"/>
  <c r="R323" i="10"/>
  <c r="S323" i="10" s="1"/>
  <c r="V323" i="10"/>
  <c r="W323" i="10" s="1"/>
  <c r="Z323" i="10"/>
  <c r="AD323" i="10"/>
  <c r="AF323" i="10"/>
  <c r="AH323" i="10"/>
  <c r="AJ323" i="10"/>
  <c r="AM323" i="10"/>
  <c r="AP323" i="10"/>
  <c r="AS323" i="10"/>
  <c r="AV323" i="10"/>
  <c r="AY323" i="10"/>
  <c r="BB323" i="10"/>
  <c r="BE323" i="10"/>
  <c r="BH323" i="10"/>
  <c r="BK323" i="10"/>
  <c r="BN323" i="10"/>
  <c r="G324" i="10"/>
  <c r="H324" i="10" s="1"/>
  <c r="K324" i="10"/>
  <c r="L324" i="10" s="1"/>
  <c r="N324" i="10"/>
  <c r="R324" i="10"/>
  <c r="S324" i="10" s="1"/>
  <c r="V324" i="10"/>
  <c r="W324" i="10" s="1"/>
  <c r="Z324" i="10"/>
  <c r="AD324" i="10"/>
  <c r="AF324" i="10"/>
  <c r="AH324" i="10"/>
  <c r="AJ324" i="10"/>
  <c r="AM324" i="10"/>
  <c r="AP324" i="10"/>
  <c r="AS324" i="10"/>
  <c r="AV324" i="10"/>
  <c r="AY324" i="10"/>
  <c r="BB324" i="10"/>
  <c r="BE324" i="10"/>
  <c r="BH324" i="10"/>
  <c r="BK324" i="10"/>
  <c r="BN324" i="10"/>
  <c r="G325" i="10"/>
  <c r="H325" i="10" s="1"/>
  <c r="K325" i="10"/>
  <c r="L325" i="10" s="1"/>
  <c r="N325" i="10"/>
  <c r="R325" i="10"/>
  <c r="S325" i="10" s="1"/>
  <c r="V325" i="10"/>
  <c r="W325" i="10" s="1"/>
  <c r="Z325" i="10"/>
  <c r="AD325" i="10"/>
  <c r="AF325" i="10"/>
  <c r="AH325" i="10"/>
  <c r="AJ325" i="10"/>
  <c r="AM325" i="10"/>
  <c r="AP325" i="10"/>
  <c r="AS325" i="10"/>
  <c r="AV325" i="10"/>
  <c r="AY325" i="10"/>
  <c r="BB325" i="10"/>
  <c r="BE325" i="10"/>
  <c r="BH325" i="10"/>
  <c r="BK325" i="10"/>
  <c r="BN325" i="10"/>
  <c r="G326" i="10"/>
  <c r="H326" i="10" s="1"/>
  <c r="K326" i="10"/>
  <c r="L326" i="10" s="1"/>
  <c r="N326" i="10"/>
  <c r="R326" i="10"/>
  <c r="S326" i="10" s="1"/>
  <c r="V326" i="10"/>
  <c r="W326" i="10" s="1"/>
  <c r="Z326" i="10"/>
  <c r="AD326" i="10"/>
  <c r="AF326" i="10"/>
  <c r="AH326" i="10"/>
  <c r="AJ326" i="10"/>
  <c r="AM326" i="10"/>
  <c r="AP326" i="10"/>
  <c r="AS326" i="10"/>
  <c r="AV326" i="10"/>
  <c r="AY326" i="10"/>
  <c r="BB326" i="10"/>
  <c r="BE326" i="10"/>
  <c r="BH326" i="10"/>
  <c r="BK326" i="10"/>
  <c r="BN326" i="10"/>
  <c r="G327" i="10"/>
  <c r="H327" i="10" s="1"/>
  <c r="K327" i="10"/>
  <c r="L327" i="10" s="1"/>
  <c r="N327" i="10"/>
  <c r="R327" i="10"/>
  <c r="S327" i="10" s="1"/>
  <c r="V327" i="10"/>
  <c r="W327" i="10" s="1"/>
  <c r="Z327" i="10"/>
  <c r="AD327" i="10"/>
  <c r="AF327" i="10"/>
  <c r="AH327" i="10"/>
  <c r="AJ327" i="10"/>
  <c r="AM327" i="10"/>
  <c r="AP327" i="10"/>
  <c r="AS327" i="10"/>
  <c r="AV327" i="10"/>
  <c r="AY327" i="10"/>
  <c r="BB327" i="10"/>
  <c r="BE327" i="10"/>
  <c r="BH327" i="10"/>
  <c r="BK327" i="10"/>
  <c r="BN327" i="10"/>
  <c r="G328" i="10"/>
  <c r="H328" i="10" s="1"/>
  <c r="K328" i="10"/>
  <c r="L328" i="10" s="1"/>
  <c r="N328" i="10"/>
  <c r="R328" i="10"/>
  <c r="S328" i="10" s="1"/>
  <c r="V328" i="10"/>
  <c r="W328" i="10" s="1"/>
  <c r="Z328" i="10"/>
  <c r="AD328" i="10"/>
  <c r="AF328" i="10"/>
  <c r="AH328" i="10"/>
  <c r="AJ328" i="10"/>
  <c r="AM328" i="10"/>
  <c r="AP328" i="10"/>
  <c r="AS328" i="10"/>
  <c r="AV328" i="10"/>
  <c r="AY328" i="10"/>
  <c r="BB328" i="10"/>
  <c r="BE328" i="10"/>
  <c r="BH328" i="10"/>
  <c r="BK328" i="10"/>
  <c r="BN328" i="10"/>
  <c r="G329" i="10"/>
  <c r="H329" i="10" s="1"/>
  <c r="K329" i="10"/>
  <c r="L329" i="10" s="1"/>
  <c r="N329" i="10"/>
  <c r="R329" i="10"/>
  <c r="S329" i="10" s="1"/>
  <c r="V329" i="10"/>
  <c r="W329" i="10" s="1"/>
  <c r="Z329" i="10"/>
  <c r="AD329" i="10"/>
  <c r="AF329" i="10"/>
  <c r="AH329" i="10"/>
  <c r="AJ329" i="10"/>
  <c r="AM329" i="10"/>
  <c r="AP329" i="10"/>
  <c r="AS329" i="10"/>
  <c r="AV329" i="10"/>
  <c r="AY329" i="10"/>
  <c r="BB329" i="10"/>
  <c r="BE329" i="10"/>
  <c r="BH329" i="10"/>
  <c r="BK329" i="10"/>
  <c r="BN329" i="10"/>
  <c r="G336" i="10"/>
  <c r="H336" i="10" s="1"/>
  <c r="K336" i="10"/>
  <c r="L336" i="10" s="1"/>
  <c r="N336" i="10"/>
  <c r="R336" i="10"/>
  <c r="S336" i="10" s="1"/>
  <c r="V336" i="10"/>
  <c r="W336" i="10" s="1"/>
  <c r="Z336" i="10"/>
  <c r="AD336" i="10"/>
  <c r="AF336" i="10"/>
  <c r="AH336" i="10"/>
  <c r="AJ336" i="10"/>
  <c r="AM336" i="10"/>
  <c r="AP336" i="10"/>
  <c r="AS336" i="10"/>
  <c r="AV336" i="10"/>
  <c r="AY336" i="10"/>
  <c r="BB336" i="10"/>
  <c r="BE336" i="10"/>
  <c r="BH336" i="10"/>
  <c r="BK336" i="10"/>
  <c r="BN336" i="10"/>
  <c r="G337" i="10"/>
  <c r="H337" i="10" s="1"/>
  <c r="K337" i="10"/>
  <c r="L337" i="10" s="1"/>
  <c r="N337" i="10"/>
  <c r="R337" i="10"/>
  <c r="S337" i="10" s="1"/>
  <c r="V337" i="10"/>
  <c r="W337" i="10" s="1"/>
  <c r="Z337" i="10"/>
  <c r="AD337" i="10"/>
  <c r="AF337" i="10"/>
  <c r="AH337" i="10"/>
  <c r="AJ337" i="10"/>
  <c r="AM337" i="10"/>
  <c r="AP337" i="10"/>
  <c r="AS337" i="10"/>
  <c r="AV337" i="10"/>
  <c r="AY337" i="10"/>
  <c r="BB337" i="10"/>
  <c r="BE337" i="10"/>
  <c r="BH337" i="10"/>
  <c r="BK337" i="10"/>
  <c r="BN337" i="10"/>
  <c r="G338" i="10"/>
  <c r="H338" i="10" s="1"/>
  <c r="K338" i="10"/>
  <c r="L338" i="10" s="1"/>
  <c r="N338" i="10"/>
  <c r="R338" i="10"/>
  <c r="S338" i="10" s="1"/>
  <c r="V338" i="10"/>
  <c r="W338" i="10" s="1"/>
  <c r="Z338" i="10"/>
  <c r="AD338" i="10"/>
  <c r="AF338" i="10"/>
  <c r="AH338" i="10"/>
  <c r="AJ338" i="10"/>
  <c r="AM338" i="10"/>
  <c r="AP338" i="10"/>
  <c r="AS338" i="10"/>
  <c r="AV338" i="10"/>
  <c r="AY338" i="10"/>
  <c r="BB338" i="10"/>
  <c r="BE338" i="10"/>
  <c r="BH338" i="10"/>
  <c r="BK338" i="10"/>
  <c r="BN338" i="10"/>
  <c r="G339" i="10"/>
  <c r="H339" i="10" s="1"/>
  <c r="K339" i="10"/>
  <c r="L339" i="10" s="1"/>
  <c r="N339" i="10"/>
  <c r="R339" i="10"/>
  <c r="S339" i="10" s="1"/>
  <c r="V339" i="10"/>
  <c r="W339" i="10" s="1"/>
  <c r="Z339" i="10"/>
  <c r="AD339" i="10"/>
  <c r="AF339" i="10"/>
  <c r="AH339" i="10"/>
  <c r="AJ339" i="10"/>
  <c r="AM339" i="10"/>
  <c r="AP339" i="10"/>
  <c r="AS339" i="10"/>
  <c r="AV339" i="10"/>
  <c r="AY339" i="10"/>
  <c r="BB339" i="10"/>
  <c r="BE339" i="10"/>
  <c r="BH339" i="10"/>
  <c r="BK339" i="10"/>
  <c r="BN339" i="10"/>
  <c r="G340" i="10"/>
  <c r="H340" i="10" s="1"/>
  <c r="K340" i="10"/>
  <c r="L340" i="10" s="1"/>
  <c r="N340" i="10"/>
  <c r="R340" i="10"/>
  <c r="S340" i="10" s="1"/>
  <c r="V340" i="10"/>
  <c r="W340" i="10" s="1"/>
  <c r="Z340" i="10"/>
  <c r="AD340" i="10"/>
  <c r="AF340" i="10"/>
  <c r="AH340" i="10"/>
  <c r="AJ340" i="10"/>
  <c r="AM340" i="10"/>
  <c r="AP340" i="10"/>
  <c r="AS340" i="10"/>
  <c r="AV340" i="10"/>
  <c r="AY340" i="10"/>
  <c r="BB340" i="10"/>
  <c r="BE340" i="10"/>
  <c r="BH340" i="10"/>
  <c r="BK340" i="10"/>
  <c r="BN340" i="10"/>
  <c r="G341" i="10"/>
  <c r="H341" i="10" s="1"/>
  <c r="K341" i="10"/>
  <c r="L341" i="10" s="1"/>
  <c r="N341" i="10"/>
  <c r="R341" i="10"/>
  <c r="S341" i="10" s="1"/>
  <c r="V341" i="10"/>
  <c r="W341" i="10" s="1"/>
  <c r="Z341" i="10"/>
  <c r="AD341" i="10"/>
  <c r="AF341" i="10"/>
  <c r="AH341" i="10"/>
  <c r="AJ341" i="10"/>
  <c r="AM341" i="10"/>
  <c r="AP341" i="10"/>
  <c r="AS341" i="10"/>
  <c r="AV341" i="10"/>
  <c r="AY341" i="10"/>
  <c r="BB341" i="10"/>
  <c r="BE341" i="10"/>
  <c r="BH341" i="10"/>
  <c r="BK341" i="10"/>
  <c r="BN341" i="10"/>
  <c r="G342" i="10"/>
  <c r="H342" i="10" s="1"/>
  <c r="K342" i="10"/>
  <c r="L342" i="10" s="1"/>
  <c r="N342" i="10"/>
  <c r="R342" i="10"/>
  <c r="S342" i="10" s="1"/>
  <c r="V342" i="10"/>
  <c r="W342" i="10" s="1"/>
  <c r="Z342" i="10"/>
  <c r="AD342" i="10"/>
  <c r="AF342" i="10"/>
  <c r="AH342" i="10"/>
  <c r="AJ342" i="10"/>
  <c r="AM342" i="10"/>
  <c r="AP342" i="10"/>
  <c r="AS342" i="10"/>
  <c r="AV342" i="10"/>
  <c r="AY342" i="10"/>
  <c r="BB342" i="10"/>
  <c r="BE342" i="10"/>
  <c r="BH342" i="10"/>
  <c r="BK342" i="10"/>
  <c r="BN342" i="10"/>
  <c r="G343" i="10"/>
  <c r="H343" i="10" s="1"/>
  <c r="K343" i="10"/>
  <c r="L343" i="10" s="1"/>
  <c r="N343" i="10"/>
  <c r="R343" i="10"/>
  <c r="S343" i="10" s="1"/>
  <c r="V343" i="10"/>
  <c r="W343" i="10" s="1"/>
  <c r="Z343" i="10"/>
  <c r="AD343" i="10"/>
  <c r="AF343" i="10"/>
  <c r="AH343" i="10"/>
  <c r="AJ343" i="10"/>
  <c r="AM343" i="10"/>
  <c r="AP343" i="10"/>
  <c r="AS343" i="10"/>
  <c r="AV343" i="10"/>
  <c r="AY343" i="10"/>
  <c r="BB343" i="10"/>
  <c r="BE343" i="10"/>
  <c r="BH343" i="10"/>
  <c r="BK343" i="10"/>
  <c r="BN343" i="10"/>
  <c r="G344" i="10"/>
  <c r="H344" i="10" s="1"/>
  <c r="K344" i="10"/>
  <c r="L344" i="10" s="1"/>
  <c r="N344" i="10"/>
  <c r="R344" i="10"/>
  <c r="S344" i="10" s="1"/>
  <c r="V344" i="10"/>
  <c r="W344" i="10" s="1"/>
  <c r="Z344" i="10"/>
  <c r="AD344" i="10"/>
  <c r="AF344" i="10"/>
  <c r="AH344" i="10"/>
  <c r="AJ344" i="10"/>
  <c r="AM344" i="10"/>
  <c r="AP344" i="10"/>
  <c r="AS344" i="10"/>
  <c r="AV344" i="10"/>
  <c r="AY344" i="10"/>
  <c r="BB344" i="10"/>
  <c r="BE344" i="10"/>
  <c r="BH344" i="10"/>
  <c r="BK344" i="10"/>
  <c r="BN344" i="10"/>
  <c r="G345" i="10"/>
  <c r="H345" i="10" s="1"/>
  <c r="K345" i="10"/>
  <c r="L345" i="10" s="1"/>
  <c r="N345" i="10"/>
  <c r="R345" i="10"/>
  <c r="S345" i="10" s="1"/>
  <c r="V345" i="10"/>
  <c r="W345" i="10" s="1"/>
  <c r="Z345" i="10"/>
  <c r="AD345" i="10"/>
  <c r="AF345" i="10"/>
  <c r="AH345" i="10"/>
  <c r="AJ345" i="10"/>
  <c r="AM345" i="10"/>
  <c r="AP345" i="10"/>
  <c r="AS345" i="10"/>
  <c r="AV345" i="10"/>
  <c r="AY345" i="10"/>
  <c r="BB345" i="10"/>
  <c r="BE345" i="10"/>
  <c r="BH345" i="10"/>
  <c r="BK345" i="10"/>
  <c r="BN345" i="10"/>
  <c r="G346" i="10"/>
  <c r="H346" i="10" s="1"/>
  <c r="K346" i="10"/>
  <c r="L346" i="10" s="1"/>
  <c r="N346" i="10"/>
  <c r="R346" i="10"/>
  <c r="S346" i="10" s="1"/>
  <c r="V346" i="10"/>
  <c r="Z346" i="10"/>
  <c r="AD346" i="10"/>
  <c r="AF346" i="10"/>
  <c r="AH346" i="10"/>
  <c r="AJ346" i="10"/>
  <c r="AM346" i="10"/>
  <c r="AP346" i="10"/>
  <c r="AS346" i="10"/>
  <c r="AV346" i="10"/>
  <c r="AY346" i="10"/>
  <c r="BB346" i="10"/>
  <c r="BE346" i="10"/>
  <c r="BH346" i="10"/>
  <c r="BK346" i="10"/>
  <c r="BN346" i="10"/>
  <c r="G347" i="10"/>
  <c r="H347" i="10" s="1"/>
  <c r="K347" i="10"/>
  <c r="L347" i="10" s="1"/>
  <c r="N347" i="10"/>
  <c r="R347" i="10"/>
  <c r="S347" i="10" s="1"/>
  <c r="V347" i="10"/>
  <c r="W347" i="10" s="1"/>
  <c r="Z347" i="10"/>
  <c r="AD347" i="10"/>
  <c r="AF347" i="10"/>
  <c r="AH347" i="10"/>
  <c r="AJ347" i="10"/>
  <c r="AM347" i="10"/>
  <c r="AP347" i="10"/>
  <c r="AS347" i="10"/>
  <c r="AV347" i="10"/>
  <c r="AY347" i="10"/>
  <c r="BB347" i="10"/>
  <c r="BE347" i="10"/>
  <c r="BH347" i="10"/>
  <c r="BK347" i="10"/>
  <c r="BN347" i="10"/>
  <c r="G379" i="10"/>
  <c r="H379" i="10"/>
  <c r="K379" i="10"/>
  <c r="L379" i="10"/>
  <c r="N379" i="10"/>
  <c r="R379" i="10"/>
  <c r="V379" i="10"/>
  <c r="W379" i="10"/>
  <c r="Z379" i="10"/>
  <c r="AD379" i="10"/>
  <c r="AF379" i="10"/>
  <c r="AH379" i="10"/>
  <c r="AJ379" i="10"/>
  <c r="AM379" i="10"/>
  <c r="AP379" i="10"/>
  <c r="AS379" i="10"/>
  <c r="AV379" i="10"/>
  <c r="AY379" i="10"/>
  <c r="BB379" i="10"/>
  <c r="BE379" i="10"/>
  <c r="BH379" i="10"/>
  <c r="BK379" i="10"/>
  <c r="BN379" i="10"/>
  <c r="W346" i="10" l="1"/>
  <c r="AJ46" i="10"/>
  <c r="AI382" i="10"/>
  <c r="AI381" i="10"/>
  <c r="AI380" i="10"/>
  <c r="C380" i="10" l="1"/>
  <c r="C381" i="10"/>
  <c r="C382" i="10"/>
  <c r="C383" i="10"/>
  <c r="C384" i="10"/>
  <c r="C385" i="10"/>
  <c r="D381" i="10" l="1"/>
  <c r="B382" i="10" l="1"/>
  <c r="AN386" i="10"/>
  <c r="AN385" i="10"/>
  <c r="AN384" i="10"/>
  <c r="AN383" i="10"/>
  <c r="AN380" i="10"/>
  <c r="AA382" i="10"/>
  <c r="AC382" i="10"/>
  <c r="AE382" i="10"/>
  <c r="AG382" i="10"/>
  <c r="AL382" i="10"/>
  <c r="AO382" i="10"/>
  <c r="AR382" i="10"/>
  <c r="AU382" i="10"/>
  <c r="AX382" i="10"/>
  <c r="BA382" i="10"/>
  <c r="BD382" i="10"/>
  <c r="BG382" i="10"/>
  <c r="BJ382" i="10"/>
  <c r="BM382" i="10"/>
  <c r="Y382" i="10"/>
  <c r="M382" i="10"/>
  <c r="D382" i="10"/>
  <c r="BL386" i="10" l="1"/>
  <c r="BL385" i="10"/>
  <c r="BL384" i="10"/>
  <c r="BL383" i="10"/>
  <c r="BL380" i="10"/>
  <c r="BI386" i="10"/>
  <c r="BI385" i="10"/>
  <c r="BI384" i="10"/>
  <c r="BI383" i="10"/>
  <c r="BI380" i="10"/>
  <c r="BF386" i="10"/>
  <c r="BF385" i="10"/>
  <c r="BF384" i="10"/>
  <c r="BF383" i="10"/>
  <c r="BF380" i="10"/>
  <c r="BC386" i="10"/>
  <c r="BC385" i="10"/>
  <c r="BC384" i="10"/>
  <c r="BC383" i="10"/>
  <c r="BC380" i="10"/>
  <c r="AZ386" i="10"/>
  <c r="AZ385" i="10"/>
  <c r="AZ384" i="10"/>
  <c r="AZ383" i="10"/>
  <c r="AZ380" i="10"/>
  <c r="AW386" i="10"/>
  <c r="AW385" i="10"/>
  <c r="AW384" i="10"/>
  <c r="AW383" i="10"/>
  <c r="AW380" i="10"/>
  <c r="AT386" i="10"/>
  <c r="AT385" i="10"/>
  <c r="AT384" i="10"/>
  <c r="AT383" i="10"/>
  <c r="AT380" i="10"/>
  <c r="AQ386" i="10"/>
  <c r="AQ385" i="10"/>
  <c r="AQ384" i="10"/>
  <c r="AQ383" i="10"/>
  <c r="AQ380" i="10"/>
  <c r="O385" i="10" l="1"/>
  <c r="BM386" i="10" l="1"/>
  <c r="BJ386" i="10"/>
  <c r="BG386" i="10"/>
  <c r="BD386" i="10"/>
  <c r="BA386" i="10"/>
  <c r="AX386" i="10"/>
  <c r="AU386" i="10"/>
  <c r="AR386" i="10"/>
  <c r="AO386" i="10"/>
  <c r="AL386" i="10"/>
  <c r="Y386" i="10"/>
  <c r="M386" i="10"/>
  <c r="I386" i="10"/>
  <c r="O386" i="10"/>
  <c r="P386" i="10"/>
  <c r="Q386" i="10"/>
  <c r="T386" i="10"/>
  <c r="U386" i="10"/>
  <c r="X386" i="10"/>
  <c r="AA386" i="10"/>
  <c r="AC386" i="10"/>
  <c r="AE386" i="10"/>
  <c r="AG386" i="10"/>
  <c r="AK386" i="10"/>
  <c r="BM385" i="10"/>
  <c r="BJ385" i="10"/>
  <c r="BG385" i="10"/>
  <c r="BD385" i="10"/>
  <c r="AX385" i="10"/>
  <c r="AU385" i="10"/>
  <c r="AR385" i="10"/>
  <c r="BA385" i="10"/>
  <c r="AO385" i="10"/>
  <c r="AL385" i="10"/>
  <c r="Y385" i="10"/>
  <c r="M385" i="10"/>
  <c r="P385" i="10"/>
  <c r="Q385" i="10"/>
  <c r="B385" i="10"/>
  <c r="D385" i="10"/>
  <c r="AA385" i="10"/>
  <c r="AC385" i="10"/>
  <c r="AE385" i="10"/>
  <c r="AG385" i="10"/>
  <c r="AK385" i="10"/>
  <c r="B384" i="10"/>
  <c r="D384" i="10"/>
  <c r="M384" i="10"/>
  <c r="X384" i="10"/>
  <c r="Y384" i="10"/>
  <c r="AA384" i="10"/>
  <c r="AC384" i="10"/>
  <c r="AE384" i="10"/>
  <c r="AG384" i="10"/>
  <c r="AK384" i="10"/>
  <c r="AL384" i="10"/>
  <c r="AO384" i="10"/>
  <c r="AR384" i="10"/>
  <c r="AU384" i="10"/>
  <c r="AX384" i="10"/>
  <c r="BA384" i="10"/>
  <c r="BD384" i="10"/>
  <c r="BG384" i="10"/>
  <c r="BJ384" i="10"/>
  <c r="BM384" i="10"/>
  <c r="B383" i="10" l="1"/>
  <c r="M383" i="10"/>
  <c r="X383" i="10"/>
  <c r="Y383" i="10"/>
  <c r="AA383" i="10"/>
  <c r="AC383" i="10"/>
  <c r="AE383" i="10"/>
  <c r="AG383" i="10"/>
  <c r="AK383" i="10"/>
  <c r="AL383" i="10"/>
  <c r="AO383" i="10"/>
  <c r="AR383" i="10"/>
  <c r="AU383" i="10"/>
  <c r="AX383" i="10"/>
  <c r="BA383" i="10"/>
  <c r="BD383" i="10"/>
  <c r="BG383" i="10"/>
  <c r="BJ383" i="10"/>
  <c r="BM383" i="10"/>
  <c r="D383" i="10"/>
  <c r="B380" i="10"/>
  <c r="M380" i="10"/>
  <c r="X380" i="10"/>
  <c r="Y380" i="10"/>
  <c r="AA380" i="10"/>
  <c r="AC380" i="10"/>
  <c r="AE380" i="10"/>
  <c r="AG380" i="10"/>
  <c r="AK380" i="10"/>
  <c r="AL380" i="10"/>
  <c r="AO380" i="10"/>
  <c r="AR380" i="10"/>
  <c r="AU380" i="10"/>
  <c r="AX380" i="10"/>
  <c r="BA380" i="10"/>
  <c r="BD380" i="10"/>
  <c r="BG380" i="10"/>
  <c r="BJ380" i="10"/>
  <c r="BM380" i="10"/>
  <c r="D380" i="10"/>
  <c r="B381" i="10"/>
  <c r="M381" i="10"/>
  <c r="Y381" i="10"/>
  <c r="AA381" i="10"/>
  <c r="AC381" i="10"/>
  <c r="AE381" i="10"/>
  <c r="AG381" i="10"/>
  <c r="AL381" i="10"/>
  <c r="AO381" i="10"/>
  <c r="AR381" i="10"/>
  <c r="AU381" i="10"/>
  <c r="AX381" i="10"/>
  <c r="BA381" i="10"/>
  <c r="BD381" i="10"/>
  <c r="BG381" i="10"/>
  <c r="BJ381" i="10"/>
  <c r="BM381" i="10"/>
  <c r="V31" i="7" l="1"/>
  <c r="V7" i="7"/>
  <c r="W25" i="7"/>
  <c r="W12" i="7"/>
  <c r="W11" i="7"/>
  <c r="W9" i="7"/>
  <c r="W7" i="7"/>
  <c r="R9" i="7"/>
  <c r="R7" i="7"/>
  <c r="W5" i="7" l="1"/>
  <c r="R5" i="7"/>
  <c r="M5" i="7"/>
  <c r="C6" i="7" l="1"/>
  <c r="M33" i="7" l="1"/>
  <c r="M32" i="7"/>
  <c r="M31" i="7"/>
  <c r="G33" i="7"/>
  <c r="L33" i="7"/>
  <c r="Q33" i="7"/>
  <c r="V33" i="7"/>
  <c r="AA33" i="7"/>
  <c r="H24" i="7"/>
  <c r="Q5" i="7" l="1"/>
  <c r="AM16" i="10" l="1"/>
  <c r="AJ16" i="10"/>
  <c r="AH16" i="10"/>
  <c r="AF16" i="10"/>
  <c r="AD16" i="10"/>
  <c r="V16" i="10"/>
  <c r="W16" i="10" s="1"/>
  <c r="N15" i="10"/>
  <c r="AM15" i="10"/>
  <c r="AH15" i="10"/>
  <c r="AF15" i="10"/>
  <c r="AD15" i="10"/>
  <c r="V15" i="10"/>
  <c r="N14" i="10"/>
  <c r="AM14" i="10"/>
  <c r="AH14" i="10"/>
  <c r="AD14" i="10"/>
  <c r="V14" i="10"/>
  <c r="W15" i="10" l="1"/>
  <c r="AJ15" i="10"/>
  <c r="AJ14" i="10"/>
  <c r="W14" i="10"/>
  <c r="BK382" i="10" l="1"/>
  <c r="BE382" i="10"/>
  <c r="AS382" i="10"/>
  <c r="AM382" i="10"/>
  <c r="AH382" i="10"/>
  <c r="AD382" i="10"/>
  <c r="N382" i="10"/>
  <c r="Z382" i="10" l="1"/>
  <c r="AY382" i="10"/>
  <c r="V382" i="10"/>
  <c r="AB382" i="10"/>
  <c r="AF382" i="10"/>
  <c r="AP382" i="10"/>
  <c r="AV382" i="10"/>
  <c r="BB382" i="10"/>
  <c r="BN382" i="10"/>
  <c r="BH382" i="10"/>
  <c r="Z386" i="10"/>
  <c r="N385" i="10"/>
  <c r="N386" i="10"/>
  <c r="V385" i="10"/>
  <c r="V386" i="10"/>
  <c r="AB386" i="10"/>
  <c r="AB385" i="10"/>
  <c r="AF386" i="10"/>
  <c r="AF385" i="10"/>
  <c r="AI385" i="10"/>
  <c r="AI386" i="10"/>
  <c r="AP385" i="10"/>
  <c r="AP386" i="10"/>
  <c r="AV385" i="10"/>
  <c r="AV386" i="10"/>
  <c r="BB385" i="10"/>
  <c r="BB386" i="10"/>
  <c r="BH385" i="10"/>
  <c r="BH386" i="10"/>
  <c r="BN386" i="10"/>
  <c r="BN385" i="10"/>
  <c r="AD386" i="10"/>
  <c r="AD385" i="10"/>
  <c r="AH386" i="10"/>
  <c r="AH385" i="10"/>
  <c r="AM385" i="10"/>
  <c r="AM386" i="10"/>
  <c r="AS385" i="10"/>
  <c r="AS386" i="10"/>
  <c r="AY385" i="10"/>
  <c r="AY386" i="10"/>
  <c r="BE385" i="10"/>
  <c r="BE386" i="10"/>
  <c r="BK386" i="10"/>
  <c r="BK385" i="10"/>
  <c r="Z384" i="10"/>
  <c r="Z383" i="10"/>
  <c r="V384" i="10"/>
  <c r="V383" i="10"/>
  <c r="AB384" i="10"/>
  <c r="AB383" i="10"/>
  <c r="AF384" i="10"/>
  <c r="AF383" i="10"/>
  <c r="AI384" i="10"/>
  <c r="AI383" i="10"/>
  <c r="AP384" i="10"/>
  <c r="AP383" i="10"/>
  <c r="AV384" i="10"/>
  <c r="AV383" i="10"/>
  <c r="BB384" i="10"/>
  <c r="BB383" i="10"/>
  <c r="BH384" i="10"/>
  <c r="BH383" i="10"/>
  <c r="BN384" i="10"/>
  <c r="BN383" i="10"/>
  <c r="N384" i="10"/>
  <c r="N383" i="10"/>
  <c r="AD384" i="10"/>
  <c r="AD383" i="10"/>
  <c r="AH384" i="10"/>
  <c r="AH383" i="10"/>
  <c r="AM384" i="10"/>
  <c r="AM383" i="10"/>
  <c r="AS384" i="10"/>
  <c r="AS383" i="10"/>
  <c r="AY384" i="10"/>
  <c r="AY383" i="10"/>
  <c r="BE384" i="10"/>
  <c r="BE383" i="10"/>
  <c r="BK384" i="10"/>
  <c r="BK383" i="10"/>
  <c r="V381" i="10"/>
  <c r="V380" i="10"/>
  <c r="AB381" i="10"/>
  <c r="AB380" i="10"/>
  <c r="AF381" i="10"/>
  <c r="AF380" i="10"/>
  <c r="AP381" i="10"/>
  <c r="AP380" i="10"/>
  <c r="AV381" i="10"/>
  <c r="AV380" i="10"/>
  <c r="BB381" i="10"/>
  <c r="BB380" i="10"/>
  <c r="BH381" i="10"/>
  <c r="BH380" i="10"/>
  <c r="BN381" i="10"/>
  <c r="BN380" i="10"/>
  <c r="N381" i="10"/>
  <c r="N380" i="10"/>
  <c r="Z381" i="10"/>
  <c r="Z380" i="10"/>
  <c r="AD381" i="10"/>
  <c r="AD380" i="10"/>
  <c r="AH381" i="10"/>
  <c r="AH380" i="10"/>
  <c r="AM381" i="10"/>
  <c r="AM380" i="10"/>
  <c r="AS381" i="10"/>
  <c r="AS380" i="10"/>
  <c r="AY381" i="10"/>
  <c r="AY380" i="10"/>
  <c r="BE381" i="10"/>
  <c r="BE380" i="10"/>
  <c r="BK381" i="10"/>
  <c r="BK380" i="10"/>
  <c r="W382" i="10" l="1"/>
  <c r="AJ382" i="10"/>
  <c r="AJ386" i="10"/>
  <c r="AJ385" i="10"/>
  <c r="W386" i="10"/>
  <c r="W385" i="10"/>
  <c r="AJ380" i="10"/>
  <c r="AJ384" i="10"/>
  <c r="AJ383" i="10"/>
  <c r="W380" i="10"/>
  <c r="W384" i="10"/>
  <c r="W383" i="10"/>
  <c r="W381" i="10"/>
  <c r="AJ381" i="10"/>
  <c r="N9" i="10"/>
  <c r="AJ9" i="10"/>
  <c r="AM9" i="10"/>
  <c r="BN9" i="10"/>
  <c r="BK9" i="10"/>
  <c r="BH9" i="10"/>
  <c r="BE9" i="10"/>
  <c r="BB9" i="10"/>
  <c r="AY9" i="10"/>
  <c r="AV9" i="10"/>
  <c r="AS9" i="10"/>
  <c r="AP9" i="10"/>
  <c r="W9" i="10"/>
  <c r="S9" i="10"/>
  <c r="H9" i="10"/>
  <c r="E9" i="10"/>
  <c r="C23" i="7" l="1"/>
  <c r="C22" i="7"/>
  <c r="C29" i="7"/>
  <c r="C11" i="7"/>
  <c r="C9" i="7"/>
  <c r="C8" i="7"/>
  <c r="C7" i="7"/>
  <c r="C18" i="7"/>
  <c r="M24" i="7" l="1"/>
  <c r="C28" i="7"/>
  <c r="M7" i="7"/>
  <c r="H23" i="7"/>
  <c r="H22" i="7"/>
  <c r="H21" i="7"/>
  <c r="H20" i="7"/>
  <c r="H19" i="7"/>
  <c r="BM9" i="10" l="1"/>
  <c r="BJ9" i="10"/>
  <c r="BG9" i="10"/>
  <c r="BD9" i="10"/>
  <c r="BA9" i="10"/>
  <c r="AX9" i="10"/>
  <c r="AU9" i="10"/>
  <c r="AR9" i="10"/>
  <c r="AO9" i="10"/>
  <c r="E8" i="7"/>
  <c r="E9" i="7"/>
  <c r="E11" i="7"/>
  <c r="E12" i="7"/>
  <c r="E13" i="7"/>
  <c r="E14" i="7"/>
  <c r="E15" i="7"/>
  <c r="E16" i="7"/>
  <c r="AO10" i="10" s="1"/>
  <c r="E17" i="7"/>
  <c r="AR10" i="10" s="1"/>
  <c r="E18" i="7"/>
  <c r="AU10" i="10" s="1"/>
  <c r="E19" i="7"/>
  <c r="AX10" i="10" s="1"/>
  <c r="E20" i="7"/>
  <c r="BA10" i="10" s="1"/>
  <c r="E21" i="7"/>
  <c r="BD10" i="10" s="1"/>
  <c r="E22" i="7"/>
  <c r="BG10" i="10" s="1"/>
  <c r="E23" i="7"/>
  <c r="BJ10" i="10" s="1"/>
  <c r="E24" i="7"/>
  <c r="BM10" i="10" s="1"/>
  <c r="E25" i="7"/>
  <c r="E26" i="7"/>
  <c r="E27" i="7"/>
  <c r="E28" i="7"/>
  <c r="E29" i="7"/>
  <c r="E30" i="7"/>
  <c r="E31" i="7"/>
  <c r="E7" i="7"/>
  <c r="C17" i="7" l="1"/>
  <c r="C24" i="7" l="1"/>
  <c r="C21" i="7"/>
  <c r="C20" i="7"/>
  <c r="C19" i="7"/>
  <c r="C16" i="7"/>
  <c r="C25" i="7"/>
  <c r="G8" i="7" l="1"/>
  <c r="I9" i="10" l="1"/>
  <c r="E10" i="10"/>
  <c r="T9" i="10"/>
  <c r="O9" i="10"/>
  <c r="L15" i="10"/>
  <c r="M9" i="10"/>
  <c r="L14" i="10" l="1"/>
  <c r="AA30" i="7"/>
  <c r="AA31" i="7"/>
  <c r="AA32" i="7"/>
  <c r="V29" i="7"/>
  <c r="V30" i="7"/>
  <c r="V32" i="7"/>
  <c r="Q30" i="7"/>
  <c r="Q31" i="7"/>
  <c r="Q32" i="7"/>
  <c r="L30" i="7"/>
  <c r="L31" i="7"/>
  <c r="L32" i="7"/>
  <c r="G30" i="7"/>
  <c r="G31" i="7"/>
  <c r="G32" i="7"/>
  <c r="L28" i="7"/>
  <c r="L29" i="7"/>
  <c r="G29" i="7"/>
  <c r="G27" i="7"/>
  <c r="AL10" i="10" l="1"/>
  <c r="AI10" i="10"/>
  <c r="AG10" i="10"/>
  <c r="AE10" i="10"/>
  <c r="AC10" i="10"/>
  <c r="AA10" i="10"/>
  <c r="X10" i="10"/>
  <c r="T10" i="10"/>
  <c r="O10" i="10"/>
  <c r="M10" i="10"/>
  <c r="I10" i="10"/>
  <c r="D10" i="10"/>
  <c r="B10" i="10"/>
  <c r="AL9" i="10"/>
  <c r="AI9" i="10"/>
  <c r="AG9" i="10"/>
  <c r="AE9" i="10"/>
  <c r="AC9" i="10"/>
  <c r="AA9" i="10"/>
  <c r="X9" i="10"/>
  <c r="D9" i="10"/>
  <c r="B9" i="10"/>
  <c r="AA6" i="7" l="1"/>
  <c r="AA7" i="7"/>
  <c r="AA8" i="7"/>
  <c r="AA9" i="7"/>
  <c r="AA11" i="7"/>
  <c r="AA12" i="7"/>
  <c r="AA13" i="7"/>
  <c r="AA14" i="7"/>
  <c r="AA15" i="7"/>
  <c r="AA16" i="7"/>
  <c r="AA17" i="7"/>
  <c r="AA18" i="7"/>
  <c r="AA19" i="7"/>
  <c r="AA20" i="7"/>
  <c r="AA21" i="7"/>
  <c r="AA22" i="7"/>
  <c r="AA23" i="7"/>
  <c r="AA24" i="7"/>
  <c r="AA25" i="7"/>
  <c r="AA26" i="7"/>
  <c r="AA27" i="7"/>
  <c r="AA28" i="7"/>
  <c r="AA29" i="7"/>
  <c r="AA5" i="7"/>
  <c r="V6" i="7"/>
  <c r="V8" i="7"/>
  <c r="V9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5" i="7"/>
  <c r="Q6" i="7"/>
  <c r="Q7" i="7"/>
  <c r="Q8" i="7"/>
  <c r="Q9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L6" i="7"/>
  <c r="L7" i="7"/>
  <c r="L8" i="7"/>
  <c r="L9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5" i="7"/>
  <c r="G6" i="7"/>
  <c r="G7" i="7"/>
  <c r="G9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8" i="7"/>
  <c r="G5" i="7"/>
  <c r="AB5" i="7" l="1"/>
  <c r="H6" i="7"/>
  <c r="H5" i="7"/>
  <c r="AB25" i="7" l="1"/>
  <c r="M17" i="7"/>
  <c r="M16" i="7"/>
  <c r="M21" i="7"/>
  <c r="M22" i="7"/>
  <c r="M23" i="7"/>
  <c r="M20" i="7"/>
  <c r="M19" i="7"/>
  <c r="M18" i="7"/>
  <c r="M12" i="7"/>
  <c r="M11" i="7"/>
  <c r="M9" i="7"/>
  <c r="M6" i="7"/>
  <c r="H18" i="7"/>
  <c r="H17" i="7"/>
  <c r="H16" i="7"/>
  <c r="H12" i="7"/>
  <c r="H11" i="7"/>
  <c r="H9" i="7"/>
  <c r="H8" i="7"/>
  <c r="H7" i="7"/>
  <c r="C26" i="7"/>
  <c r="C15" i="7"/>
  <c r="C14" i="7"/>
  <c r="C12" i="7"/>
  <c r="C13" i="7"/>
  <c r="C27" i="7"/>
  <c r="C5" i="7"/>
  <c r="R15" i="10" l="1"/>
  <c r="S15" i="10" s="1"/>
  <c r="G15" i="10"/>
  <c r="H15" i="10" s="1"/>
  <c r="R14" i="10"/>
  <c r="S14" i="10" s="1"/>
  <c r="G14" i="10"/>
  <c r="G382" i="10" l="1"/>
  <c r="H14" i="10"/>
  <c r="K382" i="10"/>
  <c r="R382" i="10"/>
  <c r="K384" i="10"/>
  <c r="G386" i="10"/>
  <c r="G385" i="10"/>
  <c r="R385" i="10"/>
  <c r="R386" i="10"/>
  <c r="G384" i="10"/>
  <c r="G383" i="10"/>
  <c r="K383" i="10"/>
  <c r="R384" i="10"/>
  <c r="R383" i="10"/>
  <c r="K381" i="10"/>
  <c r="K380" i="10"/>
  <c r="R380" i="10"/>
  <c r="G381" i="10"/>
  <c r="G380" i="10"/>
  <c r="R381" i="10"/>
  <c r="L384" i="10" l="1"/>
  <c r="L382" i="10"/>
  <c r="S385" i="10"/>
  <c r="S382" i="10"/>
  <c r="H385" i="10"/>
  <c r="H382" i="10"/>
  <c r="L383" i="10"/>
  <c r="S384" i="10"/>
  <c r="S383" i="10"/>
  <c r="H384" i="10"/>
  <c r="H383" i="10"/>
  <c r="L381" i="10"/>
  <c r="L380" i="10"/>
  <c r="S381" i="10"/>
  <c r="S380" i="10"/>
  <c r="H381" i="10"/>
  <c r="H380" i="10"/>
  <c r="B5" i="10" l="1"/>
  <c r="A14" i="10" s="1"/>
  <c r="A15" i="10" l="1"/>
  <c r="A16" i="10" l="1"/>
  <c r="A17" i="10" l="1"/>
  <c r="A18" i="10" l="1"/>
  <c r="A19" i="10" l="1"/>
  <c r="A20" i="10" l="1"/>
  <c r="A21" i="10" l="1"/>
  <c r="A22" i="10" l="1"/>
  <c r="A23" i="10" l="1"/>
  <c r="A24" i="10" l="1"/>
  <c r="A25" i="10" l="1"/>
  <c r="A26" i="10" l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l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3" i="10" s="1"/>
  <c r="A254" i="10" s="1"/>
  <c r="A255" i="10" s="1"/>
  <c r="A256" i="10" s="1"/>
  <c r="A257" i="10" s="1"/>
  <c r="A258" i="10" l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A270" i="10" s="1"/>
  <c r="A271" i="10" s="1"/>
  <c r="A272" i="10" s="1"/>
  <c r="A273" i="10" s="1"/>
  <c r="A274" i="10" s="1"/>
  <c r="A275" i="10" s="1"/>
  <c r="A276" i="10" s="1"/>
  <c r="A277" i="10" s="1"/>
  <c r="A278" i="10" s="1"/>
  <c r="A279" i="10" s="1"/>
  <c r="A280" i="10" s="1"/>
  <c r="A281" i="10" s="1"/>
  <c r="A282" i="10" s="1"/>
  <c r="A283" i="10" s="1"/>
  <c r="A284" i="10" s="1"/>
  <c r="A285" i="10" s="1"/>
  <c r="A286" i="10" l="1"/>
  <c r="A287" i="10" s="1"/>
  <c r="A288" i="10" s="1"/>
  <c r="A289" i="10" s="1"/>
  <c r="A290" i="10" l="1"/>
  <c r="A291" i="10" s="1"/>
  <c r="A292" i="10" s="1"/>
  <c r="A293" i="10" s="1"/>
  <c r="A294" i="10" s="1"/>
  <c r="A295" i="10" s="1"/>
  <c r="A296" i="10" s="1"/>
  <c r="A297" i="10" s="1"/>
  <c r="A298" i="10" s="1"/>
  <c r="A299" i="10" s="1"/>
  <c r="A300" i="10" s="1"/>
  <c r="A301" i="10" s="1"/>
  <c r="A302" i="10" s="1"/>
  <c r="A303" i="10" s="1"/>
  <c r="A304" i="10" s="1"/>
  <c r="A305" i="10" s="1"/>
  <c r="A306" i="10" s="1"/>
  <c r="A307" i="10" s="1"/>
  <c r="A308" i="10" s="1"/>
  <c r="A309" i="10" s="1"/>
  <c r="A310" i="10" s="1"/>
  <c r="A311" i="10" s="1"/>
  <c r="A312" i="10" s="1"/>
  <c r="A313" i="10" s="1"/>
  <c r="A314" i="10" s="1"/>
  <c r="A315" i="10" s="1"/>
  <c r="A316" i="10" s="1"/>
  <c r="A317" i="10" s="1"/>
  <c r="A318" i="10" s="1"/>
  <c r="A319" i="10" s="1"/>
  <c r="A320" i="10" s="1"/>
  <c r="A321" i="10" s="1"/>
  <c r="A322" i="10" s="1"/>
  <c r="A323" i="10" s="1"/>
  <c r="A324" i="10" s="1"/>
  <c r="A325" i="10" s="1"/>
  <c r="A326" i="10" s="1"/>
  <c r="A327" i="10" s="1"/>
  <c r="A328" i="10" s="1"/>
  <c r="A329" i="10" s="1"/>
  <c r="A330" i="10" s="1"/>
  <c r="A331" i="10" l="1"/>
  <c r="A332" i="10" l="1"/>
  <c r="A333" i="10" l="1"/>
  <c r="A334" i="10" l="1"/>
  <c r="A335" i="10" l="1"/>
  <c r="A336" i="10" l="1"/>
  <c r="A337" i="10" l="1"/>
  <c r="A338" i="10" l="1"/>
  <c r="A339" i="10" l="1"/>
  <c r="A340" i="10" l="1"/>
  <c r="A341" i="10" s="1"/>
  <c r="A342" i="10" s="1"/>
  <c r="A343" i="10" s="1"/>
  <c r="A344" i="10" s="1"/>
  <c r="A345" i="10" s="1"/>
  <c r="A346" i="10" s="1"/>
  <c r="A347" i="10" s="1"/>
  <c r="A379" i="10" s="1"/>
</calcChain>
</file>

<file path=xl/comments1.xml><?xml version="1.0" encoding="utf-8"?>
<comments xmlns="http://schemas.openxmlformats.org/spreadsheetml/2006/main">
  <authors>
    <author>GREGOIRE Julie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 xml:space="preserve">1er seuil*2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 xml:space="preserve">pas de *2
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
</t>
        </r>
      </text>
    </comment>
    <comment ref="AD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
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GREGOIRE Julie:
Pas de seuil
Valeur mise en vue d'une évolution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S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&gt;98</t>
        </r>
      </text>
    </comment>
    <comment ref="Y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&gt;99
</t>
        </r>
      </text>
    </comment>
    <comment ref="AC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</commentList>
</comments>
</file>

<file path=xl/sharedStrings.xml><?xml version="1.0" encoding="utf-8"?>
<sst xmlns="http://schemas.openxmlformats.org/spreadsheetml/2006/main" count="2304" uniqueCount="208">
  <si>
    <t>Année:</t>
  </si>
  <si>
    <t>pH</t>
  </si>
  <si>
    <t>Débit</t>
  </si>
  <si>
    <t>MES</t>
  </si>
  <si>
    <t>Validation</t>
  </si>
  <si>
    <t>Observations</t>
  </si>
  <si>
    <t>Canal de 
mesure
m³/j</t>
  </si>
  <si>
    <t>kg/j</t>
  </si>
  <si>
    <t>Dilution</t>
  </si>
  <si>
    <t>Valeur lue
mg/L</t>
  </si>
  <si>
    <t>Résultat
mg/L</t>
  </si>
  <si>
    <t>Volume
 filtré
ml ou g</t>
  </si>
  <si>
    <t>Fer</t>
  </si>
  <si>
    <t>Nickel</t>
  </si>
  <si>
    <t>Zinc</t>
  </si>
  <si>
    <t>Manganèse</t>
  </si>
  <si>
    <t>Cuivre</t>
  </si>
  <si>
    <t>Plomb</t>
  </si>
  <si>
    <t>Aluminium</t>
  </si>
  <si>
    <t>Masse
 filtre
 vide
mg</t>
  </si>
  <si>
    <t>Masse 
filtre
 après séchage
mg</t>
  </si>
  <si>
    <t>Paramètre</t>
  </si>
  <si>
    <t>Date</t>
  </si>
  <si>
    <t>Analytique</t>
  </si>
  <si>
    <t>Terrain</t>
  </si>
  <si>
    <t>KPI</t>
  </si>
  <si>
    <t>DCO</t>
  </si>
  <si>
    <t>NTK</t>
  </si>
  <si>
    <t>NH4</t>
  </si>
  <si>
    <t>NO2</t>
  </si>
  <si>
    <t>NO3</t>
  </si>
  <si>
    <t>DCO à D2</t>
  </si>
  <si>
    <t>Station Degrémont Entrée</t>
  </si>
  <si>
    <t>Echantillon.</t>
  </si>
  <si>
    <t>Fréq. ana.</t>
  </si>
  <si>
    <t>24H</t>
  </si>
  <si>
    <t>NF T90-008</t>
  </si>
  <si>
    <t>Normes</t>
  </si>
  <si>
    <t>Microméthode</t>
  </si>
  <si>
    <t>NF EN 872</t>
  </si>
  <si>
    <t>NF EN 25663</t>
  </si>
  <si>
    <t>Station Degrémont Sortie</t>
  </si>
  <si>
    <t>Journalier VIGS Mulhouse</t>
  </si>
  <si>
    <t>Journalier 
VIGS
Mulhouse</t>
  </si>
  <si>
    <t>Chrome total</t>
  </si>
  <si>
    <t>Chrome 6+</t>
  </si>
  <si>
    <t>Intitulés</t>
  </si>
  <si>
    <t>Station UF Entrée</t>
  </si>
  <si>
    <t>Station UF Sortie</t>
  </si>
  <si>
    <t>Hydrocarbure</t>
  </si>
  <si>
    <t>Sivom</t>
  </si>
  <si>
    <t xml:space="preserve"> </t>
  </si>
  <si>
    <t>Journalier
SIVOM</t>
  </si>
  <si>
    <t>N global</t>
  </si>
  <si>
    <t>Hebdo 
Laboratoire ext</t>
  </si>
  <si>
    <t>Dégrilleur</t>
  </si>
  <si>
    <t>SIVOM</t>
  </si>
  <si>
    <t>Station des Huiles</t>
  </si>
  <si>
    <t>N° 
colonne</t>
  </si>
  <si>
    <t>Année :</t>
  </si>
  <si>
    <t>Station des huiles</t>
  </si>
  <si>
    <t>température</t>
  </si>
  <si>
    <t>&lt;</t>
  </si>
  <si>
    <t>Fluorure</t>
  </si>
  <si>
    <t>Journalier Laboratoire ext</t>
  </si>
  <si>
    <t>Seuil 2</t>
  </si>
  <si>
    <t>Température
°C</t>
  </si>
  <si>
    <t>Suivi des analyses SIVOM</t>
  </si>
  <si>
    <t>Station Degrémont</t>
  </si>
  <si>
    <t>Ptotal</t>
  </si>
  <si>
    <t>5,5-8,5</t>
  </si>
  <si>
    <t>Somme total métaux</t>
  </si>
  <si>
    <t>Rendement DCO</t>
  </si>
  <si>
    <t>Rendement MES</t>
  </si>
  <si>
    <t>DBO 5</t>
  </si>
  <si>
    <t>Désignation</t>
  </si>
  <si>
    <t>Tableau</t>
  </si>
  <si>
    <t>Stations</t>
  </si>
  <si>
    <t>Bilan Sivom</t>
  </si>
  <si>
    <t>Bilan Station Degrémont</t>
  </si>
  <si>
    <t>Bilan Station UF</t>
  </si>
  <si>
    <t>Station UF</t>
  </si>
  <si>
    <t>Bilan Station des Huiles</t>
  </si>
  <si>
    <t>Trim/ annuel/ RSDE</t>
  </si>
  <si>
    <t>UO's</t>
  </si>
  <si>
    <t>Perte masse MES</t>
  </si>
  <si>
    <t>Consommation produits 
Station Degrémont</t>
  </si>
  <si>
    <t>Consommation produits 
Station UF</t>
  </si>
  <si>
    <t>Témoins analytique</t>
  </si>
  <si>
    <t>SOMMAIRE CAHIER EXPLOITATION EFFLUENTS</t>
  </si>
  <si>
    <t>XXX</t>
  </si>
  <si>
    <t>Seuil
flux 24H</t>
  </si>
  <si>
    <t>Seuil 
AP</t>
  </si>
  <si>
    <t>Seuil 
2</t>
  </si>
  <si>
    <t>Seuil
 2</t>
  </si>
  <si>
    <t>Seuil
 AP</t>
  </si>
  <si>
    <t>Paramètres et seuils</t>
  </si>
  <si>
    <t>Rendement Ptotal</t>
  </si>
  <si>
    <t xml:space="preserve">  valeur &gt; à  l'arrêté préfectoral</t>
  </si>
  <si>
    <t xml:space="preserve">  valeur 2 x &gt; à la convention PSA ou de l'arrêté préfectoral</t>
  </si>
  <si>
    <t>Moyenne</t>
  </si>
  <si>
    <t>Somme</t>
  </si>
  <si>
    <t>Nombre de mesure</t>
  </si>
  <si>
    <t>Valeur mini</t>
  </si>
  <si>
    <t>Valeur max</t>
  </si>
  <si>
    <t>Nombre dépassement 1er seuil</t>
  </si>
  <si>
    <t>Nombre dépassement 2ème seuil</t>
  </si>
  <si>
    <t>Flux</t>
  </si>
  <si>
    <t>échantillon très noir</t>
  </si>
  <si>
    <t xml:space="preserve">Nouvelle sonde SA13: Etalonnage </t>
  </si>
  <si>
    <t>échantillon noir</t>
  </si>
  <si>
    <t xml:space="preserve">échantillon noir </t>
  </si>
  <si>
    <t>Echantillon instantané réalisé au SA 13</t>
  </si>
  <si>
    <t>Echantillon moyen SA13</t>
  </si>
  <si>
    <t>échantillon très noir, CA Fer : 5,4 mg/L</t>
  </si>
  <si>
    <t>Pas assez d'échantillon analyse SIVOM remplace analyse interne. MES : 161 mg/L; pH=8,0</t>
  </si>
  <si>
    <t>échantillon noir CA : Fe : 6,2 Zn : 2,3</t>
  </si>
  <si>
    <t>échantillon noir ; CA : Fe : 9,2</t>
  </si>
  <si>
    <t>OK</t>
  </si>
  <si>
    <t>échantillon instantané cause problème préleveur</t>
  </si>
  <si>
    <t>échantillon instantané au SA13 cause problème prélèvement</t>
  </si>
  <si>
    <t>échantillon trouble</t>
  </si>
  <si>
    <t>CA Fer: 5,8mg/L échantillon noir</t>
  </si>
  <si>
    <t>CA Fer: 5,3mg/L</t>
  </si>
  <si>
    <t>P total :CA demande en cours (analyse au Sivom : 2,0 mg/L)</t>
  </si>
  <si>
    <t>Echantillon noir,Présence de particules+ Hc</t>
  </si>
  <si>
    <t>Changement sonde Ph</t>
  </si>
  <si>
    <t>Présence MES</t>
  </si>
  <si>
    <t>CA MES= 613  DCO=2820</t>
  </si>
  <si>
    <t>Echantillon noir,Présence de particules+ Hc en augmentation  CA DCO= 3730 MES= 10 944  P=24,1</t>
  </si>
  <si>
    <t>Echantillon noir,Présence de particules+ Hc très important    CA DCO= 2160  MES= 8105</t>
  </si>
  <si>
    <t xml:space="preserve"> CA DCO= 1900  MES= 505</t>
  </si>
  <si>
    <t>20 big bag</t>
  </si>
  <si>
    <t>Nettoyage installation SA13: 2 première fosses+dégrilleur</t>
  </si>
  <si>
    <t>22 big bag</t>
  </si>
  <si>
    <t>12 big bag</t>
  </si>
  <si>
    <t>19 big bag</t>
  </si>
  <si>
    <t>Echnatillon noir</t>
  </si>
  <si>
    <t>(DEG S: Zn : 0,06 mg/L)</t>
  </si>
  <si>
    <t>Echantillon noir</t>
  </si>
  <si>
    <t>Ecrémage ROTAMAT partie racleur</t>
  </si>
  <si>
    <t>X</t>
  </si>
  <si>
    <t>13H30 : Peinture envoi 35m3 à pH=10 au lieu de pH=8</t>
  </si>
  <si>
    <t>Seuil AP 1</t>
  </si>
  <si>
    <t>Ampoule alarme HS</t>
  </si>
  <si>
    <t>Dégrilleur HS</t>
  </si>
  <si>
    <t>Présence MES, légérement noir</t>
  </si>
  <si>
    <t>échantillon noir / CA DCO : 1210mg/L</t>
  </si>
  <si>
    <t xml:space="preserve">échantillon noir  </t>
  </si>
  <si>
    <t>CA MES confirmée = 35</t>
  </si>
  <si>
    <t>8.09</t>
  </si>
  <si>
    <t>8.43</t>
  </si>
  <si>
    <t>7.89</t>
  </si>
  <si>
    <t>8.15</t>
  </si>
  <si>
    <t>8.21</t>
  </si>
  <si>
    <t>8.28</t>
  </si>
  <si>
    <t>8.39</t>
  </si>
  <si>
    <t>8.23</t>
  </si>
  <si>
    <t>8.27</t>
  </si>
  <si>
    <t>8.17</t>
  </si>
  <si>
    <t>8.13</t>
  </si>
  <si>
    <t>8.24</t>
  </si>
  <si>
    <t>7.98</t>
  </si>
  <si>
    <t>7.66</t>
  </si>
  <si>
    <t>7.55</t>
  </si>
  <si>
    <t>8.11</t>
  </si>
  <si>
    <t>7.80</t>
  </si>
  <si>
    <t>8.22</t>
  </si>
  <si>
    <t>7.93</t>
  </si>
  <si>
    <t>7.99</t>
  </si>
  <si>
    <t>8.37</t>
  </si>
  <si>
    <t>7.60</t>
  </si>
  <si>
    <t>7.54</t>
  </si>
  <si>
    <t>7.59</t>
  </si>
  <si>
    <t>7.62</t>
  </si>
  <si>
    <t>7.63</t>
  </si>
  <si>
    <t>7.53</t>
  </si>
  <si>
    <t>20.38</t>
  </si>
  <si>
    <t>20.51</t>
  </si>
  <si>
    <t>18.53</t>
  </si>
  <si>
    <t>18.89</t>
  </si>
  <si>
    <t>19.81</t>
  </si>
  <si>
    <t>20.21</t>
  </si>
  <si>
    <t>20.25</t>
  </si>
  <si>
    <t>20.14</t>
  </si>
  <si>
    <t>20.22</t>
  </si>
  <si>
    <t>18.32</t>
  </si>
  <si>
    <t>18.34</t>
  </si>
  <si>
    <t>19.41</t>
  </si>
  <si>
    <t>19.68</t>
  </si>
  <si>
    <t>19.64</t>
  </si>
  <si>
    <t>20.06</t>
  </si>
  <si>
    <t>17.84</t>
  </si>
  <si>
    <t>18.47</t>
  </si>
  <si>
    <t>19.20</t>
  </si>
  <si>
    <t>19.52</t>
  </si>
  <si>
    <t>19.67</t>
  </si>
  <si>
    <t>19.44</t>
  </si>
  <si>
    <t>19.72</t>
  </si>
  <si>
    <t>17.61</t>
  </si>
  <si>
    <t>16.88</t>
  </si>
  <si>
    <t>16.59</t>
  </si>
  <si>
    <t>16.69</t>
  </si>
  <si>
    <t>16.62</t>
  </si>
  <si>
    <t>16.58</t>
  </si>
  <si>
    <t>16.36</t>
  </si>
  <si>
    <t>16.50</t>
  </si>
  <si>
    <t>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</si>
</sst>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0.0"/>
    <numFmt numFmtId="166" formatCode="[$-F800]dddd\,\ mmmm\ dd\,\ yyyy"/>
    <numFmt numFmtId="167" formatCode="_-* #,##0.00\ &quot;F&quot;_-;\-* #,##0.00\ &quot;F&quot;_-;_-* &quot;-&quot;??\ &quot;F&quot;_-;_-@_-"/>
    <numFmt numFmtId="168" formatCode="[=0]&quot;&quot;;0"/>
    <numFmt numFmtId="175" formatCode="yyyy"/>
  </numFmts>
  <fonts count="8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"/>
      <name val="Arial Narrow"/>
      <family val="2"/>
    </font>
    <font>
      <b/>
      <sz val="7"/>
      <name val="Arial Narrow"/>
      <family val="2"/>
    </font>
    <font>
      <b/>
      <sz val="12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i/>
      <sz val="8"/>
      <name val="Arial Narrow"/>
      <family val="2"/>
    </font>
    <font>
      <b/>
      <sz val="9"/>
      <name val="Arial Narrow"/>
      <family val="2"/>
    </font>
    <font>
      <sz val="9"/>
      <name val="Arial"/>
      <family val="2"/>
    </font>
    <font>
      <i/>
      <sz val="10"/>
      <name val="Arial Narrow"/>
      <family val="2"/>
    </font>
    <font>
      <b/>
      <sz val="8"/>
      <color rgb="FF0066FF"/>
      <name val="Arial Narrow"/>
      <family val="2"/>
    </font>
    <font>
      <b/>
      <sz val="11"/>
      <name val="Arial Narrow"/>
      <family val="2"/>
    </font>
    <font>
      <sz val="14"/>
      <name val="Arial Narrow"/>
      <family val="2"/>
    </font>
    <font>
      <b/>
      <vertAlign val="superscript"/>
      <sz val="16"/>
      <name val="Arial Narrow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color theme="1"/>
      <name val="Arial"/>
      <family val="2"/>
    </font>
    <font>
      <i/>
      <sz val="6"/>
      <name val="Arial Narrow"/>
      <family val="2"/>
    </font>
    <font>
      <u/>
      <sz val="11"/>
      <color theme="10"/>
      <name val="Calibri"/>
      <family val="2"/>
      <scheme val="minor"/>
    </font>
    <font>
      <sz val="12"/>
      <name val="Cambria"/>
      <family val="1"/>
      <scheme val="major"/>
    </font>
    <font>
      <sz val="10"/>
      <color indexed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57"/>
      <name val="Comic Sans MS"/>
      <family val="4"/>
    </font>
    <font>
      <b/>
      <sz val="18"/>
      <color indexed="57"/>
      <name val="Comic Sans MS"/>
      <family val="4"/>
    </font>
    <font>
      <b/>
      <i/>
      <sz val="7"/>
      <name val="Arial Narrow"/>
      <family val="2"/>
    </font>
    <font>
      <b/>
      <i/>
      <sz val="11"/>
      <color theme="1"/>
      <name val="Calibri"/>
      <family val="2"/>
      <scheme val="minor"/>
    </font>
    <font>
      <i/>
      <sz val="10"/>
      <name val="Calibri"/>
      <family val="2"/>
    </font>
    <font>
      <i/>
      <sz val="10"/>
      <color rgb="FFCCCCFF"/>
      <name val="Calibri"/>
      <family val="2"/>
    </font>
    <font>
      <sz val="12"/>
      <color theme="1"/>
      <name val="Cambria"/>
      <family val="1"/>
      <scheme val="major"/>
    </font>
    <font>
      <b/>
      <sz val="11"/>
      <name val="Comic Sans MS"/>
      <family val="4"/>
    </font>
    <font>
      <b/>
      <sz val="16"/>
      <name val="Comic Sans MS"/>
      <family val="4"/>
    </font>
    <font>
      <b/>
      <sz val="16"/>
      <color theme="1"/>
      <name val="Cambria"/>
      <family val="1"/>
      <scheme val="major"/>
    </font>
    <font>
      <b/>
      <sz val="16"/>
      <color theme="1"/>
      <name val="Calibri"/>
      <family val="2"/>
      <scheme val="minor"/>
    </font>
    <font>
      <b/>
      <sz val="16"/>
      <name val="Cambria"/>
      <family val="1"/>
      <scheme val="major"/>
    </font>
    <font>
      <sz val="10"/>
      <name val="Arial Narrow"/>
      <family val="2"/>
    </font>
    <font>
      <sz val="8"/>
      <color theme="1"/>
      <name val="Cambria"/>
      <family val="1"/>
      <scheme val="major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i/>
      <sz val="10"/>
      <name val="Arial"/>
      <family val="2"/>
    </font>
  </fonts>
  <fills count="6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rgb="FF99CCFF"/>
        <bgColor indexed="64"/>
      </patternFill>
    </fill>
    <fill>
      <patternFill patternType="gray0625"/>
    </fill>
    <fill>
      <patternFill patternType="solid">
        <fgColor rgb="FFFF99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rgb="FFFFCCCC"/>
      </patternFill>
    </fill>
    <fill>
      <patternFill patternType="solid">
        <fgColor rgb="FF92D050"/>
        <bgColor indexed="64"/>
      </patternFill>
    </fill>
  </fills>
  <borders count="18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1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9" fillId="0" borderId="0" applyNumberFormat="0" applyFill="0" applyBorder="0" applyProtection="0">
      <alignment vertical="center"/>
    </xf>
    <xf numFmtId="16" fontId="26" fillId="0" borderId="0">
      <alignment vertical="center"/>
    </xf>
    <xf numFmtId="44" fontId="26" fillId="0" borderId="0" applyFont="0" applyFill="0" applyBorder="0" applyAlignment="0" applyProtection="0"/>
    <xf numFmtId="0" fontId="26" fillId="0" borderId="0"/>
    <xf numFmtId="3" fontId="26" fillId="0" borderId="0">
      <alignment horizontal="left" vertical="center" wrapText="1"/>
    </xf>
    <xf numFmtId="3" fontId="26" fillId="0" borderId="0">
      <alignment horizontal="center" vertical="center" wrapText="1"/>
    </xf>
    <xf numFmtId="0" fontId="26" fillId="0" borderId="0"/>
    <xf numFmtId="0" fontId="26" fillId="0" borderId="0"/>
    <xf numFmtId="0" fontId="1" fillId="0" borderId="0"/>
    <xf numFmtId="14" fontId="26" fillId="0" borderId="0">
      <alignment vertical="center"/>
    </xf>
    <xf numFmtId="0" fontId="26" fillId="0" borderId="0"/>
    <xf numFmtId="0" fontId="26" fillId="0" borderId="0"/>
    <xf numFmtId="3" fontId="26" fillId="0" borderId="0">
      <alignment horizontal="left" vertical="center" wrapText="1"/>
    </xf>
    <xf numFmtId="3" fontId="26" fillId="0" borderId="0">
      <alignment horizontal="center" vertical="center" wrapText="1"/>
    </xf>
    <xf numFmtId="0" fontId="26" fillId="0" borderId="0"/>
    <xf numFmtId="0" fontId="1" fillId="0" borderId="0"/>
    <xf numFmtId="0" fontId="26" fillId="0" borderId="0"/>
    <xf numFmtId="0" fontId="26" fillId="0" borderId="0"/>
    <xf numFmtId="43" fontId="19" fillId="0" borderId="0" applyFont="0" applyFill="0" applyBorder="0" applyAlignment="0" applyProtection="0"/>
    <xf numFmtId="0" fontId="35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40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38" borderId="0" applyNumberFormat="0" applyBorder="0" applyAlignment="0" applyProtection="0"/>
    <xf numFmtId="0" fontId="36" fillId="41" borderId="0" applyNumberFormat="0" applyBorder="0" applyAlignment="0" applyProtection="0"/>
    <xf numFmtId="0" fontId="36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6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7" fillId="51" borderId="0" applyNumberFormat="0" applyBorder="0" applyAlignment="0" applyProtection="0"/>
    <xf numFmtId="0" fontId="37" fillId="46" borderId="0" applyNumberFormat="0" applyBorder="0" applyAlignment="0" applyProtection="0"/>
    <xf numFmtId="0" fontId="37" fillId="47" borderId="0" applyNumberFormat="0" applyBorder="0" applyAlignment="0" applyProtection="0"/>
    <xf numFmtId="0" fontId="37" fillId="52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53" borderId="57" applyNumberFormat="0" applyAlignment="0" applyProtection="0"/>
    <xf numFmtId="0" fontId="40" fillId="0" borderId="58" applyNumberFormat="0" applyFill="0" applyAlignment="0" applyProtection="0"/>
    <xf numFmtId="0" fontId="35" fillId="54" borderId="59" applyNumberFormat="0" applyFont="0" applyAlignment="0" applyProtection="0"/>
    <xf numFmtId="0" fontId="41" fillId="40" borderId="57" applyNumberFormat="0" applyAlignment="0" applyProtection="0"/>
    <xf numFmtId="0" fontId="42" fillId="36" borderId="0" applyNumberFormat="0" applyBorder="0" applyAlignment="0" applyProtection="0"/>
    <xf numFmtId="0" fontId="43" fillId="55" borderId="0" applyNumberFormat="0" applyBorder="0" applyAlignment="0" applyProtection="0"/>
    <xf numFmtId="0" fontId="44" fillId="37" borderId="0" applyNumberFormat="0" applyBorder="0" applyAlignment="0" applyProtection="0"/>
    <xf numFmtId="0" fontId="45" fillId="53" borderId="60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61" applyNumberFormat="0" applyFill="0" applyAlignment="0" applyProtection="0"/>
    <xf numFmtId="0" fontId="49" fillId="0" borderId="62" applyNumberFormat="0" applyFill="0" applyAlignment="0" applyProtection="0"/>
    <xf numFmtId="0" fontId="50" fillId="0" borderId="63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64" applyNumberFormat="0" applyFill="0" applyAlignment="0" applyProtection="0"/>
    <xf numFmtId="0" fontId="52" fillId="56" borderId="65" applyNumberFormat="0" applyAlignment="0" applyProtection="0"/>
    <xf numFmtId="0" fontId="19" fillId="0" borderId="0"/>
    <xf numFmtId="167" fontId="19" fillId="0" borderId="0" applyFont="0" applyFill="0" applyBorder="0" applyAlignment="0" applyProtection="0"/>
    <xf numFmtId="0" fontId="1" fillId="0" borderId="0"/>
    <xf numFmtId="0" fontId="26" fillId="0" borderId="0"/>
    <xf numFmtId="3" fontId="26" fillId="0" borderId="0">
      <alignment horizontal="left" vertical="center" wrapText="1"/>
    </xf>
    <xf numFmtId="0" fontId="26" fillId="0" borderId="0"/>
    <xf numFmtId="0" fontId="1" fillId="0" borderId="0"/>
    <xf numFmtId="0" fontId="26" fillId="0" borderId="0"/>
    <xf numFmtId="0" fontId="1" fillId="0" borderId="0"/>
    <xf numFmtId="0" fontId="1" fillId="8" borderId="8" applyNumberFormat="0" applyFont="0" applyAlignment="0" applyProtection="0"/>
    <xf numFmtId="0" fontId="26" fillId="0" borderId="0"/>
    <xf numFmtId="0" fontId="57" fillId="0" borderId="0" applyNumberFormat="0" applyFill="0" applyBorder="0" applyAlignment="0" applyProtection="0"/>
    <xf numFmtId="0" fontId="74" fillId="0" borderId="0"/>
    <xf numFmtId="167" fontId="18" fillId="0" borderId="0" applyFont="0" applyFill="0" applyBorder="0" applyAlignment="0" applyProtection="0"/>
    <xf numFmtId="0" fontId="1" fillId="0" borderId="0"/>
    <xf numFmtId="0" fontId="26" fillId="0" borderId="0"/>
  </cellStyleXfs>
  <cellXfs count="539">
    <xf numFmtId="0" fontId="0" fillId="0" borderId="0" xfId="0"/>
    <xf numFmtId="0" fontId="18" fillId="0" borderId="0" xfId="41"/>
    <xf numFmtId="0" fontId="23" fillId="0" borderId="0" xfId="41" applyFont="1" applyBorder="1" applyAlignment="1" applyProtection="1">
      <alignment horizontal="center" vertical="center"/>
    </xf>
    <xf numFmtId="0" fontId="22" fillId="33" borderId="0" xfId="41" applyFont="1" applyFill="1" applyAlignment="1" applyProtection="1">
      <alignment vertical="center"/>
    </xf>
    <xf numFmtId="165" fontId="31" fillId="33" borderId="0" xfId="4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6" fillId="0" borderId="40" xfId="41" applyNumberFormat="1" applyFont="1" applyBorder="1" applyAlignment="1" applyProtection="1">
      <alignment horizontal="center" vertical="center"/>
    </xf>
    <xf numFmtId="0" fontId="0" fillId="33" borderId="0" xfId="0" applyFill="1" applyBorder="1"/>
    <xf numFmtId="0" fontId="18" fillId="33" borderId="0" xfId="41" applyFill="1" applyBorder="1"/>
    <xf numFmtId="0" fontId="22" fillId="33" borderId="0" xfId="41" applyFont="1" applyFill="1" applyBorder="1" applyAlignment="1" applyProtection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168" fontId="26" fillId="33" borderId="40" xfId="0" applyNumberFormat="1" applyFont="1" applyFill="1" applyBorder="1" applyAlignment="1">
      <alignment horizontal="center" vertical="center"/>
    </xf>
    <xf numFmtId="168" fontId="55" fillId="57" borderId="43" xfId="0" applyNumberFormat="1" applyFont="1" applyFill="1" applyBorder="1" applyAlignment="1">
      <alignment horizontal="center" vertical="center"/>
    </xf>
    <xf numFmtId="168" fontId="55" fillId="57" borderId="48" xfId="0" applyNumberFormat="1" applyFont="1" applyFill="1" applyBorder="1" applyAlignment="1">
      <alignment horizontal="center" vertical="center"/>
    </xf>
    <xf numFmtId="168" fontId="26" fillId="33" borderId="68" xfId="0" applyNumberFormat="1" applyFont="1" applyFill="1" applyBorder="1" applyAlignment="1">
      <alignment horizontal="center" vertical="center"/>
    </xf>
    <xf numFmtId="168" fontId="26" fillId="33" borderId="72" xfId="0" applyNumberFormat="1" applyFont="1" applyFill="1" applyBorder="1" applyAlignment="1">
      <alignment horizontal="center" vertical="center"/>
    </xf>
    <xf numFmtId="168" fontId="26" fillId="33" borderId="76" xfId="0" applyNumberFormat="1" applyFont="1" applyFill="1" applyBorder="1" applyAlignment="1">
      <alignment horizontal="center" vertical="center"/>
    </xf>
    <xf numFmtId="168" fontId="23" fillId="0" borderId="0" xfId="41" applyNumberFormat="1" applyFont="1" applyBorder="1" applyAlignment="1" applyProtection="1">
      <alignment horizontal="center" vertical="center"/>
    </xf>
    <xf numFmtId="168" fontId="26" fillId="0" borderId="41" xfId="0" applyNumberFormat="1" applyFont="1" applyBorder="1" applyAlignment="1">
      <alignment horizontal="center" vertical="center"/>
    </xf>
    <xf numFmtId="168" fontId="26" fillId="0" borderId="43" xfId="0" applyNumberFormat="1" applyFont="1" applyBorder="1" applyAlignment="1">
      <alignment horizontal="center" vertical="center"/>
    </xf>
    <xf numFmtId="2" fontId="55" fillId="57" borderId="48" xfId="0" applyNumberFormat="1" applyFont="1" applyFill="1" applyBorder="1" applyAlignment="1">
      <alignment horizontal="center" vertical="center"/>
    </xf>
    <xf numFmtId="0" fontId="24" fillId="0" borderId="0" xfId="41" applyFont="1" applyBorder="1" applyAlignment="1" applyProtection="1">
      <alignment horizontal="center" vertical="center"/>
    </xf>
    <xf numFmtId="0" fontId="0" fillId="33" borderId="0" xfId="0" applyFill="1"/>
    <xf numFmtId="0" fontId="16" fillId="0" borderId="0" xfId="0" applyFont="1"/>
    <xf numFmtId="2" fontId="0" fillId="0" borderId="0" xfId="0" applyNumberFormat="1"/>
    <xf numFmtId="0" fontId="25" fillId="0" borderId="0" xfId="41" applyFont="1" applyFill="1" applyBorder="1" applyAlignment="1" applyProtection="1">
      <alignment horizontal="center" vertical="center"/>
    </xf>
    <xf numFmtId="166" fontId="30" fillId="61" borderId="68" xfId="41" applyNumberFormat="1" applyFont="1" applyFill="1" applyBorder="1" applyAlignment="1" applyProtection="1">
      <alignment horizontal="center" vertical="center"/>
    </xf>
    <xf numFmtId="2" fontId="55" fillId="57" borderId="43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2" fontId="55" fillId="57" borderId="44" xfId="0" applyNumberFormat="1" applyFont="1" applyFill="1" applyBorder="1" applyAlignment="1">
      <alignment horizontal="center" vertical="center"/>
    </xf>
    <xf numFmtId="2" fontId="26" fillId="0" borderId="48" xfId="0" applyNumberFormat="1" applyFont="1" applyFill="1" applyBorder="1" applyAlignment="1" applyProtection="1">
      <alignment horizontal="center" vertical="center"/>
    </xf>
    <xf numFmtId="2" fontId="26" fillId="0" borderId="43" xfId="0" applyNumberFormat="1" applyFont="1" applyBorder="1" applyAlignment="1">
      <alignment horizontal="center" vertical="center"/>
    </xf>
    <xf numFmtId="2" fontId="26" fillId="0" borderId="49" xfId="0" applyNumberFormat="1" applyFont="1" applyFill="1" applyBorder="1" applyAlignment="1" applyProtection="1">
      <alignment horizontal="center" vertical="center"/>
    </xf>
    <xf numFmtId="2" fontId="23" fillId="0" borderId="0" xfId="41" applyNumberFormat="1" applyFont="1" applyBorder="1" applyAlignment="1" applyProtection="1">
      <alignment horizontal="center" vertical="center"/>
    </xf>
    <xf numFmtId="2" fontId="26" fillId="0" borderId="46" xfId="0" applyNumberFormat="1" applyFont="1" applyFill="1" applyBorder="1" applyAlignment="1" applyProtection="1">
      <alignment horizontal="center" vertical="center"/>
    </xf>
    <xf numFmtId="2" fontId="26" fillId="0" borderId="47" xfId="0" applyNumberFormat="1" applyFont="1" applyFill="1" applyBorder="1" applyAlignment="1" applyProtection="1">
      <alignment horizontal="center" vertical="center"/>
    </xf>
    <xf numFmtId="2" fontId="18" fillId="0" borderId="0" xfId="41" applyNumberFormat="1"/>
    <xf numFmtId="2" fontId="0" fillId="0" borderId="0" xfId="0" applyNumberFormat="1" applyAlignment="1">
      <alignment horizontal="center" vertical="center"/>
    </xf>
    <xf numFmtId="0" fontId="0" fillId="0" borderId="0" xfId="0"/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26" fillId="33" borderId="45" xfId="0" applyNumberFormat="1" applyFont="1" applyFill="1" applyBorder="1" applyAlignment="1">
      <alignment horizontal="center" vertical="center"/>
    </xf>
    <xf numFmtId="2" fontId="26" fillId="33" borderId="50" xfId="0" applyNumberFormat="1" applyFont="1" applyFill="1" applyBorder="1" applyAlignment="1">
      <alignment horizontal="center" vertical="center"/>
    </xf>
    <xf numFmtId="168" fontId="55" fillId="57" borderId="71" xfId="0" applyNumberFormat="1" applyFont="1" applyFill="1" applyBorder="1" applyAlignment="1">
      <alignment horizontal="center" vertical="center"/>
    </xf>
    <xf numFmtId="2" fontId="55" fillId="57" borderId="71" xfId="0" applyNumberFormat="1" applyFont="1" applyFill="1" applyBorder="1" applyAlignment="1">
      <alignment horizontal="center" vertical="center"/>
    </xf>
    <xf numFmtId="0" fontId="26" fillId="0" borderId="76" xfId="41" applyNumberFormat="1" applyFont="1" applyBorder="1" applyAlignment="1" applyProtection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3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vertical="center"/>
    </xf>
    <xf numFmtId="0" fontId="33" fillId="0" borderId="0" xfId="41" applyFont="1" applyBorder="1" applyAlignment="1" applyProtection="1">
      <alignment horizontal="center" vertical="center"/>
    </xf>
    <xf numFmtId="0" fontId="27" fillId="62" borderId="29" xfId="0" applyFont="1" applyFill="1" applyBorder="1" applyAlignment="1" applyProtection="1">
      <alignment horizontal="center"/>
    </xf>
    <xf numFmtId="0" fontId="64" fillId="0" borderId="0" xfId="41" applyFont="1" applyBorder="1" applyAlignment="1" applyProtection="1">
      <alignment horizontal="center" vertical="center"/>
    </xf>
    <xf numFmtId="0" fontId="65" fillId="0" borderId="0" xfId="0" applyFont="1"/>
    <xf numFmtId="0" fontId="57" fillId="0" borderId="11" xfId="114" applyBorder="1" applyAlignment="1" applyProtection="1"/>
    <xf numFmtId="0" fontId="57" fillId="0" borderId="14" xfId="114" applyBorder="1" applyAlignment="1" applyProtection="1"/>
    <xf numFmtId="0" fontId="57" fillId="0" borderId="34" xfId="114" applyBorder="1" applyAlignment="1" applyProtection="1"/>
    <xf numFmtId="0" fontId="27" fillId="62" borderId="14" xfId="0" applyFont="1" applyFill="1" applyBorder="1" applyAlignment="1" applyProtection="1">
      <alignment horizontal="center" vertical="center" wrapText="1"/>
    </xf>
    <xf numFmtId="165" fontId="55" fillId="57" borderId="40" xfId="0" applyNumberFormat="1" applyFont="1" applyFill="1" applyBorder="1" applyAlignment="1">
      <alignment horizontal="center" vertical="center"/>
    </xf>
    <xf numFmtId="2" fontId="66" fillId="62" borderId="14" xfId="61" applyNumberFormat="1" applyFont="1" applyFill="1" applyBorder="1" applyAlignment="1">
      <alignment horizontal="center" vertical="center" wrapText="1"/>
    </xf>
    <xf numFmtId="0" fontId="58" fillId="34" borderId="30" xfId="0" applyFont="1" applyFill="1" applyBorder="1" applyAlignment="1" applyProtection="1">
      <alignment horizontal="center"/>
    </xf>
    <xf numFmtId="0" fontId="0" fillId="0" borderId="35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25" fillId="0" borderId="54" xfId="41" applyFont="1" applyFill="1" applyBorder="1" applyAlignment="1" applyProtection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64" borderId="52" xfId="0" applyFill="1" applyBorder="1" applyAlignment="1">
      <alignment horizontal="center" vertical="center"/>
    </xf>
    <xf numFmtId="0" fontId="0" fillId="59" borderId="56" xfId="0" applyFill="1" applyBorder="1" applyAlignment="1">
      <alignment horizontal="center" vertical="center"/>
    </xf>
    <xf numFmtId="0" fontId="0" fillId="64" borderId="56" xfId="0" applyFill="1" applyBorder="1" applyAlignment="1">
      <alignment horizontal="center" vertical="center"/>
    </xf>
    <xf numFmtId="0" fontId="0" fillId="64" borderId="11" xfId="0" applyFill="1" applyBorder="1" applyAlignment="1">
      <alignment horizontal="center" vertical="center"/>
    </xf>
    <xf numFmtId="0" fontId="0" fillId="59" borderId="14" xfId="0" applyFill="1" applyBorder="1" applyAlignment="1">
      <alignment horizontal="center" vertical="center"/>
    </xf>
    <xf numFmtId="0" fontId="0" fillId="64" borderId="14" xfId="0" applyFill="1" applyBorder="1" applyAlignment="1">
      <alignment horizontal="center" vertical="center"/>
    </xf>
    <xf numFmtId="0" fontId="0" fillId="59" borderId="34" xfId="0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69" fillId="0" borderId="16" xfId="0" applyFont="1" applyBorder="1" applyAlignment="1">
      <alignment horizontal="center" vertical="center"/>
    </xf>
    <xf numFmtId="0" fontId="69" fillId="0" borderId="15" xfId="0" applyFont="1" applyBorder="1" applyAlignment="1">
      <alignment horizontal="center" vertical="center"/>
    </xf>
    <xf numFmtId="0" fontId="0" fillId="0" borderId="0" xfId="0" applyFont="1"/>
    <xf numFmtId="0" fontId="58" fillId="0" borderId="35" xfId="0" applyFont="1" applyBorder="1" applyAlignment="1">
      <alignment horizontal="center" vertical="center"/>
    </xf>
    <xf numFmtId="0" fontId="58" fillId="0" borderId="54" xfId="0" applyFont="1" applyBorder="1" applyAlignment="1">
      <alignment horizontal="center" vertical="center"/>
    </xf>
    <xf numFmtId="0" fontId="58" fillId="0" borderId="36" xfId="0" applyFont="1" applyBorder="1" applyAlignment="1">
      <alignment horizontal="center" vertical="center"/>
    </xf>
    <xf numFmtId="0" fontId="58" fillId="0" borderId="55" xfId="0" applyFont="1" applyBorder="1" applyAlignment="1">
      <alignment horizontal="center" vertical="center"/>
    </xf>
    <xf numFmtId="0" fontId="58" fillId="0" borderId="35" xfId="0" applyFont="1" applyBorder="1" applyAlignment="1">
      <alignment horizontal="center" vertical="center" wrapText="1"/>
    </xf>
    <xf numFmtId="0" fontId="58" fillId="0" borderId="36" xfId="0" applyFont="1" applyBorder="1" applyAlignment="1">
      <alignment horizontal="center" vertical="center" wrapText="1"/>
    </xf>
    <xf numFmtId="168" fontId="55" fillId="57" borderId="86" xfId="0" applyNumberFormat="1" applyFont="1" applyFill="1" applyBorder="1" applyAlignment="1">
      <alignment horizontal="center" vertical="center"/>
    </xf>
    <xf numFmtId="2" fontId="55" fillId="57" borderId="70" xfId="0" applyNumberFormat="1" applyFont="1" applyFill="1" applyBorder="1" applyAlignment="1">
      <alignment horizontal="center" vertical="center"/>
    </xf>
    <xf numFmtId="168" fontId="26" fillId="0" borderId="88" xfId="0" applyNumberFormat="1" applyFont="1" applyBorder="1" applyAlignment="1">
      <alignment horizontal="center" vertical="center"/>
    </xf>
    <xf numFmtId="168" fontId="26" fillId="0" borderId="71" xfId="0" applyNumberFormat="1" applyFon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75" fontId="68" fillId="0" borderId="0" xfId="0" applyNumberFormat="1" applyFont="1" applyAlignment="1">
      <alignment horizontal="center"/>
    </xf>
    <xf numFmtId="175" fontId="58" fillId="0" borderId="0" xfId="41" applyNumberFormat="1" applyFont="1" applyBorder="1" applyAlignment="1" applyProtection="1">
      <alignment horizontal="center" vertical="center"/>
    </xf>
    <xf numFmtId="0" fontId="0" fillId="0" borderId="73" xfId="0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16" fillId="0" borderId="89" xfId="0" applyFont="1" applyBorder="1" applyAlignment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2" fillId="0" borderId="0" xfId="0" applyFont="1" applyBorder="1" applyAlignment="1">
      <alignment horizontal="center" vertical="center"/>
    </xf>
    <xf numFmtId="0" fontId="72" fillId="0" borderId="0" xfId="0" applyFont="1" applyAlignment="1">
      <alignment horizontal="center" vertical="center"/>
    </xf>
    <xf numFmtId="2" fontId="66" fillId="62" borderId="25" xfId="61" applyNumberFormat="1" applyFont="1" applyFill="1" applyBorder="1" applyAlignment="1">
      <alignment vertical="center" wrapText="1"/>
    </xf>
    <xf numFmtId="0" fontId="63" fillId="0" borderId="0" xfId="0" applyFont="1" applyFill="1" applyBorder="1" applyAlignment="1">
      <alignment horizontal="center" vertical="center"/>
    </xf>
    <xf numFmtId="0" fontId="71" fillId="60" borderId="16" xfId="0" applyFont="1" applyFill="1" applyBorder="1" applyAlignment="1">
      <alignment vertical="center"/>
    </xf>
    <xf numFmtId="0" fontId="71" fillId="60" borderId="17" xfId="0" applyFont="1" applyFill="1" applyBorder="1" applyAlignment="1">
      <alignment vertical="center"/>
    </xf>
    <xf numFmtId="0" fontId="71" fillId="60" borderId="18" xfId="0" applyFont="1" applyFill="1" applyBorder="1" applyAlignment="1">
      <alignment vertical="center"/>
    </xf>
    <xf numFmtId="0" fontId="71" fillId="58" borderId="16" xfId="0" applyFont="1" applyFill="1" applyBorder="1" applyAlignment="1">
      <alignment vertical="center"/>
    </xf>
    <xf numFmtId="0" fontId="71" fillId="58" borderId="17" xfId="0" applyFont="1" applyFill="1" applyBorder="1" applyAlignment="1">
      <alignment vertical="center"/>
    </xf>
    <xf numFmtId="0" fontId="71" fillId="58" borderId="18" xfId="0" applyFont="1" applyFill="1" applyBorder="1" applyAlignment="1">
      <alignment vertical="center"/>
    </xf>
    <xf numFmtId="0" fontId="0" fillId="0" borderId="4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2" fontId="0" fillId="59" borderId="14" xfId="0" applyNumberForma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59" borderId="42" xfId="0" applyFill="1" applyBorder="1" applyAlignment="1">
      <alignment horizontal="center" vertical="center"/>
    </xf>
    <xf numFmtId="0" fontId="0" fillId="64" borderId="42" xfId="0" applyFill="1" applyBorder="1" applyAlignment="1">
      <alignment horizontal="center" vertical="center"/>
    </xf>
    <xf numFmtId="0" fontId="0" fillId="64" borderId="26" xfId="0" applyFill="1" applyBorder="1" applyAlignment="1">
      <alignment horizontal="center" vertical="center"/>
    </xf>
    <xf numFmtId="2" fontId="0" fillId="59" borderId="42" xfId="0" applyNumberFormat="1" applyFill="1" applyBorder="1" applyAlignment="1">
      <alignment horizontal="center" vertical="center"/>
    </xf>
    <xf numFmtId="165" fontId="26" fillId="33" borderId="45" xfId="0" applyNumberFormat="1" applyFont="1" applyFill="1" applyBorder="1" applyAlignment="1">
      <alignment horizontal="center" vertical="center"/>
    </xf>
    <xf numFmtId="165" fontId="26" fillId="33" borderId="69" xfId="0" applyNumberFormat="1" applyFont="1" applyFill="1" applyBorder="1" applyAlignment="1">
      <alignment horizontal="center" vertical="center"/>
    </xf>
    <xf numFmtId="165" fontId="23" fillId="0" borderId="0" xfId="41" applyNumberFormat="1" applyFont="1" applyBorder="1" applyAlignment="1" applyProtection="1">
      <alignment horizontal="center" vertical="center"/>
    </xf>
    <xf numFmtId="165" fontId="63" fillId="0" borderId="0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33" fillId="0" borderId="0" xfId="0" applyNumberFormat="1" applyFont="1" applyProtection="1"/>
    <xf numFmtId="165" fontId="55" fillId="57" borderId="45" xfId="0" applyNumberFormat="1" applyFont="1" applyFill="1" applyBorder="1" applyAlignment="1">
      <alignment horizontal="center" vertical="center"/>
    </xf>
    <xf numFmtId="165" fontId="18" fillId="0" borderId="0" xfId="41" applyNumberFormat="1"/>
    <xf numFmtId="165" fontId="26" fillId="33" borderId="24" xfId="0" applyNumberFormat="1" applyFont="1" applyFill="1" applyBorder="1" applyAlignment="1">
      <alignment horizontal="center" vertical="center"/>
    </xf>
    <xf numFmtId="165" fontId="26" fillId="33" borderId="87" xfId="0" applyNumberFormat="1" applyFont="1" applyFill="1" applyBorder="1" applyAlignment="1">
      <alignment horizontal="center" vertical="center"/>
    </xf>
    <xf numFmtId="165" fontId="53" fillId="62" borderId="69" xfId="61" applyNumberFormat="1" applyFont="1" applyFill="1" applyBorder="1" applyAlignment="1">
      <alignment horizontal="center" vertical="center" wrapText="1"/>
    </xf>
    <xf numFmtId="0" fontId="27" fillId="62" borderId="34" xfId="0" applyFont="1" applyFill="1" applyBorder="1" applyAlignment="1" applyProtection="1">
      <alignment horizontal="center"/>
    </xf>
    <xf numFmtId="168" fontId="68" fillId="65" borderId="30" xfId="0" applyNumberFormat="1" applyFont="1" applyFill="1" applyBorder="1" applyAlignment="1">
      <alignment horizontal="center" vertical="center"/>
    </xf>
    <xf numFmtId="2" fontId="62" fillId="0" borderId="0" xfId="0" applyNumberFormat="1" applyFont="1" applyFill="1" applyBorder="1" applyAlignment="1">
      <alignment vertical="center"/>
    </xf>
    <xf numFmtId="2" fontId="63" fillId="0" borderId="0" xfId="0" applyNumberFormat="1" applyFont="1" applyFill="1" applyBorder="1" applyAlignment="1">
      <alignment horizontal="center" vertical="center"/>
    </xf>
    <xf numFmtId="0" fontId="0" fillId="59" borderId="67" xfId="0" applyFill="1" applyBorder="1" applyAlignment="1">
      <alignment horizontal="center" vertical="center"/>
    </xf>
    <xf numFmtId="1" fontId="0" fillId="59" borderId="51" xfId="0" applyNumberFormat="1" applyFill="1" applyBorder="1" applyAlignment="1">
      <alignment horizontal="center" vertical="center"/>
    </xf>
    <xf numFmtId="1" fontId="0" fillId="59" borderId="31" xfId="0" applyNumberFormat="1" applyFill="1" applyBorder="1" applyAlignment="1">
      <alignment horizontal="center" vertical="center"/>
    </xf>
    <xf numFmtId="1" fontId="0" fillId="64" borderId="31" xfId="0" applyNumberFormat="1" applyFill="1" applyBorder="1" applyAlignment="1">
      <alignment horizontal="center" vertical="center"/>
    </xf>
    <xf numFmtId="1" fontId="0" fillId="59" borderId="23" xfId="0" applyNumberFormat="1" applyFill="1" applyBorder="1" applyAlignment="1">
      <alignment horizontal="center" vertical="center"/>
    </xf>
    <xf numFmtId="1" fontId="0" fillId="64" borderId="51" xfId="0" applyNumberFormat="1" applyFill="1" applyBorder="1" applyAlignment="1">
      <alignment horizontal="center" vertical="center"/>
    </xf>
    <xf numFmtId="0" fontId="0" fillId="64" borderId="28" xfId="0" applyFill="1" applyBorder="1" applyAlignment="1">
      <alignment horizontal="center" vertical="center"/>
    </xf>
    <xf numFmtId="0" fontId="20" fillId="33" borderId="0" xfId="41" applyFont="1" applyFill="1" applyBorder="1" applyAlignment="1" applyProtection="1">
      <alignment vertical="center"/>
    </xf>
    <xf numFmtId="2" fontId="66" fillId="62" borderId="54" xfId="61" applyNumberFormat="1" applyFont="1" applyFill="1" applyBorder="1" applyAlignment="1">
      <alignment horizontal="center" vertical="center" wrapText="1"/>
    </xf>
    <xf numFmtId="0" fontId="27" fillId="62" borderId="39" xfId="0" applyFont="1" applyFill="1" applyBorder="1" applyAlignment="1" applyProtection="1">
      <alignment horizontal="center" vertical="center"/>
    </xf>
    <xf numFmtId="0" fontId="32" fillId="61" borderId="42" xfId="41" applyFont="1" applyFill="1" applyBorder="1" applyAlignment="1" applyProtection="1">
      <alignment horizontal="center" vertical="center" wrapText="1"/>
    </xf>
    <xf numFmtId="0" fontId="32" fillId="61" borderId="22" xfId="41" applyFont="1" applyFill="1" applyBorder="1" applyAlignment="1" applyProtection="1">
      <alignment horizontal="center" vertical="center" wrapText="1"/>
    </xf>
    <xf numFmtId="0" fontId="28" fillId="62" borderId="21" xfId="41" applyFont="1" applyFill="1" applyBorder="1" applyAlignment="1" applyProtection="1">
      <alignment horizontal="center" vertical="center"/>
    </xf>
    <xf numFmtId="165" fontId="26" fillId="33" borderId="46" xfId="0" applyNumberFormat="1" applyFont="1" applyFill="1" applyBorder="1" applyAlignment="1">
      <alignment horizontal="center" vertical="center"/>
    </xf>
    <xf numFmtId="2" fontId="53" fillId="62" borderId="94" xfId="61" applyNumberFormat="1" applyFont="1" applyFill="1" applyBorder="1" applyAlignment="1">
      <alignment horizontal="center" vertical="center"/>
    </xf>
    <xf numFmtId="2" fontId="53" fillId="62" borderId="95" xfId="61" applyNumberFormat="1" applyFont="1" applyFill="1" applyBorder="1" applyAlignment="1">
      <alignment horizontal="center" vertical="center" wrapText="1"/>
    </xf>
    <xf numFmtId="165" fontId="25" fillId="62" borderId="96" xfId="41" applyNumberFormat="1" applyFont="1" applyFill="1" applyBorder="1" applyAlignment="1" applyProtection="1">
      <alignment horizontal="center" vertical="center"/>
    </xf>
    <xf numFmtId="165" fontId="66" fillId="62" borderId="97" xfId="61" applyNumberFormat="1" applyFont="1" applyFill="1" applyBorder="1" applyAlignment="1">
      <alignment vertical="center" wrapText="1"/>
    </xf>
    <xf numFmtId="0" fontId="56" fillId="62" borderId="34" xfId="0" applyFont="1" applyFill="1" applyBorder="1" applyAlignment="1" applyProtection="1">
      <alignment horizontal="center" vertical="center"/>
    </xf>
    <xf numFmtId="0" fontId="27" fillId="62" borderId="92" xfId="41" applyFont="1" applyFill="1" applyBorder="1" applyAlignment="1" applyProtection="1">
      <alignment vertical="center" wrapText="1"/>
    </xf>
    <xf numFmtId="0" fontId="27" fillId="62" borderId="91" xfId="0" applyFont="1" applyFill="1" applyBorder="1" applyAlignment="1" applyProtection="1">
      <alignment horizontal="center"/>
    </xf>
    <xf numFmtId="0" fontId="27" fillId="62" borderId="92" xfId="0" applyFont="1" applyFill="1" applyBorder="1" applyAlignment="1" applyProtection="1">
      <alignment horizontal="center" vertical="center" wrapText="1"/>
    </xf>
    <xf numFmtId="2" fontId="26" fillId="33" borderId="0" xfId="0" applyNumberFormat="1" applyFont="1" applyFill="1" applyBorder="1" applyAlignment="1">
      <alignment horizontal="center" vertical="center"/>
    </xf>
    <xf numFmtId="2" fontId="53" fillId="62" borderId="94" xfId="61" applyNumberFormat="1" applyFont="1" applyFill="1" applyBorder="1" applyAlignment="1">
      <alignment horizontal="center" vertical="center" wrapText="1"/>
    </xf>
    <xf numFmtId="165" fontId="66" fillId="62" borderId="97" xfId="61" applyNumberFormat="1" applyFont="1" applyFill="1" applyBorder="1" applyAlignment="1">
      <alignment horizontal="center" vertical="center" wrapText="1"/>
    </xf>
    <xf numFmtId="2" fontId="53" fillId="62" borderId="99" xfId="61" applyNumberFormat="1" applyFont="1" applyFill="1" applyBorder="1" applyAlignment="1">
      <alignment horizontal="center" vertical="center" wrapText="1"/>
    </xf>
    <xf numFmtId="2" fontId="26" fillId="33" borderId="32" xfId="0" applyNumberFormat="1" applyFont="1" applyFill="1" applyBorder="1" applyAlignment="1" applyProtection="1">
      <alignment horizontal="center" vertical="center"/>
      <protection locked="0"/>
    </xf>
    <xf numFmtId="165" fontId="25" fillId="62" borderId="101" xfId="41" applyNumberFormat="1" applyFont="1" applyFill="1" applyBorder="1" applyAlignment="1" applyProtection="1">
      <alignment horizontal="center" vertical="center"/>
    </xf>
    <xf numFmtId="2" fontId="26" fillId="33" borderId="68" xfId="0" applyNumberFormat="1" applyFont="1" applyFill="1" applyBorder="1" applyAlignment="1">
      <alignment horizontal="center" vertical="center"/>
    </xf>
    <xf numFmtId="165" fontId="25" fillId="62" borderId="104" xfId="41" applyNumberFormat="1" applyFont="1" applyFill="1" applyBorder="1" applyAlignment="1" applyProtection="1">
      <alignment horizontal="center" vertical="center"/>
    </xf>
    <xf numFmtId="165" fontId="26" fillId="33" borderId="49" xfId="0" applyNumberFormat="1" applyFont="1" applyFill="1" applyBorder="1" applyAlignment="1">
      <alignment horizontal="center" vertical="center"/>
    </xf>
    <xf numFmtId="2" fontId="53" fillId="62" borderId="106" xfId="61" applyNumberFormat="1" applyFont="1" applyFill="1" applyBorder="1" applyAlignment="1">
      <alignment horizontal="center" vertical="center" wrapText="1"/>
    </xf>
    <xf numFmtId="2" fontId="53" fillId="62" borderId="107" xfId="61" applyNumberFormat="1" applyFont="1" applyFill="1" applyBorder="1" applyAlignment="1">
      <alignment horizontal="center" vertical="center" wrapText="1"/>
    </xf>
    <xf numFmtId="165" fontId="25" fillId="62" borderId="108" xfId="41" applyNumberFormat="1" applyFont="1" applyFill="1" applyBorder="1" applyAlignment="1" applyProtection="1">
      <alignment horizontal="center" vertical="center"/>
    </xf>
    <xf numFmtId="165" fontId="26" fillId="33" borderId="75" xfId="0" applyNumberFormat="1" applyFont="1" applyFill="1" applyBorder="1" applyAlignment="1">
      <alignment horizontal="center" vertical="center"/>
    </xf>
    <xf numFmtId="2" fontId="66" fillId="62" borderId="103" xfId="61" applyNumberFormat="1" applyFont="1" applyFill="1" applyBorder="1" applyAlignment="1">
      <alignment vertical="center" wrapText="1"/>
    </xf>
    <xf numFmtId="165" fontId="66" fillId="62" borderId="109" xfId="61" applyNumberFormat="1" applyFont="1" applyFill="1" applyBorder="1" applyAlignment="1">
      <alignment vertical="center" wrapText="1"/>
    </xf>
    <xf numFmtId="2" fontId="66" fillId="62" borderId="113" xfId="61" applyNumberFormat="1" applyFont="1" applyFill="1" applyBorder="1" applyAlignment="1">
      <alignment vertical="center" wrapText="1"/>
    </xf>
    <xf numFmtId="2" fontId="66" fillId="62" borderId="110" xfId="61" applyNumberFormat="1" applyFont="1" applyFill="1" applyBorder="1" applyAlignment="1">
      <alignment horizontal="center" vertical="center" wrapText="1"/>
    </xf>
    <xf numFmtId="165" fontId="66" fillId="62" borderId="114" xfId="61" applyNumberFormat="1" applyFont="1" applyFill="1" applyBorder="1" applyAlignment="1">
      <alignment vertical="center" wrapText="1"/>
    </xf>
    <xf numFmtId="2" fontId="66" fillId="62" borderId="113" xfId="61" applyNumberFormat="1" applyFont="1" applyFill="1" applyBorder="1" applyAlignment="1">
      <alignment horizontal="center" vertical="center" wrapText="1"/>
    </xf>
    <xf numFmtId="165" fontId="66" fillId="62" borderId="114" xfId="61" applyNumberFormat="1" applyFont="1" applyFill="1" applyBorder="1" applyAlignment="1">
      <alignment horizontal="center" vertical="center" wrapText="1"/>
    </xf>
    <xf numFmtId="2" fontId="66" fillId="62" borderId="123" xfId="61" applyNumberFormat="1" applyFont="1" applyFill="1" applyBorder="1" applyAlignment="1">
      <alignment vertical="center" wrapText="1"/>
    </xf>
    <xf numFmtId="2" fontId="66" fillId="62" borderId="120" xfId="61" applyNumberFormat="1" applyFont="1" applyFill="1" applyBorder="1" applyAlignment="1">
      <alignment horizontal="center" vertical="center" wrapText="1"/>
    </xf>
    <xf numFmtId="165" fontId="66" fillId="62" borderId="124" xfId="61" applyNumberFormat="1" applyFont="1" applyFill="1" applyBorder="1" applyAlignment="1">
      <alignment vertical="center" wrapText="1"/>
    </xf>
    <xf numFmtId="2" fontId="66" fillId="62" borderId="130" xfId="61" applyNumberFormat="1" applyFont="1" applyFill="1" applyBorder="1" applyAlignment="1">
      <alignment vertical="center" wrapText="1"/>
    </xf>
    <xf numFmtId="2" fontId="66" fillId="62" borderId="127" xfId="61" applyNumberFormat="1" applyFont="1" applyFill="1" applyBorder="1" applyAlignment="1">
      <alignment horizontal="center" vertical="center" wrapText="1"/>
    </xf>
    <xf numFmtId="165" fontId="66" fillId="62" borderId="131" xfId="61" applyNumberFormat="1" applyFont="1" applyFill="1" applyBorder="1" applyAlignment="1">
      <alignment vertical="center" wrapText="1"/>
    </xf>
    <xf numFmtId="168" fontId="26" fillId="33" borderId="38" xfId="0" applyNumberFormat="1" applyFont="1" applyFill="1" applyBorder="1" applyAlignment="1">
      <alignment horizontal="center" vertical="center"/>
    </xf>
    <xf numFmtId="2" fontId="26" fillId="0" borderId="40" xfId="60" applyNumberFormat="1" applyFont="1" applyBorder="1" applyAlignment="1" applyProtection="1">
      <alignment horizontal="center" vertical="center"/>
    </xf>
    <xf numFmtId="0" fontId="29" fillId="0" borderId="68" xfId="41" applyNumberFormat="1" applyFont="1" applyBorder="1" applyAlignment="1" applyProtection="1">
      <alignment horizontal="center" vertical="center"/>
    </xf>
    <xf numFmtId="0" fontId="20" fillId="62" borderId="131" xfId="41" applyFont="1" applyFill="1" applyBorder="1" applyAlignment="1" applyProtection="1">
      <alignment horizontal="center" vertical="center" wrapText="1"/>
    </xf>
    <xf numFmtId="0" fontId="27" fillId="62" borderId="131" xfId="41" applyFont="1" applyFill="1" applyBorder="1" applyAlignment="1" applyProtection="1">
      <alignment horizontal="center" vertical="center" wrapText="1"/>
    </xf>
    <xf numFmtId="0" fontId="27" fillId="62" borderId="24" xfId="0" applyFont="1" applyFill="1" applyBorder="1" applyAlignment="1" applyProtection="1">
      <alignment horizontal="center"/>
    </xf>
    <xf numFmtId="0" fontId="27" fillId="62" borderId="131" xfId="0" applyFont="1" applyFill="1" applyBorder="1" applyAlignment="1" applyProtection="1">
      <alignment horizontal="center" vertical="center" wrapText="1"/>
    </xf>
    <xf numFmtId="0" fontId="27" fillId="62" borderId="132" xfId="0" applyFont="1" applyFill="1" applyBorder="1" applyAlignment="1" applyProtection="1">
      <alignment horizontal="center" vertical="center"/>
    </xf>
    <xf numFmtId="0" fontId="21" fillId="62" borderId="11" xfId="41" applyFont="1" applyFill="1" applyBorder="1" applyAlignment="1" applyProtection="1">
      <alignment horizontal="center" vertical="center" wrapText="1"/>
    </xf>
    <xf numFmtId="0" fontId="21" fillId="62" borderId="29" xfId="41" applyFont="1" applyFill="1" applyBorder="1" applyAlignment="1" applyProtection="1">
      <alignment horizontal="center" vertical="center" wrapText="1"/>
    </xf>
    <xf numFmtId="0" fontId="27" fillId="62" borderId="126" xfId="41" applyFont="1" applyFill="1" applyBorder="1" applyAlignment="1" applyProtection="1">
      <alignment horizontal="center" vertical="center" wrapText="1"/>
    </xf>
    <xf numFmtId="0" fontId="27" fillId="62" borderId="126" xfId="0" applyFont="1" applyFill="1" applyBorder="1" applyAlignment="1" applyProtection="1">
      <alignment horizontal="center" vertical="center"/>
    </xf>
    <xf numFmtId="166" fontId="30" fillId="61" borderId="40" xfId="41" applyNumberFormat="1" applyFont="1" applyFill="1" applyBorder="1" applyAlignment="1" applyProtection="1">
      <alignment horizontal="center" vertical="center"/>
    </xf>
    <xf numFmtId="0" fontId="29" fillId="0" borderId="144" xfId="41" applyNumberFormat="1" applyFont="1" applyBorder="1" applyAlignment="1" applyProtection="1">
      <alignment horizontal="center" vertical="center"/>
    </xf>
    <xf numFmtId="0" fontId="26" fillId="0" borderId="142" xfId="41" applyNumberFormat="1" applyFont="1" applyBorder="1" applyAlignment="1" applyProtection="1">
      <alignment horizontal="center" vertical="center"/>
    </xf>
    <xf numFmtId="166" fontId="30" fillId="63" borderId="11" xfId="41" applyNumberFormat="1" applyFont="1" applyFill="1" applyBorder="1" applyAlignment="1" applyProtection="1">
      <alignment horizontal="center" vertical="center"/>
    </xf>
    <xf numFmtId="166" fontId="30" fillId="63" borderId="151" xfId="41" applyNumberFormat="1" applyFont="1" applyFill="1" applyBorder="1" applyAlignment="1" applyProtection="1">
      <alignment horizontal="center" vertical="center"/>
    </xf>
    <xf numFmtId="166" fontId="30" fillId="63" borderId="42" xfId="41" applyNumberFormat="1" applyFont="1" applyFill="1" applyBorder="1" applyAlignment="1" applyProtection="1">
      <alignment horizontal="center" vertical="center"/>
    </xf>
    <xf numFmtId="166" fontId="30" fillId="63" borderId="142" xfId="41" applyNumberFormat="1" applyFont="1" applyFill="1" applyBorder="1" applyAlignment="1" applyProtection="1">
      <alignment horizontal="center" vertical="center"/>
    </xf>
    <xf numFmtId="2" fontId="75" fillId="63" borderId="11" xfId="0" applyNumberFormat="1" applyFont="1" applyFill="1" applyBorder="1" applyAlignment="1">
      <alignment horizontal="center" vertical="center"/>
    </xf>
    <xf numFmtId="2" fontId="75" fillId="67" borderId="35" xfId="0" applyNumberFormat="1" applyFont="1" applyFill="1" applyBorder="1" applyAlignment="1">
      <alignment horizontal="center" vertical="center"/>
    </xf>
    <xf numFmtId="2" fontId="75" fillId="67" borderId="78" xfId="0" applyNumberFormat="1" applyFont="1" applyFill="1" applyBorder="1" applyAlignment="1">
      <alignment horizontal="center" vertical="center"/>
    </xf>
    <xf numFmtId="2" fontId="75" fillId="63" borderId="78" xfId="0" applyNumberFormat="1" applyFont="1" applyFill="1" applyBorder="1" applyAlignment="1">
      <alignment horizontal="center" vertical="center"/>
    </xf>
    <xf numFmtId="2" fontId="75" fillId="63" borderId="33" xfId="0" applyNumberFormat="1" applyFont="1" applyFill="1" applyBorder="1" applyAlignment="1">
      <alignment horizontal="center" vertical="center"/>
    </xf>
    <xf numFmtId="2" fontId="75" fillId="63" borderId="66" xfId="0" applyNumberFormat="1" applyFont="1" applyFill="1" applyBorder="1" applyAlignment="1">
      <alignment horizontal="center" vertical="center"/>
    </xf>
    <xf numFmtId="2" fontId="75" fillId="63" borderId="81" xfId="0" applyNumberFormat="1" applyFont="1" applyFill="1" applyBorder="1" applyAlignment="1">
      <alignment horizontal="center" vertical="center"/>
    </xf>
    <xf numFmtId="2" fontId="75" fillId="63" borderId="52" xfId="0" applyNumberFormat="1" applyFont="1" applyFill="1" applyBorder="1" applyAlignment="1">
      <alignment horizontal="center" vertical="center"/>
    </xf>
    <xf numFmtId="2" fontId="75" fillId="67" borderId="84" xfId="0" applyNumberFormat="1" applyFont="1" applyFill="1" applyBorder="1" applyAlignment="1">
      <alignment horizontal="center" vertical="center"/>
    </xf>
    <xf numFmtId="2" fontId="75" fillId="67" borderId="77" xfId="0" applyNumberFormat="1" applyFont="1" applyFill="1" applyBorder="1" applyAlignment="1">
      <alignment horizontal="center" vertical="center"/>
    </xf>
    <xf numFmtId="2" fontId="75" fillId="63" borderId="77" xfId="0" applyNumberFormat="1" applyFont="1" applyFill="1" applyBorder="1" applyAlignment="1">
      <alignment horizontal="center" vertical="center"/>
    </xf>
    <xf numFmtId="168" fontId="26" fillId="63" borderId="145" xfId="0" applyNumberFormat="1" applyFont="1" applyFill="1" applyBorder="1" applyAlignment="1">
      <alignment horizontal="center" vertical="center"/>
    </xf>
    <xf numFmtId="2" fontId="26" fillId="63" borderId="142" xfId="60" applyNumberFormat="1" applyFont="1" applyFill="1" applyBorder="1" applyAlignment="1" applyProtection="1">
      <alignment horizontal="center" vertical="center"/>
    </xf>
    <xf numFmtId="2" fontId="75" fillId="63" borderId="151" xfId="0" applyNumberFormat="1" applyFont="1" applyFill="1" applyBorder="1" applyAlignment="1">
      <alignment horizontal="center" vertical="center"/>
    </xf>
    <xf numFmtId="2" fontId="75" fillId="67" borderId="152" xfId="0" applyNumberFormat="1" applyFont="1" applyFill="1" applyBorder="1" applyAlignment="1">
      <alignment horizontal="center" vertical="center"/>
    </xf>
    <xf numFmtId="2" fontId="75" fillId="67" borderId="153" xfId="0" applyNumberFormat="1" applyFont="1" applyFill="1" applyBorder="1" applyAlignment="1">
      <alignment horizontal="center" vertical="center"/>
    </xf>
    <xf numFmtId="2" fontId="75" fillId="63" borderId="153" xfId="0" applyNumberFormat="1" applyFont="1" applyFill="1" applyBorder="1" applyAlignment="1">
      <alignment horizontal="center" vertical="center"/>
    </xf>
    <xf numFmtId="2" fontId="75" fillId="63" borderId="139" xfId="0" applyNumberFormat="1" applyFont="1" applyFill="1" applyBorder="1" applyAlignment="1">
      <alignment horizontal="center" vertical="center"/>
    </xf>
    <xf numFmtId="2" fontId="75" fillId="67" borderId="159" xfId="0" applyNumberFormat="1" applyFont="1" applyFill="1" applyBorder="1" applyAlignment="1">
      <alignment horizontal="center" vertical="center"/>
    </xf>
    <xf numFmtId="2" fontId="75" fillId="67" borderId="158" xfId="0" applyNumberFormat="1" applyFont="1" applyFill="1" applyBorder="1" applyAlignment="1">
      <alignment horizontal="center" vertical="center"/>
    </xf>
    <xf numFmtId="2" fontId="75" fillId="63" borderId="156" xfId="0" applyNumberFormat="1" applyFont="1" applyFill="1" applyBorder="1" applyAlignment="1">
      <alignment horizontal="center" vertical="center"/>
    </xf>
    <xf numFmtId="2" fontId="75" fillId="63" borderId="161" xfId="0" applyNumberFormat="1" applyFont="1" applyFill="1" applyBorder="1" applyAlignment="1">
      <alignment horizontal="center" vertical="center"/>
    </xf>
    <xf numFmtId="2" fontId="75" fillId="63" borderId="157" xfId="0" applyNumberFormat="1" applyFont="1" applyFill="1" applyBorder="1" applyAlignment="1">
      <alignment horizontal="center" vertical="center"/>
    </xf>
    <xf numFmtId="2" fontId="75" fillId="63" borderId="160" xfId="0" applyNumberFormat="1" applyFont="1" applyFill="1" applyBorder="1" applyAlignment="1">
      <alignment horizontal="center" vertical="center"/>
    </xf>
    <xf numFmtId="2" fontId="75" fillId="67" borderId="155" xfId="0" applyNumberFormat="1" applyFont="1" applyFill="1" applyBorder="1" applyAlignment="1">
      <alignment horizontal="center" vertical="center"/>
    </xf>
    <xf numFmtId="2" fontId="75" fillId="63" borderId="158" xfId="0" applyNumberFormat="1" applyFont="1" applyFill="1" applyBorder="1" applyAlignment="1">
      <alignment horizontal="center" vertical="center"/>
    </xf>
    <xf numFmtId="2" fontId="75" fillId="67" borderId="107" xfId="0" applyNumberFormat="1" applyFont="1" applyFill="1" applyBorder="1" applyAlignment="1">
      <alignment horizontal="center" vertical="center"/>
    </xf>
    <xf numFmtId="2" fontId="75" fillId="63" borderId="163" xfId="0" applyNumberFormat="1" applyFont="1" applyFill="1" applyBorder="1" applyAlignment="1">
      <alignment horizontal="center" vertical="center"/>
    </xf>
    <xf numFmtId="2" fontId="75" fillId="63" borderId="168" xfId="0" applyNumberFormat="1" applyFont="1" applyFill="1" applyBorder="1" applyAlignment="1">
      <alignment horizontal="center" vertical="center"/>
    </xf>
    <xf numFmtId="2" fontId="75" fillId="63" borderId="107" xfId="0" applyNumberFormat="1" applyFont="1" applyFill="1" applyBorder="1" applyAlignment="1">
      <alignment horizontal="center" vertical="center"/>
    </xf>
    <xf numFmtId="165" fontId="75" fillId="63" borderId="151" xfId="0" applyNumberFormat="1" applyFont="1" applyFill="1" applyBorder="1" applyAlignment="1">
      <alignment horizontal="center" vertical="center"/>
    </xf>
    <xf numFmtId="165" fontId="75" fillId="67" borderId="152" xfId="0" applyNumberFormat="1" applyFont="1" applyFill="1" applyBorder="1" applyAlignment="1">
      <alignment horizontal="center" vertical="center"/>
    </xf>
    <xf numFmtId="165" fontId="75" fillId="67" borderId="159" xfId="0" applyNumberFormat="1" applyFont="1" applyFill="1" applyBorder="1" applyAlignment="1">
      <alignment horizontal="center" vertical="center"/>
    </xf>
    <xf numFmtId="165" fontId="75" fillId="67" borderId="158" xfId="0" applyNumberFormat="1" applyFont="1" applyFill="1" applyBorder="1" applyAlignment="1">
      <alignment horizontal="center" vertical="center"/>
    </xf>
    <xf numFmtId="165" fontId="75" fillId="63" borderId="156" xfId="0" applyNumberFormat="1" applyFont="1" applyFill="1" applyBorder="1" applyAlignment="1">
      <alignment horizontal="center" vertical="center"/>
    </xf>
    <xf numFmtId="165" fontId="75" fillId="63" borderId="160" xfId="0" applyNumberFormat="1" applyFont="1" applyFill="1" applyBorder="1" applyAlignment="1">
      <alignment horizontal="center" vertical="center"/>
    </xf>
    <xf numFmtId="165" fontId="75" fillId="63" borderId="158" xfId="0" applyNumberFormat="1" applyFont="1" applyFill="1" applyBorder="1" applyAlignment="1">
      <alignment horizontal="center" vertical="center"/>
    </xf>
    <xf numFmtId="165" fontId="75" fillId="67" borderId="147" xfId="0" applyNumberFormat="1" applyFont="1" applyFill="1" applyBorder="1" applyAlignment="1">
      <alignment horizontal="center" vertical="center"/>
    </xf>
    <xf numFmtId="165" fontId="75" fillId="63" borderId="147" xfId="0" applyNumberFormat="1" applyFont="1" applyFill="1" applyBorder="1" applyAlignment="1">
      <alignment horizontal="center" vertical="center"/>
    </xf>
    <xf numFmtId="165" fontId="75" fillId="63" borderId="145" xfId="0" applyNumberFormat="1" applyFont="1" applyFill="1" applyBorder="1" applyAlignment="1">
      <alignment horizontal="center" vertical="center"/>
    </xf>
    <xf numFmtId="165" fontId="75" fillId="63" borderId="148" xfId="0" applyNumberFormat="1" applyFont="1" applyFill="1" applyBorder="1" applyAlignment="1">
      <alignment horizontal="center" vertical="center"/>
    </xf>
    <xf numFmtId="165" fontId="75" fillId="63" borderId="149" xfId="0" applyNumberFormat="1" applyFont="1" applyFill="1" applyBorder="1" applyAlignment="1">
      <alignment horizontal="center" vertical="center"/>
    </xf>
    <xf numFmtId="165" fontId="75" fillId="67" borderId="150" xfId="0" applyNumberFormat="1" applyFont="1" applyFill="1" applyBorder="1" applyAlignment="1">
      <alignment horizontal="center" vertical="center"/>
    </xf>
    <xf numFmtId="165" fontId="75" fillId="67" borderId="167" xfId="0" applyNumberFormat="1" applyFont="1" applyFill="1" applyBorder="1" applyAlignment="1">
      <alignment horizontal="center" vertical="center"/>
    </xf>
    <xf numFmtId="165" fontId="75" fillId="63" borderId="117" xfId="0" applyNumberFormat="1" applyFont="1" applyFill="1" applyBorder="1" applyAlignment="1">
      <alignment horizontal="center" vertical="center"/>
    </xf>
    <xf numFmtId="165" fontId="75" fillId="63" borderId="118" xfId="0" applyNumberFormat="1" applyFont="1" applyFill="1" applyBorder="1" applyAlignment="1">
      <alignment horizontal="center" vertical="center"/>
    </xf>
    <xf numFmtId="165" fontId="75" fillId="63" borderId="167" xfId="0" applyNumberFormat="1" applyFont="1" applyFill="1" applyBorder="1" applyAlignment="1">
      <alignment horizontal="center" vertical="center"/>
    </xf>
    <xf numFmtId="2" fontId="75" fillId="67" borderId="141" xfId="0" applyNumberFormat="1" applyFont="1" applyFill="1" applyBorder="1" applyAlignment="1">
      <alignment horizontal="center" vertical="center"/>
    </xf>
    <xf numFmtId="2" fontId="75" fillId="67" borderId="150" xfId="0" applyNumberFormat="1" applyFont="1" applyFill="1" applyBorder="1" applyAlignment="1">
      <alignment horizontal="center" vertical="center"/>
    </xf>
    <xf numFmtId="2" fontId="75" fillId="67" borderId="147" xfId="0" applyNumberFormat="1" applyFont="1" applyFill="1" applyBorder="1" applyAlignment="1">
      <alignment horizontal="center" vertical="center"/>
    </xf>
    <xf numFmtId="165" fontId="55" fillId="67" borderId="158" xfId="0" applyNumberFormat="1" applyFont="1" applyFill="1" applyBorder="1" applyAlignment="1">
      <alignment horizontal="center" vertical="center"/>
    </xf>
    <xf numFmtId="165" fontId="55" fillId="67" borderId="162" xfId="0" applyNumberFormat="1" applyFont="1" applyFill="1" applyBorder="1" applyAlignment="1">
      <alignment horizontal="center" vertical="center"/>
    </xf>
    <xf numFmtId="2" fontId="75" fillId="63" borderId="108" xfId="0" applyNumberFormat="1" applyFont="1" applyFill="1" applyBorder="1" applyAlignment="1">
      <alignment horizontal="center" vertical="center"/>
    </xf>
    <xf numFmtId="165" fontId="75" fillId="63" borderId="124" xfId="0" applyNumberFormat="1" applyFont="1" applyFill="1" applyBorder="1" applyAlignment="1">
      <alignment horizontal="center" vertical="center"/>
    </xf>
    <xf numFmtId="165" fontId="75" fillId="63" borderId="166" xfId="0" applyNumberFormat="1" applyFont="1" applyFill="1" applyBorder="1" applyAlignment="1">
      <alignment horizontal="center" vertical="center"/>
    </xf>
    <xf numFmtId="165" fontId="75" fillId="67" borderId="10" xfId="0" applyNumberFormat="1" applyFont="1" applyFill="1" applyBorder="1" applyAlignment="1">
      <alignment horizontal="center" vertical="center"/>
    </xf>
    <xf numFmtId="165" fontId="75" fillId="63" borderId="150" xfId="0" applyNumberFormat="1" applyFont="1" applyFill="1" applyBorder="1" applyAlignment="1">
      <alignment horizontal="center" vertical="center"/>
    </xf>
    <xf numFmtId="165" fontId="53" fillId="62" borderId="24" xfId="61" applyNumberFormat="1" applyFont="1" applyFill="1" applyBorder="1" applyAlignment="1">
      <alignment horizontal="center" vertical="center" wrapText="1"/>
    </xf>
    <xf numFmtId="2" fontId="26" fillId="0" borderId="50" xfId="0" applyNumberFormat="1" applyFont="1" applyFill="1" applyBorder="1" applyAlignment="1" applyProtection="1">
      <alignment horizontal="center" vertical="center"/>
    </xf>
    <xf numFmtId="2" fontId="26" fillId="0" borderId="32" xfId="0" applyNumberFormat="1" applyFont="1" applyFill="1" applyBorder="1" applyAlignment="1" applyProtection="1">
      <alignment horizontal="center" vertical="center"/>
    </xf>
    <xf numFmtId="165" fontId="75" fillId="63" borderId="121" xfId="0" applyNumberFormat="1" applyFont="1" applyFill="1" applyBorder="1" applyAlignment="1">
      <alignment horizontal="center" vertical="center"/>
    </xf>
    <xf numFmtId="2" fontId="26" fillId="0" borderId="50" xfId="0" applyNumberFormat="1" applyFont="1" applyFill="1" applyBorder="1" applyAlignment="1" applyProtection="1">
      <alignment horizontal="center" vertical="center"/>
      <protection locked="0"/>
    </xf>
    <xf numFmtId="2" fontId="26" fillId="0" borderId="32" xfId="0" applyNumberFormat="1" applyFont="1" applyFill="1" applyBorder="1" applyAlignment="1" applyProtection="1">
      <alignment horizontal="center" vertical="center"/>
      <protection locked="0"/>
    </xf>
    <xf numFmtId="2" fontId="26" fillId="0" borderId="82" xfId="0" applyNumberFormat="1" applyFont="1" applyFill="1" applyBorder="1" applyAlignment="1" applyProtection="1">
      <alignment horizontal="center" vertical="center"/>
    </xf>
    <xf numFmtId="2" fontId="75" fillId="63" borderId="169" xfId="0" applyNumberFormat="1" applyFont="1" applyFill="1" applyBorder="1" applyAlignment="1">
      <alignment horizontal="center" vertical="center"/>
    </xf>
    <xf numFmtId="2" fontId="0" fillId="0" borderId="85" xfId="0" applyNumberFormat="1" applyBorder="1"/>
    <xf numFmtId="2" fontId="26" fillId="0" borderId="82" xfId="0" applyNumberFormat="1" applyFont="1" applyFill="1" applyBorder="1" applyAlignment="1" applyProtection="1">
      <alignment horizontal="center" vertical="center"/>
      <protection locked="0"/>
    </xf>
    <xf numFmtId="2" fontId="75" fillId="63" borderId="170" xfId="0" applyNumberFormat="1" applyFont="1" applyFill="1" applyBorder="1" applyAlignment="1">
      <alignment horizontal="center" vertical="center"/>
    </xf>
    <xf numFmtId="165" fontId="75" fillId="63" borderId="171" xfId="0" applyNumberFormat="1" applyFont="1" applyFill="1" applyBorder="1" applyAlignment="1">
      <alignment horizontal="center" vertical="center"/>
    </xf>
    <xf numFmtId="2" fontId="75" fillId="63" borderId="172" xfId="0" applyNumberFormat="1" applyFont="1" applyFill="1" applyBorder="1" applyAlignment="1">
      <alignment horizontal="center" vertical="center"/>
    </xf>
    <xf numFmtId="165" fontId="75" fillId="63" borderId="173" xfId="0" applyNumberFormat="1" applyFont="1" applyFill="1" applyBorder="1" applyAlignment="1">
      <alignment horizontal="center" vertical="center"/>
    </xf>
    <xf numFmtId="165" fontId="75" fillId="63" borderId="172" xfId="0" applyNumberFormat="1" applyFont="1" applyFill="1" applyBorder="1" applyAlignment="1">
      <alignment horizontal="center" vertical="center"/>
    </xf>
    <xf numFmtId="0" fontId="16" fillId="0" borderId="164" xfId="0" applyFont="1" applyBorder="1" applyAlignment="1">
      <alignment horizontal="center" vertical="center"/>
    </xf>
    <xf numFmtId="168" fontId="26" fillId="63" borderId="74" xfId="0" applyNumberFormat="1" applyFont="1" applyFill="1" applyBorder="1" applyAlignment="1">
      <alignment horizontal="center" vertical="center"/>
    </xf>
    <xf numFmtId="2" fontId="26" fillId="63" borderId="67" xfId="60" applyNumberFormat="1" applyFont="1" applyFill="1" applyBorder="1" applyAlignment="1" applyProtection="1">
      <alignment horizontal="center" vertical="center"/>
    </xf>
    <xf numFmtId="0" fontId="29" fillId="0" borderId="73" xfId="41" applyNumberFormat="1" applyFont="1" applyBorder="1" applyAlignment="1" applyProtection="1">
      <alignment horizontal="center" vertical="center"/>
    </xf>
    <xf numFmtId="0" fontId="26" fillId="0" borderId="67" xfId="41" applyNumberFormat="1" applyFont="1" applyBorder="1" applyAlignment="1" applyProtection="1">
      <alignment horizontal="center" vertical="center"/>
    </xf>
    <xf numFmtId="166" fontId="30" fillId="66" borderId="76" xfId="41" applyNumberFormat="1" applyFont="1" applyFill="1" applyBorder="1" applyAlignment="1" applyProtection="1">
      <alignment horizontal="center" vertical="center"/>
    </xf>
    <xf numFmtId="0" fontId="59" fillId="0" borderId="176" xfId="0" applyNumberFormat="1" applyFont="1" applyFill="1" applyBorder="1" applyAlignment="1" applyProtection="1">
      <alignment horizontal="center"/>
    </xf>
    <xf numFmtId="0" fontId="59" fillId="0" borderId="177" xfId="0" applyNumberFormat="1" applyFont="1" applyFill="1" applyBorder="1" applyAlignment="1" applyProtection="1">
      <alignment horizontal="center"/>
    </xf>
    <xf numFmtId="0" fontId="76" fillId="0" borderId="177" xfId="0" applyNumberFormat="1" applyFont="1" applyFill="1" applyBorder="1" applyAlignment="1" applyProtection="1">
      <alignment horizontal="center"/>
    </xf>
    <xf numFmtId="2" fontId="55" fillId="57" borderId="79" xfId="0" applyNumberFormat="1" applyFont="1" applyFill="1" applyBorder="1" applyAlignment="1">
      <alignment horizontal="center" vertical="center"/>
    </xf>
    <xf numFmtId="0" fontId="77" fillId="0" borderId="177" xfId="0" applyNumberFormat="1" applyFont="1" applyFill="1" applyBorder="1" applyAlignment="1" applyProtection="1">
      <alignment horizontal="center"/>
    </xf>
    <xf numFmtId="1" fontId="26" fillId="33" borderId="28" xfId="0" applyNumberFormat="1" applyFont="1" applyFill="1" applyBorder="1" applyAlignment="1">
      <alignment horizontal="center" vertical="center"/>
    </xf>
    <xf numFmtId="1" fontId="26" fillId="33" borderId="40" xfId="0" applyNumberFormat="1" applyFont="1" applyFill="1" applyBorder="1" applyAlignment="1">
      <alignment horizontal="center" vertical="center"/>
    </xf>
    <xf numFmtId="0" fontId="78" fillId="0" borderId="177" xfId="0" applyNumberFormat="1" applyFont="1" applyFill="1" applyBorder="1" applyAlignment="1" applyProtection="1">
      <alignment horizontal="center"/>
    </xf>
    <xf numFmtId="0" fontId="79" fillId="0" borderId="177" xfId="0" applyNumberFormat="1" applyFont="1" applyFill="1" applyBorder="1" applyAlignment="1" applyProtection="1">
      <alignment horizontal="center"/>
    </xf>
    <xf numFmtId="0" fontId="80" fillId="0" borderId="177" xfId="0" applyNumberFormat="1" applyFont="1" applyFill="1" applyBorder="1" applyAlignment="1" applyProtection="1">
      <alignment horizontal="center"/>
    </xf>
    <xf numFmtId="0" fontId="59" fillId="0" borderId="180" xfId="0" applyNumberFormat="1" applyFont="1" applyFill="1" applyBorder="1" applyAlignment="1" applyProtection="1">
      <alignment horizontal="center"/>
    </xf>
    <xf numFmtId="0" fontId="81" fillId="0" borderId="180" xfId="0" applyNumberFormat="1" applyFont="1" applyFill="1" applyBorder="1" applyAlignment="1" applyProtection="1">
      <alignment horizontal="center"/>
    </xf>
    <xf numFmtId="165" fontId="55" fillId="33" borderId="40" xfId="0" applyNumberFormat="1" applyFont="1" applyFill="1" applyBorder="1" applyAlignment="1">
      <alignment horizontal="center" vertical="center"/>
    </xf>
    <xf numFmtId="168" fontId="55" fillId="33" borderId="43" xfId="0" applyNumberFormat="1" applyFont="1" applyFill="1" applyBorder="1" applyAlignment="1">
      <alignment horizontal="center" vertical="center"/>
    </xf>
    <xf numFmtId="168" fontId="55" fillId="33" borderId="48" xfId="0" applyNumberFormat="1" applyFont="1" applyFill="1" applyBorder="1" applyAlignment="1">
      <alignment horizontal="center" vertical="center"/>
    </xf>
    <xf numFmtId="2" fontId="55" fillId="33" borderId="48" xfId="0" applyNumberFormat="1" applyFont="1" applyFill="1" applyBorder="1" applyAlignment="1">
      <alignment horizontal="center" vertical="center"/>
    </xf>
    <xf numFmtId="165" fontId="55" fillId="33" borderId="45" xfId="0" applyNumberFormat="1" applyFont="1" applyFill="1" applyBorder="1" applyAlignment="1">
      <alignment horizontal="center" vertical="center"/>
    </xf>
    <xf numFmtId="2" fontId="55" fillId="33" borderId="43" xfId="0" applyNumberFormat="1" applyFont="1" applyFill="1" applyBorder="1" applyAlignment="1">
      <alignment horizontal="center" vertical="center"/>
    </xf>
    <xf numFmtId="0" fontId="80" fillId="33" borderId="177" xfId="0" applyNumberFormat="1" applyFont="1" applyFill="1" applyBorder="1" applyAlignment="1" applyProtection="1">
      <alignment horizontal="center"/>
    </xf>
    <xf numFmtId="2" fontId="55" fillId="33" borderId="44" xfId="0" applyNumberFormat="1" applyFont="1" applyFill="1" applyBorder="1" applyAlignment="1">
      <alignment horizontal="center" vertical="center"/>
    </xf>
    <xf numFmtId="168" fontId="26" fillId="33" borderId="41" xfId="0" applyNumberFormat="1" applyFont="1" applyFill="1" applyBorder="1" applyAlignment="1">
      <alignment horizontal="center" vertical="center"/>
    </xf>
    <xf numFmtId="2" fontId="26" fillId="33" borderId="43" xfId="0" applyNumberFormat="1" applyFont="1" applyFill="1" applyBorder="1" applyAlignment="1">
      <alignment horizontal="center" vertical="center"/>
    </xf>
    <xf numFmtId="168" fontId="26" fillId="33" borderId="43" xfId="0" applyNumberFormat="1" applyFont="1" applyFill="1" applyBorder="1" applyAlignment="1">
      <alignment horizontal="center" vertical="center"/>
    </xf>
    <xf numFmtId="2" fontId="26" fillId="33" borderId="82" xfId="0" applyNumberFormat="1" applyFont="1" applyFill="1" applyBorder="1" applyAlignment="1" applyProtection="1">
      <alignment horizontal="center" vertical="center"/>
    </xf>
    <xf numFmtId="2" fontId="26" fillId="33" borderId="32" xfId="0" applyNumberFormat="1" applyFont="1" applyFill="1" applyBorder="1" applyAlignment="1" applyProtection="1">
      <alignment horizontal="center" vertical="center"/>
    </xf>
    <xf numFmtId="0" fontId="78" fillId="33" borderId="177" xfId="0" applyNumberFormat="1" applyFont="1" applyFill="1" applyBorder="1" applyAlignment="1" applyProtection="1">
      <alignment horizontal="center"/>
    </xf>
    <xf numFmtId="0" fontId="29" fillId="33" borderId="68" xfId="41" applyNumberFormat="1" applyFont="1" applyFill="1" applyBorder="1" applyAlignment="1" applyProtection="1">
      <alignment horizontal="center" vertical="center"/>
    </xf>
    <xf numFmtId="0" fontId="26" fillId="33" borderId="40" xfId="41" applyNumberFormat="1" applyFont="1" applyFill="1" applyBorder="1" applyAlignment="1" applyProtection="1">
      <alignment horizontal="center" vertical="center"/>
    </xf>
    <xf numFmtId="0" fontId="23" fillId="33" borderId="0" xfId="41" applyFont="1" applyFill="1" applyBorder="1" applyAlignment="1" applyProtection="1">
      <alignment horizontal="center" vertical="center"/>
    </xf>
    <xf numFmtId="166" fontId="30" fillId="61" borderId="76" xfId="41" applyNumberFormat="1" applyFont="1" applyFill="1" applyBorder="1" applyAlignment="1" applyProtection="1">
      <alignment horizontal="center" vertical="center"/>
    </xf>
    <xf numFmtId="2" fontId="18" fillId="64" borderId="0" xfId="41" applyNumberFormat="1" applyFill="1"/>
    <xf numFmtId="0" fontId="63" fillId="64" borderId="0" xfId="0" applyFont="1" applyFill="1" applyBorder="1" applyAlignment="1">
      <alignment horizontal="center" vertical="center"/>
    </xf>
    <xf numFmtId="2" fontId="0" fillId="64" borderId="0" xfId="0" applyNumberFormat="1" applyFill="1"/>
    <xf numFmtId="2" fontId="26" fillId="33" borderId="82" xfId="0" applyNumberFormat="1" applyFont="1" applyFill="1" applyBorder="1" applyAlignment="1" applyProtection="1">
      <alignment horizontal="center" vertical="center"/>
      <protection locked="0"/>
    </xf>
    <xf numFmtId="2" fontId="26" fillId="33" borderId="47" xfId="0" applyNumberFormat="1" applyFont="1" applyFill="1" applyBorder="1" applyAlignment="1" applyProtection="1">
      <alignment horizontal="center" vertical="center"/>
    </xf>
    <xf numFmtId="2" fontId="26" fillId="33" borderId="48" xfId="0" applyNumberFormat="1" applyFont="1" applyFill="1" applyBorder="1" applyAlignment="1" applyProtection="1">
      <alignment horizontal="center" vertical="center"/>
    </xf>
    <xf numFmtId="2" fontId="26" fillId="33" borderId="49" xfId="0" applyNumberFormat="1" applyFont="1" applyFill="1" applyBorder="1" applyAlignment="1" applyProtection="1">
      <alignment horizontal="center" vertical="center"/>
    </xf>
    <xf numFmtId="2" fontId="26" fillId="33" borderId="46" xfId="0" applyNumberFormat="1" applyFont="1" applyFill="1" applyBorder="1" applyAlignment="1" applyProtection="1">
      <alignment horizontal="center" vertical="center"/>
    </xf>
    <xf numFmtId="0" fontId="59" fillId="33" borderId="180" xfId="0" applyNumberFormat="1" applyFont="1" applyFill="1" applyBorder="1" applyAlignment="1" applyProtection="1">
      <alignment horizontal="center"/>
    </xf>
    <xf numFmtId="2" fontId="59" fillId="33" borderId="180" xfId="0" applyNumberFormat="1" applyFont="1" applyFill="1" applyBorder="1" applyAlignment="1" applyProtection="1">
      <alignment horizontal="center"/>
    </xf>
    <xf numFmtId="0" fontId="81" fillId="33" borderId="180" xfId="0" applyNumberFormat="1" applyFont="1" applyFill="1" applyBorder="1" applyAlignment="1" applyProtection="1">
      <alignment horizontal="center"/>
    </xf>
    <xf numFmtId="2" fontId="26" fillId="33" borderId="50" xfId="0" applyNumberFormat="1" applyFont="1" applyFill="1" applyBorder="1" applyAlignment="1" applyProtection="1">
      <alignment horizontal="center" vertical="center"/>
    </xf>
    <xf numFmtId="2" fontId="26" fillId="33" borderId="50" xfId="0" applyNumberFormat="1" applyFont="1" applyFill="1" applyBorder="1" applyAlignment="1" applyProtection="1">
      <alignment horizontal="center" vertical="center"/>
      <protection locked="0"/>
    </xf>
    <xf numFmtId="165" fontId="75" fillId="67" borderId="34" xfId="0" applyNumberFormat="1" applyFont="1" applyFill="1" applyBorder="1" applyAlignment="1">
      <alignment horizontal="center" vertical="center"/>
    </xf>
    <xf numFmtId="2" fontId="55" fillId="33" borderId="90" xfId="0" applyNumberFormat="1" applyFont="1" applyFill="1" applyBorder="1" applyAlignment="1">
      <alignment horizontal="center" vertical="center"/>
    </xf>
    <xf numFmtId="165" fontId="26" fillId="0" borderId="179" xfId="110" applyNumberFormat="1" applyFont="1" applyBorder="1" applyAlignment="1">
      <alignment horizontal="center"/>
    </xf>
    <xf numFmtId="2" fontId="55" fillId="33" borderId="181" xfId="0" applyNumberFormat="1" applyFont="1" applyFill="1" applyBorder="1" applyAlignment="1">
      <alignment horizontal="center" vertical="center"/>
    </xf>
    <xf numFmtId="168" fontId="26" fillId="33" borderId="182" xfId="0" applyNumberFormat="1" applyFont="1" applyFill="1" applyBorder="1" applyAlignment="1">
      <alignment horizontal="center" vertical="center"/>
    </xf>
    <xf numFmtId="3" fontId="26" fillId="0" borderId="179" xfId="110" applyNumberFormat="1" applyFont="1" applyBorder="1" applyAlignment="1">
      <alignment horizontal="center"/>
    </xf>
    <xf numFmtId="0" fontId="82" fillId="0" borderId="180" xfId="0" applyNumberFormat="1" applyFont="1" applyFill="1" applyBorder="1" applyAlignment="1" applyProtection="1">
      <alignment horizontal="center"/>
    </xf>
    <xf numFmtId="2" fontId="26" fillId="61" borderId="50" xfId="0" applyNumberFormat="1" applyFont="1" applyFill="1" applyBorder="1" applyAlignment="1">
      <alignment horizontal="center" vertical="center"/>
    </xf>
    <xf numFmtId="165" fontId="55" fillId="61" borderId="40" xfId="0" applyNumberFormat="1" applyFont="1" applyFill="1" applyBorder="1" applyAlignment="1">
      <alignment horizontal="center" vertical="center"/>
    </xf>
    <xf numFmtId="168" fontId="55" fillId="61" borderId="43" xfId="0" applyNumberFormat="1" applyFont="1" applyFill="1" applyBorder="1" applyAlignment="1">
      <alignment horizontal="center" vertical="center"/>
    </xf>
    <xf numFmtId="168" fontId="55" fillId="61" borderId="48" xfId="0" applyNumberFormat="1" applyFont="1" applyFill="1" applyBorder="1" applyAlignment="1">
      <alignment horizontal="center" vertical="center"/>
    </xf>
    <xf numFmtId="2" fontId="55" fillId="61" borderId="48" xfId="0" applyNumberFormat="1" applyFont="1" applyFill="1" applyBorder="1" applyAlignment="1">
      <alignment horizontal="center" vertical="center"/>
    </xf>
    <xf numFmtId="165" fontId="26" fillId="61" borderId="45" xfId="0" applyNumberFormat="1" applyFont="1" applyFill="1" applyBorder="1" applyAlignment="1">
      <alignment horizontal="center" vertical="center"/>
    </xf>
    <xf numFmtId="165" fontId="55" fillId="61" borderId="45" xfId="0" applyNumberFormat="1" applyFont="1" applyFill="1" applyBorder="1" applyAlignment="1">
      <alignment horizontal="center" vertical="center"/>
    </xf>
    <xf numFmtId="168" fontId="26" fillId="61" borderId="68" xfId="0" applyNumberFormat="1" applyFont="1" applyFill="1" applyBorder="1" applyAlignment="1">
      <alignment horizontal="center" vertical="center"/>
    </xf>
    <xf numFmtId="2" fontId="55" fillId="61" borderId="43" xfId="0" applyNumberFormat="1" applyFont="1" applyFill="1" applyBorder="1" applyAlignment="1">
      <alignment horizontal="center" vertical="center"/>
    </xf>
    <xf numFmtId="2" fontId="26" fillId="61" borderId="68" xfId="0" applyNumberFormat="1" applyFont="1" applyFill="1" applyBorder="1" applyAlignment="1">
      <alignment horizontal="center" vertical="center"/>
    </xf>
    <xf numFmtId="2" fontId="26" fillId="61" borderId="32" xfId="0" applyNumberFormat="1" applyFont="1" applyFill="1" applyBorder="1" applyAlignment="1" applyProtection="1">
      <alignment horizontal="center" vertical="center"/>
      <protection locked="0"/>
    </xf>
    <xf numFmtId="165" fontId="26" fillId="61" borderId="49" xfId="0" applyNumberFormat="1" applyFont="1" applyFill="1" applyBorder="1" applyAlignment="1">
      <alignment horizontal="center" vertical="center"/>
    </xf>
    <xf numFmtId="168" fontId="26" fillId="61" borderId="41" xfId="0" applyNumberFormat="1" applyFont="1" applyFill="1" applyBorder="1" applyAlignment="1">
      <alignment horizontal="center" vertical="center"/>
    </xf>
    <xf numFmtId="2" fontId="26" fillId="61" borderId="43" xfId="0" applyNumberFormat="1" applyFont="1" applyFill="1" applyBorder="1" applyAlignment="1">
      <alignment horizontal="center" vertical="center"/>
    </xf>
    <xf numFmtId="168" fontId="26" fillId="61" borderId="43" xfId="0" applyNumberFormat="1" applyFont="1" applyFill="1" applyBorder="1" applyAlignment="1">
      <alignment horizontal="center" vertical="center"/>
    </xf>
    <xf numFmtId="2" fontId="26" fillId="61" borderId="82" xfId="0" applyNumberFormat="1" applyFont="1" applyFill="1" applyBorder="1" applyAlignment="1" applyProtection="1">
      <alignment horizontal="center" vertical="center"/>
    </xf>
    <xf numFmtId="2" fontId="26" fillId="61" borderId="45" xfId="0" applyNumberFormat="1" applyFont="1" applyFill="1" applyBorder="1" applyAlignment="1">
      <alignment horizontal="center" vertical="center"/>
    </xf>
    <xf numFmtId="0" fontId="29" fillId="61" borderId="68" xfId="41" applyNumberFormat="1" applyFont="1" applyFill="1" applyBorder="1" applyAlignment="1" applyProtection="1">
      <alignment horizontal="center" vertical="center"/>
    </xf>
    <xf numFmtId="0" fontId="26" fillId="61" borderId="40" xfId="41" applyNumberFormat="1" applyFont="1" applyFill="1" applyBorder="1" applyAlignment="1" applyProtection="1">
      <alignment horizontal="center" vertical="center"/>
    </xf>
    <xf numFmtId="0" fontId="0" fillId="61" borderId="0" xfId="0" applyFill="1" applyBorder="1"/>
    <xf numFmtId="0" fontId="0" fillId="61" borderId="0" xfId="0" applyFill="1"/>
    <xf numFmtId="3" fontId="26" fillId="33" borderId="179" xfId="110" applyNumberFormat="1" applyFont="1" applyFill="1" applyBorder="1" applyAlignment="1">
      <alignment horizontal="center"/>
    </xf>
    <xf numFmtId="165" fontId="26" fillId="33" borderId="179" xfId="110" applyNumberFormat="1" applyFont="1" applyFill="1" applyBorder="1" applyAlignment="1">
      <alignment horizontal="center"/>
    </xf>
    <xf numFmtId="168" fontId="26" fillId="61" borderId="183" xfId="0" applyNumberFormat="1" applyFont="1" applyFill="1" applyBorder="1" applyAlignment="1">
      <alignment horizontal="center" vertical="center"/>
    </xf>
    <xf numFmtId="0" fontId="59" fillId="61" borderId="180" xfId="0" applyNumberFormat="1" applyFont="1" applyFill="1" applyBorder="1" applyAlignment="1" applyProtection="1">
      <alignment horizontal="center"/>
    </xf>
    <xf numFmtId="0" fontId="82" fillId="61" borderId="180" xfId="0" applyNumberFormat="1" applyFont="1" applyFill="1" applyBorder="1" applyAlignment="1" applyProtection="1">
      <alignment horizontal="center"/>
    </xf>
    <xf numFmtId="2" fontId="55" fillId="61" borderId="71" xfId="0" applyNumberFormat="1" applyFont="1" applyFill="1" applyBorder="1" applyAlignment="1">
      <alignment horizontal="center" vertical="center"/>
    </xf>
    <xf numFmtId="2" fontId="55" fillId="61" borderId="86" xfId="0" applyNumberFormat="1" applyFont="1" applyFill="1" applyBorder="1" applyAlignment="1">
      <alignment horizontal="center" vertical="center"/>
    </xf>
    <xf numFmtId="2" fontId="26" fillId="61" borderId="32" xfId="0" applyNumberFormat="1" applyFont="1" applyFill="1" applyBorder="1" applyAlignment="1" applyProtection="1">
      <alignment horizontal="center" vertical="center"/>
    </xf>
    <xf numFmtId="168" fontId="26" fillId="61" borderId="38" xfId="0" applyNumberFormat="1" applyFont="1" applyFill="1" applyBorder="1" applyAlignment="1">
      <alignment horizontal="center" vertical="center"/>
    </xf>
    <xf numFmtId="2" fontId="55" fillId="61" borderId="44" xfId="0" applyNumberFormat="1" applyFont="1" applyFill="1" applyBorder="1" applyAlignment="1">
      <alignment horizontal="center" vertical="center"/>
    </xf>
    <xf numFmtId="165" fontId="26" fillId="33" borderId="178" xfId="110" applyNumberFormat="1" applyFont="1" applyFill="1" applyBorder="1" applyAlignment="1">
      <alignment horizontal="center"/>
    </xf>
    <xf numFmtId="165" fontId="26" fillId="0" borderId="178" xfId="110" applyNumberFormat="1" applyFont="1" applyBorder="1" applyAlignment="1">
      <alignment horizontal="center"/>
    </xf>
    <xf numFmtId="2" fontId="55" fillId="57" borderId="181" xfId="0" applyNumberFormat="1" applyFont="1" applyFill="1" applyBorder="1" applyAlignment="1">
      <alignment horizontal="center" vertical="center"/>
    </xf>
    <xf numFmtId="165" fontId="26" fillId="33" borderId="184" xfId="0" applyNumberFormat="1" applyFont="1" applyFill="1" applyBorder="1" applyAlignment="1">
      <alignment horizontal="center" vertical="center"/>
    </xf>
    <xf numFmtId="165" fontId="26" fillId="33" borderId="167" xfId="110" applyNumberFormat="1" applyFont="1" applyFill="1" applyBorder="1" applyAlignment="1">
      <alignment horizontal="center"/>
    </xf>
    <xf numFmtId="165" fontId="26" fillId="0" borderId="167" xfId="110" applyNumberFormat="1" applyFont="1" applyBorder="1" applyAlignment="1">
      <alignment horizontal="center"/>
    </xf>
    <xf numFmtId="165" fontId="26" fillId="33" borderId="80" xfId="0" applyNumberFormat="1" applyFont="1" applyFill="1" applyBorder="1" applyAlignment="1">
      <alignment horizontal="center" vertical="center"/>
    </xf>
    <xf numFmtId="165" fontId="26" fillId="61" borderId="46" xfId="0" applyNumberFormat="1" applyFont="1" applyFill="1" applyBorder="1" applyAlignment="1">
      <alignment horizontal="center" vertical="center"/>
    </xf>
    <xf numFmtId="2" fontId="26" fillId="61" borderId="82" xfId="0" applyNumberFormat="1" applyFont="1" applyFill="1" applyBorder="1" applyAlignment="1" applyProtection="1">
      <alignment horizontal="center" vertical="center"/>
      <protection locked="0"/>
    </xf>
    <xf numFmtId="2" fontId="26" fillId="61" borderId="47" xfId="0" applyNumberFormat="1" applyFont="1" applyFill="1" applyBorder="1" applyAlignment="1" applyProtection="1">
      <alignment horizontal="center" vertical="center"/>
    </xf>
    <xf numFmtId="2" fontId="26" fillId="61" borderId="48" xfId="0" applyNumberFormat="1" applyFont="1" applyFill="1" applyBorder="1" applyAlignment="1" applyProtection="1">
      <alignment horizontal="center" vertical="center"/>
    </xf>
    <xf numFmtId="2" fontId="26" fillId="61" borderId="49" xfId="0" applyNumberFormat="1" applyFont="1" applyFill="1" applyBorder="1" applyAlignment="1" applyProtection="1">
      <alignment horizontal="center" vertical="center"/>
    </xf>
    <xf numFmtId="2" fontId="26" fillId="61" borderId="46" xfId="0" applyNumberFormat="1" applyFont="1" applyFill="1" applyBorder="1" applyAlignment="1" applyProtection="1">
      <alignment horizontal="center" vertical="center"/>
    </xf>
    <xf numFmtId="2" fontId="26" fillId="61" borderId="50" xfId="0" applyNumberFormat="1" applyFont="1" applyFill="1" applyBorder="1" applyAlignment="1" applyProtection="1">
      <alignment horizontal="center" vertical="center"/>
    </xf>
    <xf numFmtId="2" fontId="26" fillId="61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165" xfId="0" applyBorder="1" applyAlignment="1">
      <alignment horizontal="center" vertical="center"/>
    </xf>
    <xf numFmtId="0" fontId="0" fillId="0" borderId="164" xfId="0" applyBorder="1" applyAlignment="1">
      <alignment horizontal="center" vertical="center"/>
    </xf>
    <xf numFmtId="0" fontId="0" fillId="64" borderId="164" xfId="0" applyFill="1" applyBorder="1" applyAlignment="1">
      <alignment horizontal="center" vertical="center"/>
    </xf>
    <xf numFmtId="0" fontId="0" fillId="59" borderId="164" xfId="0" applyFill="1" applyBorder="1" applyAlignment="1">
      <alignment horizontal="center" vertical="center"/>
    </xf>
    <xf numFmtId="0" fontId="0" fillId="59" borderId="174" xfId="0" applyFill="1" applyBorder="1" applyAlignment="1">
      <alignment horizontal="center" vertical="center"/>
    </xf>
    <xf numFmtId="0" fontId="0" fillId="59" borderId="175" xfId="0" applyFill="1" applyBorder="1" applyAlignment="1">
      <alignment horizontal="center" vertical="center"/>
    </xf>
    <xf numFmtId="2" fontId="83" fillId="33" borderId="68" xfId="0" applyNumberFormat="1" applyFont="1" applyFill="1" applyBorder="1" applyAlignment="1">
      <alignment horizontal="center" vertical="center"/>
    </xf>
    <xf numFmtId="0" fontId="80" fillId="61" borderId="177" xfId="0" applyNumberFormat="1" applyFont="1" applyFill="1" applyBorder="1" applyAlignment="1" applyProtection="1">
      <alignment horizontal="center"/>
    </xf>
    <xf numFmtId="168" fontId="26" fillId="61" borderId="76" xfId="0" applyNumberFormat="1" applyFont="1" applyFill="1" applyBorder="1" applyAlignment="1">
      <alignment horizontal="center" vertical="center"/>
    </xf>
    <xf numFmtId="2" fontId="26" fillId="61" borderId="40" xfId="60" applyNumberFormat="1" applyFont="1" applyFill="1" applyBorder="1" applyAlignment="1" applyProtection="1">
      <alignment horizontal="center" vertical="center"/>
    </xf>
    <xf numFmtId="0" fontId="18" fillId="61" borderId="0" xfId="41" applyFill="1" applyBorder="1"/>
    <xf numFmtId="0" fontId="18" fillId="61" borderId="0" xfId="41" applyFill="1"/>
    <xf numFmtId="0" fontId="81" fillId="61" borderId="180" xfId="0" applyNumberFormat="1" applyFont="1" applyFill="1" applyBorder="1" applyAlignment="1" applyProtection="1">
      <alignment horizontal="center"/>
    </xf>
    <xf numFmtId="165" fontId="75" fillId="63" borderId="165" xfId="0" applyNumberFormat="1" applyFont="1" applyFill="1" applyBorder="1" applyAlignment="1">
      <alignment horizontal="center" vertical="center"/>
    </xf>
    <xf numFmtId="165" fontId="75" fillId="63" borderId="142" xfId="0" applyNumberFormat="1" applyFont="1" applyFill="1" applyBorder="1" applyAlignment="1">
      <alignment horizontal="center" vertical="center"/>
    </xf>
    <xf numFmtId="165" fontId="75" fillId="63" borderId="146" xfId="0" applyNumberFormat="1" applyFont="1" applyFill="1" applyBorder="1" applyAlignment="1">
      <alignment horizontal="center" vertical="center"/>
    </xf>
    <xf numFmtId="165" fontId="75" fillId="67" borderId="162" xfId="0" applyNumberFormat="1" applyFont="1" applyFill="1" applyBorder="1" applyAlignment="1">
      <alignment horizontal="center" vertical="center"/>
    </xf>
    <xf numFmtId="165" fontId="75" fillId="63" borderId="29" xfId="0" applyNumberFormat="1" applyFont="1" applyFill="1" applyBorder="1" applyAlignment="1">
      <alignment horizontal="center" vertical="center"/>
    </xf>
    <xf numFmtId="165" fontId="75" fillId="67" borderId="29" xfId="0" applyNumberFormat="1" applyFont="1" applyFill="1" applyBorder="1" applyAlignment="1">
      <alignment horizontal="center" vertical="center"/>
    </xf>
    <xf numFmtId="165" fontId="75" fillId="63" borderId="70" xfId="0" applyNumberFormat="1" applyFont="1" applyFill="1" applyBorder="1" applyAlignment="1">
      <alignment horizontal="center" vertical="center"/>
    </xf>
    <xf numFmtId="165" fontId="75" fillId="63" borderId="24" xfId="0" applyNumberFormat="1" applyFont="1" applyFill="1" applyBorder="1" applyAlignment="1">
      <alignment horizontal="center" vertical="center"/>
    </xf>
    <xf numFmtId="165" fontId="75" fillId="67" borderId="161" xfId="0" applyNumberFormat="1" applyFont="1" applyFill="1" applyBorder="1" applyAlignment="1">
      <alignment horizontal="center" vertical="center"/>
    </xf>
    <xf numFmtId="165" fontId="75" fillId="63" borderId="157" xfId="0" applyNumberFormat="1" applyFont="1" applyFill="1" applyBorder="1" applyAlignment="1">
      <alignment horizontal="center" vertical="center"/>
    </xf>
    <xf numFmtId="165" fontId="75" fillId="63" borderId="161" xfId="0" applyNumberFormat="1" applyFont="1" applyFill="1" applyBorder="1" applyAlignment="1">
      <alignment horizontal="center" vertical="center"/>
    </xf>
    <xf numFmtId="165" fontId="75" fillId="63" borderId="107" xfId="0" applyNumberFormat="1" applyFont="1" applyFill="1" applyBorder="1" applyAlignment="1">
      <alignment horizontal="center" vertical="center"/>
    </xf>
    <xf numFmtId="165" fontId="75" fillId="63" borderId="163" xfId="0" applyNumberFormat="1" applyFont="1" applyFill="1" applyBorder="1" applyAlignment="1">
      <alignment horizontal="center" vertical="center"/>
    </xf>
    <xf numFmtId="165" fontId="75" fillId="67" borderId="168" xfId="0" applyNumberFormat="1" applyFont="1" applyFill="1" applyBorder="1" applyAlignment="1">
      <alignment horizontal="center" vertical="center"/>
    </xf>
    <xf numFmtId="165" fontId="75" fillId="67" borderId="107" xfId="0" applyNumberFormat="1" applyFont="1" applyFill="1" applyBorder="1" applyAlignment="1">
      <alignment horizontal="center" vertical="center"/>
    </xf>
    <xf numFmtId="165" fontId="75" fillId="63" borderId="168" xfId="0" applyNumberFormat="1" applyFont="1" applyFill="1" applyBorder="1" applyAlignment="1">
      <alignment horizontal="center" vertical="center"/>
    </xf>
    <xf numFmtId="165" fontId="75" fillId="63" borderId="169" xfId="0" applyNumberFormat="1" applyFont="1" applyFill="1" applyBorder="1" applyAlignment="1">
      <alignment horizontal="center" vertical="center"/>
    </xf>
    <xf numFmtId="165" fontId="75" fillId="63" borderId="108" xfId="0" applyNumberFormat="1" applyFont="1" applyFill="1" applyBorder="1" applyAlignment="1">
      <alignment horizontal="center" vertical="center"/>
    </xf>
    <xf numFmtId="165" fontId="75" fillId="63" borderId="170" xfId="0" applyNumberFormat="1" applyFont="1" applyFill="1" applyBorder="1" applyAlignment="1">
      <alignment horizontal="center" vertical="center"/>
    </xf>
    <xf numFmtId="165" fontId="75" fillId="67" borderId="135" xfId="0" applyNumberFormat="1" applyFont="1" applyFill="1" applyBorder="1" applyAlignment="1">
      <alignment horizontal="center" vertical="center"/>
    </xf>
    <xf numFmtId="165" fontId="75" fillId="67" borderId="140" xfId="0" applyNumberFormat="1" applyFont="1" applyFill="1" applyBorder="1" applyAlignment="1">
      <alignment horizontal="center" vertical="center"/>
    </xf>
    <xf numFmtId="165" fontId="75" fillId="63" borderId="137" xfId="0" applyNumberFormat="1" applyFont="1" applyFill="1" applyBorder="1" applyAlignment="1">
      <alignment horizontal="center" vertical="center"/>
    </xf>
    <xf numFmtId="165" fontId="75" fillId="67" borderId="143" xfId="0" applyNumberFormat="1" applyFont="1" applyFill="1" applyBorder="1" applyAlignment="1">
      <alignment horizontal="center" vertical="center"/>
    </xf>
    <xf numFmtId="165" fontId="75" fillId="67" borderId="137" xfId="0" applyNumberFormat="1" applyFont="1" applyFill="1" applyBorder="1" applyAlignment="1">
      <alignment horizontal="center" vertical="center"/>
    </xf>
    <xf numFmtId="165" fontId="75" fillId="67" borderId="136" xfId="0" applyNumberFormat="1" applyFont="1" applyFill="1" applyBorder="1" applyAlignment="1">
      <alignment horizontal="center" vertical="center"/>
    </xf>
    <xf numFmtId="165" fontId="75" fillId="63" borderId="154" xfId="0" applyNumberFormat="1" applyFont="1" applyFill="1" applyBorder="1" applyAlignment="1">
      <alignment horizontal="center" vertical="center"/>
    </xf>
    <xf numFmtId="165" fontId="75" fillId="67" borderId="134" xfId="0" applyNumberFormat="1" applyFont="1" applyFill="1" applyBorder="1" applyAlignment="1">
      <alignment horizontal="center" vertical="center"/>
    </xf>
    <xf numFmtId="165" fontId="75" fillId="63" borderId="27" xfId="0" applyNumberFormat="1" applyFont="1" applyFill="1" applyBorder="1" applyAlignment="1">
      <alignment horizontal="center" vertical="center"/>
    </xf>
    <xf numFmtId="165" fontId="75" fillId="63" borderId="12" xfId="0" applyNumberFormat="1" applyFont="1" applyFill="1" applyBorder="1" applyAlignment="1">
      <alignment horizontal="center" vertical="center"/>
    </xf>
    <xf numFmtId="165" fontId="75" fillId="67" borderId="13" xfId="0" applyNumberFormat="1" applyFont="1" applyFill="1" applyBorder="1" applyAlignment="1">
      <alignment horizontal="center" vertical="center"/>
    </xf>
    <xf numFmtId="165" fontId="75" fillId="67" borderId="27" xfId="0" applyNumberFormat="1" applyFont="1" applyFill="1" applyBorder="1" applyAlignment="1">
      <alignment horizontal="center" vertical="center"/>
    </xf>
    <xf numFmtId="165" fontId="75" fillId="63" borderId="119" xfId="0" applyNumberFormat="1" applyFont="1" applyFill="1" applyBorder="1" applyAlignment="1">
      <alignment horizontal="center" vertical="center"/>
    </xf>
    <xf numFmtId="165" fontId="75" fillId="67" borderId="125" xfId="0" applyNumberFormat="1" applyFont="1" applyFill="1" applyBorder="1" applyAlignment="1">
      <alignment horizontal="center" vertical="center"/>
    </xf>
    <xf numFmtId="168" fontId="26" fillId="61" borderId="40" xfId="0" applyNumberFormat="1" applyFont="1" applyFill="1" applyBorder="1" applyAlignment="1">
      <alignment horizontal="center" vertical="center"/>
    </xf>
    <xf numFmtId="2" fontId="26" fillId="68" borderId="32" xfId="0" applyNumberFormat="1" applyFont="1" applyFill="1" applyBorder="1" applyAlignment="1" applyProtection="1">
      <alignment horizontal="center" vertical="center"/>
      <protection locked="0"/>
    </xf>
    <xf numFmtId="0" fontId="70" fillId="0" borderId="0" xfId="0" applyFont="1" applyAlignment="1">
      <alignment horizontal="center" vertical="center"/>
    </xf>
    <xf numFmtId="0" fontId="71" fillId="62" borderId="16" xfId="0" applyFont="1" applyFill="1" applyBorder="1" applyAlignment="1">
      <alignment horizontal="center" vertical="center"/>
    </xf>
    <xf numFmtId="0" fontId="71" fillId="62" borderId="17" xfId="0" applyFont="1" applyFill="1" applyBorder="1" applyAlignment="1">
      <alignment horizontal="center" vertical="center"/>
    </xf>
    <xf numFmtId="0" fontId="71" fillId="62" borderId="18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73" fillId="63" borderId="16" xfId="41" applyFont="1" applyFill="1" applyBorder="1" applyAlignment="1" applyProtection="1">
      <alignment horizontal="center" vertical="center"/>
    </xf>
    <xf numFmtId="0" fontId="73" fillId="63" borderId="17" xfId="41" applyFont="1" applyFill="1" applyBorder="1" applyAlignment="1" applyProtection="1">
      <alignment horizontal="center" vertical="center"/>
    </xf>
    <xf numFmtId="0" fontId="73" fillId="63" borderId="18" xfId="41" applyFont="1" applyFill="1" applyBorder="1" applyAlignment="1" applyProtection="1">
      <alignment horizontal="center" vertical="center"/>
    </xf>
    <xf numFmtId="0" fontId="73" fillId="62" borderId="16" xfId="41" applyFont="1" applyFill="1" applyBorder="1" applyAlignment="1" applyProtection="1">
      <alignment horizontal="center" vertical="center"/>
    </xf>
    <xf numFmtId="0" fontId="73" fillId="62" borderId="17" xfId="41" applyFont="1" applyFill="1" applyBorder="1" applyAlignment="1" applyProtection="1">
      <alignment horizontal="center" vertical="center"/>
    </xf>
    <xf numFmtId="0" fontId="73" fillId="62" borderId="18" xfId="41" applyFont="1" applyFill="1" applyBorder="1" applyAlignment="1" applyProtection="1">
      <alignment horizontal="center" vertical="center"/>
    </xf>
    <xf numFmtId="0" fontId="73" fillId="62" borderId="37" xfId="41" applyFont="1" applyFill="1" applyBorder="1" applyAlignment="1" applyProtection="1">
      <alignment horizontal="center" vertical="center"/>
    </xf>
    <xf numFmtId="0" fontId="73" fillId="62" borderId="0" xfId="41" applyFont="1" applyFill="1" applyBorder="1" applyAlignment="1" applyProtection="1">
      <alignment horizontal="center" vertical="center"/>
    </xf>
    <xf numFmtId="0" fontId="73" fillId="62" borderId="24" xfId="41" applyFont="1" applyFill="1" applyBorder="1" applyAlignment="1" applyProtection="1">
      <alignment horizontal="center" vertical="center"/>
    </xf>
    <xf numFmtId="0" fontId="33" fillId="0" borderId="10" xfId="0" applyFont="1" applyBorder="1" applyAlignment="1" applyProtection="1">
      <alignment horizontal="left" vertical="center"/>
    </xf>
    <xf numFmtId="0" fontId="33" fillId="0" borderId="0" xfId="0" applyFont="1" applyAlignment="1" applyProtection="1">
      <alignment horizontal="left" vertical="center"/>
    </xf>
    <xf numFmtId="0" fontId="21" fillId="62" borderId="20" xfId="41" applyFont="1" applyFill="1" applyBorder="1" applyAlignment="1" applyProtection="1">
      <alignment horizontal="center" vertical="center" wrapText="1"/>
    </xf>
    <xf numFmtId="0" fontId="21" fillId="62" borderId="51" xfId="41" applyFont="1" applyFill="1" applyBorder="1" applyAlignment="1" applyProtection="1">
      <alignment horizontal="center" vertical="center" wrapText="1"/>
    </xf>
    <xf numFmtId="2" fontId="66" fillId="62" borderId="144" xfId="61" applyNumberFormat="1" applyFont="1" applyFill="1" applyBorder="1" applyAlignment="1">
      <alignment horizontal="center" vertical="center" wrapText="1"/>
    </xf>
    <xf numFmtId="2" fontId="66" fillId="62" borderId="128" xfId="61" applyNumberFormat="1" applyFont="1" applyFill="1" applyBorder="1" applyAlignment="1">
      <alignment horizontal="center" vertical="center" wrapText="1"/>
    </xf>
    <xf numFmtId="2" fontId="66" fillId="62" borderId="138" xfId="61" applyNumberFormat="1" applyFont="1" applyFill="1" applyBorder="1" applyAlignment="1">
      <alignment horizontal="center" vertical="center" wrapText="1"/>
    </xf>
    <xf numFmtId="2" fontId="66" fillId="62" borderId="54" xfId="61" applyNumberFormat="1" applyFont="1" applyFill="1" applyBorder="1" applyAlignment="1">
      <alignment horizontal="center" vertical="center" wrapText="1"/>
    </xf>
    <xf numFmtId="2" fontId="66" fillId="62" borderId="92" xfId="61" applyNumberFormat="1" applyFont="1" applyFill="1" applyBorder="1" applyAlignment="1">
      <alignment horizontal="center" vertical="center" wrapText="1"/>
    </xf>
    <xf numFmtId="2" fontId="66" fillId="62" borderId="93" xfId="61" applyNumberFormat="1" applyFont="1" applyFill="1" applyBorder="1" applyAlignment="1">
      <alignment horizontal="center" vertical="center" wrapText="1"/>
    </xf>
    <xf numFmtId="2" fontId="67" fillId="62" borderId="54" xfId="61" applyNumberFormat="1" applyFont="1" applyFill="1" applyBorder="1" applyAlignment="1">
      <alignment horizontal="center" vertical="center" wrapText="1"/>
    </xf>
    <xf numFmtId="2" fontId="67" fillId="62" borderId="92" xfId="61" applyNumberFormat="1" applyFont="1" applyFill="1" applyBorder="1" applyAlignment="1">
      <alignment horizontal="center" vertical="center" wrapText="1"/>
    </xf>
    <xf numFmtId="2" fontId="67" fillId="62" borderId="97" xfId="61" applyNumberFormat="1" applyFont="1" applyFill="1" applyBorder="1" applyAlignment="1">
      <alignment horizontal="center" vertical="center" wrapText="1"/>
    </xf>
    <xf numFmtId="0" fontId="28" fillId="62" borderId="28" xfId="41" applyFont="1" applyFill="1" applyBorder="1" applyAlignment="1" applyProtection="1">
      <alignment horizontal="center" vertical="center" wrapText="1"/>
    </xf>
    <xf numFmtId="0" fontId="28" fillId="62" borderId="67" xfId="41" applyFont="1" applyFill="1" applyBorder="1" applyAlignment="1" applyProtection="1">
      <alignment horizontal="center" vertical="center" wrapText="1"/>
    </xf>
    <xf numFmtId="0" fontId="28" fillId="62" borderId="35" xfId="41" applyFont="1" applyFill="1" applyBorder="1" applyAlignment="1" applyProtection="1">
      <alignment horizontal="center" vertical="center"/>
    </xf>
    <xf numFmtId="0" fontId="28" fillId="62" borderId="66" xfId="41" applyFont="1" applyFill="1" applyBorder="1" applyAlignment="1" applyProtection="1">
      <alignment horizontal="center" vertical="center"/>
    </xf>
    <xf numFmtId="0" fontId="28" fillId="62" borderId="52" xfId="41" applyFont="1" applyFill="1" applyBorder="1" applyAlignment="1" applyProtection="1">
      <alignment horizontal="center" vertical="center"/>
    </xf>
    <xf numFmtId="0" fontId="27" fillId="62" borderId="36" xfId="0" applyFont="1" applyFill="1" applyBorder="1" applyAlignment="1" applyProtection="1">
      <alignment horizontal="center" vertical="center"/>
    </xf>
    <xf numFmtId="0" fontId="27" fillId="62" borderId="39" xfId="0" applyFont="1" applyFill="1" applyBorder="1" applyAlignment="1" applyProtection="1">
      <alignment horizontal="center" vertical="center"/>
    </xf>
    <xf numFmtId="0" fontId="27" fillId="62" borderId="53" xfId="0" applyFont="1" applyFill="1" applyBorder="1" applyAlignment="1" applyProtection="1">
      <alignment horizontal="center" vertical="center"/>
    </xf>
    <xf numFmtId="0" fontId="32" fillId="61" borderId="19" xfId="41" applyFont="1" applyFill="1" applyBorder="1" applyAlignment="1" applyProtection="1">
      <alignment horizontal="center" vertical="center" wrapText="1"/>
    </xf>
    <xf numFmtId="0" fontId="32" fillId="61" borderId="21" xfId="41" applyFont="1" applyFill="1" applyBorder="1" applyAlignment="1" applyProtection="1">
      <alignment horizontal="center" vertical="center" wrapText="1"/>
    </xf>
    <xf numFmtId="0" fontId="32" fillId="61" borderId="37" xfId="41" applyFont="1" applyFill="1" applyBorder="1" applyAlignment="1" applyProtection="1">
      <alignment horizontal="center" vertical="center" wrapText="1"/>
    </xf>
    <xf numFmtId="0" fontId="32" fillId="61" borderId="24" xfId="41" applyFont="1" applyFill="1" applyBorder="1" applyAlignment="1" applyProtection="1">
      <alignment horizontal="center" vertical="center" wrapText="1"/>
    </xf>
    <xf numFmtId="0" fontId="32" fillId="61" borderId="22" xfId="41" applyFont="1" applyFill="1" applyBorder="1" applyAlignment="1" applyProtection="1">
      <alignment horizontal="center" vertical="center" wrapText="1"/>
    </xf>
    <xf numFmtId="0" fontId="32" fillId="61" borderId="26" xfId="41" applyFont="1" applyFill="1" applyBorder="1" applyAlignment="1" applyProtection="1">
      <alignment horizontal="center" vertical="center" wrapText="1"/>
    </xf>
    <xf numFmtId="0" fontId="27" fillId="62" borderId="54" xfId="0" applyFont="1" applyFill="1" applyBorder="1" applyAlignment="1" applyProtection="1">
      <alignment horizontal="center"/>
    </xf>
    <xf numFmtId="0" fontId="27" fillId="62" borderId="92" xfId="0" applyFont="1" applyFill="1" applyBorder="1" applyAlignment="1" applyProtection="1">
      <alignment horizontal="center"/>
    </xf>
    <xf numFmtId="0" fontId="27" fillId="62" borderId="97" xfId="0" applyFont="1" applyFill="1" applyBorder="1" applyAlignment="1" applyProtection="1">
      <alignment horizontal="center"/>
    </xf>
    <xf numFmtId="0" fontId="27" fillId="62" borderId="98" xfId="0" applyFont="1" applyFill="1" applyBorder="1" applyAlignment="1" applyProtection="1">
      <alignment horizontal="center"/>
    </xf>
    <xf numFmtId="0" fontId="27" fillId="62" borderId="102" xfId="0" applyFont="1" applyFill="1" applyBorder="1" applyAlignment="1" applyProtection="1">
      <alignment horizontal="center"/>
    </xf>
    <xf numFmtId="2" fontId="66" fillId="62" borderId="98" xfId="61" applyNumberFormat="1" applyFont="1" applyFill="1" applyBorder="1" applyAlignment="1">
      <alignment horizontal="center" vertical="center" wrapText="1"/>
    </xf>
    <xf numFmtId="2" fontId="66" fillId="62" borderId="102" xfId="61" applyNumberFormat="1" applyFont="1" applyFill="1" applyBorder="1" applyAlignment="1">
      <alignment horizontal="center" vertical="center" wrapText="1"/>
    </xf>
    <xf numFmtId="0" fontId="27" fillId="62" borderId="54" xfId="0" applyFont="1" applyFill="1" applyBorder="1" applyAlignment="1" applyProtection="1">
      <alignment horizontal="center" vertical="center"/>
    </xf>
    <xf numFmtId="0" fontId="27" fillId="62" borderId="92" xfId="0" applyFont="1" applyFill="1" applyBorder="1" applyAlignment="1" applyProtection="1">
      <alignment horizontal="center" vertical="center"/>
    </xf>
    <xf numFmtId="0" fontId="27" fillId="62" borderId="97" xfId="0" applyFont="1" applyFill="1" applyBorder="1" applyAlignment="1" applyProtection="1">
      <alignment horizontal="center" vertical="center"/>
    </xf>
    <xf numFmtId="0" fontId="27" fillId="62" borderId="98" xfId="0" applyFont="1" applyFill="1" applyBorder="1" applyAlignment="1" applyProtection="1">
      <alignment horizontal="center" vertical="center" wrapText="1"/>
    </xf>
    <xf numFmtId="0" fontId="27" fillId="62" borderId="105" xfId="0" applyFont="1" applyFill="1" applyBorder="1" applyAlignment="1" applyProtection="1">
      <alignment horizontal="center" vertical="center" wrapText="1"/>
    </xf>
    <xf numFmtId="0" fontId="27" fillId="62" borderId="54" xfId="0" applyFont="1" applyFill="1" applyBorder="1" applyAlignment="1" applyProtection="1">
      <alignment horizontal="center" vertical="center" wrapText="1"/>
    </xf>
    <xf numFmtId="0" fontId="27" fillId="62" borderId="109" xfId="0" applyFont="1" applyFill="1" applyBorder="1" applyAlignment="1" applyProtection="1">
      <alignment horizontal="center" vertical="center" wrapText="1"/>
    </xf>
    <xf numFmtId="0" fontId="27" fillId="62" borderId="97" xfId="0" applyFont="1" applyFill="1" applyBorder="1" applyAlignment="1" applyProtection="1">
      <alignment horizontal="center" vertical="center" wrapText="1"/>
    </xf>
    <xf numFmtId="2" fontId="67" fillId="62" borderId="98" xfId="61" applyNumberFormat="1" applyFont="1" applyFill="1" applyBorder="1" applyAlignment="1">
      <alignment horizontal="center" vertical="center" wrapText="1"/>
    </xf>
    <xf numFmtId="2" fontId="67" fillId="62" borderId="105" xfId="61" applyNumberFormat="1" applyFont="1" applyFill="1" applyBorder="1" applyAlignment="1">
      <alignment horizontal="center" vertical="center" wrapText="1"/>
    </xf>
    <xf numFmtId="2" fontId="67" fillId="62" borderId="109" xfId="61" applyNumberFormat="1" applyFont="1" applyFill="1" applyBorder="1" applyAlignment="1">
      <alignment horizontal="center" vertical="center" wrapText="1"/>
    </xf>
    <xf numFmtId="0" fontId="27" fillId="62" borderId="105" xfId="0" applyFont="1" applyFill="1" applyBorder="1" applyAlignment="1" applyProtection="1">
      <alignment horizontal="center"/>
    </xf>
    <xf numFmtId="0" fontId="27" fillId="62" borderId="109" xfId="0" applyFont="1" applyFill="1" applyBorder="1" applyAlignment="1" applyProtection="1">
      <alignment horizontal="center"/>
    </xf>
    <xf numFmtId="0" fontId="27" fillId="62" borderId="102" xfId="0" applyFont="1" applyFill="1" applyBorder="1" applyAlignment="1" applyProtection="1">
      <alignment horizontal="center" vertical="center" wrapText="1"/>
    </xf>
    <xf numFmtId="0" fontId="27" fillId="62" borderId="123" xfId="0" applyFont="1" applyFill="1" applyBorder="1" applyAlignment="1" applyProtection="1">
      <alignment horizontal="center" vertical="center" wrapText="1"/>
    </xf>
    <xf numFmtId="0" fontId="27" fillId="62" borderId="121" xfId="0" applyFont="1" applyFill="1" applyBorder="1" applyAlignment="1" applyProtection="1">
      <alignment horizontal="center" vertical="center" wrapText="1"/>
    </xf>
    <xf numFmtId="0" fontId="27" fillId="62" borderId="124" xfId="0" applyFont="1" applyFill="1" applyBorder="1" applyAlignment="1" applyProtection="1">
      <alignment horizontal="center" vertical="center" wrapText="1"/>
    </xf>
    <xf numFmtId="0" fontId="27" fillId="62" borderId="130" xfId="0" applyFont="1" applyFill="1" applyBorder="1" applyAlignment="1" applyProtection="1">
      <alignment horizontal="center" vertical="center" wrapText="1"/>
    </xf>
    <xf numFmtId="0" fontId="27" fillId="62" borderId="128" xfId="0" applyFont="1" applyFill="1" applyBorder="1" applyAlignment="1" applyProtection="1">
      <alignment horizontal="center" vertical="center" wrapText="1"/>
    </xf>
    <xf numFmtId="0" fontId="27" fillId="62" borderId="131" xfId="0" applyFont="1" applyFill="1" applyBorder="1" applyAlignment="1" applyProtection="1">
      <alignment horizontal="center" vertical="center" wrapText="1"/>
    </xf>
    <xf numFmtId="2" fontId="53" fillId="62" borderId="130" xfId="61" applyNumberFormat="1" applyFont="1" applyFill="1" applyBorder="1" applyAlignment="1">
      <alignment horizontal="center" vertical="center" wrapText="1"/>
    </xf>
    <xf numFmtId="2" fontId="53" fillId="62" borderId="127" xfId="61" applyNumberFormat="1" applyFont="1" applyFill="1" applyBorder="1" applyAlignment="1">
      <alignment horizontal="center" vertical="center" wrapText="1"/>
    </xf>
    <xf numFmtId="0" fontId="27" fillId="62" borderId="123" xfId="0" applyFont="1" applyFill="1" applyBorder="1" applyAlignment="1" applyProtection="1">
      <alignment horizontal="center"/>
    </xf>
    <xf numFmtId="0" fontId="27" fillId="62" borderId="121" xfId="0" applyFont="1" applyFill="1" applyBorder="1" applyAlignment="1" applyProtection="1">
      <alignment horizontal="center"/>
    </xf>
    <xf numFmtId="0" fontId="27" fillId="62" borderId="124" xfId="0" applyFont="1" applyFill="1" applyBorder="1" applyAlignment="1" applyProtection="1">
      <alignment horizontal="center"/>
    </xf>
    <xf numFmtId="0" fontId="27" fillId="62" borderId="130" xfId="0" applyFont="1" applyFill="1" applyBorder="1" applyAlignment="1" applyProtection="1">
      <alignment horizontal="center"/>
    </xf>
    <xf numFmtId="0" fontId="27" fillId="62" borderId="128" xfId="0" applyFont="1" applyFill="1" applyBorder="1" applyAlignment="1" applyProtection="1">
      <alignment horizontal="center"/>
    </xf>
    <xf numFmtId="0" fontId="27" fillId="62" borderId="131" xfId="0" applyFont="1" applyFill="1" applyBorder="1" applyAlignment="1" applyProtection="1">
      <alignment horizontal="center"/>
    </xf>
    <xf numFmtId="0" fontId="34" fillId="61" borderId="28" xfId="41" applyFont="1" applyFill="1" applyBorder="1" applyAlignment="1" applyProtection="1">
      <alignment horizontal="center" vertical="center"/>
    </xf>
    <xf numFmtId="0" fontId="34" fillId="61" borderId="29" xfId="41" applyFont="1" applyFill="1" applyBorder="1" applyAlignment="1" applyProtection="1">
      <alignment horizontal="center" vertical="center"/>
    </xf>
    <xf numFmtId="0" fontId="34" fillId="61" borderId="42" xfId="41" applyFont="1" applyFill="1" applyBorder="1" applyAlignment="1" applyProtection="1">
      <alignment horizontal="center" vertical="center"/>
    </xf>
    <xf numFmtId="0" fontId="32" fillId="61" borderId="28" xfId="41" applyFont="1" applyFill="1" applyBorder="1" applyAlignment="1" applyProtection="1">
      <alignment horizontal="center" vertical="center" wrapText="1"/>
    </xf>
    <xf numFmtId="0" fontId="32" fillId="61" borderId="29" xfId="41" applyFont="1" applyFill="1" applyBorder="1" applyAlignment="1" applyProtection="1">
      <alignment horizontal="center" vertical="center" wrapText="1"/>
    </xf>
    <xf numFmtId="0" fontId="32" fillId="61" borderId="42" xfId="41" applyFont="1" applyFill="1" applyBorder="1" applyAlignment="1" applyProtection="1">
      <alignment horizontal="center" vertical="center" wrapText="1"/>
    </xf>
    <xf numFmtId="0" fontId="27" fillId="62" borderId="135" xfId="0" applyFont="1" applyFill="1" applyBorder="1" applyAlignment="1" applyProtection="1">
      <alignment horizontal="center" vertical="center"/>
    </xf>
    <xf numFmtId="0" fontId="27" fillId="62" borderId="129" xfId="0" applyFont="1" applyFill="1" applyBorder="1" applyAlignment="1" applyProtection="1">
      <alignment horizontal="center" vertical="center"/>
    </xf>
    <xf numFmtId="0" fontId="27" fillId="62" borderId="132" xfId="0" applyFont="1" applyFill="1" applyBorder="1" applyAlignment="1" applyProtection="1">
      <alignment horizontal="center" vertical="center"/>
    </xf>
    <xf numFmtId="0" fontId="27" fillId="62" borderId="115" xfId="0" applyFont="1" applyFill="1" applyBorder="1" applyAlignment="1" applyProtection="1">
      <alignment horizontal="center" vertical="center"/>
    </xf>
    <xf numFmtId="0" fontId="27" fillId="62" borderId="122" xfId="0" applyFont="1" applyFill="1" applyBorder="1" applyAlignment="1" applyProtection="1">
      <alignment horizontal="center" vertical="center"/>
    </xf>
    <xf numFmtId="0" fontId="27" fillId="62" borderId="125" xfId="0" applyFont="1" applyFill="1" applyBorder="1" applyAlignment="1" applyProtection="1">
      <alignment horizontal="center" vertical="center"/>
    </xf>
    <xf numFmtId="0" fontId="27" fillId="62" borderId="133" xfId="0" applyFont="1" applyFill="1" applyBorder="1" applyAlignment="1" applyProtection="1">
      <alignment horizontal="center" vertical="center"/>
    </xf>
    <xf numFmtId="0" fontId="27" fillId="62" borderId="112" xfId="0" applyFont="1" applyFill="1" applyBorder="1" applyAlignment="1" applyProtection="1">
      <alignment horizontal="center" vertical="center"/>
    </xf>
    <xf numFmtId="0" fontId="27" fillId="62" borderId="116" xfId="0" applyFont="1" applyFill="1" applyBorder="1" applyAlignment="1" applyProtection="1">
      <alignment horizontal="center" vertical="center"/>
    </xf>
    <xf numFmtId="2" fontId="54" fillId="62" borderId="35" xfId="61" applyNumberFormat="1" applyFont="1" applyFill="1" applyBorder="1" applyAlignment="1">
      <alignment horizontal="center" vertical="center"/>
    </xf>
    <xf numFmtId="2" fontId="54" fillId="62" borderId="66" xfId="61" applyNumberFormat="1" applyFont="1" applyFill="1" applyBorder="1" applyAlignment="1">
      <alignment horizontal="center" vertical="center"/>
    </xf>
    <xf numFmtId="2" fontId="54" fillId="62" borderId="52" xfId="61" applyNumberFormat="1" applyFont="1" applyFill="1" applyBorder="1" applyAlignment="1">
      <alignment horizontal="center" vertical="center"/>
    </xf>
    <xf numFmtId="2" fontId="53" fillId="62" borderId="113" xfId="61" applyNumberFormat="1" applyFont="1" applyFill="1" applyBorder="1" applyAlignment="1">
      <alignment horizontal="center" vertical="center" wrapText="1"/>
    </xf>
    <xf numFmtId="2" fontId="53" fillId="62" borderId="110" xfId="61" applyNumberFormat="1" applyFont="1" applyFill="1" applyBorder="1" applyAlignment="1">
      <alignment horizontal="center" vertical="center" wrapText="1"/>
    </xf>
    <xf numFmtId="2" fontId="53" fillId="62" borderId="123" xfId="61" applyNumberFormat="1" applyFont="1" applyFill="1" applyBorder="1" applyAlignment="1">
      <alignment horizontal="center" vertical="center" wrapText="1"/>
    </xf>
    <xf numFmtId="2" fontId="53" fillId="62" borderId="120" xfId="61" applyNumberFormat="1" applyFont="1" applyFill="1" applyBorder="1" applyAlignment="1">
      <alignment horizontal="center" vertical="center" wrapText="1"/>
    </xf>
    <xf numFmtId="0" fontId="27" fillId="62" borderId="113" xfId="0" applyFont="1" applyFill="1" applyBorder="1" applyAlignment="1" applyProtection="1">
      <alignment horizontal="center" vertical="center" wrapText="1"/>
    </xf>
    <xf numFmtId="0" fontId="27" fillId="62" borderId="111" xfId="0" applyFont="1" applyFill="1" applyBorder="1" applyAlignment="1" applyProtection="1">
      <alignment horizontal="center" vertical="center" wrapText="1"/>
    </xf>
    <xf numFmtId="0" fontId="27" fillId="62" borderId="114" xfId="0" applyFont="1" applyFill="1" applyBorder="1" applyAlignment="1" applyProtection="1">
      <alignment horizontal="center" vertical="center" wrapText="1"/>
    </xf>
    <xf numFmtId="0" fontId="27" fillId="62" borderId="113" xfId="0" applyFont="1" applyFill="1" applyBorder="1" applyAlignment="1" applyProtection="1">
      <alignment horizontal="center"/>
    </xf>
    <xf numFmtId="0" fontId="27" fillId="62" borderId="111" xfId="0" applyFont="1" applyFill="1" applyBorder="1" applyAlignment="1" applyProtection="1">
      <alignment horizontal="center"/>
    </xf>
    <xf numFmtId="0" fontId="27" fillId="62" borderId="114" xfId="0" applyFont="1" applyFill="1" applyBorder="1" applyAlignment="1" applyProtection="1">
      <alignment horizontal="center"/>
    </xf>
    <xf numFmtId="2" fontId="53" fillId="62" borderId="54" xfId="61" applyNumberFormat="1" applyFont="1" applyFill="1" applyBorder="1" applyAlignment="1">
      <alignment horizontal="center" vertical="center" wrapText="1"/>
    </xf>
    <xf numFmtId="2" fontId="53" fillId="62" borderId="100" xfId="61" applyNumberFormat="1" applyFont="1" applyFill="1" applyBorder="1" applyAlignment="1">
      <alignment horizontal="center" vertical="center" wrapText="1"/>
    </xf>
    <xf numFmtId="2" fontId="53" fillId="62" borderId="103" xfId="61" applyNumberFormat="1" applyFont="1" applyFill="1" applyBorder="1" applyAlignment="1">
      <alignment horizontal="center" vertical="center" wrapText="1"/>
    </xf>
    <xf numFmtId="0" fontId="28" fillId="66" borderId="35" xfId="41" applyFont="1" applyFill="1" applyBorder="1" applyAlignment="1" applyProtection="1">
      <alignment horizontal="center" vertical="center"/>
    </xf>
    <xf numFmtId="0" fontId="28" fillId="66" borderId="66" xfId="41" applyFont="1" applyFill="1" applyBorder="1" applyAlignment="1" applyProtection="1">
      <alignment horizontal="center" vertical="center"/>
    </xf>
    <xf numFmtId="0" fontId="28" fillId="66" borderId="52" xfId="41" applyFont="1" applyFill="1" applyBorder="1" applyAlignment="1" applyProtection="1">
      <alignment horizontal="center" vertical="center"/>
    </xf>
    <xf numFmtId="2" fontId="75" fillId="66" borderId="78" xfId="0" applyNumberFormat="1" applyFont="1" applyFill="1" applyBorder="1" applyAlignment="1">
      <alignment horizontal="center" vertical="center"/>
    </xf>
    <xf numFmtId="2" fontId="75" fillId="66" borderId="163" xfId="0" applyNumberFormat="1" applyFont="1" applyFill="1" applyBorder="1" applyAlignment="1">
      <alignment horizontal="center" vertical="center"/>
    </xf>
    <xf numFmtId="165" fontId="75" fillId="66" borderId="150" xfId="0" applyNumberFormat="1" applyFont="1" applyFill="1" applyBorder="1" applyAlignment="1">
      <alignment horizontal="center" vertical="center"/>
    </xf>
    <xf numFmtId="165" fontId="75" fillId="66" borderId="117" xfId="0" applyNumberFormat="1" applyFont="1" applyFill="1" applyBorder="1" applyAlignment="1">
      <alignment horizontal="center" vertical="center"/>
    </xf>
    <xf numFmtId="2" fontId="26" fillId="66" borderId="68" xfId="0" applyNumberFormat="1" applyFont="1" applyFill="1" applyBorder="1" applyAlignment="1">
      <alignment horizontal="center" vertical="center"/>
    </xf>
    <xf numFmtId="2" fontId="55" fillId="66" borderId="48" xfId="0" applyNumberFormat="1" applyFont="1" applyFill="1" applyBorder="1" applyAlignment="1">
      <alignment horizontal="center" vertical="center"/>
    </xf>
  </cellXfs>
  <cellStyles count="119">
    <cellStyle name="20 % - Accent1" xfId="18" builtinId="30" customBuiltin="1"/>
    <cellStyle name="20 % - Accent1 2" xfId="62"/>
    <cellStyle name="20 % - Accent2" xfId="22" builtinId="34" customBuiltin="1"/>
    <cellStyle name="20 % - Accent2 2" xfId="63"/>
    <cellStyle name="20 % - Accent3" xfId="26" builtinId="38" customBuiltin="1"/>
    <cellStyle name="20 % - Accent3 2" xfId="64"/>
    <cellStyle name="20 % - Accent4" xfId="30" builtinId="42" customBuiltin="1"/>
    <cellStyle name="20 % - Accent4 2" xfId="65"/>
    <cellStyle name="20 % - Accent5" xfId="34" builtinId="46" customBuiltin="1"/>
    <cellStyle name="20 % - Accent5 2" xfId="66"/>
    <cellStyle name="20 % - Accent6" xfId="38" builtinId="50" customBuiltin="1"/>
    <cellStyle name="20 % - Accent6 2" xfId="67"/>
    <cellStyle name="40 % - Accent1" xfId="19" builtinId="31" customBuiltin="1"/>
    <cellStyle name="40 % - Accent1 2" xfId="68"/>
    <cellStyle name="40 % - Accent2" xfId="23" builtinId="35" customBuiltin="1"/>
    <cellStyle name="40 % - Accent2 2" xfId="69"/>
    <cellStyle name="40 % - Accent3" xfId="27" builtinId="39" customBuiltin="1"/>
    <cellStyle name="40 % - Accent3 2" xfId="70"/>
    <cellStyle name="40 % - Accent4" xfId="31" builtinId="43" customBuiltin="1"/>
    <cellStyle name="40 % - Accent4 2" xfId="71"/>
    <cellStyle name="40 % - Accent5" xfId="35" builtinId="47" customBuiltin="1"/>
    <cellStyle name="40 % - Accent5 2" xfId="72"/>
    <cellStyle name="40 % - Accent6" xfId="39" builtinId="51" customBuiltin="1"/>
    <cellStyle name="40 % - Accent6 2" xfId="73"/>
    <cellStyle name="60 % - Accent1" xfId="20" builtinId="32" customBuiltin="1"/>
    <cellStyle name="60 % - Accent1 2" xfId="74"/>
    <cellStyle name="60 % - Accent2" xfId="24" builtinId="36" customBuiltin="1"/>
    <cellStyle name="60 % - Accent2 2" xfId="75"/>
    <cellStyle name="60 % - Accent3" xfId="28" builtinId="40" customBuiltin="1"/>
    <cellStyle name="60 % - Accent3 2" xfId="76"/>
    <cellStyle name="60 % - Accent4" xfId="32" builtinId="44" customBuiltin="1"/>
    <cellStyle name="60 % - Accent4 2" xfId="77"/>
    <cellStyle name="60 % - Accent5" xfId="36" builtinId="48" customBuiltin="1"/>
    <cellStyle name="60 % - Accent5 2" xfId="78"/>
    <cellStyle name="60 % - Accent6" xfId="40" builtinId="52" customBuiltin="1"/>
    <cellStyle name="60 % - Accent6 2" xfId="79"/>
    <cellStyle name="Accent1" xfId="17" builtinId="29" customBuiltin="1"/>
    <cellStyle name="Accent1 2" xfId="80"/>
    <cellStyle name="Accent2" xfId="21" builtinId="33" customBuiltin="1"/>
    <cellStyle name="Accent2 2" xfId="81"/>
    <cellStyle name="Accent3" xfId="25" builtinId="37" customBuiltin="1"/>
    <cellStyle name="Accent3 2" xfId="82"/>
    <cellStyle name="Accent4" xfId="29" builtinId="41" customBuiltin="1"/>
    <cellStyle name="Accent4 2" xfId="83"/>
    <cellStyle name="Accent5" xfId="33" builtinId="45" customBuiltin="1"/>
    <cellStyle name="Accent5 2" xfId="84"/>
    <cellStyle name="Accent6" xfId="37" builtinId="49" customBuiltin="1"/>
    <cellStyle name="Accent6 2" xfId="85"/>
    <cellStyle name="Avertissement" xfId="14" builtinId="11" customBuiltin="1"/>
    <cellStyle name="Avertissement 2" xfId="86"/>
    <cellStyle name="Calcul" xfId="11" builtinId="22" customBuiltin="1"/>
    <cellStyle name="Calcul 2" xfId="87"/>
    <cellStyle name="Cellule liée" xfId="12" builtinId="24" customBuiltin="1"/>
    <cellStyle name="Cellule liée 2" xfId="88"/>
    <cellStyle name="Commentaire 2" xfId="89"/>
    <cellStyle name="Commentaire 2 2" xfId="112"/>
    <cellStyle name="Courant" xfId="42"/>
    <cellStyle name="date" xfId="43"/>
    <cellStyle name="date 2" xfId="51"/>
    <cellStyle name="Entrée" xfId="9" builtinId="20" customBuiltin="1"/>
    <cellStyle name="Entrée 2" xfId="90"/>
    <cellStyle name="Euro" xfId="44"/>
    <cellStyle name="Insatisfaisant" xfId="7" builtinId="27" customBuiltin="1"/>
    <cellStyle name="Insatisfaisant 2" xfId="91"/>
    <cellStyle name="Lien hypertexte" xfId="114" builtinId="8"/>
    <cellStyle name="Milliers 2" xfId="60"/>
    <cellStyle name="Monétaire 2" xfId="104"/>
    <cellStyle name="Monétaire 2 2" xfId="116"/>
    <cellStyle name="Neutre" xfId="8" builtinId="28" customBuiltin="1"/>
    <cellStyle name="Neutre 2" xfId="92"/>
    <cellStyle name="Normal" xfId="0" builtinId="0"/>
    <cellStyle name="Normal 10" xfId="61"/>
    <cellStyle name="Normal 10 2" xfId="109"/>
    <cellStyle name="Normal 11" xfId="111"/>
    <cellStyle name="Normal 12" xfId="110"/>
    <cellStyle name="Normal 13" xfId="113"/>
    <cellStyle name="Normal 14" xfId="103"/>
    <cellStyle name="Normal 14 2" xfId="117"/>
    <cellStyle name="Normal 15" xfId="115"/>
    <cellStyle name="Normal 2" xfId="45"/>
    <cellStyle name="Normal 2 2" xfId="52"/>
    <cellStyle name="Normal 2 3" xfId="118"/>
    <cellStyle name="Normal 3" xfId="53"/>
    <cellStyle name="Normal 4" xfId="48"/>
    <cellStyle name="Normal 5" xfId="49"/>
    <cellStyle name="Normal 5 2" xfId="56"/>
    <cellStyle name="Normal 6" xfId="50"/>
    <cellStyle name="Normal 6 2" xfId="58"/>
    <cellStyle name="Normal 7" xfId="59"/>
    <cellStyle name="Normal 7 2" xfId="106"/>
    <cellStyle name="Normal 8" xfId="57"/>
    <cellStyle name="Normal 8 2" xfId="108"/>
    <cellStyle name="Normal 9" xfId="41"/>
    <cellStyle name="Normal 9 2" xfId="105"/>
    <cellStyle name="renvoi" xfId="46"/>
    <cellStyle name="renvoi 2" xfId="54"/>
    <cellStyle name="renvoi centré" xfId="47"/>
    <cellStyle name="renvoi centré 2" xfId="55"/>
    <cellStyle name="renvoi_M201412" xfId="107"/>
    <cellStyle name="Satisfaisant" xfId="6" builtinId="26" customBuiltin="1"/>
    <cellStyle name="Satisfaisant 2" xfId="93"/>
    <cellStyle name="Sortie" xfId="10" builtinId="21" customBuiltin="1"/>
    <cellStyle name="Sortie 2" xfId="94"/>
    <cellStyle name="Texte explicatif" xfId="15" builtinId="53" customBuiltin="1"/>
    <cellStyle name="Texte explicatif 2" xfId="95"/>
    <cellStyle name="Titre" xfId="1" builtinId="15" customBuiltin="1"/>
    <cellStyle name="Titre 2" xfId="96"/>
    <cellStyle name="Titre 1" xfId="2" builtinId="16" customBuiltin="1"/>
    <cellStyle name="Titre 1 2" xfId="97"/>
    <cellStyle name="Titre 2" xfId="3" builtinId="17" customBuiltin="1"/>
    <cellStyle name="Titre 2 2" xfId="98"/>
    <cellStyle name="Titre 3" xfId="4" builtinId="18" customBuiltin="1"/>
    <cellStyle name="Titre 3 2" xfId="99"/>
    <cellStyle name="Titre 4" xfId="5" builtinId="19" customBuiltin="1"/>
    <cellStyle name="Titre 4 2" xfId="100"/>
    <cellStyle name="Total" xfId="16" builtinId="25" customBuiltin="1"/>
    <cellStyle name="Total 2" xfId="101"/>
    <cellStyle name="Vérification" xfId="13" builtinId="23" customBuiltin="1"/>
    <cellStyle name="Vérification 2" xfId="102"/>
  </cellStyles>
  <dxfs count="56"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 patternType="gray0625"/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FFCC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>
      <tableStyleElement type="wholeTable" dxfId="55"/>
    </tableStyle>
  </tableStyles>
  <colors>
    <mruColors>
      <color rgb="FFCCFFCC"/>
      <color rgb="FFFFCCCC"/>
      <color rgb="FFFFFFCC"/>
      <color rgb="FFFF9999"/>
      <color rgb="FFFFCCFF"/>
      <color rgb="FFCCECFF"/>
      <color rgb="FFCCCCFF"/>
      <color rgb="FFFF99FF"/>
      <color rgb="FFFF66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KPI!A1"/><Relationship Id="rId13" Type="http://schemas.openxmlformats.org/officeDocument/2006/relationships/hyperlink" Target="#'Trim annuel RSDE'!A1"/><Relationship Id="rId3" Type="http://schemas.openxmlformats.org/officeDocument/2006/relationships/hyperlink" Target="#Sivom!A1"/><Relationship Id="rId7" Type="http://schemas.openxmlformats.org/officeDocument/2006/relationships/hyperlink" Target="#UO!A1"/><Relationship Id="rId12" Type="http://schemas.openxmlformats.org/officeDocument/2006/relationships/hyperlink" Target="#'Bilan Station des Huiles'!A1"/><Relationship Id="rId2" Type="http://schemas.openxmlformats.org/officeDocument/2006/relationships/image" Target="../media/image1.png"/><Relationship Id="rId1" Type="http://schemas.openxmlformats.org/officeDocument/2006/relationships/hyperlink" Target="#Stations!A1"/><Relationship Id="rId6" Type="http://schemas.openxmlformats.org/officeDocument/2006/relationships/hyperlink" Target="#'Station des huiles'!A1"/><Relationship Id="rId11" Type="http://schemas.openxmlformats.org/officeDocument/2006/relationships/hyperlink" Target="#'Bilan Station UF'!A1"/><Relationship Id="rId5" Type="http://schemas.openxmlformats.org/officeDocument/2006/relationships/hyperlink" Target="#'Station UF'!A1"/><Relationship Id="rId15" Type="http://schemas.openxmlformats.org/officeDocument/2006/relationships/hyperlink" Target="#'Perte  masse MES'!A1"/><Relationship Id="rId10" Type="http://schemas.openxmlformats.org/officeDocument/2006/relationships/hyperlink" Target="#'Bilan Station Degr&#233;mont'!A1"/><Relationship Id="rId4" Type="http://schemas.openxmlformats.org/officeDocument/2006/relationships/hyperlink" Target="#'Station Degr&#233;mont'!A1"/><Relationship Id="rId9" Type="http://schemas.openxmlformats.org/officeDocument/2006/relationships/hyperlink" Target="#'Bilan SIVOM'!A1"/><Relationship Id="rId14" Type="http://schemas.openxmlformats.org/officeDocument/2006/relationships/hyperlink" Target="#T&#233;moins!A1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5</xdr:row>
      <xdr:rowOff>76200</xdr:rowOff>
    </xdr:from>
    <xdr:to>
      <xdr:col>4</xdr:col>
      <xdr:colOff>886225</xdr:colOff>
      <xdr:row>5</xdr:row>
      <xdr:rowOff>289578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twoCellAnchor>
  <xdr:oneCellAnchor>
    <xdr:from>
      <xdr:col>4</xdr:col>
      <xdr:colOff>666750</xdr:colOff>
      <xdr:row>6</xdr:row>
      <xdr:rowOff>76200</xdr:rowOff>
    </xdr:from>
    <xdr:ext cx="219475" cy="213378"/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7</xdr:row>
      <xdr:rowOff>76200</xdr:rowOff>
    </xdr:from>
    <xdr:ext cx="219475" cy="213378"/>
    <xdr:pic>
      <xdr:nvPicPr>
        <xdr:cNvPr id="4" name="Image 3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8</xdr:row>
      <xdr:rowOff>76200</xdr:rowOff>
    </xdr:from>
    <xdr:ext cx="219475" cy="213378"/>
    <xdr:pic>
      <xdr:nvPicPr>
        <xdr:cNvPr id="5" name="Image 4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9</xdr:row>
      <xdr:rowOff>76200</xdr:rowOff>
    </xdr:from>
    <xdr:ext cx="219475" cy="213378"/>
    <xdr:pic>
      <xdr:nvPicPr>
        <xdr:cNvPr id="6" name="Image 5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13</xdr:row>
      <xdr:rowOff>76200</xdr:rowOff>
    </xdr:from>
    <xdr:ext cx="219475" cy="213378"/>
    <xdr:pic>
      <xdr:nvPicPr>
        <xdr:cNvPr id="9" name="Image 8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14</xdr:row>
      <xdr:rowOff>76200</xdr:rowOff>
    </xdr:from>
    <xdr:ext cx="219475" cy="213378"/>
    <xdr:pic>
      <xdr:nvPicPr>
        <xdr:cNvPr id="10" name="Image 9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58115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18</xdr:row>
      <xdr:rowOff>76200</xdr:rowOff>
    </xdr:from>
    <xdr:ext cx="219475" cy="213378"/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34671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19</xdr:row>
      <xdr:rowOff>76200</xdr:rowOff>
    </xdr:from>
    <xdr:ext cx="219475" cy="213378"/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379095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5</xdr:row>
      <xdr:rowOff>76200</xdr:rowOff>
    </xdr:from>
    <xdr:ext cx="219475" cy="213378"/>
    <xdr:pic>
      <xdr:nvPicPr>
        <xdr:cNvPr id="13" name="Image 12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6</xdr:row>
      <xdr:rowOff>76200</xdr:rowOff>
    </xdr:from>
    <xdr:ext cx="219475" cy="213378"/>
    <xdr:pic>
      <xdr:nvPicPr>
        <xdr:cNvPr id="14" name="Image 13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58115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7</xdr:row>
      <xdr:rowOff>76200</xdr:rowOff>
    </xdr:from>
    <xdr:ext cx="219475" cy="213378"/>
    <xdr:pic>
      <xdr:nvPicPr>
        <xdr:cNvPr id="15" name="Image 14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90500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8</xdr:row>
      <xdr:rowOff>76200</xdr:rowOff>
    </xdr:from>
    <xdr:ext cx="219475" cy="213378"/>
    <xdr:pic>
      <xdr:nvPicPr>
        <xdr:cNvPr id="16" name="Image 15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222885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9</xdr:row>
      <xdr:rowOff>76200</xdr:rowOff>
    </xdr:from>
    <xdr:ext cx="219475" cy="213378"/>
    <xdr:pic>
      <xdr:nvPicPr>
        <xdr:cNvPr id="17" name="Image 16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255270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13</xdr:row>
      <xdr:rowOff>76200</xdr:rowOff>
    </xdr:from>
    <xdr:ext cx="219475" cy="213378"/>
    <xdr:pic>
      <xdr:nvPicPr>
        <xdr:cNvPr id="18" name="Image 17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346710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14</xdr:row>
      <xdr:rowOff>76200</xdr:rowOff>
    </xdr:from>
    <xdr:ext cx="219475" cy="213378"/>
    <xdr:pic>
      <xdr:nvPicPr>
        <xdr:cNvPr id="19" name="Image 18">
          <a:hlinkClick xmlns:r="http://schemas.openxmlformats.org/officeDocument/2006/relationships" r:id="rId15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3790950"/>
          <a:ext cx="219475" cy="21337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0</xdr:row>
          <xdr:rowOff>19050</xdr:rowOff>
        </xdr:from>
        <xdr:to>
          <xdr:col>26</xdr:col>
          <xdr:colOff>299605</xdr:colOff>
          <xdr:row>0</xdr:row>
          <xdr:rowOff>314325</xdr:rowOff>
        </xdr:to>
        <xdr:sp macro="" textlink="">
          <xdr:nvSpPr>
            <xdr:cNvPr id="18434" name="bouton2sivom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0</xdr:row>
          <xdr:rowOff>38100</xdr:rowOff>
        </xdr:from>
        <xdr:to>
          <xdr:col>26</xdr:col>
          <xdr:colOff>324716</xdr:colOff>
          <xdr:row>0</xdr:row>
          <xdr:rowOff>314325</xdr:rowOff>
        </xdr:to>
        <xdr:sp macro="" textlink="">
          <xdr:nvSpPr>
            <xdr:cNvPr id="18436" name="bouton1sivom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D2:H20"/>
  <sheetViews>
    <sheetView showGridLines="0" workbookViewId="0">
      <selection activeCell="F22" sqref="F22"/>
    </sheetView>
  </sheetViews>
  <sheetFormatPr baseColWidth="10" defaultColWidth="11.42578125" defaultRowHeight="15" x14ac:dyDescent="0.25"/>
  <cols>
    <col min="1" max="3" width="11.42578125" style="40"/>
    <col min="4" max="4" width="26.42578125" style="40" customWidth="1"/>
    <col min="5" max="6" width="22.7109375" style="40" customWidth="1"/>
    <col min="7" max="7" width="26.42578125" style="40" customWidth="1"/>
    <col min="8" max="8" width="22.7109375" style="40" customWidth="1"/>
    <col min="9" max="10" width="18.5703125" style="40" customWidth="1"/>
    <col min="11" max="16384" width="11.42578125" style="40"/>
  </cols>
  <sheetData>
    <row r="2" spans="4:8" ht="24.75" x14ac:dyDescent="0.25">
      <c r="D2" s="423" t="s">
        <v>89</v>
      </c>
      <c r="E2" s="423"/>
      <c r="F2" s="423"/>
      <c r="G2" s="423"/>
      <c r="H2" s="423"/>
    </row>
    <row r="3" spans="4:8" ht="15.75" thickBot="1" x14ac:dyDescent="0.3"/>
    <row r="4" spans="4:8" ht="16.5" customHeight="1" thickBot="1" x14ac:dyDescent="0.3">
      <c r="D4" s="74" t="s">
        <v>75</v>
      </c>
      <c r="E4" s="75" t="s">
        <v>76</v>
      </c>
      <c r="F4" s="76"/>
      <c r="G4" s="74" t="s">
        <v>75</v>
      </c>
      <c r="H4" s="75" t="s">
        <v>76</v>
      </c>
    </row>
    <row r="5" spans="4:8" ht="8.25" customHeight="1" thickBot="1" x14ac:dyDescent="0.3"/>
    <row r="6" spans="4:8" ht="30.75" customHeight="1" x14ac:dyDescent="0.25">
      <c r="D6" s="77" t="s">
        <v>77</v>
      </c>
      <c r="E6" s="55"/>
      <c r="G6" s="77" t="s">
        <v>78</v>
      </c>
      <c r="H6" s="55"/>
    </row>
    <row r="7" spans="4:8" ht="30.75" customHeight="1" x14ac:dyDescent="0.25">
      <c r="D7" s="78" t="s">
        <v>50</v>
      </c>
      <c r="E7" s="56"/>
      <c r="G7" s="78" t="s">
        <v>79</v>
      </c>
      <c r="H7" s="56"/>
    </row>
    <row r="8" spans="4:8" ht="30.75" customHeight="1" x14ac:dyDescent="0.25">
      <c r="D8" s="78" t="s">
        <v>68</v>
      </c>
      <c r="E8" s="56"/>
      <c r="G8" s="78" t="s">
        <v>80</v>
      </c>
      <c r="H8" s="56"/>
    </row>
    <row r="9" spans="4:8" ht="30.75" customHeight="1" x14ac:dyDescent="0.3">
      <c r="D9" s="78" t="s">
        <v>81</v>
      </c>
      <c r="E9" s="56"/>
      <c r="G9" s="80" t="s">
        <v>82</v>
      </c>
      <c r="H9" s="56"/>
    </row>
    <row r="10" spans="4:8" ht="30.75" customHeight="1" thickBot="1" x14ac:dyDescent="0.35">
      <c r="D10" s="79" t="s">
        <v>60</v>
      </c>
      <c r="E10" s="57"/>
      <c r="G10" s="79" t="s">
        <v>83</v>
      </c>
      <c r="H10" s="57"/>
    </row>
    <row r="11" spans="4:8" ht="21.75" customHeight="1" thickBot="1" x14ac:dyDescent="0.3"/>
    <row r="12" spans="4:8" ht="16.5" customHeight="1" thickBot="1" x14ac:dyDescent="0.3">
      <c r="D12" s="74" t="s">
        <v>75</v>
      </c>
      <c r="E12" s="75" t="s">
        <v>76</v>
      </c>
      <c r="F12" s="76"/>
      <c r="G12" s="74" t="s">
        <v>75</v>
      </c>
      <c r="H12" s="75" t="s">
        <v>76</v>
      </c>
    </row>
    <row r="13" spans="4:8" ht="8.25" customHeight="1" thickBot="1" x14ac:dyDescent="0.3"/>
    <row r="14" spans="4:8" ht="30.75" customHeight="1" x14ac:dyDescent="0.25">
      <c r="D14" s="77" t="s">
        <v>84</v>
      </c>
      <c r="E14" s="55"/>
      <c r="G14" s="77" t="s">
        <v>88</v>
      </c>
      <c r="H14" s="55"/>
    </row>
    <row r="15" spans="4:8" ht="30.75" customHeight="1" thickBot="1" x14ac:dyDescent="0.3">
      <c r="D15" s="79" t="s">
        <v>25</v>
      </c>
      <c r="E15" s="57"/>
      <c r="G15" s="79" t="s">
        <v>85</v>
      </c>
      <c r="H15" s="57"/>
    </row>
    <row r="16" spans="4:8" ht="21.75" customHeight="1" thickBot="1" x14ac:dyDescent="0.35"/>
    <row r="17" spans="4:5" ht="16.5" customHeight="1" thickBot="1" x14ac:dyDescent="0.3">
      <c r="D17" s="74" t="s">
        <v>75</v>
      </c>
      <c r="E17" s="75" t="s">
        <v>76</v>
      </c>
    </row>
    <row r="18" spans="4:5" ht="8.25" customHeight="1" thickBot="1" x14ac:dyDescent="0.35"/>
    <row r="19" spans="4:5" ht="30.75" customHeight="1" x14ac:dyDescent="0.25">
      <c r="D19" s="81" t="s">
        <v>86</v>
      </c>
      <c r="E19" s="55"/>
    </row>
    <row r="20" spans="4:5" ht="30.75" customHeight="1" thickBot="1" x14ac:dyDescent="0.3">
      <c r="D20" s="82" t="s">
        <v>87</v>
      </c>
      <c r="E20" s="57"/>
    </row>
  </sheetData>
  <mergeCells count="1">
    <mergeCell ref="D2:H2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0000"/>
  </sheetPr>
  <dimension ref="A1:AD38"/>
  <sheetViews>
    <sheetView showGridLines="0" zoomScale="110" zoomScaleNormal="110" workbookViewId="0">
      <selection activeCell="B11" sqref="B11"/>
    </sheetView>
  </sheetViews>
  <sheetFormatPr baseColWidth="10" defaultRowHeight="15" x14ac:dyDescent="0.25"/>
  <cols>
    <col min="1" max="1" width="1.7109375" customWidth="1"/>
    <col min="2" max="2" width="19.5703125" bestFit="1" customWidth="1"/>
    <col min="3" max="3" width="16.7109375" customWidth="1"/>
    <col min="4" max="4" width="5.85546875" customWidth="1"/>
    <col min="5" max="5" width="5.85546875" style="40" customWidth="1"/>
    <col min="6" max="6" width="8.140625" style="40" customWidth="1"/>
    <col min="7" max="7" width="19.5703125" bestFit="1" customWidth="1"/>
    <col min="8" max="8" width="8.140625" customWidth="1"/>
    <col min="9" max="9" width="5.85546875" customWidth="1"/>
    <col min="10" max="10" width="5.85546875" style="40" customWidth="1"/>
    <col min="11" max="11" width="3" bestFit="1" customWidth="1"/>
    <col min="12" max="12" width="19.5703125" bestFit="1" customWidth="1"/>
    <col min="13" max="13" width="8.140625" customWidth="1"/>
    <col min="14" max="14" width="5.85546875" customWidth="1"/>
    <col min="15" max="15" width="5.85546875" style="40" customWidth="1"/>
    <col min="16" max="16" width="3" bestFit="1" customWidth="1"/>
    <col min="17" max="17" width="19.5703125" bestFit="1" customWidth="1"/>
    <col min="18" max="18" width="8.140625" bestFit="1" customWidth="1"/>
    <col min="19" max="19" width="8" customWidth="1"/>
    <col min="20" max="20" width="6.85546875" style="40" bestFit="1" customWidth="1"/>
    <col min="21" max="21" width="6.5703125" customWidth="1"/>
    <col min="22" max="22" width="19.5703125" bestFit="1" customWidth="1"/>
    <col min="23" max="23" width="8.140625" bestFit="1" customWidth="1"/>
    <col min="24" max="24" width="9.28515625" bestFit="1" customWidth="1"/>
    <col min="25" max="25" width="6.85546875" style="40" bestFit="1" customWidth="1"/>
    <col min="26" max="26" width="3" bestFit="1" customWidth="1"/>
    <col min="27" max="27" width="19.5703125" bestFit="1" customWidth="1"/>
    <col min="28" max="29" width="8.140625" bestFit="1" customWidth="1"/>
    <col min="30" max="30" width="6.85546875" style="40" bestFit="1" customWidth="1"/>
  </cols>
  <sheetData>
    <row r="1" spans="1:30" s="40" customFormat="1" ht="29.25" x14ac:dyDescent="0.25">
      <c r="B1" s="427" t="s">
        <v>96</v>
      </c>
      <c r="C1" s="427"/>
    </row>
    <row r="2" spans="1:30" ht="16.5" thickBot="1" x14ac:dyDescent="0.3">
      <c r="B2" s="25" t="s">
        <v>59</v>
      </c>
      <c r="C2" s="89">
        <v>42736</v>
      </c>
      <c r="D2" s="40"/>
    </row>
    <row r="3" spans="1:30" s="25" customFormat="1" ht="26.25" customHeight="1" thickBot="1" x14ac:dyDescent="0.3">
      <c r="B3" s="424" t="s">
        <v>50</v>
      </c>
      <c r="C3" s="425"/>
      <c r="D3" s="425"/>
      <c r="E3" s="425"/>
      <c r="F3" s="426"/>
      <c r="G3" s="108" t="s">
        <v>32</v>
      </c>
      <c r="H3" s="109"/>
      <c r="I3" s="109"/>
      <c r="J3" s="110"/>
      <c r="K3" s="101"/>
      <c r="L3" s="105" t="s">
        <v>41</v>
      </c>
      <c r="M3" s="106"/>
      <c r="N3" s="106"/>
      <c r="O3" s="107"/>
      <c r="P3" s="102"/>
      <c r="Q3" s="434" t="s">
        <v>47</v>
      </c>
      <c r="R3" s="435"/>
      <c r="S3" s="435"/>
      <c r="T3" s="435"/>
      <c r="U3" s="436"/>
      <c r="V3" s="428" t="s">
        <v>48</v>
      </c>
      <c r="W3" s="429"/>
      <c r="X3" s="429"/>
      <c r="Y3" s="430"/>
      <c r="Z3" s="102"/>
      <c r="AA3" s="431" t="s">
        <v>57</v>
      </c>
      <c r="AB3" s="432"/>
      <c r="AC3" s="432"/>
      <c r="AD3" s="433"/>
    </row>
    <row r="4" spans="1:30" s="10" customFormat="1" ht="30.75" thickBot="1" x14ac:dyDescent="0.3">
      <c r="A4" s="11"/>
      <c r="B4" s="92" t="s">
        <v>46</v>
      </c>
      <c r="C4" s="73" t="s">
        <v>58</v>
      </c>
      <c r="D4" s="73" t="s">
        <v>92</v>
      </c>
      <c r="E4" s="73" t="s">
        <v>93</v>
      </c>
      <c r="F4" s="93" t="s">
        <v>91</v>
      </c>
      <c r="G4" s="94" t="s">
        <v>46</v>
      </c>
      <c r="H4" s="73" t="s">
        <v>58</v>
      </c>
      <c r="I4" s="73" t="s">
        <v>92</v>
      </c>
      <c r="J4" s="73" t="s">
        <v>94</v>
      </c>
      <c r="K4" s="30"/>
      <c r="L4" s="94" t="s">
        <v>46</v>
      </c>
      <c r="M4" s="95" t="s">
        <v>58</v>
      </c>
      <c r="N4" s="73" t="s">
        <v>95</v>
      </c>
      <c r="O4" s="96" t="s">
        <v>93</v>
      </c>
      <c r="P4" s="5"/>
      <c r="Q4" s="94" t="s">
        <v>46</v>
      </c>
      <c r="R4" s="95" t="s">
        <v>58</v>
      </c>
      <c r="S4" s="73" t="s">
        <v>95</v>
      </c>
      <c r="T4" s="96" t="s">
        <v>93</v>
      </c>
      <c r="U4" s="273" t="s">
        <v>107</v>
      </c>
      <c r="V4" s="97" t="s">
        <v>46</v>
      </c>
      <c r="W4" s="73" t="s">
        <v>58</v>
      </c>
      <c r="X4" s="73" t="s">
        <v>95</v>
      </c>
      <c r="Y4" s="96" t="s">
        <v>93</v>
      </c>
      <c r="Z4" s="5"/>
      <c r="AA4" s="94" t="s">
        <v>46</v>
      </c>
      <c r="AB4" s="98" t="s">
        <v>58</v>
      </c>
      <c r="AC4" s="73" t="s">
        <v>95</v>
      </c>
      <c r="AD4" s="96" t="s">
        <v>93</v>
      </c>
    </row>
    <row r="5" spans="1:30" x14ac:dyDescent="0.25">
      <c r="A5" s="12"/>
      <c r="B5" s="62" t="s">
        <v>2</v>
      </c>
      <c r="C5" s="41">
        <f>COLUMN(Sivom!B7)-1</f>
        <v>1</v>
      </c>
      <c r="D5" s="41">
        <v>4800</v>
      </c>
      <c r="E5" s="69">
        <v>4800</v>
      </c>
      <c r="F5" s="66"/>
      <c r="G5" s="87" t="str">
        <f t="shared" ref="G5:G32" si="0">B5</f>
        <v>Débit</v>
      </c>
      <c r="H5" s="41" t="e">
        <f>COLUMN(#REF!)-1</f>
        <v>#REF!</v>
      </c>
      <c r="I5" s="41">
        <v>1000</v>
      </c>
      <c r="J5" s="70">
        <v>100000000</v>
      </c>
      <c r="K5" s="5"/>
      <c r="L5" s="41" t="str">
        <f t="shared" ref="L5:L32" si="1">B5</f>
        <v>Débit</v>
      </c>
      <c r="M5" s="41" t="e">
        <f>COLUMN(#REF!)-1</f>
        <v>#REF!</v>
      </c>
      <c r="N5" s="70">
        <v>100000000</v>
      </c>
      <c r="O5" s="70">
        <v>100000000</v>
      </c>
      <c r="P5" s="5"/>
      <c r="Q5" s="41" t="str">
        <f t="shared" ref="Q5:Q32" si="2">B5</f>
        <v>Débit</v>
      </c>
      <c r="R5" s="140" t="e">
        <f>COLUMN(#REF!)-1</f>
        <v>#REF!</v>
      </c>
      <c r="S5" s="71">
        <v>100000000</v>
      </c>
      <c r="T5" s="71">
        <v>100000000</v>
      </c>
      <c r="U5" s="71">
        <v>100000000</v>
      </c>
      <c r="V5" s="41" t="str">
        <f t="shared" ref="V5:V32" si="3">B5</f>
        <v>Débit</v>
      </c>
      <c r="W5" s="139" t="e">
        <f>COLUMN(#REF!)-1</f>
        <v>#REF!</v>
      </c>
      <c r="X5" s="71">
        <v>100000000</v>
      </c>
      <c r="Y5" s="71">
        <v>100000000</v>
      </c>
      <c r="Z5" s="5"/>
      <c r="AA5" s="91" t="str">
        <f t="shared" ref="AA5:AA32" si="4">B5</f>
        <v>Débit</v>
      </c>
      <c r="AB5" s="87" t="e">
        <f>COLUMN(#REF!)-1</f>
        <v>#REF!</v>
      </c>
      <c r="AC5" s="99">
        <v>1000000</v>
      </c>
      <c r="AD5" s="87">
        <v>100000</v>
      </c>
    </row>
    <row r="6" spans="1:30" x14ac:dyDescent="0.25">
      <c r="A6" s="12"/>
      <c r="B6" s="63" t="s">
        <v>1</v>
      </c>
      <c r="C6" s="42">
        <f>COLUMN(Sivom!D7)-1</f>
        <v>3</v>
      </c>
      <c r="D6" s="42" t="s">
        <v>70</v>
      </c>
      <c r="E6" s="70">
        <v>1000000</v>
      </c>
      <c r="F6" s="67"/>
      <c r="G6" s="42" t="str">
        <f t="shared" si="0"/>
        <v>pH</v>
      </c>
      <c r="H6" s="42" t="e">
        <f>COLUMN(#REF!)-1</f>
        <v>#REF!</v>
      </c>
      <c r="I6" s="70">
        <v>100000000</v>
      </c>
      <c r="J6" s="70">
        <v>100000000</v>
      </c>
      <c r="K6" s="5"/>
      <c r="L6" s="42" t="str">
        <f t="shared" si="1"/>
        <v>pH</v>
      </c>
      <c r="M6" s="42" t="e">
        <f>COLUMN(#REF!)-1</f>
        <v>#REF!</v>
      </c>
      <c r="N6" s="70">
        <v>100000000</v>
      </c>
      <c r="O6" s="70">
        <v>100000000</v>
      </c>
      <c r="P6" s="5"/>
      <c r="Q6" s="42" t="str">
        <f t="shared" si="2"/>
        <v>pH</v>
      </c>
      <c r="R6" s="70"/>
      <c r="S6" s="70">
        <v>100000000</v>
      </c>
      <c r="T6" s="70">
        <v>100000000</v>
      </c>
      <c r="U6" s="70">
        <v>100000000</v>
      </c>
      <c r="V6" s="42" t="str">
        <f t="shared" si="3"/>
        <v>pH</v>
      </c>
      <c r="W6" s="135"/>
      <c r="X6" s="70">
        <v>100000000</v>
      </c>
      <c r="Y6" s="70">
        <v>100000000</v>
      </c>
      <c r="Z6" s="5"/>
      <c r="AA6" s="63" t="str">
        <f t="shared" si="4"/>
        <v>pH</v>
      </c>
      <c r="AB6" s="70"/>
      <c r="AC6" s="70">
        <v>100000000</v>
      </c>
      <c r="AD6" s="70">
        <v>100000000</v>
      </c>
    </row>
    <row r="7" spans="1:30" x14ac:dyDescent="0.25">
      <c r="A7" s="27"/>
      <c r="B7" s="64" t="s">
        <v>26</v>
      </c>
      <c r="C7" s="42">
        <f>COLUMN(Sivom!G7)-1</f>
        <v>6</v>
      </c>
      <c r="D7" s="42">
        <v>1750</v>
      </c>
      <c r="E7" s="71">
        <f t="shared" ref="E7:E31" si="5">D7*2</f>
        <v>3500</v>
      </c>
      <c r="F7" s="68">
        <v>3500</v>
      </c>
      <c r="G7" s="42" t="str">
        <f t="shared" si="0"/>
        <v>DCO</v>
      </c>
      <c r="H7" s="42" t="e">
        <f>COLUMN(#REF!)-1</f>
        <v>#REF!</v>
      </c>
      <c r="I7" s="42">
        <v>5000</v>
      </c>
      <c r="J7" s="70">
        <v>100000000</v>
      </c>
      <c r="K7" s="5"/>
      <c r="L7" s="42" t="str">
        <f t="shared" si="1"/>
        <v>DCO</v>
      </c>
      <c r="M7" s="42" t="e">
        <f>COLUMN(#REF!)-1</f>
        <v>#REF!</v>
      </c>
      <c r="N7" s="42">
        <v>2000</v>
      </c>
      <c r="O7" s="42">
        <v>2500</v>
      </c>
      <c r="P7" s="5"/>
      <c r="Q7" s="42" t="str">
        <f t="shared" si="2"/>
        <v>DCO</v>
      </c>
      <c r="R7" s="71" t="e">
        <f>COLUMN(#REF!)-1</f>
        <v>#REF!</v>
      </c>
      <c r="S7" s="71">
        <v>100000000</v>
      </c>
      <c r="T7" s="71">
        <v>100000000</v>
      </c>
      <c r="U7" s="71">
        <v>100000000</v>
      </c>
      <c r="V7" s="42" t="str">
        <f>B7</f>
        <v>DCO</v>
      </c>
      <c r="W7" s="139" t="e">
        <f>COLUMN(#REF!)-1</f>
        <v>#REF!</v>
      </c>
      <c r="X7" s="71">
        <v>100000000</v>
      </c>
      <c r="Y7" s="71">
        <v>100000000</v>
      </c>
      <c r="Z7" s="5"/>
      <c r="AA7" s="63" t="str">
        <f t="shared" si="4"/>
        <v>DCO</v>
      </c>
      <c r="AB7" s="42">
        <v>4</v>
      </c>
      <c r="AC7" s="100">
        <v>17000</v>
      </c>
      <c r="AD7" s="42">
        <v>26000</v>
      </c>
    </row>
    <row r="8" spans="1:30" x14ac:dyDescent="0.25">
      <c r="A8" s="12"/>
      <c r="B8" s="63" t="s">
        <v>31</v>
      </c>
      <c r="C8" s="42">
        <f>COLUMN(Sivom!K7)-1</f>
        <v>10</v>
      </c>
      <c r="D8" s="70">
        <v>100000000</v>
      </c>
      <c r="E8" s="70">
        <f t="shared" si="5"/>
        <v>200000000</v>
      </c>
      <c r="F8" s="67"/>
      <c r="G8" s="42" t="str">
        <f t="shared" si="0"/>
        <v>DCO à D2</v>
      </c>
      <c r="H8" s="42" t="e">
        <f>COLUMN(#REF!)-1</f>
        <v>#REF!</v>
      </c>
      <c r="I8" s="70">
        <v>100000000</v>
      </c>
      <c r="J8" s="70">
        <v>100000000</v>
      </c>
      <c r="K8" s="5"/>
      <c r="L8" s="42" t="str">
        <f t="shared" si="1"/>
        <v>DCO à D2</v>
      </c>
      <c r="M8" s="70">
        <v>100000000</v>
      </c>
      <c r="N8" s="70">
        <v>100000000</v>
      </c>
      <c r="O8" s="70">
        <v>100000000</v>
      </c>
      <c r="P8" s="5"/>
      <c r="Q8" s="42" t="str">
        <f t="shared" si="2"/>
        <v>DCO à D2</v>
      </c>
      <c r="R8" s="70"/>
      <c r="S8" s="70">
        <v>100000000</v>
      </c>
      <c r="T8" s="70">
        <v>100000000</v>
      </c>
      <c r="U8" s="70">
        <v>100000000</v>
      </c>
      <c r="V8" s="42" t="str">
        <f t="shared" si="3"/>
        <v>DCO à D2</v>
      </c>
      <c r="W8" s="135"/>
      <c r="X8" s="70">
        <v>100000000</v>
      </c>
      <c r="Y8" s="70">
        <v>100000000</v>
      </c>
      <c r="Z8" s="5"/>
      <c r="AA8" s="63" t="str">
        <f t="shared" si="4"/>
        <v>DCO à D2</v>
      </c>
      <c r="AB8" s="70"/>
      <c r="AC8" s="70">
        <v>100000000</v>
      </c>
      <c r="AD8" s="70">
        <v>100000000</v>
      </c>
    </row>
    <row r="9" spans="1:30" x14ac:dyDescent="0.25">
      <c r="A9" s="12"/>
      <c r="B9" s="63" t="s">
        <v>3</v>
      </c>
      <c r="C9" s="42">
        <f>COLUMN(Sivom!R7)-1</f>
        <v>17</v>
      </c>
      <c r="D9" s="42">
        <v>400</v>
      </c>
      <c r="E9" s="71">
        <f t="shared" si="5"/>
        <v>800</v>
      </c>
      <c r="F9" s="68">
        <v>1500</v>
      </c>
      <c r="G9" s="42" t="str">
        <f t="shared" si="0"/>
        <v>MES</v>
      </c>
      <c r="H9" s="42" t="e">
        <f>COLUMN(#REF!)-1</f>
        <v>#REF!</v>
      </c>
      <c r="I9" s="42">
        <v>4000</v>
      </c>
      <c r="J9" s="70">
        <v>100000000</v>
      </c>
      <c r="K9" s="5"/>
      <c r="L9" s="42" t="str">
        <f t="shared" si="1"/>
        <v>MES</v>
      </c>
      <c r="M9" s="42" t="e">
        <f>COLUMN(#REF!)-1</f>
        <v>#REF!</v>
      </c>
      <c r="N9" s="42">
        <v>55</v>
      </c>
      <c r="O9" s="42">
        <v>110</v>
      </c>
      <c r="P9" s="5"/>
      <c r="Q9" s="42" t="str">
        <f t="shared" si="2"/>
        <v>MES</v>
      </c>
      <c r="R9" s="71" t="e">
        <f>COLUMN(#REF!)-1</f>
        <v>#REF!</v>
      </c>
      <c r="S9" s="71">
        <v>100000000</v>
      </c>
      <c r="T9" s="71">
        <v>100000000</v>
      </c>
      <c r="U9" s="71">
        <v>100000000</v>
      </c>
      <c r="V9" s="42" t="str">
        <f t="shared" si="3"/>
        <v>MES</v>
      </c>
      <c r="W9" s="139" t="e">
        <f>COLUMN(#REF!)-1</f>
        <v>#REF!</v>
      </c>
      <c r="X9" s="71">
        <v>100000000</v>
      </c>
      <c r="Y9" s="71">
        <v>100000000</v>
      </c>
      <c r="Z9" s="5"/>
      <c r="AA9" s="63" t="str">
        <f t="shared" si="4"/>
        <v>MES</v>
      </c>
      <c r="AB9" s="42">
        <v>9</v>
      </c>
      <c r="AC9" s="100">
        <v>2600</v>
      </c>
      <c r="AD9" s="42">
        <v>5000</v>
      </c>
    </row>
    <row r="10" spans="1:30" s="40" customFormat="1" x14ac:dyDescent="0.25">
      <c r="A10" s="12"/>
      <c r="B10" s="375" t="s">
        <v>63</v>
      </c>
      <c r="C10" s="376">
        <v>24</v>
      </c>
      <c r="D10" s="376">
        <v>10</v>
      </c>
      <c r="E10" s="377">
        <v>20</v>
      </c>
      <c r="F10" s="379"/>
      <c r="G10" s="376" t="str">
        <f t="shared" si="0"/>
        <v>Fluorure</v>
      </c>
      <c r="H10" s="378"/>
      <c r="I10" s="378"/>
      <c r="J10" s="378"/>
      <c r="K10" s="5"/>
      <c r="L10" s="376" t="str">
        <f t="shared" si="1"/>
        <v>Fluorure</v>
      </c>
      <c r="M10" s="378"/>
      <c r="N10" s="378"/>
      <c r="O10" s="378"/>
      <c r="P10" s="5"/>
      <c r="Q10" s="376" t="str">
        <f t="shared" si="2"/>
        <v>Fluorure</v>
      </c>
      <c r="R10" s="378"/>
      <c r="S10" s="378"/>
      <c r="T10" s="378"/>
      <c r="U10" s="378"/>
      <c r="V10" s="376" t="str">
        <f t="shared" si="3"/>
        <v>Fluorure</v>
      </c>
      <c r="W10" s="135"/>
      <c r="X10" s="378"/>
      <c r="Y10" s="378"/>
      <c r="Z10" s="5"/>
      <c r="AA10" s="375" t="str">
        <f t="shared" si="4"/>
        <v>Fluorure</v>
      </c>
      <c r="AB10" s="378"/>
      <c r="AC10" s="380"/>
      <c r="AD10" s="378"/>
    </row>
    <row r="11" spans="1:30" x14ac:dyDescent="0.25">
      <c r="A11" s="12"/>
      <c r="B11" s="63" t="s">
        <v>69</v>
      </c>
      <c r="C11" s="42">
        <f>COLUMN(Sivom!V7)-1</f>
        <v>21</v>
      </c>
      <c r="D11" s="42">
        <v>15</v>
      </c>
      <c r="E11" s="71">
        <f t="shared" si="5"/>
        <v>30</v>
      </c>
      <c r="F11" s="68">
        <v>70</v>
      </c>
      <c r="G11" s="42" t="str">
        <f t="shared" si="0"/>
        <v>Ptotal</v>
      </c>
      <c r="H11" s="42" t="e">
        <f>COLUMN(#REF!)-1</f>
        <v>#REF!</v>
      </c>
      <c r="I11" s="42">
        <v>500</v>
      </c>
      <c r="J11" s="70">
        <v>100000000</v>
      </c>
      <c r="K11" s="5"/>
      <c r="L11" s="42" t="str">
        <f t="shared" si="1"/>
        <v>Ptotal</v>
      </c>
      <c r="M11" s="42" t="e">
        <f>COLUMN(#REF!)-1</f>
        <v>#REF!</v>
      </c>
      <c r="N11" s="42">
        <v>20</v>
      </c>
      <c r="O11" s="42">
        <v>40</v>
      </c>
      <c r="P11" s="5"/>
      <c r="Q11" s="42" t="str">
        <f t="shared" si="2"/>
        <v>Ptotal</v>
      </c>
      <c r="R11" s="70"/>
      <c r="S11" s="70">
        <v>100000000</v>
      </c>
      <c r="T11" s="70">
        <v>100000000</v>
      </c>
      <c r="U11" s="70">
        <v>100000000</v>
      </c>
      <c r="V11" s="42" t="str">
        <f t="shared" si="3"/>
        <v>Ptotal</v>
      </c>
      <c r="W11" s="139" t="e">
        <f>COLUMN(#REF!)-1</f>
        <v>#REF!</v>
      </c>
      <c r="X11" s="71">
        <v>100000000</v>
      </c>
      <c r="Y11" s="71">
        <v>100000000</v>
      </c>
      <c r="Z11" s="5"/>
      <c r="AA11" s="63" t="str">
        <f t="shared" si="4"/>
        <v>Ptotal</v>
      </c>
      <c r="AB11" s="70"/>
      <c r="AC11" s="70">
        <v>100000000</v>
      </c>
      <c r="AD11" s="70">
        <v>100000000</v>
      </c>
    </row>
    <row r="12" spans="1:30" ht="14.45" x14ac:dyDescent="0.3">
      <c r="A12" s="12"/>
      <c r="B12" s="63" t="s">
        <v>27</v>
      </c>
      <c r="C12" s="42">
        <f>COLUMN(Sivom!AA7)-1</f>
        <v>26</v>
      </c>
      <c r="D12" s="70">
        <v>100000000</v>
      </c>
      <c r="E12" s="70">
        <f t="shared" si="5"/>
        <v>200000000</v>
      </c>
      <c r="F12" s="67"/>
      <c r="G12" s="42" t="str">
        <f t="shared" si="0"/>
        <v>NTK</v>
      </c>
      <c r="H12" s="42" t="e">
        <f>COLUMN(#REF!)-1</f>
        <v>#REF!</v>
      </c>
      <c r="I12" s="70">
        <v>100000000</v>
      </c>
      <c r="J12" s="70">
        <v>100000000</v>
      </c>
      <c r="K12" s="5"/>
      <c r="L12" s="42" t="str">
        <f t="shared" si="1"/>
        <v>NTK</v>
      </c>
      <c r="M12" s="42" t="e">
        <f>COLUMN(#REF!)-1</f>
        <v>#REF!</v>
      </c>
      <c r="N12" s="70">
        <v>100000000</v>
      </c>
      <c r="O12" s="70">
        <v>100000000</v>
      </c>
      <c r="P12" s="5"/>
      <c r="Q12" s="42" t="str">
        <f t="shared" si="2"/>
        <v>NTK</v>
      </c>
      <c r="R12" s="70"/>
      <c r="S12" s="70">
        <v>100000000</v>
      </c>
      <c r="T12" s="70">
        <v>100000000</v>
      </c>
      <c r="U12" s="70">
        <v>100000000</v>
      </c>
      <c r="V12" s="42" t="str">
        <f t="shared" si="3"/>
        <v>NTK</v>
      </c>
      <c r="W12" s="139" t="e">
        <f>COLUMN(#REF!)-1</f>
        <v>#REF!</v>
      </c>
      <c r="X12" s="71">
        <v>100000000</v>
      </c>
      <c r="Y12" s="71">
        <v>100000000</v>
      </c>
      <c r="Z12" s="5"/>
      <c r="AA12" s="63" t="str">
        <f t="shared" si="4"/>
        <v>NTK</v>
      </c>
      <c r="AB12" s="70"/>
      <c r="AC12" s="70">
        <v>100000000</v>
      </c>
      <c r="AD12" s="70">
        <v>100000000</v>
      </c>
    </row>
    <row r="13" spans="1:30" x14ac:dyDescent="0.25">
      <c r="A13" s="12"/>
      <c r="B13" s="63" t="s">
        <v>28</v>
      </c>
      <c r="C13" s="42">
        <f>COLUMN(Sivom!AC7)-1</f>
        <v>28</v>
      </c>
      <c r="D13" s="70">
        <v>100000000</v>
      </c>
      <c r="E13" s="70">
        <f t="shared" si="5"/>
        <v>200000000</v>
      </c>
      <c r="F13" s="67"/>
      <c r="G13" s="42" t="str">
        <f t="shared" si="0"/>
        <v>NH4</v>
      </c>
      <c r="H13" s="70">
        <v>100000000</v>
      </c>
      <c r="I13" s="70">
        <v>100000000</v>
      </c>
      <c r="J13" s="70">
        <v>100000000</v>
      </c>
      <c r="K13" s="5"/>
      <c r="L13" s="42" t="str">
        <f t="shared" si="1"/>
        <v>NH4</v>
      </c>
      <c r="M13" s="70">
        <v>100000000</v>
      </c>
      <c r="N13" s="70">
        <v>100000000</v>
      </c>
      <c r="O13" s="70">
        <v>100000000</v>
      </c>
      <c r="P13" s="5"/>
      <c r="Q13" s="42" t="str">
        <f t="shared" si="2"/>
        <v>NH4</v>
      </c>
      <c r="R13" s="70"/>
      <c r="S13" s="70">
        <v>100000000</v>
      </c>
      <c r="T13" s="70">
        <v>100000000</v>
      </c>
      <c r="U13" s="70">
        <v>100000000</v>
      </c>
      <c r="V13" s="42" t="str">
        <f t="shared" si="3"/>
        <v>NH4</v>
      </c>
      <c r="W13" s="135"/>
      <c r="X13" s="70">
        <v>100000000</v>
      </c>
      <c r="Y13" s="70">
        <v>100000000</v>
      </c>
      <c r="Z13" s="5"/>
      <c r="AA13" s="63" t="str">
        <f t="shared" si="4"/>
        <v>NH4</v>
      </c>
      <c r="AB13" s="70"/>
      <c r="AC13" s="70">
        <v>100000000</v>
      </c>
      <c r="AD13" s="70">
        <v>100000000</v>
      </c>
    </row>
    <row r="14" spans="1:30" x14ac:dyDescent="0.25">
      <c r="A14" s="12"/>
      <c r="B14" s="63" t="s">
        <v>29</v>
      </c>
      <c r="C14" s="42">
        <f>COLUMN(Sivom!AE7)-1</f>
        <v>30</v>
      </c>
      <c r="D14" s="70">
        <v>100000000</v>
      </c>
      <c r="E14" s="70">
        <f t="shared" si="5"/>
        <v>200000000</v>
      </c>
      <c r="F14" s="67"/>
      <c r="G14" s="42" t="str">
        <f t="shared" si="0"/>
        <v>NO2</v>
      </c>
      <c r="H14" s="70">
        <v>100000000</v>
      </c>
      <c r="I14" s="70">
        <v>100000000</v>
      </c>
      <c r="J14" s="70">
        <v>100000000</v>
      </c>
      <c r="K14" s="5"/>
      <c r="L14" s="42" t="str">
        <f t="shared" si="1"/>
        <v>NO2</v>
      </c>
      <c r="M14" s="70">
        <v>100000000</v>
      </c>
      <c r="N14" s="70">
        <v>100000000</v>
      </c>
      <c r="O14" s="70">
        <v>100000000</v>
      </c>
      <c r="P14" s="5"/>
      <c r="Q14" s="42" t="str">
        <f t="shared" si="2"/>
        <v>NO2</v>
      </c>
      <c r="R14" s="70"/>
      <c r="S14" s="70">
        <v>100000000</v>
      </c>
      <c r="T14" s="70">
        <v>100000000</v>
      </c>
      <c r="U14" s="70">
        <v>100000000</v>
      </c>
      <c r="V14" s="42" t="str">
        <f t="shared" si="3"/>
        <v>NO2</v>
      </c>
      <c r="W14" s="135"/>
      <c r="X14" s="70">
        <v>100000000</v>
      </c>
      <c r="Y14" s="70">
        <v>100000000</v>
      </c>
      <c r="Z14" s="5"/>
      <c r="AA14" s="63" t="str">
        <f t="shared" si="4"/>
        <v>NO2</v>
      </c>
      <c r="AB14" s="70"/>
      <c r="AC14" s="70">
        <v>100000000</v>
      </c>
      <c r="AD14" s="70">
        <v>100000000</v>
      </c>
    </row>
    <row r="15" spans="1:30" x14ac:dyDescent="0.25">
      <c r="A15" s="12"/>
      <c r="B15" s="63" t="s">
        <v>30</v>
      </c>
      <c r="C15" s="42">
        <f>COLUMN(Sivom!AG7)-1</f>
        <v>32</v>
      </c>
      <c r="D15" s="70">
        <v>100000000</v>
      </c>
      <c r="E15" s="70">
        <f t="shared" si="5"/>
        <v>200000000</v>
      </c>
      <c r="F15" s="67"/>
      <c r="G15" s="42" t="str">
        <f t="shared" si="0"/>
        <v>NO3</v>
      </c>
      <c r="H15" s="70">
        <v>100000000</v>
      </c>
      <c r="I15" s="70">
        <v>100000000</v>
      </c>
      <c r="J15" s="70">
        <v>100000000</v>
      </c>
      <c r="K15" s="5"/>
      <c r="L15" s="42" t="str">
        <f t="shared" si="1"/>
        <v>NO3</v>
      </c>
      <c r="M15" s="70">
        <v>100000000</v>
      </c>
      <c r="N15" s="70">
        <v>100000000</v>
      </c>
      <c r="O15" s="70">
        <v>100000000</v>
      </c>
      <c r="P15" s="5"/>
      <c r="Q15" s="42" t="str">
        <f t="shared" si="2"/>
        <v>NO3</v>
      </c>
      <c r="R15" s="70"/>
      <c r="S15" s="70">
        <v>100000000</v>
      </c>
      <c r="T15" s="70">
        <v>100000000</v>
      </c>
      <c r="U15" s="70">
        <v>100000000</v>
      </c>
      <c r="V15" s="42" t="str">
        <f t="shared" si="3"/>
        <v>NO3</v>
      </c>
      <c r="W15" s="135"/>
      <c r="X15" s="70">
        <v>100000000</v>
      </c>
      <c r="Y15" s="70">
        <v>100000000</v>
      </c>
      <c r="Z15" s="5"/>
      <c r="AA15" s="63" t="str">
        <f t="shared" si="4"/>
        <v>NO3</v>
      </c>
      <c r="AB15" s="70"/>
      <c r="AC15" s="70">
        <v>100000000</v>
      </c>
      <c r="AD15" s="70">
        <v>100000000</v>
      </c>
    </row>
    <row r="16" spans="1:30" x14ac:dyDescent="0.25">
      <c r="A16" s="12"/>
      <c r="B16" s="63" t="s">
        <v>18</v>
      </c>
      <c r="C16" s="42">
        <f>COLUMN(Sivom!AO7)-1</f>
        <v>40</v>
      </c>
      <c r="D16" s="42">
        <v>5</v>
      </c>
      <c r="E16" s="71">
        <f t="shared" si="5"/>
        <v>10</v>
      </c>
      <c r="F16" s="68">
        <v>25</v>
      </c>
      <c r="G16" s="42" t="str">
        <f t="shared" si="0"/>
        <v>Aluminium</v>
      </c>
      <c r="H16" s="42" t="e">
        <f>COLUMN(#REF!)-1</f>
        <v>#REF!</v>
      </c>
      <c r="I16" s="42">
        <v>50</v>
      </c>
      <c r="J16" s="70">
        <v>100000000</v>
      </c>
      <c r="K16" s="5"/>
      <c r="L16" s="42" t="str">
        <f t="shared" si="1"/>
        <v>Aluminium</v>
      </c>
      <c r="M16" s="42" t="e">
        <f>COLUMN(#REF!)-1</f>
        <v>#REF!</v>
      </c>
      <c r="N16" s="42">
        <v>3</v>
      </c>
      <c r="O16" s="42">
        <v>5</v>
      </c>
      <c r="P16" s="5"/>
      <c r="Q16" s="42" t="str">
        <f t="shared" si="2"/>
        <v>Aluminium</v>
      </c>
      <c r="R16" s="70"/>
      <c r="S16" s="70">
        <v>100000000</v>
      </c>
      <c r="T16" s="70">
        <v>100000000</v>
      </c>
      <c r="U16" s="70">
        <v>100000000</v>
      </c>
      <c r="V16" s="42" t="str">
        <f t="shared" si="3"/>
        <v>Aluminium</v>
      </c>
      <c r="W16" s="135"/>
      <c r="X16" s="70">
        <v>100000000</v>
      </c>
      <c r="Y16" s="70">
        <v>100000000</v>
      </c>
      <c r="Z16" s="5"/>
      <c r="AA16" s="63" t="str">
        <f t="shared" si="4"/>
        <v>Aluminium</v>
      </c>
      <c r="AB16" s="70"/>
      <c r="AC16" s="70">
        <v>100000000</v>
      </c>
      <c r="AD16" s="70">
        <v>100000000</v>
      </c>
    </row>
    <row r="17" spans="1:30" x14ac:dyDescent="0.25">
      <c r="A17" s="12"/>
      <c r="B17" s="63" t="s">
        <v>44</v>
      </c>
      <c r="C17" s="42">
        <f>COLUMN(Sivom!AR7)-1</f>
        <v>43</v>
      </c>
      <c r="D17" s="42">
        <v>5</v>
      </c>
      <c r="E17" s="71">
        <f t="shared" si="5"/>
        <v>10</v>
      </c>
      <c r="F17" s="68">
        <v>2.5</v>
      </c>
      <c r="G17" s="42" t="str">
        <f t="shared" si="0"/>
        <v>Chrome total</v>
      </c>
      <c r="H17" s="42" t="e">
        <f>COLUMN(#REF!)-1</f>
        <v>#REF!</v>
      </c>
      <c r="I17" s="42">
        <v>5</v>
      </c>
      <c r="J17" s="70">
        <v>100000000</v>
      </c>
      <c r="K17" s="5"/>
      <c r="L17" s="42" t="str">
        <f t="shared" si="1"/>
        <v>Chrome total</v>
      </c>
      <c r="M17" s="42" t="e">
        <f>COLUMN(#REF!)-1</f>
        <v>#REF!</v>
      </c>
      <c r="N17" s="42">
        <v>0.3</v>
      </c>
      <c r="O17" s="42">
        <v>3</v>
      </c>
      <c r="P17" s="5"/>
      <c r="Q17" s="42" t="str">
        <f t="shared" si="2"/>
        <v>Chrome total</v>
      </c>
      <c r="R17" s="70"/>
      <c r="S17" s="70">
        <v>100000000</v>
      </c>
      <c r="T17" s="70">
        <v>100000000</v>
      </c>
      <c r="U17" s="70">
        <v>100000000</v>
      </c>
      <c r="V17" s="42" t="str">
        <f t="shared" si="3"/>
        <v>Chrome total</v>
      </c>
      <c r="W17" s="135"/>
      <c r="X17" s="70">
        <v>100000000</v>
      </c>
      <c r="Y17" s="70">
        <v>100000000</v>
      </c>
      <c r="Z17" s="5"/>
      <c r="AA17" s="63" t="str">
        <f t="shared" si="4"/>
        <v>Chrome total</v>
      </c>
      <c r="AB17" s="70"/>
      <c r="AC17" s="70">
        <v>100000000</v>
      </c>
      <c r="AD17" s="70">
        <v>100000000</v>
      </c>
    </row>
    <row r="18" spans="1:30" x14ac:dyDescent="0.25">
      <c r="A18" s="12"/>
      <c r="B18" s="63" t="s">
        <v>45</v>
      </c>
      <c r="C18" s="42">
        <f>COLUMN(Sivom!AU7)-1</f>
        <v>46</v>
      </c>
      <c r="D18" s="42">
        <v>3</v>
      </c>
      <c r="E18" s="71">
        <f t="shared" si="5"/>
        <v>6</v>
      </c>
      <c r="F18" s="68">
        <v>0.5</v>
      </c>
      <c r="G18" s="42" t="str">
        <f t="shared" si="0"/>
        <v>Chrome 6+</v>
      </c>
      <c r="H18" s="42" t="e">
        <f>COLUMN(#REF!)-1</f>
        <v>#REF!</v>
      </c>
      <c r="I18" s="70">
        <v>100000000</v>
      </c>
      <c r="J18" s="70">
        <v>100000000</v>
      </c>
      <c r="K18" s="5"/>
      <c r="L18" s="42" t="str">
        <f t="shared" si="1"/>
        <v>Chrome 6+</v>
      </c>
      <c r="M18" s="42" t="e">
        <f>COLUMN(#REF!)-1</f>
        <v>#REF!</v>
      </c>
      <c r="N18" s="42">
        <v>0.1</v>
      </c>
      <c r="O18" s="42">
        <v>0.1</v>
      </c>
      <c r="P18" s="5"/>
      <c r="Q18" s="42" t="str">
        <f t="shared" si="2"/>
        <v>Chrome 6+</v>
      </c>
      <c r="R18" s="70"/>
      <c r="S18" s="70">
        <v>100000000</v>
      </c>
      <c r="T18" s="70">
        <v>100000000</v>
      </c>
      <c r="U18" s="70">
        <v>100000000</v>
      </c>
      <c r="V18" s="42" t="str">
        <f t="shared" si="3"/>
        <v>Chrome 6+</v>
      </c>
      <c r="W18" s="135"/>
      <c r="X18" s="70">
        <v>100000000</v>
      </c>
      <c r="Y18" s="70">
        <v>100000000</v>
      </c>
      <c r="Z18" s="5"/>
      <c r="AA18" s="63" t="str">
        <f t="shared" si="4"/>
        <v>Chrome 6+</v>
      </c>
      <c r="AB18" s="70"/>
      <c r="AC18" s="70">
        <v>100000000</v>
      </c>
      <c r="AD18" s="70">
        <v>100000000</v>
      </c>
    </row>
    <row r="19" spans="1:30" ht="14.45" x14ac:dyDescent="0.3">
      <c r="A19" s="12"/>
      <c r="B19" s="63" t="s">
        <v>16</v>
      </c>
      <c r="C19" s="42">
        <f>COLUMN(Sivom!AX7)-1</f>
        <v>49</v>
      </c>
      <c r="D19" s="42">
        <v>0.5</v>
      </c>
      <c r="E19" s="71">
        <f t="shared" si="5"/>
        <v>1</v>
      </c>
      <c r="F19" s="68">
        <v>2.5</v>
      </c>
      <c r="G19" s="42" t="str">
        <f t="shared" si="0"/>
        <v>Cuivre</v>
      </c>
      <c r="H19" s="42" t="e">
        <f>COLUMN(#REF!)-1</f>
        <v>#REF!</v>
      </c>
      <c r="I19" s="42">
        <v>3</v>
      </c>
      <c r="J19" s="70">
        <v>100000000</v>
      </c>
      <c r="K19" s="5"/>
      <c r="L19" s="42" t="str">
        <f t="shared" si="1"/>
        <v>Cuivre</v>
      </c>
      <c r="M19" s="42" t="e">
        <f>COLUMN(#REF!)-1</f>
        <v>#REF!</v>
      </c>
      <c r="N19" s="42">
        <v>0.3</v>
      </c>
      <c r="O19" s="42">
        <v>2</v>
      </c>
      <c r="P19" s="5"/>
      <c r="Q19" s="42" t="str">
        <f t="shared" si="2"/>
        <v>Cuivre</v>
      </c>
      <c r="R19" s="70"/>
      <c r="S19" s="70">
        <v>100000000</v>
      </c>
      <c r="T19" s="70">
        <v>100000000</v>
      </c>
      <c r="U19" s="70">
        <v>100000000</v>
      </c>
      <c r="V19" s="42" t="str">
        <f t="shared" si="3"/>
        <v>Cuivre</v>
      </c>
      <c r="W19" s="135"/>
      <c r="X19" s="70">
        <v>100000000</v>
      </c>
      <c r="Y19" s="70">
        <v>100000000</v>
      </c>
      <c r="Z19" s="5"/>
      <c r="AA19" s="63" t="str">
        <f t="shared" si="4"/>
        <v>Cuivre</v>
      </c>
      <c r="AB19" s="70"/>
      <c r="AC19" s="70">
        <v>100000000</v>
      </c>
      <c r="AD19" s="70">
        <v>100000000</v>
      </c>
    </row>
    <row r="20" spans="1:30" ht="14.45" x14ac:dyDescent="0.3">
      <c r="A20" s="12"/>
      <c r="B20" s="63" t="s">
        <v>12</v>
      </c>
      <c r="C20" s="88">
        <f>COLUMN(Sivom!BA7)-1</f>
        <v>52</v>
      </c>
      <c r="D20" s="42">
        <v>5</v>
      </c>
      <c r="E20" s="71">
        <f t="shared" si="5"/>
        <v>10</v>
      </c>
      <c r="F20" s="68">
        <v>25</v>
      </c>
      <c r="G20" s="42" t="str">
        <f t="shared" si="0"/>
        <v>Fer</v>
      </c>
      <c r="H20" s="42" t="e">
        <f>COLUMN(#REF!)-1</f>
        <v>#REF!</v>
      </c>
      <c r="I20" s="42">
        <v>60</v>
      </c>
      <c r="J20" s="70">
        <v>100000000</v>
      </c>
      <c r="K20" s="5"/>
      <c r="L20" s="42" t="str">
        <f t="shared" si="1"/>
        <v>Fer</v>
      </c>
      <c r="M20" s="42" t="e">
        <f>COLUMN(#REF!)-1</f>
        <v>#REF!</v>
      </c>
      <c r="N20" s="42">
        <v>2</v>
      </c>
      <c r="O20" s="42">
        <v>5</v>
      </c>
      <c r="P20" s="5"/>
      <c r="Q20" s="42" t="str">
        <f t="shared" si="2"/>
        <v>Fer</v>
      </c>
      <c r="R20" s="70"/>
      <c r="S20" s="70">
        <v>100000000</v>
      </c>
      <c r="T20" s="70">
        <v>100000000</v>
      </c>
      <c r="U20" s="70">
        <v>100000000</v>
      </c>
      <c r="V20" s="42" t="str">
        <f t="shared" si="3"/>
        <v>Fer</v>
      </c>
      <c r="W20" s="135"/>
      <c r="X20" s="70">
        <v>100000000</v>
      </c>
      <c r="Y20" s="70">
        <v>100000000</v>
      </c>
      <c r="Z20" s="5"/>
      <c r="AA20" s="63" t="str">
        <f t="shared" si="4"/>
        <v>Fer</v>
      </c>
      <c r="AB20" s="70"/>
      <c r="AC20" s="70">
        <v>100000000</v>
      </c>
      <c r="AD20" s="70">
        <v>100000000</v>
      </c>
    </row>
    <row r="21" spans="1:30" x14ac:dyDescent="0.25">
      <c r="A21" s="12"/>
      <c r="B21" s="63" t="s">
        <v>15</v>
      </c>
      <c r="C21" s="88">
        <f>COLUMN(Sivom!BD7)-1</f>
        <v>55</v>
      </c>
      <c r="D21" s="42">
        <v>1</v>
      </c>
      <c r="E21" s="71">
        <f t="shared" si="5"/>
        <v>2</v>
      </c>
      <c r="F21" s="68">
        <v>5</v>
      </c>
      <c r="G21" s="42" t="str">
        <f t="shared" si="0"/>
        <v>Manganèse</v>
      </c>
      <c r="H21" s="88" t="e">
        <f>COLUMN(#REF!)-1</f>
        <v>#REF!</v>
      </c>
      <c r="I21" s="42">
        <v>40</v>
      </c>
      <c r="J21" s="70">
        <v>100000000</v>
      </c>
      <c r="K21" s="5"/>
      <c r="L21" s="42" t="str">
        <f t="shared" si="1"/>
        <v>Manganèse</v>
      </c>
      <c r="M21" s="42" t="e">
        <f>COLUMN(#REF!)-1</f>
        <v>#REF!</v>
      </c>
      <c r="N21" s="42">
        <v>1000</v>
      </c>
      <c r="O21" s="42">
        <v>1</v>
      </c>
      <c r="P21" s="5"/>
      <c r="Q21" s="42" t="str">
        <f t="shared" si="2"/>
        <v>Manganèse</v>
      </c>
      <c r="R21" s="70"/>
      <c r="S21" s="70">
        <v>100000000</v>
      </c>
      <c r="T21" s="70">
        <v>100000000</v>
      </c>
      <c r="U21" s="70">
        <v>100000000</v>
      </c>
      <c r="V21" s="42" t="str">
        <f t="shared" si="3"/>
        <v>Manganèse</v>
      </c>
      <c r="W21" s="135"/>
      <c r="X21" s="70">
        <v>100000000</v>
      </c>
      <c r="Y21" s="70">
        <v>100000000</v>
      </c>
      <c r="Z21" s="5"/>
      <c r="AA21" s="63" t="str">
        <f t="shared" si="4"/>
        <v>Manganèse</v>
      </c>
      <c r="AB21" s="70"/>
      <c r="AC21" s="70">
        <v>100000000</v>
      </c>
      <c r="AD21" s="70">
        <v>100000000</v>
      </c>
    </row>
    <row r="22" spans="1:30" x14ac:dyDescent="0.25">
      <c r="A22" s="12"/>
      <c r="B22" s="63" t="s">
        <v>13</v>
      </c>
      <c r="C22" s="88">
        <f>COLUMN(Sivom!BG7)-1</f>
        <v>58</v>
      </c>
      <c r="D22" s="42">
        <v>0.5</v>
      </c>
      <c r="E22" s="71">
        <f t="shared" si="5"/>
        <v>1</v>
      </c>
      <c r="F22" s="68">
        <v>2.5</v>
      </c>
      <c r="G22" s="42" t="str">
        <f t="shared" si="0"/>
        <v>Nickel</v>
      </c>
      <c r="H22" s="88" t="e">
        <f>COLUMN(#REF!)-1</f>
        <v>#REF!</v>
      </c>
      <c r="I22" s="42">
        <v>30</v>
      </c>
      <c r="J22" s="70">
        <v>100000000</v>
      </c>
      <c r="K22" s="5"/>
      <c r="L22" s="42" t="str">
        <f t="shared" si="1"/>
        <v>Nickel</v>
      </c>
      <c r="M22" s="42" t="e">
        <f>COLUMN(#REF!)-1</f>
        <v>#REF!</v>
      </c>
      <c r="N22" s="42">
        <v>2</v>
      </c>
      <c r="O22" s="42">
        <v>5</v>
      </c>
      <c r="P22" s="5"/>
      <c r="Q22" s="42" t="str">
        <f t="shared" si="2"/>
        <v>Nickel</v>
      </c>
      <c r="R22" s="70"/>
      <c r="S22" s="70">
        <v>100000000</v>
      </c>
      <c r="T22" s="70">
        <v>100000000</v>
      </c>
      <c r="U22" s="70">
        <v>100000000</v>
      </c>
      <c r="V22" s="42" t="str">
        <f t="shared" si="3"/>
        <v>Nickel</v>
      </c>
      <c r="W22" s="135"/>
      <c r="X22" s="70">
        <v>100000000</v>
      </c>
      <c r="Y22" s="70">
        <v>100000000</v>
      </c>
      <c r="Z22" s="5"/>
      <c r="AA22" s="63" t="str">
        <f t="shared" si="4"/>
        <v>Nickel</v>
      </c>
      <c r="AB22" s="70"/>
      <c r="AC22" s="70">
        <v>100000000</v>
      </c>
      <c r="AD22" s="70">
        <v>100000000</v>
      </c>
    </row>
    <row r="23" spans="1:30" x14ac:dyDescent="0.25">
      <c r="A23" s="12"/>
      <c r="B23" s="63" t="s">
        <v>17</v>
      </c>
      <c r="C23" s="88">
        <f>COLUMN(Sivom!BJ7)-1</f>
        <v>61</v>
      </c>
      <c r="D23" s="42">
        <v>0.5</v>
      </c>
      <c r="E23" s="71">
        <f t="shared" si="5"/>
        <v>1</v>
      </c>
      <c r="F23" s="68">
        <v>1</v>
      </c>
      <c r="G23" s="42" t="str">
        <f t="shared" si="0"/>
        <v>Plomb</v>
      </c>
      <c r="H23" s="88" t="e">
        <f>COLUMN(#REF!)-1</f>
        <v>#REF!</v>
      </c>
      <c r="I23" s="42">
        <v>0.3</v>
      </c>
      <c r="J23" s="70">
        <v>100000000</v>
      </c>
      <c r="K23" s="5"/>
      <c r="L23" s="42" t="str">
        <f t="shared" si="1"/>
        <v>Plomb</v>
      </c>
      <c r="M23" s="42" t="e">
        <f>COLUMN(#REF!)-1</f>
        <v>#REF!</v>
      </c>
      <c r="N23" s="42">
        <v>0.2</v>
      </c>
      <c r="O23" s="42">
        <v>1</v>
      </c>
      <c r="P23" s="5"/>
      <c r="Q23" s="42" t="str">
        <f t="shared" si="2"/>
        <v>Plomb</v>
      </c>
      <c r="R23" s="70"/>
      <c r="S23" s="70">
        <v>100000000</v>
      </c>
      <c r="T23" s="70">
        <v>100000000</v>
      </c>
      <c r="U23" s="70">
        <v>100000000</v>
      </c>
      <c r="V23" s="42" t="str">
        <f t="shared" si="3"/>
        <v>Plomb</v>
      </c>
      <c r="W23" s="135"/>
      <c r="X23" s="70">
        <v>100000000</v>
      </c>
      <c r="Y23" s="70">
        <v>100000000</v>
      </c>
      <c r="Z23" s="5"/>
      <c r="AA23" s="63" t="str">
        <f t="shared" si="4"/>
        <v>Plomb</v>
      </c>
      <c r="AB23" s="70"/>
      <c r="AC23" s="70">
        <v>100000000</v>
      </c>
      <c r="AD23" s="70">
        <v>100000000</v>
      </c>
    </row>
    <row r="24" spans="1:30" x14ac:dyDescent="0.25">
      <c r="A24" s="12"/>
      <c r="B24" s="63" t="s">
        <v>14</v>
      </c>
      <c r="C24" s="88">
        <f>COLUMN(Sivom!BM7)-1</f>
        <v>64</v>
      </c>
      <c r="D24" s="42">
        <v>2</v>
      </c>
      <c r="E24" s="71">
        <f t="shared" si="5"/>
        <v>4</v>
      </c>
      <c r="F24" s="68">
        <v>10</v>
      </c>
      <c r="G24" s="42" t="str">
        <f t="shared" si="0"/>
        <v>Zinc</v>
      </c>
      <c r="H24" s="88" t="e">
        <f>COLUMN(#REF!)-1</f>
        <v>#REF!</v>
      </c>
      <c r="I24" s="42">
        <v>90</v>
      </c>
      <c r="J24" s="70">
        <v>100000000</v>
      </c>
      <c r="K24" s="5"/>
      <c r="L24" s="42" t="str">
        <f t="shared" si="1"/>
        <v>Zinc</v>
      </c>
      <c r="M24" s="88" t="e">
        <f>COLUMN(#REF!)-1</f>
        <v>#REF!</v>
      </c>
      <c r="N24" s="42">
        <v>2</v>
      </c>
      <c r="O24" s="42">
        <v>5</v>
      </c>
      <c r="P24" s="5"/>
      <c r="Q24" s="42" t="str">
        <f t="shared" si="2"/>
        <v>Zinc</v>
      </c>
      <c r="R24" s="70"/>
      <c r="S24" s="70">
        <v>100000000</v>
      </c>
      <c r="T24" s="70">
        <v>100000000</v>
      </c>
      <c r="U24" s="70">
        <v>100000000</v>
      </c>
      <c r="V24" s="42" t="str">
        <f t="shared" si="3"/>
        <v>Zinc</v>
      </c>
      <c r="W24" s="135"/>
      <c r="X24" s="70">
        <v>100000000</v>
      </c>
      <c r="Y24" s="70">
        <v>100000000</v>
      </c>
      <c r="Z24" s="5"/>
      <c r="AA24" s="63" t="str">
        <f t="shared" si="4"/>
        <v>Zinc</v>
      </c>
      <c r="AB24" s="70"/>
      <c r="AC24" s="70">
        <v>100000000</v>
      </c>
      <c r="AD24" s="70">
        <v>100000000</v>
      </c>
    </row>
    <row r="25" spans="1:30" ht="14.45" x14ac:dyDescent="0.3">
      <c r="A25" s="12"/>
      <c r="B25" s="63" t="s">
        <v>49</v>
      </c>
      <c r="C25" s="42">
        <f>COLUMN(Sivom!AL7)-1</f>
        <v>37</v>
      </c>
      <c r="D25" s="42">
        <v>10</v>
      </c>
      <c r="E25" s="71">
        <f t="shared" si="5"/>
        <v>20</v>
      </c>
      <c r="F25" s="68">
        <v>50</v>
      </c>
      <c r="G25" s="42" t="str">
        <f t="shared" si="0"/>
        <v>Hydrocarbure</v>
      </c>
      <c r="H25" s="70">
        <v>100000000</v>
      </c>
      <c r="I25" s="70">
        <v>100000000</v>
      </c>
      <c r="J25" s="70">
        <v>100000000</v>
      </c>
      <c r="K25" s="39"/>
      <c r="L25" s="42" t="str">
        <f t="shared" si="1"/>
        <v>Hydrocarbure</v>
      </c>
      <c r="M25" s="70">
        <v>100000000</v>
      </c>
      <c r="N25" s="70">
        <v>100000000</v>
      </c>
      <c r="O25" s="70">
        <v>100000000</v>
      </c>
      <c r="P25" s="5"/>
      <c r="Q25" s="42" t="str">
        <f t="shared" si="2"/>
        <v>Hydrocarbure</v>
      </c>
      <c r="R25" s="70"/>
      <c r="S25" s="70">
        <v>100000000</v>
      </c>
      <c r="T25" s="70">
        <v>100000000</v>
      </c>
      <c r="U25" s="70">
        <v>100000000</v>
      </c>
      <c r="V25" s="42" t="str">
        <f t="shared" si="3"/>
        <v>Hydrocarbure</v>
      </c>
      <c r="W25" s="139" t="e">
        <f>COLUMN(#REF!)-1</f>
        <v>#REF!</v>
      </c>
      <c r="X25" s="71">
        <v>100000000</v>
      </c>
      <c r="Y25" s="71">
        <v>100000000</v>
      </c>
      <c r="Z25" s="5"/>
      <c r="AA25" s="63" t="str">
        <f t="shared" si="4"/>
        <v>Hydrocarbure</v>
      </c>
      <c r="AB25" s="42" t="e">
        <f>COLUMN(#REF!)-1</f>
        <v>#REF!</v>
      </c>
      <c r="AC25" s="100">
        <v>500</v>
      </c>
      <c r="AD25" s="42">
        <v>700</v>
      </c>
    </row>
    <row r="26" spans="1:30" ht="14.45" x14ac:dyDescent="0.3">
      <c r="A26" s="12"/>
      <c r="B26" s="63" t="s">
        <v>53</v>
      </c>
      <c r="C26" s="42">
        <f>COLUMN(Sivom!AI7)-1</f>
        <v>34</v>
      </c>
      <c r="D26" s="42">
        <v>75</v>
      </c>
      <c r="E26" s="71">
        <f t="shared" si="5"/>
        <v>150</v>
      </c>
      <c r="F26" s="68">
        <v>200</v>
      </c>
      <c r="G26" s="42" t="str">
        <f t="shared" si="0"/>
        <v>N global</v>
      </c>
      <c r="H26" s="70">
        <v>100000000</v>
      </c>
      <c r="I26" s="70">
        <v>100000000</v>
      </c>
      <c r="J26" s="70">
        <v>100000000</v>
      </c>
      <c r="K26" s="5"/>
      <c r="L26" s="42" t="str">
        <f t="shared" si="1"/>
        <v>N global</v>
      </c>
      <c r="M26" s="70">
        <v>100000000</v>
      </c>
      <c r="N26" s="70">
        <v>100000000</v>
      </c>
      <c r="O26" s="70">
        <v>100000000</v>
      </c>
      <c r="P26" s="5"/>
      <c r="Q26" s="42" t="str">
        <f t="shared" si="2"/>
        <v>N global</v>
      </c>
      <c r="R26" s="70"/>
      <c r="S26" s="70">
        <v>100000000</v>
      </c>
      <c r="T26" s="70">
        <v>100000000</v>
      </c>
      <c r="U26" s="70">
        <v>100000000</v>
      </c>
      <c r="V26" s="42" t="str">
        <f t="shared" si="3"/>
        <v>N global</v>
      </c>
      <c r="W26" s="136"/>
      <c r="X26" s="70">
        <v>100000000</v>
      </c>
      <c r="Y26" s="70">
        <v>100000000</v>
      </c>
      <c r="Z26" s="5"/>
      <c r="AA26" s="63" t="str">
        <f t="shared" si="4"/>
        <v>N global</v>
      </c>
      <c r="AB26" s="70"/>
      <c r="AC26" s="70">
        <v>100000000</v>
      </c>
      <c r="AD26" s="70">
        <v>100000000</v>
      </c>
    </row>
    <row r="27" spans="1:30" x14ac:dyDescent="0.25">
      <c r="A27" s="12"/>
      <c r="B27" s="63" t="s">
        <v>74</v>
      </c>
      <c r="C27" s="42">
        <f>COLUMN(Sivom!M7)-1</f>
        <v>12</v>
      </c>
      <c r="D27" s="42">
        <v>450</v>
      </c>
      <c r="E27" s="71">
        <f t="shared" si="5"/>
        <v>900</v>
      </c>
      <c r="F27" s="68">
        <v>1500</v>
      </c>
      <c r="G27" s="42" t="str">
        <f t="shared" si="0"/>
        <v>DBO 5</v>
      </c>
      <c r="H27" s="70">
        <v>100000000</v>
      </c>
      <c r="I27" s="70">
        <v>100000000</v>
      </c>
      <c r="J27" s="70">
        <v>100000000</v>
      </c>
      <c r="K27" s="5"/>
      <c r="L27" s="42" t="str">
        <f t="shared" si="1"/>
        <v>DBO 5</v>
      </c>
      <c r="M27" s="70">
        <v>100000000</v>
      </c>
      <c r="N27" s="70">
        <v>100000000</v>
      </c>
      <c r="O27" s="70">
        <v>100000000</v>
      </c>
      <c r="P27" s="5"/>
      <c r="Q27" s="42" t="str">
        <f t="shared" si="2"/>
        <v>DBO 5</v>
      </c>
      <c r="R27" s="70"/>
      <c r="S27" s="70">
        <v>100000000</v>
      </c>
      <c r="T27" s="70">
        <v>100000000</v>
      </c>
      <c r="U27" s="70">
        <v>100000000</v>
      </c>
      <c r="V27" s="42" t="str">
        <f t="shared" si="3"/>
        <v>DBO 5</v>
      </c>
      <c r="W27" s="136"/>
      <c r="X27" s="70">
        <v>100000000</v>
      </c>
      <c r="Y27" s="70">
        <v>100000000</v>
      </c>
      <c r="Z27" s="5"/>
      <c r="AA27" s="63" t="str">
        <f t="shared" si="4"/>
        <v>DBO 5</v>
      </c>
      <c r="AB27" s="70"/>
      <c r="AC27" s="70">
        <v>100000000</v>
      </c>
      <c r="AD27" s="70">
        <v>100000000</v>
      </c>
    </row>
    <row r="28" spans="1:30" x14ac:dyDescent="0.25">
      <c r="A28" s="12"/>
      <c r="B28" s="65" t="s">
        <v>61</v>
      </c>
      <c r="C28" s="42">
        <f>COLUMN(Sivom!C7)-1</f>
        <v>2</v>
      </c>
      <c r="D28" s="42">
        <v>30</v>
      </c>
      <c r="E28" s="71">
        <f t="shared" si="5"/>
        <v>60</v>
      </c>
      <c r="F28" s="68"/>
      <c r="G28" s="42" t="str">
        <f t="shared" si="0"/>
        <v>température</v>
      </c>
      <c r="H28" s="70">
        <v>100000000</v>
      </c>
      <c r="I28" s="70">
        <v>100000000</v>
      </c>
      <c r="J28" s="70">
        <v>100000000</v>
      </c>
      <c r="K28" s="5"/>
      <c r="L28" s="42" t="str">
        <f t="shared" si="1"/>
        <v>température</v>
      </c>
      <c r="M28" s="70">
        <v>100000000</v>
      </c>
      <c r="N28" s="70">
        <v>100000000</v>
      </c>
      <c r="O28" s="70">
        <v>100000000</v>
      </c>
      <c r="P28" s="5"/>
      <c r="Q28" s="42" t="str">
        <f t="shared" si="2"/>
        <v>température</v>
      </c>
      <c r="R28" s="70"/>
      <c r="S28" s="70">
        <v>100000000</v>
      </c>
      <c r="T28" s="70">
        <v>100000000</v>
      </c>
      <c r="U28" s="70">
        <v>100000000</v>
      </c>
      <c r="V28" s="42" t="str">
        <f t="shared" si="3"/>
        <v>température</v>
      </c>
      <c r="W28" s="136"/>
      <c r="X28" s="70">
        <v>100000000</v>
      </c>
      <c r="Y28" s="70">
        <v>100000000</v>
      </c>
      <c r="Z28" s="5"/>
      <c r="AA28" s="63" t="str">
        <f t="shared" si="4"/>
        <v>température</v>
      </c>
      <c r="AB28" s="70"/>
      <c r="AC28" s="70">
        <v>100000000</v>
      </c>
      <c r="AD28" s="70">
        <v>100000000</v>
      </c>
    </row>
    <row r="29" spans="1:30" x14ac:dyDescent="0.25">
      <c r="A29" s="12"/>
      <c r="B29" s="65" t="s">
        <v>63</v>
      </c>
      <c r="C29" s="42">
        <f>COLUMN(Sivom!Y7)-1</f>
        <v>24</v>
      </c>
      <c r="D29" s="42">
        <v>10</v>
      </c>
      <c r="E29" s="71">
        <f t="shared" si="5"/>
        <v>20</v>
      </c>
      <c r="F29" s="68"/>
      <c r="G29" s="42" t="str">
        <f t="shared" si="0"/>
        <v>Fluorure</v>
      </c>
      <c r="H29" s="70">
        <v>100000000</v>
      </c>
      <c r="I29" s="70">
        <v>100000000</v>
      </c>
      <c r="J29" s="70">
        <v>100000000</v>
      </c>
      <c r="K29" s="5"/>
      <c r="L29" s="42" t="str">
        <f t="shared" si="1"/>
        <v>Fluorure</v>
      </c>
      <c r="M29" s="70">
        <v>100000000</v>
      </c>
      <c r="N29" s="70">
        <v>100000000</v>
      </c>
      <c r="O29" s="70">
        <v>100000000</v>
      </c>
      <c r="P29" s="5"/>
      <c r="Q29" s="42" t="str">
        <f t="shared" si="2"/>
        <v>Fluorure</v>
      </c>
      <c r="R29" s="70"/>
      <c r="S29" s="70">
        <v>100000000</v>
      </c>
      <c r="T29" s="70">
        <v>100000000</v>
      </c>
      <c r="U29" s="70">
        <v>100000000</v>
      </c>
      <c r="V29" s="42" t="str">
        <f t="shared" si="3"/>
        <v>Fluorure</v>
      </c>
      <c r="W29" s="136"/>
      <c r="X29" s="70">
        <v>100000000</v>
      </c>
      <c r="Y29" s="70">
        <v>100000000</v>
      </c>
      <c r="Z29" s="5"/>
      <c r="AA29" s="63" t="str">
        <f t="shared" si="4"/>
        <v>Fluorure</v>
      </c>
      <c r="AB29" s="70"/>
      <c r="AC29" s="70">
        <v>100000000</v>
      </c>
      <c r="AD29" s="70">
        <v>100000000</v>
      </c>
    </row>
    <row r="30" spans="1:30" x14ac:dyDescent="0.25">
      <c r="A30" s="12"/>
      <c r="B30" s="65" t="s">
        <v>71</v>
      </c>
      <c r="C30" s="70"/>
      <c r="D30" s="70"/>
      <c r="E30" s="71">
        <f t="shared" si="5"/>
        <v>0</v>
      </c>
      <c r="F30" s="68"/>
      <c r="G30" s="42" t="str">
        <f t="shared" si="0"/>
        <v>Somme total métaux</v>
      </c>
      <c r="H30" s="70"/>
      <c r="I30" s="70"/>
      <c r="J30" s="70"/>
      <c r="K30" s="5"/>
      <c r="L30" s="42" t="str">
        <f t="shared" si="1"/>
        <v>Somme total métaux</v>
      </c>
      <c r="M30" s="70"/>
      <c r="N30" s="71">
        <v>15</v>
      </c>
      <c r="O30" s="70"/>
      <c r="P30" s="5"/>
      <c r="Q30" s="42" t="str">
        <f t="shared" si="2"/>
        <v>Somme total métaux</v>
      </c>
      <c r="R30" s="70"/>
      <c r="S30" s="70">
        <v>100000000</v>
      </c>
      <c r="T30" s="70">
        <v>100000000</v>
      </c>
      <c r="U30" s="70">
        <v>100000000</v>
      </c>
      <c r="V30" s="42" t="str">
        <f t="shared" si="3"/>
        <v>Somme total métaux</v>
      </c>
      <c r="W30" s="136"/>
      <c r="X30" s="70">
        <v>100000000</v>
      </c>
      <c r="Y30" s="70">
        <v>100000000</v>
      </c>
      <c r="Z30" s="5"/>
      <c r="AA30" s="63" t="str">
        <f t="shared" si="4"/>
        <v>Somme total métaux</v>
      </c>
      <c r="AB30" s="70"/>
      <c r="AC30" s="70">
        <v>100000000</v>
      </c>
      <c r="AD30" s="70">
        <v>100000000</v>
      </c>
    </row>
    <row r="31" spans="1:30" x14ac:dyDescent="0.25">
      <c r="B31" s="63" t="s">
        <v>72</v>
      </c>
      <c r="C31" s="70"/>
      <c r="D31" s="70"/>
      <c r="E31" s="71">
        <f t="shared" si="5"/>
        <v>0</v>
      </c>
      <c r="F31" s="68"/>
      <c r="G31" s="42" t="str">
        <f t="shared" si="0"/>
        <v>Rendement DCO</v>
      </c>
      <c r="H31" s="113"/>
      <c r="I31" s="70"/>
      <c r="J31" s="70"/>
      <c r="K31" s="5"/>
      <c r="L31" s="42" t="str">
        <f t="shared" si="1"/>
        <v>Rendement DCO</v>
      </c>
      <c r="M31" s="42" t="e">
        <f>COLUMN(#REF!)-1</f>
        <v>#REF!</v>
      </c>
      <c r="N31" s="70">
        <v>100000000</v>
      </c>
      <c r="O31" s="70">
        <v>100000000</v>
      </c>
      <c r="P31" s="5"/>
      <c r="Q31" s="42" t="str">
        <f t="shared" si="2"/>
        <v>Rendement DCO</v>
      </c>
      <c r="R31" s="70"/>
      <c r="S31" s="70">
        <v>100000000</v>
      </c>
      <c r="T31" s="70">
        <v>100000000</v>
      </c>
      <c r="U31" s="70">
        <v>100000000</v>
      </c>
      <c r="V31" s="42" t="str">
        <f>B31</f>
        <v>Rendement DCO</v>
      </c>
      <c r="W31" s="137">
        <v>31</v>
      </c>
      <c r="X31" s="42">
        <v>95</v>
      </c>
      <c r="Y31" s="70">
        <v>100000000</v>
      </c>
      <c r="Z31" s="5"/>
      <c r="AA31" s="63" t="str">
        <f t="shared" si="4"/>
        <v>Rendement DCO</v>
      </c>
      <c r="AB31" s="70"/>
      <c r="AC31" s="70">
        <v>100000000</v>
      </c>
      <c r="AD31" s="70">
        <v>100000000</v>
      </c>
    </row>
    <row r="32" spans="1:30" x14ac:dyDescent="0.25">
      <c r="B32" s="65" t="s">
        <v>73</v>
      </c>
      <c r="C32" s="70"/>
      <c r="D32" s="70"/>
      <c r="E32" s="71">
        <v>100000000</v>
      </c>
      <c r="F32" s="68"/>
      <c r="G32" s="42" t="str">
        <f t="shared" si="0"/>
        <v>Rendement MES</v>
      </c>
      <c r="H32" s="113"/>
      <c r="I32" s="70"/>
      <c r="J32" s="70"/>
      <c r="K32" s="5"/>
      <c r="L32" s="42" t="str">
        <f t="shared" si="1"/>
        <v>Rendement MES</v>
      </c>
      <c r="M32" s="42" t="e">
        <f>COLUMN(#REF!)-1</f>
        <v>#REF!</v>
      </c>
      <c r="N32" s="70">
        <v>100000000</v>
      </c>
      <c r="O32" s="70">
        <v>100000000</v>
      </c>
      <c r="P32" s="5"/>
      <c r="Q32" s="42" t="str">
        <f t="shared" si="2"/>
        <v>Rendement MES</v>
      </c>
      <c r="R32" s="70"/>
      <c r="S32" s="70">
        <v>100000000</v>
      </c>
      <c r="T32" s="70">
        <v>100000000</v>
      </c>
      <c r="U32" s="70">
        <v>100000000</v>
      </c>
      <c r="V32" s="42" t="str">
        <f t="shared" si="3"/>
        <v>Rendement MES</v>
      </c>
      <c r="W32" s="137">
        <v>32</v>
      </c>
      <c r="X32" s="42">
        <v>98</v>
      </c>
      <c r="Y32" s="70">
        <v>100000000</v>
      </c>
      <c r="Z32" s="5"/>
      <c r="AA32" s="63" t="str">
        <f t="shared" si="4"/>
        <v>Rendement MES</v>
      </c>
      <c r="AB32" s="70"/>
      <c r="AC32" s="70">
        <v>100000000</v>
      </c>
      <c r="AD32" s="70">
        <v>100000000</v>
      </c>
    </row>
    <row r="33" spans="1:30" ht="15.75" thickBot="1" x14ac:dyDescent="0.3">
      <c r="B33" s="114" t="s">
        <v>97</v>
      </c>
      <c r="C33" s="115"/>
      <c r="D33" s="115"/>
      <c r="E33" s="116">
        <v>100000001</v>
      </c>
      <c r="F33" s="117"/>
      <c r="G33" s="111" t="str">
        <f t="shared" ref="G33" si="6">B33</f>
        <v>Rendement Ptotal</v>
      </c>
      <c r="H33" s="118"/>
      <c r="I33" s="115"/>
      <c r="J33" s="115"/>
      <c r="K33" s="5"/>
      <c r="L33" s="111" t="str">
        <f t="shared" ref="L33" si="7">B33</f>
        <v>Rendement Ptotal</v>
      </c>
      <c r="M33" s="42" t="e">
        <f>COLUMN(#REF!)-1</f>
        <v>#REF!</v>
      </c>
      <c r="N33" s="70">
        <v>100000000</v>
      </c>
      <c r="O33" s="70">
        <v>100000000</v>
      </c>
      <c r="P33" s="5"/>
      <c r="Q33" s="111" t="str">
        <f t="shared" ref="Q33" si="8">B33</f>
        <v>Rendement Ptotal</v>
      </c>
      <c r="R33" s="134"/>
      <c r="S33" s="70">
        <v>100000000</v>
      </c>
      <c r="T33" s="70">
        <v>100000000</v>
      </c>
      <c r="U33" s="70">
        <v>100000000</v>
      </c>
      <c r="V33" s="111" t="str">
        <f t="shared" ref="V33" si="9">B33</f>
        <v>Rendement Ptotal</v>
      </c>
      <c r="W33" s="138"/>
      <c r="X33" s="111">
        <v>99</v>
      </c>
      <c r="Y33" s="70">
        <v>100000001</v>
      </c>
      <c r="Z33" s="5"/>
      <c r="AA33" s="112" t="str">
        <f t="shared" ref="AA33" si="10">B33</f>
        <v>Rendement Ptotal</v>
      </c>
      <c r="AB33" s="72"/>
      <c r="AC33" s="72">
        <v>100000000</v>
      </c>
      <c r="AD33" s="72">
        <v>100000000</v>
      </c>
    </row>
    <row r="34" spans="1:30" x14ac:dyDescent="0.25">
      <c r="A34">
        <v>0</v>
      </c>
      <c r="B34">
        <v>1</v>
      </c>
      <c r="C34" s="40">
        <v>2</v>
      </c>
      <c r="D34" s="40">
        <v>3</v>
      </c>
      <c r="E34" s="40">
        <v>4</v>
      </c>
      <c r="F34" s="40">
        <v>5</v>
      </c>
      <c r="G34" s="40">
        <v>6</v>
      </c>
      <c r="H34" s="40">
        <v>7</v>
      </c>
      <c r="I34" s="40">
        <v>8</v>
      </c>
      <c r="J34" s="40">
        <v>9</v>
      </c>
      <c r="K34" s="40">
        <v>10</v>
      </c>
      <c r="L34" s="40">
        <v>11</v>
      </c>
      <c r="M34" s="40">
        <v>12</v>
      </c>
      <c r="N34" s="40">
        <v>13</v>
      </c>
      <c r="O34" s="40">
        <v>14</v>
      </c>
      <c r="P34" s="40">
        <v>15</v>
      </c>
      <c r="Q34" s="40">
        <v>16</v>
      </c>
      <c r="R34" s="40">
        <v>17</v>
      </c>
      <c r="S34" s="40">
        <v>18</v>
      </c>
      <c r="T34" s="40">
        <v>19</v>
      </c>
      <c r="U34" s="40">
        <v>20</v>
      </c>
      <c r="V34" s="40">
        <v>21</v>
      </c>
      <c r="W34" s="40">
        <v>22</v>
      </c>
      <c r="X34" s="40">
        <v>23</v>
      </c>
      <c r="Y34" s="40">
        <v>24</v>
      </c>
      <c r="Z34" s="40">
        <v>25</v>
      </c>
      <c r="AA34" s="40">
        <v>26</v>
      </c>
      <c r="AB34" s="40">
        <v>27</v>
      </c>
    </row>
    <row r="38" spans="1:30" s="5" customFormat="1" x14ac:dyDescent="0.25"/>
  </sheetData>
  <mergeCells count="5">
    <mergeCell ref="B3:F3"/>
    <mergeCell ref="B1:C1"/>
    <mergeCell ref="V3:Y3"/>
    <mergeCell ref="AA3:AD3"/>
    <mergeCell ref="Q3:U3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 tint="-0.499984740745262"/>
  </sheetPr>
  <dimension ref="A1:XFD403"/>
  <sheetViews>
    <sheetView showGridLines="0" showZeros="0" tabSelected="1" zoomScale="110" zoomScaleNormal="110" workbookViewId="0">
      <pane xSplit="1" ySplit="13" topLeftCell="K376" activePane="bottomRight" state="frozen"/>
      <selection pane="topRight" activeCell="B1" sqref="B1"/>
      <selection pane="bottomLeft" activeCell="A14" sqref="A14"/>
      <selection pane="bottomRight" activeCell="X377" sqref="X377:Y378"/>
    </sheetView>
  </sheetViews>
  <sheetFormatPr baseColWidth="10" defaultRowHeight="15" x14ac:dyDescent="0.25"/>
  <cols>
    <col min="1" max="1" width="27.28515625" bestFit="1" customWidth="1"/>
    <col min="2" max="2" width="9" hidden="1" customWidth="1"/>
    <col min="3" max="3" width="9.5703125" hidden="1" customWidth="1"/>
    <col min="4" max="4" width="10.5703125" hidden="1" customWidth="1"/>
    <col min="5" max="5" width="8.28515625" hidden="1" customWidth="1"/>
    <col min="6" max="6" width="9" hidden="1" customWidth="1"/>
    <col min="7" max="7" width="9.5703125" style="26" hidden="1" customWidth="1"/>
    <col min="8" max="8" width="9.42578125" style="123" hidden="1" customWidth="1"/>
    <col min="9" max="9" width="6.85546875" hidden="1" customWidth="1"/>
    <col min="10" max="11" width="10.140625" hidden="1" customWidth="1"/>
    <col min="12" max="12" width="9.42578125" style="123" hidden="1" customWidth="1"/>
    <col min="13" max="13" width="8.85546875" hidden="1" customWidth="1"/>
    <col min="14" max="14" width="9.7109375" style="123" hidden="1" customWidth="1"/>
    <col min="15" max="15" width="6.85546875" hidden="1" customWidth="1"/>
    <col min="16" max="16" width="8.140625" hidden="1" customWidth="1"/>
    <col min="17" max="17" width="7.42578125" hidden="1" customWidth="1"/>
    <col min="18" max="18" width="8.85546875" hidden="1" customWidth="1"/>
    <col min="19" max="19" width="9.140625" style="123" hidden="1" customWidth="1"/>
    <col min="20" max="20" width="6.85546875" hidden="1" customWidth="1"/>
    <col min="21" max="21" width="7.5703125" style="26" hidden="1" customWidth="1"/>
    <col min="22" max="22" width="7.7109375" style="26" hidden="1" customWidth="1"/>
    <col min="23" max="23" width="7.85546875" style="123" hidden="1" customWidth="1"/>
    <col min="24" max="24" width="2.140625" style="311" customWidth="1"/>
    <col min="25" max="25" width="6" style="26" customWidth="1"/>
    <col min="26" max="26" width="7.85546875" style="123" customWidth="1"/>
    <col min="27" max="27" width="7.140625" style="26" customWidth="1"/>
    <col min="28" max="28" width="10.5703125" style="123" customWidth="1"/>
    <col min="29" max="29" width="7.140625" customWidth="1"/>
    <col min="30" max="30" width="7.85546875" style="123" customWidth="1"/>
    <col min="31" max="31" width="7.140625" customWidth="1"/>
    <col min="32" max="32" width="7.85546875" style="123" customWidth="1"/>
    <col min="33" max="33" width="7.140625" customWidth="1"/>
    <col min="34" max="34" width="7.85546875" style="123" customWidth="1"/>
    <col min="35" max="35" width="7.140625" customWidth="1"/>
    <col min="36" max="36" width="7.85546875" style="123" customWidth="1"/>
    <col min="37" max="37" width="2.140625" style="40" customWidth="1"/>
    <col min="38" max="38" width="6" customWidth="1"/>
    <col min="39" max="39" width="7.85546875" style="123" customWidth="1"/>
    <col min="40" max="40" width="2.140625" customWidth="1"/>
    <col min="41" max="41" width="6" style="26" customWidth="1"/>
    <col min="42" max="42" width="7.85546875" style="123" customWidth="1"/>
    <col min="43" max="43" width="3.140625" customWidth="1"/>
    <col min="44" max="44" width="6" style="26" customWidth="1"/>
    <col min="45" max="45" width="8.140625" style="123" customWidth="1"/>
    <col min="46" max="46" width="2.140625" customWidth="1"/>
    <col min="47" max="47" width="6" style="266" customWidth="1"/>
    <col min="48" max="48" width="7.85546875" style="123" customWidth="1"/>
    <col min="49" max="49" width="2.140625" customWidth="1"/>
    <col min="50" max="50" width="6" style="266" customWidth="1"/>
    <col min="51" max="51" width="7.85546875" style="123" customWidth="1"/>
    <col min="52" max="52" width="2.140625" customWidth="1"/>
    <col min="53" max="53" width="6" style="266" customWidth="1"/>
    <col min="54" max="54" width="7.85546875" style="123" customWidth="1"/>
    <col min="55" max="55" width="2.140625" customWidth="1"/>
    <col min="56" max="56" width="7.140625" style="26" bestFit="1" customWidth="1"/>
    <col min="57" max="57" width="7.85546875" style="123" customWidth="1"/>
    <col min="58" max="58" width="2.140625" customWidth="1"/>
    <col min="59" max="59" width="6" style="26" customWidth="1"/>
    <col min="60" max="60" width="7.85546875" style="123" customWidth="1"/>
    <col min="61" max="61" width="2.140625" customWidth="1"/>
    <col min="62" max="62" width="6" style="26" customWidth="1"/>
    <col min="63" max="63" width="7.85546875" style="123" customWidth="1"/>
    <col min="64" max="64" width="2.140625" customWidth="1"/>
    <col min="65" max="65" width="6" style="26" customWidth="1"/>
    <col min="66" max="66" width="8.5703125" style="123" customWidth="1"/>
    <col min="67" max="67" width="11.5703125" customWidth="1"/>
    <col min="68" max="68" width="9.42578125" customWidth="1"/>
    <col min="69" max="69" width="50.28515625" customWidth="1"/>
    <col min="70" max="70" width="52.5703125" customWidth="1"/>
    <col min="71" max="71" width="7.5703125" style="7" customWidth="1"/>
    <col min="72" max="72" width="1.7109375" customWidth="1"/>
    <col min="73" max="73" width="7" customWidth="1"/>
    <col min="74" max="74" width="4.7109375" customWidth="1"/>
    <col min="75" max="75" width="6.5703125" customWidth="1"/>
    <col min="76" max="76" width="1.7109375" customWidth="1"/>
    <col min="77" max="77" width="7" customWidth="1"/>
    <col min="78" max="78" width="4.7109375" customWidth="1"/>
    <col min="79" max="79" width="6.5703125" customWidth="1"/>
    <col min="80" max="80" width="1.7109375" customWidth="1"/>
    <col min="81" max="81" width="7" customWidth="1"/>
    <col min="82" max="82" width="4.7109375" customWidth="1"/>
    <col min="83" max="83" width="1.7109375" customWidth="1"/>
    <col min="84" max="84" width="7" customWidth="1"/>
    <col min="85" max="85" width="4.7109375" customWidth="1"/>
    <col min="86" max="86" width="6.5703125" customWidth="1"/>
    <col min="87" max="87" width="1.7109375" customWidth="1"/>
    <col min="88" max="88" width="7" customWidth="1"/>
    <col min="89" max="89" width="4.7109375" customWidth="1"/>
    <col min="90" max="90" width="6.5703125" customWidth="1"/>
    <col min="91" max="91" width="1.7109375" customWidth="1"/>
    <col min="92" max="92" width="7" customWidth="1"/>
    <col min="93" max="93" width="4.7109375" customWidth="1"/>
    <col min="94" max="94" width="6.5703125" customWidth="1"/>
    <col min="95" max="95" width="1.7109375" customWidth="1"/>
    <col min="96" max="96" width="7" customWidth="1"/>
    <col min="97" max="97" width="4.7109375" customWidth="1"/>
    <col min="98" max="98" width="6.5703125" customWidth="1"/>
    <col min="99" max="99" width="1.7109375" customWidth="1"/>
    <col min="100" max="100" width="7" customWidth="1"/>
    <col min="101" max="101" width="4.7109375" customWidth="1"/>
    <col min="102" max="102" width="6.5703125" customWidth="1"/>
    <col min="103" max="103" width="1.7109375" customWidth="1"/>
    <col min="104" max="104" width="7" customWidth="1"/>
    <col min="105" max="105" width="4.7109375" customWidth="1"/>
    <col min="106" max="106" width="6.5703125" customWidth="1"/>
  </cols>
  <sheetData>
    <row r="1" spans="1:106" ht="28.5" customHeight="1" thickBot="1" x14ac:dyDescent="0.3">
      <c r="A1" s="49" t="s">
        <v>56</v>
      </c>
      <c r="B1" s="427" t="s">
        <v>67</v>
      </c>
      <c r="C1" s="427"/>
      <c r="D1" s="427"/>
      <c r="E1" s="427"/>
      <c r="F1" s="427"/>
      <c r="G1" s="427"/>
      <c r="H1" s="121"/>
      <c r="I1" s="2"/>
      <c r="J1" s="2"/>
      <c r="K1" s="2"/>
      <c r="L1" s="121"/>
      <c r="M1" s="2"/>
      <c r="N1" s="121"/>
      <c r="O1" s="2"/>
      <c r="P1" s="2"/>
      <c r="Q1" s="2"/>
      <c r="R1" s="2"/>
      <c r="S1" s="121"/>
      <c r="T1" s="2"/>
      <c r="U1" s="35"/>
      <c r="V1" s="35"/>
      <c r="W1" s="126"/>
      <c r="X1" s="309"/>
      <c r="Y1" s="38"/>
      <c r="Z1" s="126"/>
      <c r="AA1" s="35"/>
      <c r="AB1" s="121"/>
      <c r="AC1" s="2"/>
      <c r="AD1" s="121"/>
      <c r="AE1" s="2"/>
      <c r="AF1" s="121"/>
      <c r="AG1" s="2"/>
      <c r="AH1" s="121"/>
      <c r="AI1" s="2"/>
      <c r="AJ1" s="121"/>
      <c r="AK1" s="2"/>
      <c r="AL1" s="2"/>
      <c r="AM1" s="121"/>
      <c r="AN1" s="2"/>
      <c r="AO1" s="35"/>
      <c r="AP1" s="121"/>
      <c r="AQ1" s="2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2"/>
      <c r="BD1" s="35"/>
      <c r="BE1" s="121"/>
      <c r="BF1" s="2"/>
      <c r="BG1" s="35"/>
      <c r="BH1" s="121"/>
      <c r="BI1" s="2"/>
      <c r="BJ1" s="35"/>
      <c r="BK1" s="121"/>
      <c r="BL1" s="2"/>
      <c r="BM1" s="35"/>
      <c r="BN1" s="121"/>
      <c r="BO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</row>
    <row r="2" spans="1:106" s="40" customFormat="1" ht="18" hidden="1" customHeight="1" x14ac:dyDescent="0.3">
      <c r="A2" s="49">
        <v>0</v>
      </c>
      <c r="B2" s="131" t="s">
        <v>90</v>
      </c>
      <c r="C2" s="437" t="s">
        <v>98</v>
      </c>
      <c r="D2" s="438"/>
      <c r="E2" s="438"/>
      <c r="F2" s="438"/>
      <c r="G2" s="133"/>
      <c r="H2" s="122">
        <v>0</v>
      </c>
      <c r="I2" s="104">
        <v>0</v>
      </c>
      <c r="J2" s="104">
        <v>0</v>
      </c>
      <c r="K2" s="104">
        <v>0</v>
      </c>
      <c r="L2" s="122">
        <v>0</v>
      </c>
      <c r="M2" s="104">
        <v>0</v>
      </c>
      <c r="N2" s="122">
        <v>0</v>
      </c>
      <c r="O2" s="104">
        <v>0</v>
      </c>
      <c r="P2" s="104">
        <v>0</v>
      </c>
      <c r="Q2" s="104">
        <v>0</v>
      </c>
      <c r="R2" s="104">
        <v>0</v>
      </c>
      <c r="S2" s="122">
        <v>0</v>
      </c>
      <c r="T2" s="104">
        <v>0</v>
      </c>
      <c r="U2" s="104">
        <v>0</v>
      </c>
      <c r="V2" s="104">
        <v>0</v>
      </c>
      <c r="W2" s="122">
        <v>0</v>
      </c>
      <c r="X2" s="310">
        <v>0</v>
      </c>
      <c r="Y2" s="104">
        <v>0</v>
      </c>
      <c r="Z2" s="122">
        <v>0</v>
      </c>
      <c r="AA2" s="104">
        <v>0</v>
      </c>
      <c r="AB2" s="122">
        <v>0</v>
      </c>
      <c r="AC2" s="104">
        <v>0</v>
      </c>
      <c r="AD2" s="122">
        <v>0</v>
      </c>
      <c r="AE2" s="104">
        <v>0</v>
      </c>
      <c r="AF2" s="122">
        <v>0</v>
      </c>
      <c r="AG2" s="104">
        <v>0</v>
      </c>
      <c r="AH2" s="122">
        <v>0</v>
      </c>
      <c r="AI2" s="104">
        <v>0</v>
      </c>
      <c r="AJ2" s="122">
        <v>0</v>
      </c>
      <c r="AK2" s="104">
        <v>0</v>
      </c>
      <c r="AL2" s="104">
        <v>0</v>
      </c>
      <c r="AM2" s="122">
        <v>0</v>
      </c>
      <c r="AN2" s="104">
        <v>0</v>
      </c>
      <c r="AO2" s="104">
        <v>0</v>
      </c>
      <c r="AP2" s="122">
        <v>0</v>
      </c>
      <c r="AQ2" s="104">
        <v>0</v>
      </c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04">
        <v>0</v>
      </c>
      <c r="BD2" s="104">
        <v>0</v>
      </c>
      <c r="BE2" s="122">
        <v>0</v>
      </c>
      <c r="BF2" s="104">
        <v>0</v>
      </c>
      <c r="BG2" s="104">
        <v>0</v>
      </c>
      <c r="BH2" s="122">
        <v>0</v>
      </c>
      <c r="BI2" s="104">
        <v>0</v>
      </c>
      <c r="BJ2" s="104">
        <v>0</v>
      </c>
      <c r="BK2" s="122">
        <v>0</v>
      </c>
      <c r="BL2" s="104">
        <v>0</v>
      </c>
      <c r="BM2" s="104">
        <v>0</v>
      </c>
      <c r="BN2" s="122">
        <v>0</v>
      </c>
      <c r="BO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</row>
    <row r="3" spans="1:106" s="40" customFormat="1" ht="18" hidden="1" customHeight="1" x14ac:dyDescent="0.3">
      <c r="A3" s="49"/>
      <c r="B3" s="61" t="s">
        <v>90</v>
      </c>
      <c r="C3" s="124" t="s">
        <v>99</v>
      </c>
      <c r="D3" s="50"/>
      <c r="E3" s="50"/>
      <c r="F3" s="48"/>
      <c r="G3" s="132"/>
      <c r="H3" s="121"/>
      <c r="I3" s="2"/>
      <c r="J3" s="2"/>
      <c r="M3" s="2"/>
      <c r="N3" s="121"/>
      <c r="O3" s="2"/>
      <c r="P3" s="2"/>
      <c r="Q3" s="2"/>
      <c r="R3" s="2"/>
      <c r="S3" s="121"/>
      <c r="T3" s="2"/>
      <c r="U3" s="35"/>
      <c r="V3" s="35"/>
      <c r="W3" s="126"/>
      <c r="X3" s="309"/>
      <c r="Y3" s="38"/>
      <c r="Z3" s="126"/>
      <c r="AA3" s="35"/>
      <c r="AB3" s="121"/>
      <c r="AC3" s="2"/>
      <c r="AD3" s="121"/>
      <c r="AE3" s="2"/>
      <c r="AF3" s="121"/>
      <c r="AG3" s="2"/>
      <c r="AH3" s="121"/>
      <c r="AI3" s="2"/>
      <c r="AJ3" s="121"/>
      <c r="AK3" s="2"/>
      <c r="AL3" s="2"/>
      <c r="AM3" s="121"/>
      <c r="AN3" s="2"/>
      <c r="AO3" s="35"/>
      <c r="AP3" s="121"/>
      <c r="AQ3" s="2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2"/>
      <c r="BD3" s="35"/>
      <c r="BE3" s="121"/>
      <c r="BF3" s="2"/>
      <c r="BG3" s="35"/>
      <c r="BH3" s="121"/>
      <c r="BI3" s="2"/>
      <c r="BJ3" s="35"/>
      <c r="BK3" s="121"/>
      <c r="BL3" s="2"/>
      <c r="BM3" s="35"/>
      <c r="BN3" s="121"/>
      <c r="BO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</row>
    <row r="4" spans="1:106" s="40" customFormat="1" ht="15" hidden="1" customHeight="1" x14ac:dyDescent="0.3">
      <c r="A4" s="49"/>
      <c r="B4" s="50"/>
      <c r="C4" s="50"/>
      <c r="D4" s="50"/>
      <c r="E4" s="50"/>
      <c r="F4" s="48"/>
      <c r="G4" s="132"/>
      <c r="H4" s="121"/>
      <c r="I4" s="2"/>
      <c r="J4" s="2"/>
      <c r="K4" s="2"/>
      <c r="L4" s="121"/>
      <c r="M4" s="2"/>
      <c r="N4" s="121"/>
      <c r="O4" s="2"/>
      <c r="P4" s="2"/>
      <c r="Q4" s="2"/>
      <c r="R4" s="2"/>
      <c r="S4" s="121"/>
      <c r="T4" s="2"/>
      <c r="U4" s="35"/>
      <c r="V4" s="35"/>
      <c r="W4" s="126"/>
      <c r="X4" s="309"/>
      <c r="Y4" s="38"/>
      <c r="Z4" s="126"/>
      <c r="AA4" s="35"/>
      <c r="AB4" s="121"/>
      <c r="AC4" s="2"/>
      <c r="AD4" s="121"/>
      <c r="AE4" s="2"/>
      <c r="AF4" s="121"/>
      <c r="AG4" s="2"/>
      <c r="AH4" s="121"/>
      <c r="AI4" s="2"/>
      <c r="AJ4" s="121"/>
      <c r="AK4" s="2"/>
      <c r="AL4" s="2"/>
      <c r="AM4" s="121"/>
      <c r="AN4" s="2"/>
      <c r="AO4" s="35"/>
      <c r="AP4" s="121"/>
      <c r="AQ4" s="2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2"/>
      <c r="BD4" s="35"/>
      <c r="BE4" s="121"/>
      <c r="BF4" s="2"/>
      <c r="BG4" s="35"/>
      <c r="BH4" s="121"/>
      <c r="BI4" s="2"/>
      <c r="BJ4" s="35"/>
      <c r="BK4" s="121"/>
      <c r="BL4" s="2"/>
      <c r="BM4" s="35"/>
      <c r="BN4" s="121"/>
      <c r="BO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</row>
    <row r="5" spans="1:106" ht="15" hidden="1" customHeight="1" x14ac:dyDescent="0.3">
      <c r="A5" s="51" t="s">
        <v>0</v>
      </c>
      <c r="B5" s="90">
        <f>Parametres!C2</f>
        <v>42736</v>
      </c>
      <c r="C5" s="23"/>
      <c r="D5" s="2"/>
      <c r="E5" s="2"/>
      <c r="F5" s="2"/>
      <c r="H5" s="121"/>
      <c r="I5" s="2"/>
      <c r="J5" s="2"/>
      <c r="K5" s="2"/>
      <c r="L5" s="121"/>
      <c r="M5" s="2"/>
      <c r="N5" s="121"/>
      <c r="O5" s="2"/>
      <c r="P5" s="2"/>
      <c r="Q5" s="2"/>
      <c r="R5" s="2"/>
      <c r="S5" s="121"/>
      <c r="T5" s="2"/>
      <c r="U5" s="2"/>
      <c r="V5" s="2"/>
      <c r="W5" s="121"/>
      <c r="X5" s="309"/>
      <c r="Y5" s="38"/>
      <c r="Z5" s="126"/>
      <c r="AA5" s="35"/>
      <c r="AB5" s="121"/>
      <c r="AC5" s="2"/>
      <c r="AD5" s="121"/>
      <c r="AE5" s="2"/>
      <c r="AF5" s="121"/>
      <c r="AG5" s="2"/>
      <c r="AH5" s="121"/>
      <c r="AL5" s="2"/>
      <c r="AM5" s="121"/>
      <c r="AN5" s="2"/>
      <c r="AO5" s="35"/>
      <c r="AP5" s="121"/>
      <c r="AQ5" s="2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2"/>
      <c r="BD5" s="35"/>
      <c r="BE5" s="121"/>
      <c r="BF5" s="2"/>
      <c r="BG5" s="35"/>
      <c r="BH5" s="121"/>
      <c r="BI5" s="2"/>
      <c r="BJ5" s="35"/>
      <c r="BK5" s="121"/>
      <c r="BL5" s="2"/>
      <c r="BM5" s="35"/>
      <c r="BN5" s="121"/>
      <c r="BO5" s="2"/>
      <c r="BQ5" s="19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</row>
    <row r="6" spans="1:106" ht="15" hidden="1" customHeight="1" thickBot="1" x14ac:dyDescent="0.3">
      <c r="A6" s="141"/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41"/>
      <c r="AK6" s="1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  <c r="AW6" s="141"/>
      <c r="AX6" s="141"/>
      <c r="AY6" s="141"/>
      <c r="AZ6" s="141"/>
      <c r="BA6" s="141"/>
      <c r="BB6" s="141"/>
      <c r="BC6" s="141"/>
      <c r="BD6" s="141"/>
      <c r="BE6" s="141"/>
      <c r="BF6" s="141"/>
      <c r="BG6" s="141"/>
      <c r="BH6" s="141"/>
      <c r="BI6" s="141"/>
      <c r="BJ6" s="141"/>
      <c r="BK6" s="141"/>
      <c r="BL6" s="141"/>
      <c r="BM6" s="141"/>
      <c r="BN6" s="141"/>
      <c r="BO6" s="141"/>
      <c r="BP6" s="40"/>
      <c r="BR6" s="40"/>
      <c r="BS6" s="40"/>
      <c r="BT6" s="40"/>
    </row>
    <row r="7" spans="1:106" ht="15" customHeight="1" x14ac:dyDescent="0.25">
      <c r="A7" s="190" t="s">
        <v>21</v>
      </c>
      <c r="B7" s="146" t="s">
        <v>2</v>
      </c>
      <c r="C7" s="439" t="s">
        <v>66</v>
      </c>
      <c r="D7" s="450" t="s">
        <v>1</v>
      </c>
      <c r="E7" s="452" t="s">
        <v>26</v>
      </c>
      <c r="F7" s="453"/>
      <c r="G7" s="453"/>
      <c r="H7" s="454"/>
      <c r="I7" s="452" t="s">
        <v>31</v>
      </c>
      <c r="J7" s="453"/>
      <c r="K7" s="453"/>
      <c r="L7" s="454"/>
      <c r="M7" s="452" t="s">
        <v>74</v>
      </c>
      <c r="N7" s="454"/>
      <c r="O7" s="452" t="s">
        <v>3</v>
      </c>
      <c r="P7" s="453"/>
      <c r="Q7" s="453"/>
      <c r="R7" s="453"/>
      <c r="S7" s="454"/>
      <c r="T7" s="452" t="s">
        <v>69</v>
      </c>
      <c r="U7" s="453"/>
      <c r="V7" s="453"/>
      <c r="W7" s="454"/>
      <c r="X7" s="530" t="s">
        <v>63</v>
      </c>
      <c r="Y7" s="531"/>
      <c r="Z7" s="532"/>
      <c r="AA7" s="453" t="s">
        <v>27</v>
      </c>
      <c r="AB7" s="453"/>
      <c r="AC7" s="452" t="s">
        <v>28</v>
      </c>
      <c r="AD7" s="454"/>
      <c r="AE7" s="453" t="s">
        <v>29</v>
      </c>
      <c r="AF7" s="453"/>
      <c r="AG7" s="452" t="s">
        <v>30</v>
      </c>
      <c r="AH7" s="454"/>
      <c r="AI7" s="452" t="s">
        <v>53</v>
      </c>
      <c r="AJ7" s="454"/>
      <c r="AK7" s="452" t="s">
        <v>49</v>
      </c>
      <c r="AL7" s="453"/>
      <c r="AM7" s="454"/>
      <c r="AN7" s="452" t="s">
        <v>18</v>
      </c>
      <c r="AO7" s="453"/>
      <c r="AP7" s="454"/>
      <c r="AQ7" s="452" t="s">
        <v>44</v>
      </c>
      <c r="AR7" s="453"/>
      <c r="AS7" s="454"/>
      <c r="AT7" s="452" t="s">
        <v>45</v>
      </c>
      <c r="AU7" s="453"/>
      <c r="AV7" s="454"/>
      <c r="AW7" s="452" t="s">
        <v>16</v>
      </c>
      <c r="AX7" s="453"/>
      <c r="AY7" s="454"/>
      <c r="AZ7" s="514" t="s">
        <v>12</v>
      </c>
      <c r="BA7" s="515"/>
      <c r="BB7" s="516"/>
      <c r="BC7" s="514" t="s">
        <v>15</v>
      </c>
      <c r="BD7" s="515"/>
      <c r="BE7" s="516"/>
      <c r="BF7" s="514" t="s">
        <v>13</v>
      </c>
      <c r="BG7" s="515"/>
      <c r="BH7" s="516"/>
      <c r="BI7" s="514" t="s">
        <v>17</v>
      </c>
      <c r="BJ7" s="515"/>
      <c r="BK7" s="516"/>
      <c r="BL7" s="514" t="s">
        <v>14</v>
      </c>
      <c r="BM7" s="515"/>
      <c r="BN7" s="516"/>
      <c r="BO7" s="502" t="s">
        <v>55</v>
      </c>
      <c r="BP7" s="499" t="s">
        <v>4</v>
      </c>
      <c r="BQ7" s="458" t="s">
        <v>5</v>
      </c>
      <c r="BR7" s="459"/>
      <c r="BS7" s="2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</row>
    <row r="8" spans="1:106" ht="37.5" customHeight="1" x14ac:dyDescent="0.25">
      <c r="A8" s="191" t="s">
        <v>22</v>
      </c>
      <c r="B8" s="185" t="s">
        <v>6</v>
      </c>
      <c r="C8" s="440"/>
      <c r="D8" s="451"/>
      <c r="E8" s="148" t="s">
        <v>8</v>
      </c>
      <c r="F8" s="149" t="s">
        <v>9</v>
      </c>
      <c r="G8" s="149" t="s">
        <v>10</v>
      </c>
      <c r="H8" s="150" t="s">
        <v>7</v>
      </c>
      <c r="I8" s="148" t="s">
        <v>8</v>
      </c>
      <c r="J8" s="149" t="s">
        <v>9</v>
      </c>
      <c r="K8" s="149" t="s">
        <v>10</v>
      </c>
      <c r="L8" s="150" t="s">
        <v>7</v>
      </c>
      <c r="M8" s="157" t="s">
        <v>10</v>
      </c>
      <c r="N8" s="150" t="s">
        <v>7</v>
      </c>
      <c r="O8" s="157" t="s">
        <v>19</v>
      </c>
      <c r="P8" s="149" t="s">
        <v>20</v>
      </c>
      <c r="Q8" s="149" t="s">
        <v>11</v>
      </c>
      <c r="R8" s="149" t="s">
        <v>10</v>
      </c>
      <c r="S8" s="150" t="s">
        <v>7</v>
      </c>
      <c r="T8" s="148" t="s">
        <v>8</v>
      </c>
      <c r="U8" s="149" t="s">
        <v>9</v>
      </c>
      <c r="V8" s="149" t="s">
        <v>10</v>
      </c>
      <c r="W8" s="150" t="s">
        <v>7</v>
      </c>
      <c r="X8" s="527" t="s">
        <v>10</v>
      </c>
      <c r="Y8" s="528"/>
      <c r="Z8" s="161" t="s">
        <v>7</v>
      </c>
      <c r="AA8" s="159" t="s">
        <v>10</v>
      </c>
      <c r="AB8" s="163" t="s">
        <v>7</v>
      </c>
      <c r="AC8" s="166" t="s">
        <v>10</v>
      </c>
      <c r="AD8" s="167" t="s">
        <v>7</v>
      </c>
      <c r="AE8" s="165" t="s">
        <v>10</v>
      </c>
      <c r="AF8" s="163" t="s">
        <v>7</v>
      </c>
      <c r="AG8" s="166" t="s">
        <v>10</v>
      </c>
      <c r="AH8" s="167" t="s">
        <v>7</v>
      </c>
      <c r="AI8" s="166" t="s">
        <v>10</v>
      </c>
      <c r="AJ8" s="167" t="s">
        <v>7</v>
      </c>
      <c r="AK8" s="527" t="s">
        <v>10</v>
      </c>
      <c r="AL8" s="529"/>
      <c r="AM8" s="167" t="s">
        <v>7</v>
      </c>
      <c r="AN8" s="517" t="s">
        <v>10</v>
      </c>
      <c r="AO8" s="518"/>
      <c r="AP8" s="129" t="s">
        <v>7</v>
      </c>
      <c r="AQ8" s="519" t="s">
        <v>10</v>
      </c>
      <c r="AR8" s="520"/>
      <c r="AS8" s="129" t="s">
        <v>7</v>
      </c>
      <c r="AT8" s="519" t="s">
        <v>10</v>
      </c>
      <c r="AU8" s="520"/>
      <c r="AV8" s="258" t="s">
        <v>7</v>
      </c>
      <c r="AW8" s="519" t="s">
        <v>10</v>
      </c>
      <c r="AX8" s="520"/>
      <c r="AY8" s="258" t="s">
        <v>7</v>
      </c>
      <c r="AZ8" s="491" t="s">
        <v>10</v>
      </c>
      <c r="BA8" s="492"/>
      <c r="BB8" s="258" t="s">
        <v>7</v>
      </c>
      <c r="BC8" s="491" t="s">
        <v>10</v>
      </c>
      <c r="BD8" s="492"/>
      <c r="BE8" s="129" t="s">
        <v>7</v>
      </c>
      <c r="BF8" s="491" t="s">
        <v>10</v>
      </c>
      <c r="BG8" s="492"/>
      <c r="BH8" s="129" t="s">
        <v>7</v>
      </c>
      <c r="BI8" s="491" t="s">
        <v>10</v>
      </c>
      <c r="BJ8" s="492"/>
      <c r="BK8" s="129" t="s">
        <v>7</v>
      </c>
      <c r="BL8" s="491" t="s">
        <v>10</v>
      </c>
      <c r="BM8" s="492"/>
      <c r="BN8" s="129" t="s">
        <v>7</v>
      </c>
      <c r="BO8" s="503"/>
      <c r="BP8" s="500"/>
      <c r="BQ8" s="460"/>
      <c r="BR8" s="461"/>
      <c r="BS8" s="2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</row>
    <row r="9" spans="1:106" s="54" customFormat="1" ht="9.75" customHeight="1" x14ac:dyDescent="0.25">
      <c r="A9" s="192" t="s">
        <v>143</v>
      </c>
      <c r="B9" s="186">
        <f ca="1">INDEX(SeuilS,MATCH(B$7,Param,0))</f>
        <v>4800</v>
      </c>
      <c r="C9" s="153"/>
      <c r="D9" s="60" t="str">
        <f ca="1">INDEX(SeuilS,MATCH(D$7,Param,0))</f>
        <v>5,5-8,5</v>
      </c>
      <c r="E9" s="441">
        <f ca="1">INDEX(SeuilS,MATCH(E$7,Param,0))</f>
        <v>1750</v>
      </c>
      <c r="F9" s="442"/>
      <c r="G9" s="443"/>
      <c r="H9" s="151">
        <f ca="1">INDEX(SeuilS3flux,MATCH(E$7,Param,0))</f>
        <v>3500</v>
      </c>
      <c r="I9" s="447">
        <f ca="1">INDEX(SeuilS,MATCH(I$7,Param,0))</f>
        <v>100000000</v>
      </c>
      <c r="J9" s="448"/>
      <c r="K9" s="448"/>
      <c r="L9" s="449"/>
      <c r="M9" s="103">
        <f ca="1">INDEX(SeuilS,MATCH(M$7,Param,0))</f>
        <v>450</v>
      </c>
      <c r="N9" s="151">
        <f ca="1">INDEX(SeuilS3flux,MATCH(M$7,Param,0))</f>
        <v>1500</v>
      </c>
      <c r="O9" s="444">
        <f ca="1">INDEX(SeuilS,MATCH(O$7,Param,0))</f>
        <v>400</v>
      </c>
      <c r="P9" s="445"/>
      <c r="Q9" s="445"/>
      <c r="R9" s="446"/>
      <c r="S9" s="151">
        <f ca="1">INDEX(SeuilS3flux,MATCH(O$7,Param,0))</f>
        <v>1500</v>
      </c>
      <c r="T9" s="444">
        <f ca="1">INDEX(SeuilS,MATCH(T$7,Param,0))</f>
        <v>15</v>
      </c>
      <c r="U9" s="445"/>
      <c r="V9" s="446"/>
      <c r="W9" s="151">
        <f ca="1">INDEX(SeuilS3flux,MATCH(T$7,Param,0))</f>
        <v>70</v>
      </c>
      <c r="X9" s="444">
        <f ca="1">INDEX(SeuilS,MATCH(X$7,Param,0))</f>
        <v>10</v>
      </c>
      <c r="Y9" s="469"/>
      <c r="Z9" s="470"/>
      <c r="AA9" s="479">
        <f ca="1">INDEX(SeuilS,MATCH(AA$7,Param,0))</f>
        <v>100000000</v>
      </c>
      <c r="AB9" s="480"/>
      <c r="AC9" s="447">
        <f ca="1">INDEX(SeuilS,MATCH(AC$7,Param,0))</f>
        <v>100000000</v>
      </c>
      <c r="AD9" s="481"/>
      <c r="AE9" s="480">
        <f ca="1">INDEX(SeuilS,MATCH(AE$7,Param,0))</f>
        <v>100000000</v>
      </c>
      <c r="AF9" s="480"/>
      <c r="AG9" s="447">
        <f ca="1">INDEX(SeuilS,MATCH(AG$7,Param,0))</f>
        <v>100000000</v>
      </c>
      <c r="AH9" s="481"/>
      <c r="AI9" s="103">
        <f ca="1">INDEX(SeuilS,MATCH(AI$7,Param,0))</f>
        <v>75</v>
      </c>
      <c r="AJ9" s="170">
        <f ca="1">INDEX(SeuilS3flux,MATCH(AI$7,Param,0))</f>
        <v>200</v>
      </c>
      <c r="AK9" s="142"/>
      <c r="AL9" s="169">
        <f ca="1">INDEX(SeuilS,MATCH(AK$7,Param,0))</f>
        <v>10</v>
      </c>
      <c r="AM9" s="170">
        <f ca="1">INDEX(SeuilS3flux,MATCH(AK$7,Param,0))</f>
        <v>50</v>
      </c>
      <c r="AN9" s="171"/>
      <c r="AO9" s="172">
        <f ca="1">INDEX(SeuilS,MATCH(AN$7,Param,0))</f>
        <v>5</v>
      </c>
      <c r="AP9" s="173">
        <f ca="1">INDEX(SeuilS3flux,MATCH(AN$7,Param,0))</f>
        <v>25</v>
      </c>
      <c r="AQ9" s="176"/>
      <c r="AR9" s="177">
        <f ca="1">INDEX(SeuilS,MATCH(AQ$7,Param,0))</f>
        <v>5</v>
      </c>
      <c r="AS9" s="178">
        <f ca="1">INDEX(SeuilS3flux,MATCH(AQ$7,Param,0))</f>
        <v>2.5</v>
      </c>
      <c r="AT9" s="176"/>
      <c r="AU9" s="177">
        <f ca="1">INDEX(SeuilS,MATCH(AT$7,Param,0))</f>
        <v>3</v>
      </c>
      <c r="AV9" s="178">
        <f ca="1">INDEX(SeuilS3flux,MATCH(AT$7,Param,0))</f>
        <v>0.5</v>
      </c>
      <c r="AW9" s="176"/>
      <c r="AX9" s="177">
        <f ca="1">INDEX(SeuilS,MATCH(AW$7,Param,0))</f>
        <v>0.5</v>
      </c>
      <c r="AY9" s="178">
        <f ca="1">INDEX(SeuilS3flux,MATCH(AW$7,Param,0))</f>
        <v>2.5</v>
      </c>
      <c r="AZ9" s="179"/>
      <c r="BA9" s="177">
        <f ca="1">INDEX(SeuilS,MATCH(AZ$7,Param,0))</f>
        <v>5</v>
      </c>
      <c r="BB9" s="178">
        <f ca="1">INDEX(SeuilS3flux,MATCH(AZ$7,Param,0))</f>
        <v>25</v>
      </c>
      <c r="BC9" s="179"/>
      <c r="BD9" s="180">
        <f ca="1">INDEX(SeuilS,MATCH(BC$7,Param,0))</f>
        <v>1</v>
      </c>
      <c r="BE9" s="181">
        <f ca="1">INDEX(SeuilS3flux,MATCH(BC$7,Param,0))</f>
        <v>5</v>
      </c>
      <c r="BF9" s="179"/>
      <c r="BG9" s="180">
        <f ca="1">INDEX(SeuilS,MATCH(BF$7,Param,0))</f>
        <v>0.5</v>
      </c>
      <c r="BH9" s="181">
        <f ca="1">INDEX(SeuilS3flux,MATCH(BF$7,Param,0))</f>
        <v>2.5</v>
      </c>
      <c r="BI9" s="179"/>
      <c r="BJ9" s="180">
        <f ca="1">INDEX(SeuilS,MATCH(BI$7,Param,0))</f>
        <v>0.5</v>
      </c>
      <c r="BK9" s="181">
        <f ca="1">INDEX(SeuilS3flux,MATCH(BI$7,Param,0))</f>
        <v>1</v>
      </c>
      <c r="BL9" s="179"/>
      <c r="BM9" s="180">
        <f ca="1">INDEX(SeuilS,MATCH(BL$7,Param,0))</f>
        <v>2</v>
      </c>
      <c r="BN9" s="181">
        <f ca="1">INDEX(SeuilS3flux,MATCH(BL$7,Param,0))</f>
        <v>10</v>
      </c>
      <c r="BO9" s="503"/>
      <c r="BP9" s="500"/>
      <c r="BQ9" s="460"/>
      <c r="BR9" s="461"/>
      <c r="BS9" s="53"/>
    </row>
    <row r="10" spans="1:106" s="54" customFormat="1" ht="9.75" customHeight="1" x14ac:dyDescent="0.25">
      <c r="A10" s="192" t="s">
        <v>65</v>
      </c>
      <c r="B10" s="186">
        <f ca="1">INDEX(SeuilS2,MATCH(B$7,Param,0))</f>
        <v>4800</v>
      </c>
      <c r="C10" s="153"/>
      <c r="D10" s="60">
        <f ca="1">INDEX(SeuilS2,MATCH(D$7,Param,0))</f>
        <v>1000000</v>
      </c>
      <c r="E10" s="441">
        <f ca="1">INDEX(SeuilS2,MATCH(E$7,Param,0))</f>
        <v>3500</v>
      </c>
      <c r="F10" s="442"/>
      <c r="G10" s="443"/>
      <c r="H10" s="151"/>
      <c r="I10" s="447">
        <f ca="1">INDEX(SeuilS2,MATCH(I$7,Param,0))</f>
        <v>200000000</v>
      </c>
      <c r="J10" s="448"/>
      <c r="K10" s="448"/>
      <c r="L10" s="449"/>
      <c r="M10" s="103">
        <f ca="1">INDEX(SeuilS2,MATCH(M$7,Param,0))</f>
        <v>900</v>
      </c>
      <c r="N10" s="151"/>
      <c r="O10" s="444">
        <f ca="1">INDEX(SeuilS2,MATCH(O$7,Param,0))</f>
        <v>800</v>
      </c>
      <c r="P10" s="445"/>
      <c r="Q10" s="445"/>
      <c r="R10" s="446"/>
      <c r="S10" s="158"/>
      <c r="T10" s="444">
        <f ca="1">INDEX(SeuilS2,MATCH(T$7,Param,0))</f>
        <v>30</v>
      </c>
      <c r="U10" s="445"/>
      <c r="V10" s="446"/>
      <c r="W10" s="158"/>
      <c r="X10" s="444">
        <f ca="1">INDEX(SeuilS2,MATCH(X$7,Param,0))</f>
        <v>20</v>
      </c>
      <c r="Y10" s="469"/>
      <c r="Z10" s="470"/>
      <c r="AA10" s="479">
        <f ca="1">INDEX(SeuilS2,MATCH(AA$7,Param,0))</f>
        <v>200000000</v>
      </c>
      <c r="AB10" s="480"/>
      <c r="AC10" s="447">
        <f ca="1">INDEX(SeuilS2,MATCH(AC$7,Param,0))</f>
        <v>200000000</v>
      </c>
      <c r="AD10" s="481"/>
      <c r="AE10" s="480">
        <f ca="1">INDEX(SeuilS2,MATCH(AE$7,Param,0))</f>
        <v>200000000</v>
      </c>
      <c r="AF10" s="480"/>
      <c r="AG10" s="447">
        <f ca="1">INDEX(SeuilS2,MATCH(AG$7,Param,0))</f>
        <v>200000000</v>
      </c>
      <c r="AH10" s="481"/>
      <c r="AI10" s="103">
        <f ca="1">INDEX(SeuilS2,MATCH(AI$7,Param,0))</f>
        <v>150</v>
      </c>
      <c r="AJ10" s="170"/>
      <c r="AK10" s="142"/>
      <c r="AL10" s="169">
        <f ca="1">INDEX(SeuilS2,MATCH(AK$7,Param,0))</f>
        <v>20</v>
      </c>
      <c r="AM10" s="170"/>
      <c r="AN10" s="174"/>
      <c r="AO10" s="172">
        <f ca="1">INDEX(SeuilS2,MATCH(AN$7,Param,0))</f>
        <v>10</v>
      </c>
      <c r="AP10" s="175"/>
      <c r="AQ10" s="176"/>
      <c r="AR10" s="177">
        <f ca="1">INDEX(SeuilS2,MATCH(AQ$7,Param,0))</f>
        <v>10</v>
      </c>
      <c r="AS10" s="178"/>
      <c r="AT10" s="176"/>
      <c r="AU10" s="177">
        <f ca="1">INDEX(SeuilS2,MATCH(AT$7,Param,0))</f>
        <v>6</v>
      </c>
      <c r="AV10" s="178"/>
      <c r="AW10" s="176"/>
      <c r="AX10" s="177">
        <f ca="1">INDEX(SeuilS2,MATCH(AW$7,Param,0))</f>
        <v>1</v>
      </c>
      <c r="AY10" s="178"/>
      <c r="AZ10" s="179"/>
      <c r="BA10" s="177">
        <f ca="1">INDEX(SeuilS2,MATCH(AZ$7,Param,0))</f>
        <v>10</v>
      </c>
      <c r="BB10" s="178"/>
      <c r="BC10" s="179"/>
      <c r="BD10" s="180">
        <f ca="1">INDEX(SeuilS2,MATCH(BC$7,Param,0))</f>
        <v>2</v>
      </c>
      <c r="BE10" s="181"/>
      <c r="BF10" s="179"/>
      <c r="BG10" s="180">
        <f ca="1">INDEX(SeuilS2,MATCH(BF$7,Param,0))</f>
        <v>1</v>
      </c>
      <c r="BH10" s="181"/>
      <c r="BI10" s="179"/>
      <c r="BJ10" s="180">
        <f ca="1">INDEX(SeuilS2,MATCH(BI$7,Param,0))</f>
        <v>1</v>
      </c>
      <c r="BK10" s="181"/>
      <c r="BL10" s="179"/>
      <c r="BM10" s="180">
        <f ca="1">INDEX(SeuilS2,MATCH(BL$7,Param,0))</f>
        <v>4</v>
      </c>
      <c r="BN10" s="181"/>
      <c r="BO10" s="503"/>
      <c r="BP10" s="500"/>
      <c r="BQ10" s="460"/>
      <c r="BR10" s="461"/>
      <c r="BS10" s="53"/>
    </row>
    <row r="11" spans="1:106" ht="15" customHeight="1" x14ac:dyDescent="0.25">
      <c r="A11" s="52" t="s">
        <v>33</v>
      </c>
      <c r="B11" s="187" t="s">
        <v>35</v>
      </c>
      <c r="C11" s="154" t="s">
        <v>35</v>
      </c>
      <c r="D11" s="52" t="s">
        <v>35</v>
      </c>
      <c r="E11" s="464" t="s">
        <v>35</v>
      </c>
      <c r="F11" s="465"/>
      <c r="G11" s="465"/>
      <c r="H11" s="466"/>
      <c r="I11" s="464" t="s">
        <v>35</v>
      </c>
      <c r="J11" s="465"/>
      <c r="K11" s="465"/>
      <c r="L11" s="466"/>
      <c r="M11" s="464" t="s">
        <v>35</v>
      </c>
      <c r="N11" s="466"/>
      <c r="O11" s="464" t="s">
        <v>35</v>
      </c>
      <c r="P11" s="465"/>
      <c r="Q11" s="465"/>
      <c r="R11" s="465"/>
      <c r="S11" s="466"/>
      <c r="T11" s="464" t="s">
        <v>35</v>
      </c>
      <c r="U11" s="465"/>
      <c r="V11" s="465"/>
      <c r="W11" s="466"/>
      <c r="X11" s="464" t="s">
        <v>35</v>
      </c>
      <c r="Y11" s="467"/>
      <c r="Z11" s="468"/>
      <c r="AA11" s="467" t="s">
        <v>35</v>
      </c>
      <c r="AB11" s="482"/>
      <c r="AC11" s="464" t="s">
        <v>35</v>
      </c>
      <c r="AD11" s="483"/>
      <c r="AE11" s="482" t="s">
        <v>35</v>
      </c>
      <c r="AF11" s="482"/>
      <c r="AG11" s="464" t="s">
        <v>35</v>
      </c>
      <c r="AH11" s="483"/>
      <c r="AI11" s="464" t="s">
        <v>35</v>
      </c>
      <c r="AJ11" s="483"/>
      <c r="AK11" s="464" t="s">
        <v>35</v>
      </c>
      <c r="AL11" s="482"/>
      <c r="AM11" s="483"/>
      <c r="AN11" s="524" t="s">
        <v>35</v>
      </c>
      <c r="AO11" s="525"/>
      <c r="AP11" s="526"/>
      <c r="AQ11" s="493" t="s">
        <v>35</v>
      </c>
      <c r="AR11" s="494"/>
      <c r="AS11" s="495"/>
      <c r="AT11" s="493" t="s">
        <v>35</v>
      </c>
      <c r="AU11" s="494"/>
      <c r="AV11" s="495"/>
      <c r="AW11" s="493" t="s">
        <v>35</v>
      </c>
      <c r="AX11" s="494"/>
      <c r="AY11" s="495"/>
      <c r="AZ11" s="496" t="s">
        <v>35</v>
      </c>
      <c r="BA11" s="497"/>
      <c r="BB11" s="498"/>
      <c r="BC11" s="496" t="s">
        <v>35</v>
      </c>
      <c r="BD11" s="497"/>
      <c r="BE11" s="498"/>
      <c r="BF11" s="496" t="s">
        <v>35</v>
      </c>
      <c r="BG11" s="497"/>
      <c r="BH11" s="498"/>
      <c r="BI11" s="496" t="s">
        <v>35</v>
      </c>
      <c r="BJ11" s="497"/>
      <c r="BK11" s="498"/>
      <c r="BL11" s="496" t="s">
        <v>35</v>
      </c>
      <c r="BM11" s="497"/>
      <c r="BN11" s="498"/>
      <c r="BO11" s="503"/>
      <c r="BP11" s="500"/>
      <c r="BQ11" s="460"/>
      <c r="BR11" s="461"/>
      <c r="BS11" s="2"/>
    </row>
    <row r="12" spans="1:106" ht="21" customHeight="1" thickBot="1" x14ac:dyDescent="0.3">
      <c r="A12" s="193" t="s">
        <v>34</v>
      </c>
      <c r="B12" s="188" t="s">
        <v>52</v>
      </c>
      <c r="C12" s="155" t="s">
        <v>43</v>
      </c>
      <c r="D12" s="58" t="s">
        <v>43</v>
      </c>
      <c r="E12" s="471" t="s">
        <v>42</v>
      </c>
      <c r="F12" s="472"/>
      <c r="G12" s="472"/>
      <c r="H12" s="473"/>
      <c r="I12" s="471" t="s">
        <v>42</v>
      </c>
      <c r="J12" s="472"/>
      <c r="K12" s="472"/>
      <c r="L12" s="473"/>
      <c r="M12" s="476" t="s">
        <v>52</v>
      </c>
      <c r="N12" s="478"/>
      <c r="O12" s="471" t="s">
        <v>42</v>
      </c>
      <c r="P12" s="472"/>
      <c r="Q12" s="472"/>
      <c r="R12" s="472"/>
      <c r="S12" s="473"/>
      <c r="T12" s="471" t="s">
        <v>64</v>
      </c>
      <c r="U12" s="472"/>
      <c r="V12" s="472"/>
      <c r="W12" s="473"/>
      <c r="X12" s="476" t="s">
        <v>64</v>
      </c>
      <c r="Y12" s="474"/>
      <c r="Z12" s="484"/>
      <c r="AA12" s="474" t="s">
        <v>64</v>
      </c>
      <c r="AB12" s="475"/>
      <c r="AC12" s="476" t="s">
        <v>52</v>
      </c>
      <c r="AD12" s="477"/>
      <c r="AE12" s="475" t="s">
        <v>52</v>
      </c>
      <c r="AF12" s="475"/>
      <c r="AG12" s="476" t="s">
        <v>52</v>
      </c>
      <c r="AH12" s="477"/>
      <c r="AI12" s="476" t="s">
        <v>52</v>
      </c>
      <c r="AJ12" s="477"/>
      <c r="AK12" s="476" t="s">
        <v>54</v>
      </c>
      <c r="AL12" s="475"/>
      <c r="AM12" s="477"/>
      <c r="AN12" s="521" t="s">
        <v>64</v>
      </c>
      <c r="AO12" s="522"/>
      <c r="AP12" s="523"/>
      <c r="AQ12" s="485" t="s">
        <v>64</v>
      </c>
      <c r="AR12" s="486"/>
      <c r="AS12" s="487"/>
      <c r="AT12" s="485" t="s">
        <v>64</v>
      </c>
      <c r="AU12" s="486"/>
      <c r="AV12" s="487"/>
      <c r="AW12" s="485" t="s">
        <v>64</v>
      </c>
      <c r="AX12" s="486"/>
      <c r="AY12" s="487"/>
      <c r="AZ12" s="488" t="s">
        <v>64</v>
      </c>
      <c r="BA12" s="489"/>
      <c r="BB12" s="490"/>
      <c r="BC12" s="488" t="s">
        <v>64</v>
      </c>
      <c r="BD12" s="489"/>
      <c r="BE12" s="490"/>
      <c r="BF12" s="488" t="s">
        <v>64</v>
      </c>
      <c r="BG12" s="489"/>
      <c r="BH12" s="490"/>
      <c r="BI12" s="488" t="s">
        <v>64</v>
      </c>
      <c r="BJ12" s="489"/>
      <c r="BK12" s="490"/>
      <c r="BL12" s="488" t="s">
        <v>64</v>
      </c>
      <c r="BM12" s="489"/>
      <c r="BN12" s="490"/>
      <c r="BO12" s="503"/>
      <c r="BP12" s="500"/>
      <c r="BQ12" s="462"/>
      <c r="BR12" s="463"/>
      <c r="BS12" s="2"/>
    </row>
    <row r="13" spans="1:106" ht="15" customHeight="1" thickBot="1" x14ac:dyDescent="0.3">
      <c r="A13" s="130" t="s">
        <v>37</v>
      </c>
      <c r="B13" s="189"/>
      <c r="C13" s="143"/>
      <c r="D13" s="152" t="s">
        <v>36</v>
      </c>
      <c r="E13" s="455" t="s">
        <v>38</v>
      </c>
      <c r="F13" s="456"/>
      <c r="G13" s="456"/>
      <c r="H13" s="457"/>
      <c r="I13" s="455" t="s">
        <v>38</v>
      </c>
      <c r="J13" s="456"/>
      <c r="K13" s="456"/>
      <c r="L13" s="457"/>
      <c r="M13" s="455"/>
      <c r="N13" s="457"/>
      <c r="O13" s="455" t="s">
        <v>39</v>
      </c>
      <c r="P13" s="456"/>
      <c r="Q13" s="456"/>
      <c r="R13" s="456"/>
      <c r="S13" s="457"/>
      <c r="T13" s="455" t="s">
        <v>38</v>
      </c>
      <c r="U13" s="456"/>
      <c r="V13" s="456"/>
      <c r="W13" s="457"/>
      <c r="X13" s="455"/>
      <c r="Y13" s="456"/>
      <c r="Z13" s="457"/>
      <c r="AA13" s="456" t="s">
        <v>40</v>
      </c>
      <c r="AB13" s="456"/>
      <c r="AC13" s="455"/>
      <c r="AD13" s="457"/>
      <c r="AE13" s="456"/>
      <c r="AF13" s="456"/>
      <c r="AG13" s="455"/>
      <c r="AH13" s="457"/>
      <c r="AI13" s="455"/>
      <c r="AJ13" s="457"/>
      <c r="AK13" s="455" t="s">
        <v>40</v>
      </c>
      <c r="AL13" s="456"/>
      <c r="AM13" s="457"/>
      <c r="AN13" s="508"/>
      <c r="AO13" s="512"/>
      <c r="AP13" s="513"/>
      <c r="AQ13" s="508"/>
      <c r="AR13" s="509"/>
      <c r="AS13" s="510"/>
      <c r="AT13" s="508"/>
      <c r="AU13" s="509"/>
      <c r="AV13" s="510"/>
      <c r="AW13" s="508"/>
      <c r="AX13" s="509"/>
      <c r="AY13" s="510"/>
      <c r="AZ13" s="508"/>
      <c r="BA13" s="506"/>
      <c r="BB13" s="507"/>
      <c r="BC13" s="511"/>
      <c r="BD13" s="506"/>
      <c r="BE13" s="507"/>
      <c r="BF13" s="511"/>
      <c r="BG13" s="506"/>
      <c r="BH13" s="507"/>
      <c r="BI13" s="505"/>
      <c r="BJ13" s="506"/>
      <c r="BK13" s="507"/>
      <c r="BL13" s="505"/>
      <c r="BM13" s="506"/>
      <c r="BN13" s="507"/>
      <c r="BO13" s="504"/>
      <c r="BP13" s="501"/>
      <c r="BQ13" s="145" t="s">
        <v>23</v>
      </c>
      <c r="BR13" s="144" t="s">
        <v>24</v>
      </c>
      <c r="BS13" s="2"/>
    </row>
    <row r="14" spans="1:106" ht="15" customHeight="1" x14ac:dyDescent="0.25">
      <c r="A14" s="278">
        <f>EOMONTH($B$5,-1)+1</f>
        <v>42736</v>
      </c>
      <c r="B14" s="284">
        <v>911</v>
      </c>
      <c r="C14" s="156">
        <v>11.9</v>
      </c>
      <c r="D14" s="59">
        <v>8.09</v>
      </c>
      <c r="E14" s="14">
        <v>1</v>
      </c>
      <c r="F14" s="15">
        <v>106</v>
      </c>
      <c r="G14" s="22">
        <f t="shared" ref="G14:G25" si="0">IF(F14=0,0,(F14*E14))</f>
        <v>106</v>
      </c>
      <c r="H14" s="119">
        <f t="shared" ref="H14:H25" si="1">IF(B15=0,0,(G14*B15/1000))</f>
        <v>157.94</v>
      </c>
      <c r="I14" s="14">
        <v>1</v>
      </c>
      <c r="J14" s="15">
        <v>49.5</v>
      </c>
      <c r="K14" s="15">
        <f t="shared" ref="K14:K25" si="2">IF(J14=0,0,(J14*I14))</f>
        <v>49.5</v>
      </c>
      <c r="L14" s="125">
        <f t="shared" ref="L14:L25" si="3">IF(B15=0,0,K14*B15/1000)</f>
        <v>73.754999999999995</v>
      </c>
      <c r="M14" s="16">
        <v>38</v>
      </c>
      <c r="N14" s="119">
        <f t="shared" ref="N14:N25" si="4">IF(B15=0,0,M14*B15/1000)</f>
        <v>56.62</v>
      </c>
      <c r="O14" s="29">
        <v>88.8</v>
      </c>
      <c r="P14" s="22">
        <v>93.9</v>
      </c>
      <c r="Q14" s="15">
        <v>100</v>
      </c>
      <c r="R14" s="15">
        <f t="shared" ref="R14:R25" si="5">IF(P14=0,0,(P14-O14)*1000/Q14)</f>
        <v>51.000000000000085</v>
      </c>
      <c r="S14" s="119">
        <f>IF(B14=0,0,R14*B14/1000)</f>
        <v>46.461000000000077</v>
      </c>
      <c r="T14" s="45">
        <v>1</v>
      </c>
      <c r="U14" s="280">
        <v>1.1000000000000001</v>
      </c>
      <c r="V14" s="84">
        <f t="shared" ref="V14:V16" si="6">IF(U14=0,0,(U14*T14))</f>
        <v>1.1000000000000001</v>
      </c>
      <c r="W14" s="127">
        <f t="shared" ref="W14:W16" si="7">IF(B14=0,0,V14*B14/1000)</f>
        <v>1.0021000000000002</v>
      </c>
      <c r="X14" s="162" t="s">
        <v>62</v>
      </c>
      <c r="Y14" s="22">
        <v>2</v>
      </c>
      <c r="Z14" s="119">
        <f>IF(B15=0,0,Y14*B15/1000)</f>
        <v>2.98</v>
      </c>
      <c r="AA14" s="160">
        <v>4.9000000000000004</v>
      </c>
      <c r="AB14" s="164">
        <f>IF(B14=0,0,AA14*B14/1000)</f>
        <v>4.4639000000000006</v>
      </c>
      <c r="AC14" s="46">
        <v>1.78</v>
      </c>
      <c r="AD14" s="128">
        <f t="shared" ref="AD14:AD16" si="8">IF(B14=0,0,AC14*B14/1000)</f>
        <v>1.62158</v>
      </c>
      <c r="AE14" s="83">
        <v>0.247</v>
      </c>
      <c r="AF14" s="168">
        <f>IF(B14=0,0,AE14*B14/1000)</f>
        <v>0.22501699999999999</v>
      </c>
      <c r="AG14" s="45">
        <v>4.1150000000000002</v>
      </c>
      <c r="AH14" s="120">
        <f t="shared" ref="AH14:AH16" si="9">IF(B14=0,0,AG14*B14/1000)</f>
        <v>3.7487650000000001</v>
      </c>
      <c r="AI14" s="22">
        <f t="shared" ref="AI14:AI20" si="10">IF(AA14=0,0,SUM(AA14,AE14,AG14))</f>
        <v>9.2620000000000005</v>
      </c>
      <c r="AJ14" s="84">
        <f t="shared" ref="AJ14:AJ16" si="11">IF(B14=0,0,AI14*B14/1000)</f>
        <v>8.4376820000000006</v>
      </c>
      <c r="AK14" s="17"/>
      <c r="AL14" s="22">
        <v>0.4</v>
      </c>
      <c r="AM14" s="84">
        <f t="shared" ref="AM14:AM16" si="12">IF(B14=0,0,AL14*B14/1000)</f>
        <v>0.36440000000000006</v>
      </c>
      <c r="AN14" s="85"/>
      <c r="AO14" s="22">
        <v>0.26</v>
      </c>
      <c r="AP14" s="22">
        <f t="shared" ref="AP14:AP26" si="13">IF(B14=0,0,AO14*B14/1000)</f>
        <v>0.23686000000000001</v>
      </c>
      <c r="AQ14" s="33" t="s">
        <v>51</v>
      </c>
      <c r="AR14" s="22">
        <v>5.0000000000000001E-3</v>
      </c>
      <c r="AS14" s="22">
        <f t="shared" ref="AS14:AS26" si="14">IF(B14=0,0,AR14*B14/1000)</f>
        <v>4.555E-3</v>
      </c>
      <c r="AT14" s="21" t="s">
        <v>62</v>
      </c>
      <c r="AU14" s="264">
        <v>0.01</v>
      </c>
      <c r="AV14" s="259">
        <f t="shared" ref="AV14:AV26" si="15">IF(B14=0,0,AU14*B14/1000)</f>
        <v>9.11E-3</v>
      </c>
      <c r="AW14" s="86"/>
      <c r="AX14" s="267">
        <v>2.7E-2</v>
      </c>
      <c r="AY14" s="262">
        <f t="shared" ref="AY14:AY26" si="16">IF(B14=0,0,AX14*B14/1000)</f>
        <v>2.4597000000000001E-2</v>
      </c>
      <c r="AZ14" s="85"/>
      <c r="BA14" s="267">
        <v>0.88</v>
      </c>
      <c r="BB14" s="262">
        <f t="shared" ref="BB14:BB26" si="17">IF(B14=0,0,BA14*B14/1000)</f>
        <v>0.80167999999999995</v>
      </c>
      <c r="BC14" s="85"/>
      <c r="BD14" s="36">
        <v>0.05</v>
      </c>
      <c r="BE14" s="119">
        <f t="shared" ref="BE14:BE26" si="18">IF(B14=0,0,BD14*B14/1000)</f>
        <v>4.5550000000000007E-2</v>
      </c>
      <c r="BF14" s="20" t="s">
        <v>62</v>
      </c>
      <c r="BG14" s="32">
        <v>0.01</v>
      </c>
      <c r="BH14" s="43">
        <f t="shared" ref="BH14:BH26" si="19">IF(B14=0,0,BG14*B14/1000)</f>
        <v>9.11E-3</v>
      </c>
      <c r="BI14" s="21" t="s">
        <v>62</v>
      </c>
      <c r="BJ14" s="34">
        <v>0.01</v>
      </c>
      <c r="BK14" s="119">
        <f t="shared" ref="BK14:BK26" si="20">IF(B14=0,0,BJ14*B14/1000)</f>
        <v>9.11E-3</v>
      </c>
      <c r="BL14" s="85"/>
      <c r="BM14" s="36">
        <v>1.5</v>
      </c>
      <c r="BN14" s="119">
        <f t="shared" ref="BN14:BN26" si="21">IF(B14=0,0,BM14*B14/1000)</f>
        <v>1.3665</v>
      </c>
      <c r="BO14" s="18" t="s">
        <v>141</v>
      </c>
      <c r="BP14" s="183" t="s">
        <v>118</v>
      </c>
      <c r="BQ14" s="184"/>
      <c r="BR14" s="47"/>
      <c r="BS14" s="2"/>
    </row>
    <row r="15" spans="1:106" ht="15" customHeight="1" x14ac:dyDescent="0.25">
      <c r="A15" s="194">
        <f>A14+1</f>
        <v>42737</v>
      </c>
      <c r="B15" s="285">
        <v>1490</v>
      </c>
      <c r="C15" s="44">
        <v>12.86</v>
      </c>
      <c r="D15" s="59">
        <v>7.86</v>
      </c>
      <c r="E15" s="14">
        <v>1</v>
      </c>
      <c r="F15" s="15">
        <v>651</v>
      </c>
      <c r="G15" s="22">
        <f t="shared" si="0"/>
        <v>651</v>
      </c>
      <c r="H15" s="119">
        <f t="shared" si="1"/>
        <v>1422.4349999999999</v>
      </c>
      <c r="I15" s="14">
        <v>1</v>
      </c>
      <c r="J15" s="15">
        <v>584</v>
      </c>
      <c r="K15" s="15">
        <f t="shared" si="2"/>
        <v>584</v>
      </c>
      <c r="L15" s="125">
        <f t="shared" si="3"/>
        <v>1276.04</v>
      </c>
      <c r="M15" s="16">
        <v>148</v>
      </c>
      <c r="N15" s="119">
        <f t="shared" si="4"/>
        <v>323.38</v>
      </c>
      <c r="O15" s="29">
        <v>88.3</v>
      </c>
      <c r="P15" s="22">
        <v>96.2</v>
      </c>
      <c r="Q15" s="15">
        <v>93</v>
      </c>
      <c r="R15" s="15">
        <f t="shared" si="5"/>
        <v>84.946236559139848</v>
      </c>
      <c r="S15" s="119">
        <f>IF(B15=0,0,R15*B15/1000)</f>
        <v>126.56989247311839</v>
      </c>
      <c r="T15" s="14">
        <v>1</v>
      </c>
      <c r="U15" s="280">
        <v>2.2000000000000002</v>
      </c>
      <c r="V15" s="22">
        <f t="shared" si="6"/>
        <v>2.2000000000000002</v>
      </c>
      <c r="W15" s="119">
        <f t="shared" si="7"/>
        <v>3.2780000000000005</v>
      </c>
      <c r="X15" s="162" t="s">
        <v>62</v>
      </c>
      <c r="Y15" s="22">
        <v>2</v>
      </c>
      <c r="Z15" s="119">
        <f>IF(B16=0,0,Y15*B16/1000)</f>
        <v>4.37</v>
      </c>
      <c r="AA15" s="160">
        <v>32.1</v>
      </c>
      <c r="AB15" s="164">
        <f>IF(B15=0,0,AA15*B15/1000)</f>
        <v>47.829000000000001</v>
      </c>
      <c r="AC15" s="29">
        <v>14.02</v>
      </c>
      <c r="AD15" s="119">
        <f t="shared" si="8"/>
        <v>20.889800000000001</v>
      </c>
      <c r="AE15" s="31">
        <v>0.245</v>
      </c>
      <c r="AF15" s="147">
        <f t="shared" ref="AF15:AF16" si="22">IF(B15=0,0,AE15*B15/1000)</f>
        <v>0.36504999999999999</v>
      </c>
      <c r="AG15" s="29">
        <v>1.284</v>
      </c>
      <c r="AH15" s="119">
        <f t="shared" si="9"/>
        <v>1.91316</v>
      </c>
      <c r="AI15" s="22">
        <f t="shared" si="10"/>
        <v>33.628999999999998</v>
      </c>
      <c r="AJ15" s="22">
        <f t="shared" si="11"/>
        <v>50.107210000000002</v>
      </c>
      <c r="AK15" s="16"/>
      <c r="AL15" s="279">
        <v>0.6</v>
      </c>
      <c r="AM15" s="22">
        <f t="shared" si="12"/>
        <v>0.89400000000000002</v>
      </c>
      <c r="AN15" s="20"/>
      <c r="AO15" s="22">
        <v>0.37</v>
      </c>
      <c r="AP15" s="22">
        <f t="shared" si="13"/>
        <v>0.5512999999999999</v>
      </c>
      <c r="AQ15" s="33"/>
      <c r="AR15" s="22">
        <v>8.0000000000000002E-3</v>
      </c>
      <c r="AS15" s="22">
        <f t="shared" si="14"/>
        <v>1.192E-2</v>
      </c>
      <c r="AT15" s="21" t="s">
        <v>62</v>
      </c>
      <c r="AU15" s="264">
        <v>0.01</v>
      </c>
      <c r="AV15" s="259">
        <f t="shared" si="15"/>
        <v>1.49E-2</v>
      </c>
      <c r="AW15" s="21"/>
      <c r="AX15" s="267">
        <v>3.4000000000000002E-2</v>
      </c>
      <c r="AY15" s="262">
        <f t="shared" si="16"/>
        <v>5.0660000000000004E-2</v>
      </c>
      <c r="AZ15" s="20"/>
      <c r="BA15" s="267">
        <v>1.3</v>
      </c>
      <c r="BB15" s="262">
        <f t="shared" si="17"/>
        <v>1.9370000000000001</v>
      </c>
      <c r="BC15" s="20"/>
      <c r="BD15" s="37">
        <v>0.12</v>
      </c>
      <c r="BE15" s="119">
        <f t="shared" si="18"/>
        <v>0.17879999999999999</v>
      </c>
      <c r="BF15" s="20"/>
      <c r="BG15" s="32">
        <v>0.02</v>
      </c>
      <c r="BH15" s="43">
        <f t="shared" si="19"/>
        <v>2.98E-2</v>
      </c>
      <c r="BI15" s="21" t="s">
        <v>62</v>
      </c>
      <c r="BJ15" s="34">
        <v>0.01</v>
      </c>
      <c r="BK15" s="119">
        <f t="shared" si="20"/>
        <v>1.49E-2</v>
      </c>
      <c r="BL15" s="20"/>
      <c r="BM15" s="36">
        <v>1.2</v>
      </c>
      <c r="BN15" s="119">
        <f t="shared" si="21"/>
        <v>1.788</v>
      </c>
      <c r="BO15" s="18" t="s">
        <v>141</v>
      </c>
      <c r="BP15" s="183" t="s">
        <v>118</v>
      </c>
      <c r="BQ15" s="184"/>
      <c r="BR15" s="6"/>
      <c r="BS15" s="2"/>
    </row>
    <row r="16" spans="1:106" ht="15" customHeight="1" x14ac:dyDescent="0.25">
      <c r="A16" s="194">
        <f t="shared" ref="A16:A79" si="23">A15+1</f>
        <v>42738</v>
      </c>
      <c r="B16" s="285">
        <v>2185</v>
      </c>
      <c r="C16" s="44">
        <v>14.32</v>
      </c>
      <c r="D16" s="59">
        <v>7.85</v>
      </c>
      <c r="E16" s="14">
        <v>1</v>
      </c>
      <c r="F16" s="15">
        <v>1158</v>
      </c>
      <c r="G16" s="22">
        <f t="shared" si="0"/>
        <v>1158</v>
      </c>
      <c r="H16" s="119">
        <f t="shared" si="1"/>
        <v>2642.556</v>
      </c>
      <c r="I16" s="14">
        <v>1</v>
      </c>
      <c r="J16" s="15">
        <v>1140</v>
      </c>
      <c r="K16" s="15">
        <f t="shared" si="2"/>
        <v>1140</v>
      </c>
      <c r="L16" s="125">
        <f t="shared" si="3"/>
        <v>2601.48</v>
      </c>
      <c r="M16" s="16">
        <v>406</v>
      </c>
      <c r="N16" s="119">
        <f t="shared" si="4"/>
        <v>926.49199999999996</v>
      </c>
      <c r="O16" s="29">
        <v>87.2</v>
      </c>
      <c r="P16" s="22">
        <v>101.1</v>
      </c>
      <c r="Q16" s="15">
        <v>91</v>
      </c>
      <c r="R16" s="15">
        <f t="shared" si="5"/>
        <v>152.74725274725265</v>
      </c>
      <c r="S16" s="119">
        <f t="shared" ref="S16:S79" si="24">IF(B16=0,0,R16*B16/1000)</f>
        <v>333.75274725274699</v>
      </c>
      <c r="T16" s="14">
        <v>1</v>
      </c>
      <c r="U16" s="280">
        <v>2.8</v>
      </c>
      <c r="V16" s="22">
        <f t="shared" si="6"/>
        <v>2.8</v>
      </c>
      <c r="W16" s="119">
        <f t="shared" si="7"/>
        <v>6.1180000000000003</v>
      </c>
      <c r="X16" s="162" t="s">
        <v>62</v>
      </c>
      <c r="Y16" s="22">
        <v>2</v>
      </c>
      <c r="Z16" s="119">
        <f>IF(B17=0,0,Y16*B17/1000)</f>
        <v>4.5640000000000001</v>
      </c>
      <c r="AA16" s="160">
        <v>47</v>
      </c>
      <c r="AB16" s="164">
        <f t="shared" ref="AB16:AB79" si="25">IF(B16=0,0,AA16*B16/1000)</f>
        <v>102.69499999999999</v>
      </c>
      <c r="AC16" s="29">
        <v>22.3</v>
      </c>
      <c r="AD16" s="119">
        <f t="shared" si="8"/>
        <v>48.725499999999997</v>
      </c>
      <c r="AE16" s="31">
        <v>0.27300000000000002</v>
      </c>
      <c r="AF16" s="147">
        <f t="shared" si="22"/>
        <v>0.59650499999999995</v>
      </c>
      <c r="AG16" s="29">
        <v>1.764</v>
      </c>
      <c r="AH16" s="119">
        <f t="shared" si="9"/>
        <v>3.8543400000000001</v>
      </c>
      <c r="AI16" s="22">
        <f t="shared" si="10"/>
        <v>49.037000000000006</v>
      </c>
      <c r="AJ16" s="22">
        <f t="shared" si="11"/>
        <v>107.14584500000002</v>
      </c>
      <c r="AK16" s="16"/>
      <c r="AL16" s="279">
        <v>0.4</v>
      </c>
      <c r="AM16" s="22">
        <f t="shared" si="12"/>
        <v>0.874</v>
      </c>
      <c r="AN16" s="20"/>
      <c r="AO16" s="22">
        <v>0.56999999999999995</v>
      </c>
      <c r="AP16" s="22">
        <f t="shared" si="13"/>
        <v>1.2454499999999997</v>
      </c>
      <c r="AQ16" s="33"/>
      <c r="AR16" s="22">
        <v>1.2E-2</v>
      </c>
      <c r="AS16" s="22">
        <f t="shared" si="14"/>
        <v>2.622E-2</v>
      </c>
      <c r="AT16" s="21" t="s">
        <v>62</v>
      </c>
      <c r="AU16" s="264">
        <v>0.01</v>
      </c>
      <c r="AV16" s="259">
        <f t="shared" si="15"/>
        <v>2.1850000000000001E-2</v>
      </c>
      <c r="AW16" s="21"/>
      <c r="AX16" s="267">
        <v>4.8000000000000001E-2</v>
      </c>
      <c r="AY16" s="262">
        <f t="shared" si="16"/>
        <v>0.10488</v>
      </c>
      <c r="AZ16" s="20"/>
      <c r="BA16" s="267">
        <v>4.0999999999999996</v>
      </c>
      <c r="BB16" s="262">
        <f t="shared" si="17"/>
        <v>8.9585000000000008</v>
      </c>
      <c r="BC16" s="20"/>
      <c r="BD16" s="36">
        <v>0.2</v>
      </c>
      <c r="BE16" s="119">
        <f t="shared" si="18"/>
        <v>0.437</v>
      </c>
      <c r="BF16" s="20"/>
      <c r="BG16" s="32">
        <v>0.02</v>
      </c>
      <c r="BH16" s="43">
        <f t="shared" si="19"/>
        <v>4.3700000000000003E-2</v>
      </c>
      <c r="BI16" s="21"/>
      <c r="BJ16" s="34">
        <v>0.01</v>
      </c>
      <c r="BK16" s="119">
        <f t="shared" si="20"/>
        <v>2.1850000000000001E-2</v>
      </c>
      <c r="BL16" s="20"/>
      <c r="BM16" s="36">
        <v>1.2</v>
      </c>
      <c r="BN16" s="119">
        <f t="shared" si="21"/>
        <v>2.6219999999999999</v>
      </c>
      <c r="BO16" s="18" t="s">
        <v>141</v>
      </c>
      <c r="BP16" s="183" t="s">
        <v>118</v>
      </c>
      <c r="BQ16" s="184"/>
      <c r="BR16" s="6"/>
      <c r="BS16" s="2"/>
    </row>
    <row r="17" spans="1:71" ht="15" customHeight="1" x14ac:dyDescent="0.25">
      <c r="A17" s="194">
        <f t="shared" si="23"/>
        <v>42739</v>
      </c>
      <c r="B17" s="285">
        <v>2282</v>
      </c>
      <c r="C17" s="44">
        <v>17</v>
      </c>
      <c r="D17" s="59">
        <v>7.68</v>
      </c>
      <c r="E17" s="14">
        <v>1</v>
      </c>
      <c r="F17" s="15">
        <v>1125</v>
      </c>
      <c r="G17" s="22">
        <f t="shared" si="0"/>
        <v>1125</v>
      </c>
      <c r="H17" s="119">
        <f t="shared" si="1"/>
        <v>2758.5</v>
      </c>
      <c r="I17" s="14">
        <v>1</v>
      </c>
      <c r="J17" s="15">
        <v>1022</v>
      </c>
      <c r="K17" s="15">
        <f t="shared" si="2"/>
        <v>1022</v>
      </c>
      <c r="L17" s="125">
        <f t="shared" si="3"/>
        <v>2505.944</v>
      </c>
      <c r="M17" s="16">
        <v>399</v>
      </c>
      <c r="N17" s="119">
        <f t="shared" si="4"/>
        <v>978.34799999999996</v>
      </c>
      <c r="O17" s="29">
        <v>89.6</v>
      </c>
      <c r="P17" s="22">
        <v>100.8</v>
      </c>
      <c r="Q17" s="15">
        <v>77</v>
      </c>
      <c r="R17" s="15">
        <f t="shared" si="5"/>
        <v>145.4545454545455</v>
      </c>
      <c r="S17" s="119">
        <f t="shared" si="24"/>
        <v>331.92727272727285</v>
      </c>
      <c r="T17" s="14">
        <v>1</v>
      </c>
      <c r="U17" s="22">
        <v>2.2999999999999998</v>
      </c>
      <c r="V17" s="22">
        <f t="shared" ref="V17:V80" si="26">IF(U17=0,0,(U17*T17))</f>
        <v>2.2999999999999998</v>
      </c>
      <c r="W17" s="119">
        <f t="shared" ref="W17:W80" si="27">IF(B17=0,0,V17*B17/1000)</f>
        <v>5.2485999999999997</v>
      </c>
      <c r="X17" s="162" t="s">
        <v>62</v>
      </c>
      <c r="Y17" s="22">
        <v>2</v>
      </c>
      <c r="Z17" s="119">
        <f>IF(B18=0,0,Y17*B18/1000)</f>
        <v>4.9039999999999999</v>
      </c>
      <c r="AA17" s="160">
        <v>38.6</v>
      </c>
      <c r="AB17" s="164">
        <f t="shared" si="25"/>
        <v>88.0852</v>
      </c>
      <c r="AC17" s="29">
        <v>20.54</v>
      </c>
      <c r="AD17" s="119">
        <f t="shared" ref="AD17:AD80" si="28">IF(B17=0,0,AC17*B17/1000)</f>
        <v>46.872279999999996</v>
      </c>
      <c r="AE17" s="31">
        <v>0.13</v>
      </c>
      <c r="AF17" s="147">
        <f t="shared" ref="AF17:AF80" si="29">IF(B17=0,0,AE17*B17/1000)</f>
        <v>0.29666000000000003</v>
      </c>
      <c r="AG17" s="29">
        <v>0.22600000000000001</v>
      </c>
      <c r="AH17" s="119">
        <f t="shared" ref="AH17:AH80" si="30">IF(B17=0,0,AG17*B17/1000)</f>
        <v>0.51573199999999997</v>
      </c>
      <c r="AI17" s="22">
        <f t="shared" si="10"/>
        <v>38.956000000000003</v>
      </c>
      <c r="AJ17" s="22">
        <f t="shared" ref="AJ17:AJ80" si="31">IF(B17=0,0,AI17*B17/1000)</f>
        <v>88.897592000000003</v>
      </c>
      <c r="AK17" s="16"/>
      <c r="AL17" s="22">
        <v>2.5</v>
      </c>
      <c r="AM17" s="22">
        <f t="shared" ref="AM17:AM80" si="32">IF(B17=0,0,AL17*B17/1000)</f>
        <v>5.7050000000000001</v>
      </c>
      <c r="AN17" s="20"/>
      <c r="AO17" s="22">
        <v>0.52</v>
      </c>
      <c r="AP17" s="22">
        <f t="shared" si="13"/>
        <v>1.1866400000000001</v>
      </c>
      <c r="AQ17" s="33"/>
      <c r="AR17" s="22">
        <v>0.01</v>
      </c>
      <c r="AS17" s="22">
        <f t="shared" si="14"/>
        <v>2.282E-2</v>
      </c>
      <c r="AT17" s="21"/>
      <c r="AU17" s="264">
        <v>0.01</v>
      </c>
      <c r="AV17" s="259">
        <f t="shared" si="15"/>
        <v>2.282E-2</v>
      </c>
      <c r="AW17" s="21"/>
      <c r="AX17" s="267">
        <v>3.7999999999999999E-2</v>
      </c>
      <c r="AY17" s="262">
        <f t="shared" si="16"/>
        <v>8.6715999999999988E-2</v>
      </c>
      <c r="AZ17" s="20"/>
      <c r="BA17" s="267">
        <v>2.7</v>
      </c>
      <c r="BB17" s="262">
        <f t="shared" si="17"/>
        <v>6.1614000000000004</v>
      </c>
      <c r="BC17" s="20"/>
      <c r="BD17" s="37">
        <v>0.2</v>
      </c>
      <c r="BE17" s="119">
        <f t="shared" si="18"/>
        <v>0.45640000000000003</v>
      </c>
      <c r="BF17" s="20"/>
      <c r="BG17" s="32">
        <v>0.02</v>
      </c>
      <c r="BH17" s="43">
        <f t="shared" si="19"/>
        <v>4.564E-2</v>
      </c>
      <c r="BI17" s="21"/>
      <c r="BJ17" s="34">
        <v>0.01</v>
      </c>
      <c r="BK17" s="119">
        <f t="shared" si="20"/>
        <v>2.282E-2</v>
      </c>
      <c r="BL17" s="20"/>
      <c r="BM17" s="36">
        <v>1.1000000000000001</v>
      </c>
      <c r="BN17" s="119">
        <f t="shared" si="21"/>
        <v>2.5102000000000002</v>
      </c>
      <c r="BO17" s="18" t="s">
        <v>141</v>
      </c>
      <c r="BP17" s="183" t="s">
        <v>118</v>
      </c>
      <c r="BQ17" s="184"/>
      <c r="BR17" s="6"/>
      <c r="BS17" s="2"/>
    </row>
    <row r="18" spans="1:71" ht="15" customHeight="1" x14ac:dyDescent="0.25">
      <c r="A18" s="194">
        <f t="shared" si="23"/>
        <v>42740</v>
      </c>
      <c r="B18" s="285">
        <v>2452</v>
      </c>
      <c r="C18" s="44">
        <v>18.63</v>
      </c>
      <c r="D18" s="59">
        <v>7.65</v>
      </c>
      <c r="E18" s="14">
        <v>1</v>
      </c>
      <c r="F18" s="15">
        <v>761</v>
      </c>
      <c r="G18" s="22">
        <f t="shared" si="0"/>
        <v>761</v>
      </c>
      <c r="H18" s="119">
        <f t="shared" si="1"/>
        <v>1601.144</v>
      </c>
      <c r="I18" s="14">
        <v>1</v>
      </c>
      <c r="J18" s="15">
        <v>682</v>
      </c>
      <c r="K18" s="15">
        <f t="shared" si="2"/>
        <v>682</v>
      </c>
      <c r="L18" s="125">
        <f t="shared" si="3"/>
        <v>1434.9280000000001</v>
      </c>
      <c r="M18" s="16">
        <v>250</v>
      </c>
      <c r="N18" s="119">
        <f t="shared" si="4"/>
        <v>526</v>
      </c>
      <c r="O18" s="29">
        <v>88.8</v>
      </c>
      <c r="P18" s="22">
        <v>95.9</v>
      </c>
      <c r="Q18" s="15">
        <v>80</v>
      </c>
      <c r="R18" s="15">
        <f t="shared" si="5"/>
        <v>88.750000000000099</v>
      </c>
      <c r="S18" s="119">
        <f t="shared" si="24"/>
        <v>217.61500000000024</v>
      </c>
      <c r="T18" s="14">
        <v>1</v>
      </c>
      <c r="U18" s="22">
        <v>1.8</v>
      </c>
      <c r="V18" s="22">
        <f t="shared" si="26"/>
        <v>1.8</v>
      </c>
      <c r="W18" s="119">
        <f t="shared" si="27"/>
        <v>4.4136000000000006</v>
      </c>
      <c r="X18" s="162"/>
      <c r="Y18" s="22">
        <v>1.3</v>
      </c>
      <c r="Z18" s="119">
        <f t="shared" ref="Z18:Z20" si="33">IF(B18=0,0,Y18*B18/1000)</f>
        <v>3.1875999999999998</v>
      </c>
      <c r="AA18" s="160">
        <v>35.200000000000003</v>
      </c>
      <c r="AB18" s="164">
        <f t="shared" si="25"/>
        <v>86.310400000000016</v>
      </c>
      <c r="AC18" s="29">
        <v>18.489999999999998</v>
      </c>
      <c r="AD18" s="119">
        <f t="shared" si="28"/>
        <v>45.337479999999999</v>
      </c>
      <c r="AE18" s="31">
        <v>0.1</v>
      </c>
      <c r="AF18" s="147">
        <f t="shared" si="29"/>
        <v>0.24520000000000003</v>
      </c>
      <c r="AG18" s="29">
        <v>0.14699999999999999</v>
      </c>
      <c r="AH18" s="119">
        <f t="shared" si="30"/>
        <v>0.36044399999999999</v>
      </c>
      <c r="AI18" s="22">
        <f t="shared" si="10"/>
        <v>35.447000000000003</v>
      </c>
      <c r="AJ18" s="22">
        <f t="shared" si="31"/>
        <v>86.916044000000014</v>
      </c>
      <c r="AK18" s="16"/>
      <c r="AL18" s="22">
        <v>0.2</v>
      </c>
      <c r="AM18" s="22">
        <f t="shared" ref="AM18" si="34">IF(B18=0,0,AL18*B18/1000)</f>
        <v>0.49040000000000006</v>
      </c>
      <c r="AN18" s="20"/>
      <c r="AO18" s="22">
        <v>0.41</v>
      </c>
      <c r="AP18" s="22">
        <f t="shared" si="13"/>
        <v>1.00532</v>
      </c>
      <c r="AQ18" s="33"/>
      <c r="AR18" s="22">
        <v>5.0000000000000001E-3</v>
      </c>
      <c r="AS18" s="22">
        <f t="shared" si="14"/>
        <v>1.226E-2</v>
      </c>
      <c r="AT18" s="21" t="s">
        <v>62</v>
      </c>
      <c r="AU18" s="264">
        <v>0.01</v>
      </c>
      <c r="AV18" s="259">
        <f t="shared" si="15"/>
        <v>2.452E-2</v>
      </c>
      <c r="AW18" s="21"/>
      <c r="AX18" s="267">
        <v>2.5999999999999999E-2</v>
      </c>
      <c r="AY18" s="262">
        <f t="shared" si="16"/>
        <v>6.3751999999999989E-2</v>
      </c>
      <c r="AZ18" s="20"/>
      <c r="BA18" s="267">
        <v>1.1000000000000001</v>
      </c>
      <c r="BB18" s="262">
        <f t="shared" si="17"/>
        <v>2.6972000000000005</v>
      </c>
      <c r="BC18" s="20"/>
      <c r="BD18" s="36">
        <v>0.14000000000000001</v>
      </c>
      <c r="BE18" s="119">
        <f t="shared" si="18"/>
        <v>0.34328000000000003</v>
      </c>
      <c r="BF18" s="20" t="s">
        <v>62</v>
      </c>
      <c r="BG18" s="32">
        <v>0.01</v>
      </c>
      <c r="BH18" s="43">
        <f t="shared" si="19"/>
        <v>2.452E-2</v>
      </c>
      <c r="BI18" s="21" t="s">
        <v>62</v>
      </c>
      <c r="BJ18" s="34">
        <v>0.01</v>
      </c>
      <c r="BK18" s="119">
        <f t="shared" si="20"/>
        <v>2.452E-2</v>
      </c>
      <c r="BL18" s="20"/>
      <c r="BM18" s="36">
        <v>0.65</v>
      </c>
      <c r="BN18" s="119">
        <f t="shared" si="21"/>
        <v>1.5937999999999999</v>
      </c>
      <c r="BO18" s="18" t="s">
        <v>141</v>
      </c>
      <c r="BP18" s="183" t="s">
        <v>118</v>
      </c>
      <c r="BQ18" s="184"/>
      <c r="BR18" s="6"/>
      <c r="BS18" s="2"/>
    </row>
    <row r="19" spans="1:71" ht="15" customHeight="1" x14ac:dyDescent="0.25">
      <c r="A19" s="194">
        <f t="shared" si="23"/>
        <v>42741</v>
      </c>
      <c r="B19" s="285">
        <v>2104</v>
      </c>
      <c r="C19" s="44">
        <v>18.21</v>
      </c>
      <c r="D19" s="59">
        <v>7.42</v>
      </c>
      <c r="E19" s="14">
        <v>1</v>
      </c>
      <c r="F19" s="15">
        <v>625</v>
      </c>
      <c r="G19" s="22">
        <f t="shared" si="0"/>
        <v>625</v>
      </c>
      <c r="H19" s="119">
        <f t="shared" si="1"/>
        <v>1058.75</v>
      </c>
      <c r="I19" s="14">
        <v>1</v>
      </c>
      <c r="J19" s="15">
        <v>520</v>
      </c>
      <c r="K19" s="15">
        <f t="shared" si="2"/>
        <v>520</v>
      </c>
      <c r="L19" s="125">
        <f t="shared" si="3"/>
        <v>880.88</v>
      </c>
      <c r="M19" s="16">
        <v>187</v>
      </c>
      <c r="N19" s="119">
        <f t="shared" si="4"/>
        <v>316.77800000000002</v>
      </c>
      <c r="O19" s="29">
        <v>89.5</v>
      </c>
      <c r="P19" s="22">
        <v>99.2</v>
      </c>
      <c r="Q19" s="15">
        <v>99</v>
      </c>
      <c r="R19" s="15">
        <f t="shared" si="5"/>
        <v>97.979797979798022</v>
      </c>
      <c r="S19" s="119">
        <f t="shared" si="24"/>
        <v>206.14949494949505</v>
      </c>
      <c r="T19" s="14">
        <v>1</v>
      </c>
      <c r="U19" s="280">
        <v>2.2000000000000002</v>
      </c>
      <c r="V19" s="22">
        <f t="shared" si="26"/>
        <v>2.2000000000000002</v>
      </c>
      <c r="W19" s="119">
        <f t="shared" si="27"/>
        <v>4.6288</v>
      </c>
      <c r="X19" s="162"/>
      <c r="Y19" s="281">
        <v>1.3</v>
      </c>
      <c r="Z19" s="119">
        <f t="shared" si="33"/>
        <v>2.7352000000000003</v>
      </c>
      <c r="AA19" s="160">
        <v>26.5</v>
      </c>
      <c r="AB19" s="164">
        <f t="shared" si="25"/>
        <v>55.756</v>
      </c>
      <c r="AC19" s="29">
        <v>15.42</v>
      </c>
      <c r="AD19" s="119">
        <f t="shared" si="28"/>
        <v>32.443680000000001</v>
      </c>
      <c r="AE19" s="31">
        <v>0.1</v>
      </c>
      <c r="AF19" s="147">
        <f t="shared" si="29"/>
        <v>0.2104</v>
      </c>
      <c r="AG19" s="29">
        <v>0.2</v>
      </c>
      <c r="AH19" s="119">
        <f t="shared" si="30"/>
        <v>0.42080000000000001</v>
      </c>
      <c r="AI19" s="22">
        <f t="shared" si="10"/>
        <v>26.8</v>
      </c>
      <c r="AJ19" s="22">
        <f t="shared" si="31"/>
        <v>56.387200000000007</v>
      </c>
      <c r="AK19" s="16"/>
      <c r="AL19" s="22">
        <v>1.6</v>
      </c>
      <c r="AM19" s="22">
        <f t="shared" si="32"/>
        <v>3.3664000000000001</v>
      </c>
      <c r="AN19" s="20"/>
      <c r="AO19" s="279">
        <v>0.46</v>
      </c>
      <c r="AP19" s="22">
        <f t="shared" si="13"/>
        <v>0.96784000000000003</v>
      </c>
      <c r="AQ19" s="33"/>
      <c r="AR19" s="22">
        <v>6.0000000000000001E-3</v>
      </c>
      <c r="AS19" s="22">
        <f t="shared" si="14"/>
        <v>1.2624E-2</v>
      </c>
      <c r="AT19" s="21" t="s">
        <v>62</v>
      </c>
      <c r="AU19" s="264">
        <v>0.01</v>
      </c>
      <c r="AV19" s="259">
        <f t="shared" si="15"/>
        <v>2.104E-2</v>
      </c>
      <c r="AW19" s="21"/>
      <c r="AX19" s="279">
        <v>0.03</v>
      </c>
      <c r="AY19" s="262">
        <f t="shared" si="16"/>
        <v>6.3119999999999996E-2</v>
      </c>
      <c r="AZ19" s="20"/>
      <c r="BA19" s="279">
        <v>1.2</v>
      </c>
      <c r="BB19" s="262">
        <f t="shared" si="17"/>
        <v>2.5247999999999999</v>
      </c>
      <c r="BC19" s="20"/>
      <c r="BD19" s="279">
        <v>0.12</v>
      </c>
      <c r="BE19" s="119">
        <f t="shared" si="18"/>
        <v>0.25247999999999998</v>
      </c>
      <c r="BF19" s="20" t="s">
        <v>62</v>
      </c>
      <c r="BG19" s="32">
        <v>0.01</v>
      </c>
      <c r="BH19" s="43">
        <f t="shared" si="19"/>
        <v>2.104E-2</v>
      </c>
      <c r="BI19" s="21" t="s">
        <v>62</v>
      </c>
      <c r="BJ19" s="34">
        <v>0.01</v>
      </c>
      <c r="BK19" s="119">
        <f t="shared" si="20"/>
        <v>2.104E-2</v>
      </c>
      <c r="BL19" s="20"/>
      <c r="BM19" s="280">
        <v>0.96</v>
      </c>
      <c r="BN19" s="119">
        <f t="shared" si="21"/>
        <v>2.0198399999999999</v>
      </c>
      <c r="BO19" s="18" t="s">
        <v>141</v>
      </c>
      <c r="BP19" s="183" t="s">
        <v>118</v>
      </c>
      <c r="BQ19" s="184"/>
      <c r="BR19" s="6"/>
      <c r="BS19" s="2"/>
    </row>
    <row r="20" spans="1:71" ht="15" customHeight="1" x14ac:dyDescent="0.25">
      <c r="A20" s="194">
        <f t="shared" si="23"/>
        <v>42742</v>
      </c>
      <c r="B20" s="285">
        <v>1694</v>
      </c>
      <c r="C20" s="44">
        <v>17.98</v>
      </c>
      <c r="D20" s="59">
        <v>7.63</v>
      </c>
      <c r="E20" s="14">
        <v>1</v>
      </c>
      <c r="F20" s="15">
        <v>363</v>
      </c>
      <c r="G20" s="22">
        <f t="shared" si="0"/>
        <v>363</v>
      </c>
      <c r="H20" s="119">
        <f t="shared" si="1"/>
        <v>404.38200000000001</v>
      </c>
      <c r="I20" s="14">
        <v>1</v>
      </c>
      <c r="J20" s="15">
        <v>270</v>
      </c>
      <c r="K20" s="15">
        <f t="shared" si="2"/>
        <v>270</v>
      </c>
      <c r="L20" s="125">
        <f t="shared" si="3"/>
        <v>300.77999999999997</v>
      </c>
      <c r="M20" s="16">
        <v>80</v>
      </c>
      <c r="N20" s="119">
        <f t="shared" si="4"/>
        <v>89.12</v>
      </c>
      <c r="O20" s="29">
        <v>90.5</v>
      </c>
      <c r="P20" s="22">
        <v>96.9</v>
      </c>
      <c r="Q20" s="15">
        <v>96</v>
      </c>
      <c r="R20" s="15">
        <f t="shared" si="5"/>
        <v>66.666666666666728</v>
      </c>
      <c r="S20" s="119">
        <f t="shared" si="24"/>
        <v>112.93333333333345</v>
      </c>
      <c r="T20" s="14">
        <v>1</v>
      </c>
      <c r="U20" s="280">
        <v>1.3</v>
      </c>
      <c r="V20" s="22">
        <f t="shared" si="26"/>
        <v>1.3</v>
      </c>
      <c r="W20" s="119">
        <f t="shared" si="27"/>
        <v>2.2022000000000004</v>
      </c>
      <c r="X20" s="162"/>
      <c r="Y20" s="281">
        <v>1.8</v>
      </c>
      <c r="Z20" s="119">
        <f t="shared" si="33"/>
        <v>3.0492000000000004</v>
      </c>
      <c r="AA20" s="160">
        <v>11.7</v>
      </c>
      <c r="AB20" s="164">
        <f t="shared" si="25"/>
        <v>19.819800000000001</v>
      </c>
      <c r="AC20" s="29">
        <v>4.92</v>
      </c>
      <c r="AD20" s="119">
        <f t="shared" si="28"/>
        <v>8.3344799999999992</v>
      </c>
      <c r="AE20" s="31">
        <v>0.318</v>
      </c>
      <c r="AF20" s="147">
        <f t="shared" si="29"/>
        <v>0.53869200000000006</v>
      </c>
      <c r="AG20" s="29">
        <v>1.6930000000000001</v>
      </c>
      <c r="AH20" s="119">
        <f t="shared" si="30"/>
        <v>2.8679420000000002</v>
      </c>
      <c r="AI20" s="22">
        <f t="shared" si="10"/>
        <v>13.710999999999999</v>
      </c>
      <c r="AJ20" s="22">
        <f t="shared" si="31"/>
        <v>23.226433999999998</v>
      </c>
      <c r="AK20" s="16"/>
      <c r="AL20" s="281">
        <v>0.24</v>
      </c>
      <c r="AM20" s="22">
        <f t="shared" si="32"/>
        <v>0.40655999999999998</v>
      </c>
      <c r="AN20" s="20"/>
      <c r="AO20" s="279">
        <v>0.35</v>
      </c>
      <c r="AP20" s="22">
        <f t="shared" si="13"/>
        <v>0.59289999999999998</v>
      </c>
      <c r="AQ20" s="33" t="s">
        <v>62</v>
      </c>
      <c r="AR20" s="22">
        <v>5.0000000000000001E-3</v>
      </c>
      <c r="AS20" s="22">
        <f t="shared" si="14"/>
        <v>8.4700000000000001E-3</v>
      </c>
      <c r="AT20" s="21" t="s">
        <v>62</v>
      </c>
      <c r="AU20" s="264">
        <v>0.01</v>
      </c>
      <c r="AV20" s="259">
        <f t="shared" si="15"/>
        <v>1.694E-2</v>
      </c>
      <c r="AW20" s="21"/>
      <c r="AX20" s="279">
        <v>1.7000000000000001E-2</v>
      </c>
      <c r="AY20" s="262">
        <f t="shared" si="16"/>
        <v>2.8798000000000001E-2</v>
      </c>
      <c r="AZ20" s="20"/>
      <c r="BA20" s="279">
        <v>0.61</v>
      </c>
      <c r="BB20" s="262">
        <f t="shared" si="17"/>
        <v>1.0333399999999999</v>
      </c>
      <c r="BC20" s="20"/>
      <c r="BD20" s="279">
        <v>0.11</v>
      </c>
      <c r="BE20" s="119">
        <f t="shared" si="18"/>
        <v>0.18634000000000001</v>
      </c>
      <c r="BF20" s="20" t="s">
        <v>62</v>
      </c>
      <c r="BG20" s="32">
        <v>0.01</v>
      </c>
      <c r="BH20" s="43">
        <f t="shared" si="19"/>
        <v>1.694E-2</v>
      </c>
      <c r="BI20" s="21" t="s">
        <v>62</v>
      </c>
      <c r="BJ20" s="34">
        <v>0.01</v>
      </c>
      <c r="BK20" s="119">
        <f t="shared" si="20"/>
        <v>1.694E-2</v>
      </c>
      <c r="BL20" s="20"/>
      <c r="BM20" s="280">
        <v>0.62</v>
      </c>
      <c r="BN20" s="119">
        <f t="shared" si="21"/>
        <v>1.0502799999999999</v>
      </c>
      <c r="BO20" s="18" t="s">
        <v>141</v>
      </c>
      <c r="BP20" s="183" t="s">
        <v>118</v>
      </c>
      <c r="BQ20" s="184"/>
      <c r="BR20" s="6"/>
      <c r="BS20" s="2"/>
    </row>
    <row r="21" spans="1:71" ht="15" customHeight="1" x14ac:dyDescent="0.25">
      <c r="A21" s="194">
        <f t="shared" si="23"/>
        <v>42743</v>
      </c>
      <c r="B21" s="285">
        <v>1114</v>
      </c>
      <c r="C21" s="44">
        <v>14.88</v>
      </c>
      <c r="D21" s="59">
        <v>7.73</v>
      </c>
      <c r="E21" s="14">
        <v>1</v>
      </c>
      <c r="F21" s="15">
        <v>291</v>
      </c>
      <c r="G21" s="22">
        <f t="shared" si="0"/>
        <v>291</v>
      </c>
      <c r="H21" s="119">
        <f t="shared" si="1"/>
        <v>566.577</v>
      </c>
      <c r="I21" s="14">
        <v>1</v>
      </c>
      <c r="J21" s="15">
        <v>239</v>
      </c>
      <c r="K21" s="15">
        <f t="shared" si="2"/>
        <v>239</v>
      </c>
      <c r="L21" s="125">
        <f t="shared" si="3"/>
        <v>465.33300000000003</v>
      </c>
      <c r="M21" s="16">
        <v>77</v>
      </c>
      <c r="N21" s="119">
        <f t="shared" si="4"/>
        <v>149.91900000000001</v>
      </c>
      <c r="O21" s="29">
        <v>88.8</v>
      </c>
      <c r="P21" s="22">
        <v>94.2</v>
      </c>
      <c r="Q21" s="15">
        <v>95</v>
      </c>
      <c r="R21" s="15">
        <f t="shared" si="5"/>
        <v>56.842105263157954</v>
      </c>
      <c r="S21" s="119">
        <f t="shared" si="24"/>
        <v>63.322105263157958</v>
      </c>
      <c r="T21" s="14">
        <v>1</v>
      </c>
      <c r="U21" s="280">
        <v>1.3</v>
      </c>
      <c r="V21" s="22">
        <f t="shared" si="26"/>
        <v>1.3</v>
      </c>
      <c r="W21" s="119">
        <f t="shared" si="27"/>
        <v>1.4482000000000002</v>
      </c>
      <c r="X21" s="162" t="s">
        <v>62</v>
      </c>
      <c r="Y21" s="281">
        <v>2</v>
      </c>
      <c r="Z21" s="119">
        <f t="shared" ref="Z21:Z80" si="35">IF(B21=0,0,Y21*B21/1000)</f>
        <v>2.2280000000000002</v>
      </c>
      <c r="AA21" s="160">
        <v>7</v>
      </c>
      <c r="AB21" s="164">
        <f t="shared" si="25"/>
        <v>7.798</v>
      </c>
      <c r="AC21" s="29">
        <v>1.52</v>
      </c>
      <c r="AD21" s="119">
        <f t="shared" si="28"/>
        <v>1.6932799999999999</v>
      </c>
      <c r="AE21" s="31">
        <v>0.13500000000000001</v>
      </c>
      <c r="AF21" s="147">
        <f t="shared" si="29"/>
        <v>0.15039000000000002</v>
      </c>
      <c r="AG21" s="29">
        <v>0.95399999999999996</v>
      </c>
      <c r="AH21" s="119">
        <f t="shared" si="30"/>
        <v>1.0627559999999998</v>
      </c>
      <c r="AI21" s="22">
        <f t="shared" ref="AI21:AI80" si="36">IF(AA21=0,0,SUM(AA21,AE21,AG21))</f>
        <v>8.0890000000000004</v>
      </c>
      <c r="AJ21" s="22">
        <f t="shared" si="31"/>
        <v>9.0111460000000001</v>
      </c>
      <c r="AK21" s="16"/>
      <c r="AL21" s="281">
        <v>0.25</v>
      </c>
      <c r="AM21" s="22">
        <f t="shared" si="32"/>
        <v>0.27850000000000003</v>
      </c>
      <c r="AN21" s="20"/>
      <c r="AO21" s="279">
        <v>0.28999999999999998</v>
      </c>
      <c r="AP21" s="22">
        <f t="shared" si="13"/>
        <v>0.32306000000000001</v>
      </c>
      <c r="AQ21" s="33" t="s">
        <v>62</v>
      </c>
      <c r="AR21" s="22">
        <v>5.0000000000000001E-3</v>
      </c>
      <c r="AS21" s="22">
        <f t="shared" si="14"/>
        <v>5.5700000000000003E-3</v>
      </c>
      <c r="AT21" s="21" t="s">
        <v>62</v>
      </c>
      <c r="AU21" s="264">
        <v>0.01</v>
      </c>
      <c r="AV21" s="259">
        <f t="shared" si="15"/>
        <v>1.1140000000000001E-2</v>
      </c>
      <c r="AW21" s="21"/>
      <c r="AX21" s="279">
        <v>1.7000000000000001E-2</v>
      </c>
      <c r="AY21" s="262">
        <f t="shared" si="16"/>
        <v>1.8938000000000003E-2</v>
      </c>
      <c r="AZ21" s="20"/>
      <c r="BA21" s="279">
        <v>0.75</v>
      </c>
      <c r="BB21" s="262">
        <f t="shared" si="17"/>
        <v>0.83550000000000002</v>
      </c>
      <c r="BC21" s="20"/>
      <c r="BD21" s="279">
        <v>0.12</v>
      </c>
      <c r="BE21" s="119">
        <f t="shared" si="18"/>
        <v>0.13367999999999999</v>
      </c>
      <c r="BF21" s="20" t="s">
        <v>62</v>
      </c>
      <c r="BG21" s="32">
        <v>0.01</v>
      </c>
      <c r="BH21" s="43">
        <f t="shared" si="19"/>
        <v>1.1140000000000001E-2</v>
      </c>
      <c r="BI21" s="21" t="s">
        <v>62</v>
      </c>
      <c r="BJ21" s="34">
        <v>0.01</v>
      </c>
      <c r="BK21" s="119">
        <f t="shared" si="20"/>
        <v>1.1140000000000001E-2</v>
      </c>
      <c r="BL21" s="20"/>
      <c r="BM21" s="280">
        <v>0.63</v>
      </c>
      <c r="BN21" s="119">
        <f t="shared" si="21"/>
        <v>0.70182</v>
      </c>
      <c r="BO21" s="18" t="s">
        <v>141</v>
      </c>
      <c r="BP21" s="183" t="s">
        <v>118</v>
      </c>
      <c r="BQ21" s="184"/>
      <c r="BR21" s="6"/>
      <c r="BS21" s="2"/>
    </row>
    <row r="22" spans="1:71" ht="15" customHeight="1" x14ac:dyDescent="0.25">
      <c r="A22" s="194">
        <f t="shared" si="23"/>
        <v>42744</v>
      </c>
      <c r="B22" s="285">
        <v>1947</v>
      </c>
      <c r="C22" s="44">
        <v>14.46</v>
      </c>
      <c r="D22" s="59">
        <v>7.92</v>
      </c>
      <c r="E22" s="14">
        <v>1</v>
      </c>
      <c r="F22" s="15">
        <v>577</v>
      </c>
      <c r="G22" s="22">
        <f t="shared" si="0"/>
        <v>577</v>
      </c>
      <c r="H22" s="119">
        <f t="shared" si="1"/>
        <v>1376.722</v>
      </c>
      <c r="I22" s="14">
        <v>1</v>
      </c>
      <c r="J22" s="15">
        <v>520</v>
      </c>
      <c r="K22" s="15">
        <f t="shared" si="2"/>
        <v>520</v>
      </c>
      <c r="L22" s="125">
        <f t="shared" si="3"/>
        <v>1240.72</v>
      </c>
      <c r="M22" s="16">
        <v>154</v>
      </c>
      <c r="N22" s="119">
        <f t="shared" si="4"/>
        <v>367.44400000000002</v>
      </c>
      <c r="O22" s="29">
        <v>88.5</v>
      </c>
      <c r="P22" s="22">
        <v>99.3</v>
      </c>
      <c r="Q22" s="15">
        <v>100</v>
      </c>
      <c r="R22" s="15">
        <f t="shared" si="5"/>
        <v>107.99999999999996</v>
      </c>
      <c r="S22" s="119">
        <f t="shared" si="24"/>
        <v>210.27599999999993</v>
      </c>
      <c r="T22" s="14">
        <v>1</v>
      </c>
      <c r="U22" s="280">
        <v>2</v>
      </c>
      <c r="V22" s="22">
        <f t="shared" si="26"/>
        <v>2</v>
      </c>
      <c r="W22" s="119">
        <f t="shared" si="27"/>
        <v>3.8940000000000001</v>
      </c>
      <c r="X22" s="162" t="s">
        <v>62</v>
      </c>
      <c r="Y22" s="281">
        <v>2</v>
      </c>
      <c r="Z22" s="119">
        <f t="shared" si="35"/>
        <v>3.8940000000000001</v>
      </c>
      <c r="AA22" s="160">
        <v>16</v>
      </c>
      <c r="AB22" s="164">
        <f t="shared" si="25"/>
        <v>31.152000000000001</v>
      </c>
      <c r="AC22" s="29">
        <v>7.38</v>
      </c>
      <c r="AD22" s="119">
        <f t="shared" si="28"/>
        <v>14.36886</v>
      </c>
      <c r="AE22" s="31">
        <v>0.17799999999999999</v>
      </c>
      <c r="AF22" s="147">
        <f t="shared" si="29"/>
        <v>0.34656599999999999</v>
      </c>
      <c r="AG22" s="29">
        <v>1.5269999999999999</v>
      </c>
      <c r="AH22" s="119">
        <f t="shared" si="30"/>
        <v>2.9730689999999997</v>
      </c>
      <c r="AI22" s="22">
        <f t="shared" si="36"/>
        <v>17.705000000000002</v>
      </c>
      <c r="AJ22" s="22">
        <f t="shared" si="31"/>
        <v>34.471634999999999</v>
      </c>
      <c r="AK22" s="16"/>
      <c r="AL22" s="281">
        <v>0.44</v>
      </c>
      <c r="AM22" s="22">
        <f t="shared" si="32"/>
        <v>0.85668</v>
      </c>
      <c r="AN22" s="20"/>
      <c r="AO22" s="279">
        <v>0.37</v>
      </c>
      <c r="AP22" s="22">
        <f t="shared" si="13"/>
        <v>0.72038999999999997</v>
      </c>
      <c r="AQ22" s="33"/>
      <c r="AR22" s="22">
        <v>2.8000000000000001E-2</v>
      </c>
      <c r="AS22" s="22">
        <f t="shared" si="14"/>
        <v>5.4515999999999995E-2</v>
      </c>
      <c r="AT22" s="21" t="s">
        <v>62</v>
      </c>
      <c r="AU22" s="264">
        <v>0.01</v>
      </c>
      <c r="AV22" s="259">
        <f t="shared" si="15"/>
        <v>1.9469999999999998E-2</v>
      </c>
      <c r="AW22" s="21"/>
      <c r="AX22" s="279">
        <v>3.9E-2</v>
      </c>
      <c r="AY22" s="262">
        <f t="shared" si="16"/>
        <v>7.5933E-2</v>
      </c>
      <c r="AZ22" s="20"/>
      <c r="BA22" s="279">
        <v>2.7</v>
      </c>
      <c r="BB22" s="262">
        <f t="shared" si="17"/>
        <v>5.2569000000000008</v>
      </c>
      <c r="BC22" s="20"/>
      <c r="BD22" s="279">
        <v>0.13</v>
      </c>
      <c r="BE22" s="119">
        <f t="shared" si="18"/>
        <v>0.25311</v>
      </c>
      <c r="BF22" s="20"/>
      <c r="BG22" s="32">
        <v>0.03</v>
      </c>
      <c r="BH22" s="43">
        <f t="shared" si="19"/>
        <v>5.8409999999999997E-2</v>
      </c>
      <c r="BI22" s="21"/>
      <c r="BJ22" s="34">
        <v>0.01</v>
      </c>
      <c r="BK22" s="119">
        <f t="shared" si="20"/>
        <v>1.9469999999999998E-2</v>
      </c>
      <c r="BL22" s="20"/>
      <c r="BM22" s="280">
        <v>0.93</v>
      </c>
      <c r="BN22" s="119">
        <f t="shared" si="21"/>
        <v>1.81071</v>
      </c>
      <c r="BO22" s="18" t="s">
        <v>141</v>
      </c>
      <c r="BP22" s="183" t="s">
        <v>118</v>
      </c>
      <c r="BQ22" s="184"/>
      <c r="BR22" s="6"/>
      <c r="BS22" s="2"/>
    </row>
    <row r="23" spans="1:71" ht="15" customHeight="1" x14ac:dyDescent="0.25">
      <c r="A23" s="194">
        <f t="shared" si="23"/>
        <v>42745</v>
      </c>
      <c r="B23" s="285">
        <v>2386</v>
      </c>
      <c r="C23" s="44">
        <v>17.12</v>
      </c>
      <c r="D23" s="59">
        <v>7.56</v>
      </c>
      <c r="E23" s="14">
        <v>1</v>
      </c>
      <c r="F23" s="15">
        <v>996</v>
      </c>
      <c r="G23" s="22">
        <f t="shared" si="0"/>
        <v>996</v>
      </c>
      <c r="H23" s="119">
        <f t="shared" si="1"/>
        <v>2253.9479999999999</v>
      </c>
      <c r="I23" s="14">
        <v>1</v>
      </c>
      <c r="J23" s="15">
        <v>954</v>
      </c>
      <c r="K23" s="15">
        <f t="shared" si="2"/>
        <v>954</v>
      </c>
      <c r="L23" s="125">
        <f t="shared" si="3"/>
        <v>2158.902</v>
      </c>
      <c r="M23" s="16">
        <v>326</v>
      </c>
      <c r="N23" s="119">
        <f t="shared" si="4"/>
        <v>737.73800000000006</v>
      </c>
      <c r="O23" s="29">
        <v>88.7</v>
      </c>
      <c r="P23" s="22">
        <v>100</v>
      </c>
      <c r="Q23" s="15">
        <v>96</v>
      </c>
      <c r="R23" s="15">
        <f t="shared" si="5"/>
        <v>117.7083333333333</v>
      </c>
      <c r="S23" s="119">
        <f t="shared" si="24"/>
        <v>280.85208333333327</v>
      </c>
      <c r="T23" s="14">
        <v>1</v>
      </c>
      <c r="U23" s="281">
        <v>1.7</v>
      </c>
      <c r="V23" s="22">
        <f t="shared" si="26"/>
        <v>1.7</v>
      </c>
      <c r="W23" s="119">
        <f t="shared" si="27"/>
        <v>4.0561999999999996</v>
      </c>
      <c r="X23" s="162" t="s">
        <v>62</v>
      </c>
      <c r="Y23" s="281">
        <v>2</v>
      </c>
      <c r="Z23" s="119">
        <f t="shared" si="35"/>
        <v>4.7720000000000002</v>
      </c>
      <c r="AA23" s="160">
        <v>22.4</v>
      </c>
      <c r="AB23" s="164">
        <f t="shared" si="25"/>
        <v>53.446399999999997</v>
      </c>
      <c r="AC23" s="29">
        <v>12</v>
      </c>
      <c r="AD23" s="119">
        <f t="shared" si="28"/>
        <v>28.632000000000001</v>
      </c>
      <c r="AE23" s="31">
        <v>0.31900000000000001</v>
      </c>
      <c r="AF23" s="147">
        <f t="shared" si="29"/>
        <v>0.76113399999999998</v>
      </c>
      <c r="AG23" s="29">
        <v>0.38800000000000001</v>
      </c>
      <c r="AH23" s="119">
        <f t="shared" si="30"/>
        <v>0.92576800000000004</v>
      </c>
      <c r="AI23" s="22">
        <f t="shared" si="36"/>
        <v>23.106999999999999</v>
      </c>
      <c r="AJ23" s="22">
        <f t="shared" si="31"/>
        <v>55.133301999999993</v>
      </c>
      <c r="AK23" s="16"/>
      <c r="AL23" s="281">
        <v>1.99</v>
      </c>
      <c r="AM23" s="22">
        <f t="shared" si="32"/>
        <v>4.7481400000000002</v>
      </c>
      <c r="AN23" s="20"/>
      <c r="AO23" s="281">
        <v>0.42</v>
      </c>
      <c r="AP23" s="22">
        <f t="shared" si="13"/>
        <v>1.0021199999999999</v>
      </c>
      <c r="AQ23" s="33"/>
      <c r="AR23" s="281">
        <v>0.01</v>
      </c>
      <c r="AS23" s="22">
        <f t="shared" si="14"/>
        <v>2.3859999999999999E-2</v>
      </c>
      <c r="AT23" s="21" t="s">
        <v>62</v>
      </c>
      <c r="AU23" s="264">
        <v>0.01</v>
      </c>
      <c r="AV23" s="259">
        <f t="shared" si="15"/>
        <v>2.3859999999999999E-2</v>
      </c>
      <c r="AW23" s="21"/>
      <c r="AX23" s="281">
        <v>2.8000000000000001E-2</v>
      </c>
      <c r="AY23" s="262">
        <f t="shared" si="16"/>
        <v>6.6808000000000006E-2</v>
      </c>
      <c r="AZ23" s="20"/>
      <c r="BA23" s="281">
        <v>2.8</v>
      </c>
      <c r="BB23" s="262">
        <f t="shared" si="17"/>
        <v>6.6807999999999996</v>
      </c>
      <c r="BC23" s="20"/>
      <c r="BD23" s="281">
        <v>0.18</v>
      </c>
      <c r="BE23" s="119">
        <f t="shared" si="18"/>
        <v>0.42947999999999997</v>
      </c>
      <c r="BF23" s="20"/>
      <c r="BG23" s="281">
        <v>0.02</v>
      </c>
      <c r="BH23" s="43">
        <f t="shared" si="19"/>
        <v>4.7719999999999999E-2</v>
      </c>
      <c r="BI23" s="21" t="s">
        <v>62</v>
      </c>
      <c r="BJ23" s="34">
        <v>0.01</v>
      </c>
      <c r="BK23" s="119">
        <f t="shared" si="20"/>
        <v>2.3859999999999999E-2</v>
      </c>
      <c r="BL23" s="20"/>
      <c r="BM23" s="281">
        <v>0.53</v>
      </c>
      <c r="BN23" s="119">
        <f t="shared" si="21"/>
        <v>1.2645800000000003</v>
      </c>
      <c r="BO23" s="18" t="s">
        <v>141</v>
      </c>
      <c r="BP23" s="183" t="s">
        <v>118</v>
      </c>
      <c r="BQ23" s="184"/>
      <c r="BR23" s="6"/>
      <c r="BS23" s="2"/>
    </row>
    <row r="24" spans="1:71" ht="15" customHeight="1" x14ac:dyDescent="0.25">
      <c r="A24" s="194">
        <f t="shared" si="23"/>
        <v>42746</v>
      </c>
      <c r="B24" s="285">
        <v>2263</v>
      </c>
      <c r="C24" s="44">
        <v>18.37</v>
      </c>
      <c r="D24" s="59">
        <v>8.01</v>
      </c>
      <c r="E24" s="14">
        <v>1</v>
      </c>
      <c r="F24" s="15">
        <v>910</v>
      </c>
      <c r="G24" s="22">
        <f t="shared" si="0"/>
        <v>910</v>
      </c>
      <c r="H24" s="119">
        <f t="shared" si="1"/>
        <v>2103.92</v>
      </c>
      <c r="I24" s="14">
        <v>1</v>
      </c>
      <c r="J24" s="15">
        <v>854</v>
      </c>
      <c r="K24" s="15">
        <f t="shared" si="2"/>
        <v>854</v>
      </c>
      <c r="L24" s="125">
        <f t="shared" si="3"/>
        <v>1974.4480000000001</v>
      </c>
      <c r="M24" s="16">
        <v>323</v>
      </c>
      <c r="N24" s="119">
        <f t="shared" si="4"/>
        <v>746.77599999999995</v>
      </c>
      <c r="O24" s="29">
        <v>88.1</v>
      </c>
      <c r="P24" s="22">
        <v>96.6</v>
      </c>
      <c r="Q24" s="15">
        <v>84</v>
      </c>
      <c r="R24" s="15">
        <f t="shared" si="5"/>
        <v>101.19047619047619</v>
      </c>
      <c r="S24" s="119">
        <f t="shared" si="24"/>
        <v>228.99404761904759</v>
      </c>
      <c r="T24" s="14">
        <v>1</v>
      </c>
      <c r="U24" s="281">
        <v>1.6</v>
      </c>
      <c r="V24" s="22">
        <f t="shared" si="26"/>
        <v>1.6</v>
      </c>
      <c r="W24" s="119">
        <f t="shared" si="27"/>
        <v>3.6208</v>
      </c>
      <c r="X24" s="162"/>
      <c r="Y24" s="281">
        <v>1.2</v>
      </c>
      <c r="Z24" s="119">
        <f t="shared" si="35"/>
        <v>2.7155999999999998</v>
      </c>
      <c r="AA24" s="160">
        <v>27.7</v>
      </c>
      <c r="AB24" s="164">
        <f t="shared" si="25"/>
        <v>62.685099999999998</v>
      </c>
      <c r="AC24" s="29">
        <v>14</v>
      </c>
      <c r="AD24" s="119">
        <f t="shared" si="28"/>
        <v>31.681999999999999</v>
      </c>
      <c r="AE24" s="31">
        <v>0.1</v>
      </c>
      <c r="AF24" s="147">
        <f t="shared" si="29"/>
        <v>0.2263</v>
      </c>
      <c r="AG24" s="29">
        <v>0.2</v>
      </c>
      <c r="AH24" s="119">
        <f t="shared" si="30"/>
        <v>0.4526</v>
      </c>
      <c r="AI24" s="22">
        <f t="shared" si="36"/>
        <v>28</v>
      </c>
      <c r="AJ24" s="22">
        <f t="shared" si="31"/>
        <v>63.363999999999997</v>
      </c>
      <c r="AK24" s="16"/>
      <c r="AL24" s="281">
        <v>0.38</v>
      </c>
      <c r="AM24" s="22">
        <f t="shared" si="32"/>
        <v>0.85994000000000004</v>
      </c>
      <c r="AN24" s="20"/>
      <c r="AO24" s="281">
        <v>0.44</v>
      </c>
      <c r="AP24" s="22">
        <f t="shared" si="13"/>
        <v>0.99572000000000005</v>
      </c>
      <c r="AQ24" s="33"/>
      <c r="AR24" s="281">
        <v>6.0000000000000001E-3</v>
      </c>
      <c r="AS24" s="22">
        <f t="shared" si="14"/>
        <v>1.3578E-2</v>
      </c>
      <c r="AT24" s="21" t="s">
        <v>62</v>
      </c>
      <c r="AU24" s="264">
        <v>0.01</v>
      </c>
      <c r="AV24" s="259">
        <f t="shared" si="15"/>
        <v>2.2629999999999997E-2</v>
      </c>
      <c r="AW24" s="21"/>
      <c r="AX24" s="281">
        <v>2.9000000000000001E-2</v>
      </c>
      <c r="AY24" s="262">
        <f t="shared" si="16"/>
        <v>6.5627000000000005E-2</v>
      </c>
      <c r="AZ24" s="20"/>
      <c r="BA24" s="281">
        <v>2.5</v>
      </c>
      <c r="BB24" s="262">
        <f t="shared" si="17"/>
        <v>5.6574999999999998</v>
      </c>
      <c r="BC24" s="20"/>
      <c r="BD24" s="281">
        <v>0.19</v>
      </c>
      <c r="BE24" s="119">
        <f t="shared" si="18"/>
        <v>0.42997000000000002</v>
      </c>
      <c r="BF24" s="20"/>
      <c r="BG24" s="281">
        <v>0.02</v>
      </c>
      <c r="BH24" s="43">
        <f t="shared" si="19"/>
        <v>4.5259999999999995E-2</v>
      </c>
      <c r="BI24" s="21" t="s">
        <v>62</v>
      </c>
      <c r="BJ24" s="34">
        <v>0.01</v>
      </c>
      <c r="BK24" s="119">
        <f t="shared" si="20"/>
        <v>2.2629999999999997E-2</v>
      </c>
      <c r="BL24" s="20"/>
      <c r="BM24" s="281">
        <v>0.66</v>
      </c>
      <c r="BN24" s="119">
        <f t="shared" si="21"/>
        <v>1.4935800000000001</v>
      </c>
      <c r="BO24" s="18" t="s">
        <v>141</v>
      </c>
      <c r="BP24" s="183" t="s">
        <v>118</v>
      </c>
      <c r="BQ24" s="184"/>
      <c r="BR24" s="6"/>
      <c r="BS24" s="2"/>
    </row>
    <row r="25" spans="1:71" ht="15" customHeight="1" x14ac:dyDescent="0.25">
      <c r="A25" s="194">
        <f t="shared" si="23"/>
        <v>42747</v>
      </c>
      <c r="B25" s="285">
        <v>2312</v>
      </c>
      <c r="C25" s="44">
        <v>19.2</v>
      </c>
      <c r="D25" s="59">
        <v>7.53</v>
      </c>
      <c r="E25" s="14">
        <v>1</v>
      </c>
      <c r="F25" s="15">
        <v>805</v>
      </c>
      <c r="G25" s="22">
        <f t="shared" si="0"/>
        <v>805</v>
      </c>
      <c r="H25" s="119">
        <f t="shared" si="1"/>
        <v>1709.82</v>
      </c>
      <c r="I25" s="14">
        <v>1</v>
      </c>
      <c r="J25" s="15">
        <v>745</v>
      </c>
      <c r="K25" s="15">
        <f t="shared" si="2"/>
        <v>745</v>
      </c>
      <c r="L25" s="125">
        <f t="shared" si="3"/>
        <v>1582.38</v>
      </c>
      <c r="M25" s="16">
        <v>277</v>
      </c>
      <c r="N25" s="119">
        <f t="shared" si="4"/>
        <v>588.34799999999996</v>
      </c>
      <c r="O25" s="29">
        <v>88.1</v>
      </c>
      <c r="P25" s="22">
        <v>96.8</v>
      </c>
      <c r="Q25" s="15">
        <v>86</v>
      </c>
      <c r="R25" s="15">
        <f t="shared" si="5"/>
        <v>101.16279069767447</v>
      </c>
      <c r="S25" s="119">
        <f t="shared" si="24"/>
        <v>233.88837209302335</v>
      </c>
      <c r="T25" s="14">
        <v>1</v>
      </c>
      <c r="U25" s="281">
        <v>1.9</v>
      </c>
      <c r="V25" s="22">
        <f t="shared" si="26"/>
        <v>1.9</v>
      </c>
      <c r="W25" s="119">
        <f t="shared" si="27"/>
        <v>4.3928000000000003</v>
      </c>
      <c r="X25" s="162" t="s">
        <v>62</v>
      </c>
      <c r="Y25" s="281">
        <v>2</v>
      </c>
      <c r="Z25" s="119">
        <f t="shared" si="35"/>
        <v>4.6239999999999997</v>
      </c>
      <c r="AA25" s="160">
        <v>24</v>
      </c>
      <c r="AB25" s="164">
        <f t="shared" si="25"/>
        <v>55.488</v>
      </c>
      <c r="AC25" s="29">
        <v>13.39</v>
      </c>
      <c r="AD25" s="119">
        <f t="shared" si="28"/>
        <v>30.95768</v>
      </c>
      <c r="AE25" s="31">
        <v>0.23100000000000001</v>
      </c>
      <c r="AF25" s="147">
        <f t="shared" si="29"/>
        <v>0.53407199999999999</v>
      </c>
      <c r="AG25" s="29">
        <v>0.57899999999999996</v>
      </c>
      <c r="AH25" s="119">
        <f t="shared" si="30"/>
        <v>1.3386479999999998</v>
      </c>
      <c r="AI25" s="22">
        <f t="shared" si="36"/>
        <v>24.810000000000002</v>
      </c>
      <c r="AJ25" s="22">
        <f t="shared" si="31"/>
        <v>57.360720000000008</v>
      </c>
      <c r="AK25" s="16"/>
      <c r="AL25" s="281">
        <v>0.3</v>
      </c>
      <c r="AM25" s="22">
        <f t="shared" si="32"/>
        <v>0.69359999999999999</v>
      </c>
      <c r="AN25" s="20"/>
      <c r="AO25" s="281">
        <v>0.35</v>
      </c>
      <c r="AP25" s="22">
        <f t="shared" si="13"/>
        <v>0.80919999999999992</v>
      </c>
      <c r="AQ25" s="33"/>
      <c r="AR25" s="281">
        <v>5.0000000000000001E-3</v>
      </c>
      <c r="AS25" s="22">
        <f t="shared" si="14"/>
        <v>1.1560000000000001E-2</v>
      </c>
      <c r="AT25" s="21" t="s">
        <v>62</v>
      </c>
      <c r="AU25" s="264">
        <v>0.01</v>
      </c>
      <c r="AV25" s="259">
        <f t="shared" si="15"/>
        <v>2.3120000000000002E-2</v>
      </c>
      <c r="AW25" s="21"/>
      <c r="AX25" s="281">
        <v>2.3E-2</v>
      </c>
      <c r="AY25" s="262">
        <f t="shared" si="16"/>
        <v>5.3176000000000001E-2</v>
      </c>
      <c r="AZ25" s="20"/>
      <c r="BA25" s="281">
        <v>1.6</v>
      </c>
      <c r="BB25" s="262">
        <f t="shared" si="17"/>
        <v>3.6992000000000003</v>
      </c>
      <c r="BC25" s="20"/>
      <c r="BD25" s="281">
        <v>0.2</v>
      </c>
      <c r="BE25" s="119">
        <f t="shared" si="18"/>
        <v>0.46240000000000003</v>
      </c>
      <c r="BF25" s="20"/>
      <c r="BG25" s="281">
        <v>0.01</v>
      </c>
      <c r="BH25" s="43">
        <f t="shared" si="19"/>
        <v>2.3120000000000002E-2</v>
      </c>
      <c r="BI25" s="21" t="s">
        <v>62</v>
      </c>
      <c r="BJ25" s="34">
        <v>0.01</v>
      </c>
      <c r="BK25" s="119">
        <f t="shared" si="20"/>
        <v>2.3120000000000002E-2</v>
      </c>
      <c r="BL25" s="20"/>
      <c r="BM25" s="281">
        <v>0.59</v>
      </c>
      <c r="BN25" s="119">
        <f t="shared" si="21"/>
        <v>1.36408</v>
      </c>
      <c r="BO25" s="18" t="s">
        <v>141</v>
      </c>
      <c r="BP25" s="183" t="s">
        <v>118</v>
      </c>
      <c r="BQ25" s="184"/>
      <c r="BR25" s="6"/>
      <c r="BS25" s="2"/>
    </row>
    <row r="26" spans="1:71" ht="15" customHeight="1" x14ac:dyDescent="0.25">
      <c r="A26" s="194">
        <f t="shared" si="23"/>
        <v>42748</v>
      </c>
      <c r="B26" s="285">
        <v>2124</v>
      </c>
      <c r="C26" s="44">
        <v>18.86</v>
      </c>
      <c r="D26" s="59">
        <v>7.21</v>
      </c>
      <c r="E26" s="14">
        <v>1</v>
      </c>
      <c r="F26" s="15">
        <v>654</v>
      </c>
      <c r="G26" s="22">
        <f t="shared" ref="G26" si="37">IF(F26=0,0,(F26*E26))</f>
        <v>654</v>
      </c>
      <c r="H26" s="119">
        <f t="shared" ref="H26" si="38">IF(B26=0,0,(G26*B26/1000))</f>
        <v>1389.096</v>
      </c>
      <c r="I26" s="14">
        <v>1</v>
      </c>
      <c r="J26" s="15">
        <v>546</v>
      </c>
      <c r="K26" s="15">
        <f t="shared" ref="K26" si="39">IF(J26=0,0,(J26*I26))</f>
        <v>546</v>
      </c>
      <c r="L26" s="125">
        <f t="shared" ref="L26" si="40">IF(B26=0,0,K26*B26/1000)</f>
        <v>1159.704</v>
      </c>
      <c r="M26" s="16">
        <v>183</v>
      </c>
      <c r="N26" s="119">
        <f t="shared" ref="N26" si="41">IF(B26=0,0,M26*B26/1000)</f>
        <v>388.69200000000001</v>
      </c>
      <c r="O26" s="29">
        <v>88.1</v>
      </c>
      <c r="P26" s="22">
        <v>94.8</v>
      </c>
      <c r="Q26" s="15">
        <v>78</v>
      </c>
      <c r="R26" s="15">
        <f t="shared" ref="R26" si="42">IF(P26=0,0,(P26-O26)*1000/Q26)</f>
        <v>85.897435897435926</v>
      </c>
      <c r="S26" s="119">
        <f t="shared" si="24"/>
        <v>182.44615384615389</v>
      </c>
      <c r="T26" s="14">
        <v>1</v>
      </c>
      <c r="U26" s="22">
        <v>2.1</v>
      </c>
      <c r="V26" s="22">
        <f t="shared" si="26"/>
        <v>2.1</v>
      </c>
      <c r="W26" s="119">
        <f t="shared" si="27"/>
        <v>4.4604000000000008</v>
      </c>
      <c r="X26" s="162" t="s">
        <v>62</v>
      </c>
      <c r="Y26" s="22">
        <v>2</v>
      </c>
      <c r="Z26" s="119">
        <f t="shared" si="35"/>
        <v>4.2480000000000002</v>
      </c>
      <c r="AA26" s="160">
        <v>21.6</v>
      </c>
      <c r="AB26" s="164">
        <f t="shared" si="25"/>
        <v>45.878399999999999</v>
      </c>
      <c r="AC26" s="29">
        <v>12.72</v>
      </c>
      <c r="AD26" s="119">
        <f t="shared" si="28"/>
        <v>27.017280000000003</v>
      </c>
      <c r="AE26" s="31">
        <v>0.1</v>
      </c>
      <c r="AF26" s="147">
        <f t="shared" si="29"/>
        <v>0.21240000000000001</v>
      </c>
      <c r="AG26" s="29">
        <v>0.2</v>
      </c>
      <c r="AH26" s="119">
        <f t="shared" si="30"/>
        <v>0.42480000000000001</v>
      </c>
      <c r="AI26" s="22">
        <f t="shared" si="36"/>
        <v>21.900000000000002</v>
      </c>
      <c r="AJ26" s="22">
        <f t="shared" si="31"/>
        <v>46.515600000000006</v>
      </c>
      <c r="AK26" s="16"/>
      <c r="AL26" s="281">
        <v>0.68</v>
      </c>
      <c r="AM26" s="22">
        <f t="shared" si="32"/>
        <v>1.4443200000000003</v>
      </c>
      <c r="AN26" s="20"/>
      <c r="AO26" s="22">
        <v>0.32</v>
      </c>
      <c r="AP26" s="22">
        <f t="shared" si="13"/>
        <v>0.67968000000000006</v>
      </c>
      <c r="AQ26" s="33" t="s">
        <v>62</v>
      </c>
      <c r="AR26" s="22">
        <v>5.0000000000000001E-3</v>
      </c>
      <c r="AS26" s="22">
        <f t="shared" si="14"/>
        <v>1.0620000000000001E-2</v>
      </c>
      <c r="AT26" s="21" t="s">
        <v>62</v>
      </c>
      <c r="AU26" s="264">
        <v>0.01</v>
      </c>
      <c r="AV26" s="259">
        <f t="shared" si="15"/>
        <v>2.1240000000000002E-2</v>
      </c>
      <c r="AW26" s="21"/>
      <c r="AX26" s="267">
        <v>2.1000000000000001E-2</v>
      </c>
      <c r="AY26" s="262">
        <f t="shared" si="16"/>
        <v>4.4604000000000005E-2</v>
      </c>
      <c r="AZ26" s="20"/>
      <c r="BA26" s="267">
        <v>1.1000000000000001</v>
      </c>
      <c r="BB26" s="262">
        <f t="shared" si="17"/>
        <v>2.3364000000000003</v>
      </c>
      <c r="BC26" s="20"/>
      <c r="BD26" s="37">
        <v>0.17</v>
      </c>
      <c r="BE26" s="119">
        <f t="shared" si="18"/>
        <v>0.36108000000000007</v>
      </c>
      <c r="BF26" s="20" t="s">
        <v>62</v>
      </c>
      <c r="BG26" s="32">
        <v>0.01</v>
      </c>
      <c r="BH26" s="43">
        <f t="shared" si="19"/>
        <v>2.1240000000000002E-2</v>
      </c>
      <c r="BI26" s="21" t="s">
        <v>62</v>
      </c>
      <c r="BJ26" s="34">
        <v>0.01</v>
      </c>
      <c r="BK26" s="119">
        <f t="shared" si="20"/>
        <v>2.1240000000000002E-2</v>
      </c>
      <c r="BL26" s="20"/>
      <c r="BM26" s="36">
        <v>0.49</v>
      </c>
      <c r="BN26" s="119">
        <f t="shared" si="21"/>
        <v>1.0407599999999999</v>
      </c>
      <c r="BO26" s="18" t="s">
        <v>141</v>
      </c>
      <c r="BP26" s="183" t="s">
        <v>118</v>
      </c>
      <c r="BQ26" s="184"/>
      <c r="BR26" s="6"/>
      <c r="BS26" s="2"/>
    </row>
    <row r="27" spans="1:71" ht="15" customHeight="1" x14ac:dyDescent="0.25">
      <c r="A27" s="194">
        <f t="shared" si="23"/>
        <v>42749</v>
      </c>
      <c r="B27" s="285">
        <v>1523</v>
      </c>
      <c r="C27" s="44">
        <v>18.690000000000001</v>
      </c>
      <c r="D27" s="59">
        <v>7.95</v>
      </c>
      <c r="E27" s="14">
        <v>1</v>
      </c>
      <c r="F27" s="15">
        <v>359</v>
      </c>
      <c r="G27" s="22">
        <f t="shared" ref="G27:G80" si="43">IF(F27=0,0,(F27*E27))</f>
        <v>359</v>
      </c>
      <c r="H27" s="119">
        <f t="shared" ref="H27:H80" si="44">IF(B27=0,0,(G27*B27/1000))</f>
        <v>546.75699999999995</v>
      </c>
      <c r="I27" s="14">
        <v>1</v>
      </c>
      <c r="J27" s="15">
        <v>243</v>
      </c>
      <c r="K27" s="15">
        <f t="shared" ref="K27:K80" si="45">IF(J27=0,0,(J27*I27))</f>
        <v>243</v>
      </c>
      <c r="L27" s="125">
        <f t="shared" ref="L27:L80" si="46">IF(B27=0,0,K27*B27/1000)</f>
        <v>370.089</v>
      </c>
      <c r="M27" s="16">
        <v>124</v>
      </c>
      <c r="N27" s="119">
        <f t="shared" ref="N27:N80" si="47">IF(B27=0,0,M27*B27/1000)</f>
        <v>188.852</v>
      </c>
      <c r="O27" s="29">
        <v>88.3</v>
      </c>
      <c r="P27" s="22">
        <v>91.3</v>
      </c>
      <c r="Q27" s="15">
        <v>79</v>
      </c>
      <c r="R27" s="15">
        <f t="shared" ref="R27:R80" si="48">IF(P27=0,0,(P27-O27)*1000/Q27)</f>
        <v>37.974683544303801</v>
      </c>
      <c r="S27" s="119">
        <f t="shared" si="24"/>
        <v>57.835443037974692</v>
      </c>
      <c r="T27" s="14">
        <v>1</v>
      </c>
      <c r="U27" s="22">
        <v>1.4</v>
      </c>
      <c r="V27" s="22">
        <f t="shared" si="26"/>
        <v>1.4</v>
      </c>
      <c r="W27" s="119">
        <f t="shared" si="27"/>
        <v>2.1321999999999997</v>
      </c>
      <c r="X27" s="162" t="s">
        <v>62</v>
      </c>
      <c r="Y27" s="281">
        <v>2</v>
      </c>
      <c r="Z27" s="119">
        <f t="shared" si="35"/>
        <v>3.0459999999999998</v>
      </c>
      <c r="AA27" s="160">
        <v>8.8000000000000007</v>
      </c>
      <c r="AB27" s="164">
        <f t="shared" si="25"/>
        <v>13.402400000000002</v>
      </c>
      <c r="AC27" s="29">
        <v>4.38</v>
      </c>
      <c r="AD27" s="119">
        <f t="shared" si="28"/>
        <v>6.6707399999999994</v>
      </c>
      <c r="AE27" s="31">
        <v>0.1</v>
      </c>
      <c r="AF27" s="147">
        <f t="shared" si="29"/>
        <v>0.15230000000000002</v>
      </c>
      <c r="AG27" s="29">
        <v>0.2</v>
      </c>
      <c r="AH27" s="119">
        <f t="shared" si="30"/>
        <v>0.30460000000000004</v>
      </c>
      <c r="AI27" s="22">
        <f t="shared" si="36"/>
        <v>9.1</v>
      </c>
      <c r="AJ27" s="22">
        <f t="shared" si="31"/>
        <v>13.859299999999999</v>
      </c>
      <c r="AK27" s="16"/>
      <c r="AL27" s="281">
        <v>1.02</v>
      </c>
      <c r="AM27" s="22">
        <f t="shared" si="32"/>
        <v>1.5534600000000001</v>
      </c>
      <c r="AN27" s="20"/>
      <c r="AO27" s="22">
        <v>0.17</v>
      </c>
      <c r="AP27" s="22">
        <f t="shared" ref="AP27:AP80" si="49">IF(B27=0,0,AO27*B27/1000)</f>
        <v>0.25891000000000003</v>
      </c>
      <c r="AQ27" s="33" t="s">
        <v>62</v>
      </c>
      <c r="AR27" s="22">
        <v>5.0000000000000001E-3</v>
      </c>
      <c r="AS27" s="22">
        <f t="shared" ref="AS27:AS80" si="50">IF(B27=0,0,AR27*B27/1000)</f>
        <v>7.6150000000000002E-3</v>
      </c>
      <c r="AT27" s="21" t="s">
        <v>62</v>
      </c>
      <c r="AU27" s="264">
        <v>0.01</v>
      </c>
      <c r="AV27" s="259">
        <f t="shared" ref="AV27:AV80" si="51">IF(B27=0,0,AU27*B27/1000)</f>
        <v>1.523E-2</v>
      </c>
      <c r="AW27" s="21"/>
      <c r="AX27" s="267">
        <v>0.01</v>
      </c>
      <c r="AY27" s="262">
        <f t="shared" ref="AY27:AY80" si="52">IF(B27=0,0,AX27*B27/1000)</f>
        <v>1.523E-2</v>
      </c>
      <c r="AZ27" s="20"/>
      <c r="BA27" s="283">
        <v>0.43</v>
      </c>
      <c r="BB27" s="262">
        <f t="shared" ref="BB27:BB80" si="53">IF(B27=0,0,BA27*B27/1000)</f>
        <v>0.65488999999999997</v>
      </c>
      <c r="BC27" s="20"/>
      <c r="BD27" s="283">
        <v>0.16</v>
      </c>
      <c r="BE27" s="119">
        <f t="shared" ref="BE27:BE80" si="54">IF(B27=0,0,BD27*B27/1000)</f>
        <v>0.24368000000000001</v>
      </c>
      <c r="BF27" s="20" t="s">
        <v>62</v>
      </c>
      <c r="BG27" s="281">
        <v>0.01</v>
      </c>
      <c r="BH27" s="43">
        <f t="shared" ref="BH27:BH80" si="55">IF(B27=0,0,BG27*B27/1000)</f>
        <v>1.523E-2</v>
      </c>
      <c r="BI27" s="21" t="s">
        <v>62</v>
      </c>
      <c r="BJ27" s="34">
        <v>0.01</v>
      </c>
      <c r="BK27" s="119">
        <f t="shared" ref="BK27:BK80" si="56">IF(B27=0,0,BJ27*B27/1000)</f>
        <v>1.523E-2</v>
      </c>
      <c r="BL27" s="20"/>
      <c r="BM27" s="283">
        <v>0.32</v>
      </c>
      <c r="BN27" s="119">
        <f t="shared" ref="BN27:BN80" si="57">IF(B27=0,0,BM27*B27/1000)</f>
        <v>0.48736000000000002</v>
      </c>
      <c r="BO27" s="18" t="s">
        <v>141</v>
      </c>
      <c r="BP27" s="183" t="s">
        <v>118</v>
      </c>
      <c r="BQ27" s="184"/>
      <c r="BR27" s="6"/>
      <c r="BS27" s="2"/>
    </row>
    <row r="28" spans="1:71" ht="15" customHeight="1" x14ac:dyDescent="0.25">
      <c r="A28" s="194">
        <f t="shared" si="23"/>
        <v>42750</v>
      </c>
      <c r="B28" s="285">
        <v>1156</v>
      </c>
      <c r="C28" s="44">
        <v>13.93</v>
      </c>
      <c r="D28" s="59">
        <v>7.6</v>
      </c>
      <c r="E28" s="14">
        <v>1</v>
      </c>
      <c r="F28" s="15">
        <v>306</v>
      </c>
      <c r="G28" s="22">
        <f t="shared" si="43"/>
        <v>306</v>
      </c>
      <c r="H28" s="119">
        <f t="shared" si="44"/>
        <v>353.73599999999999</v>
      </c>
      <c r="I28" s="14">
        <v>1</v>
      </c>
      <c r="J28" s="15">
        <v>149</v>
      </c>
      <c r="K28" s="15">
        <f t="shared" si="45"/>
        <v>149</v>
      </c>
      <c r="L28" s="125">
        <f t="shared" si="46"/>
        <v>172.244</v>
      </c>
      <c r="M28" s="16">
        <v>41</v>
      </c>
      <c r="N28" s="119">
        <f t="shared" si="47"/>
        <v>47.396000000000001</v>
      </c>
      <c r="O28" s="29">
        <v>89.3</v>
      </c>
      <c r="P28" s="22">
        <v>95.1</v>
      </c>
      <c r="Q28" s="15">
        <v>76</v>
      </c>
      <c r="R28" s="15">
        <f t="shared" si="48"/>
        <v>76.315789473684177</v>
      </c>
      <c r="S28" s="119">
        <f t="shared" si="24"/>
        <v>88.2210526315789</v>
      </c>
      <c r="T28" s="14">
        <v>1</v>
      </c>
      <c r="U28" s="22">
        <v>1.3</v>
      </c>
      <c r="V28" s="22">
        <f t="shared" si="26"/>
        <v>1.3</v>
      </c>
      <c r="W28" s="119">
        <f t="shared" si="27"/>
        <v>1.5027999999999999</v>
      </c>
      <c r="X28" s="162" t="s">
        <v>62</v>
      </c>
      <c r="Y28" s="22">
        <v>2</v>
      </c>
      <c r="Z28" s="119">
        <f t="shared" si="35"/>
        <v>2.3119999999999998</v>
      </c>
      <c r="AA28" s="160">
        <v>6.9</v>
      </c>
      <c r="AB28" s="164">
        <f t="shared" si="25"/>
        <v>7.9764000000000008</v>
      </c>
      <c r="AC28" s="29">
        <v>3.26</v>
      </c>
      <c r="AD28" s="119">
        <f t="shared" si="28"/>
        <v>3.7685599999999999</v>
      </c>
      <c r="AE28" s="31">
        <v>0.125</v>
      </c>
      <c r="AF28" s="147">
        <f t="shared" si="29"/>
        <v>0.14449999999999999</v>
      </c>
      <c r="AG28" s="29">
        <v>0.65200000000000002</v>
      </c>
      <c r="AH28" s="119">
        <f t="shared" si="30"/>
        <v>0.75371199999999994</v>
      </c>
      <c r="AI28" s="22">
        <f t="shared" si="36"/>
        <v>7.6770000000000005</v>
      </c>
      <c r="AJ28" s="22">
        <f t="shared" si="31"/>
        <v>8.8746120000000008</v>
      </c>
      <c r="AK28" s="16"/>
      <c r="AL28" s="281">
        <v>1.2</v>
      </c>
      <c r="AM28" s="22">
        <f t="shared" si="32"/>
        <v>1.3872</v>
      </c>
      <c r="AN28" s="20"/>
      <c r="AO28" s="22">
        <v>0.27</v>
      </c>
      <c r="AP28" s="22">
        <f t="shared" si="49"/>
        <v>0.31212000000000001</v>
      </c>
      <c r="AQ28" s="33"/>
      <c r="AR28" s="283">
        <v>6.0000000000000001E-3</v>
      </c>
      <c r="AS28" s="22">
        <f t="shared" si="50"/>
        <v>6.9360000000000003E-3</v>
      </c>
      <c r="AT28" s="21" t="s">
        <v>62</v>
      </c>
      <c r="AU28" s="264">
        <v>0.01</v>
      </c>
      <c r="AV28" s="260">
        <f t="shared" si="51"/>
        <v>1.1560000000000001E-2</v>
      </c>
      <c r="AW28" s="21"/>
      <c r="AX28" s="267">
        <v>1.7999999999999999E-2</v>
      </c>
      <c r="AY28" s="263">
        <f t="shared" si="52"/>
        <v>2.0808E-2</v>
      </c>
      <c r="AZ28" s="20"/>
      <c r="BA28" s="283">
        <v>0.94</v>
      </c>
      <c r="BB28" s="263">
        <f t="shared" si="53"/>
        <v>1.0866399999999998</v>
      </c>
      <c r="BC28" s="20"/>
      <c r="BD28" s="283">
        <v>0.08</v>
      </c>
      <c r="BE28" s="119">
        <f t="shared" si="54"/>
        <v>9.2480000000000007E-2</v>
      </c>
      <c r="BF28" s="20" t="s">
        <v>62</v>
      </c>
      <c r="BG28" s="32">
        <v>0.01</v>
      </c>
      <c r="BH28" s="43">
        <f t="shared" si="55"/>
        <v>1.1560000000000001E-2</v>
      </c>
      <c r="BI28" s="21" t="s">
        <v>62</v>
      </c>
      <c r="BJ28" s="34">
        <v>0.01</v>
      </c>
      <c r="BK28" s="119">
        <f t="shared" si="56"/>
        <v>1.1560000000000001E-2</v>
      </c>
      <c r="BL28" s="20"/>
      <c r="BM28" s="283">
        <v>0.88</v>
      </c>
      <c r="BN28" s="119">
        <f t="shared" si="57"/>
        <v>1.01728</v>
      </c>
      <c r="BO28" s="18" t="s">
        <v>141</v>
      </c>
      <c r="BP28" s="183" t="s">
        <v>118</v>
      </c>
      <c r="BQ28" s="184"/>
      <c r="BR28" s="6"/>
      <c r="BS28" s="2"/>
    </row>
    <row r="29" spans="1:71" ht="15" customHeight="1" x14ac:dyDescent="0.25">
      <c r="A29" s="194">
        <f t="shared" si="23"/>
        <v>42751</v>
      </c>
      <c r="B29" s="285">
        <v>2105</v>
      </c>
      <c r="C29" s="44">
        <v>15.27</v>
      </c>
      <c r="D29" s="59">
        <v>7.62</v>
      </c>
      <c r="E29" s="14">
        <v>1</v>
      </c>
      <c r="F29" s="15">
        <v>1261</v>
      </c>
      <c r="G29" s="22">
        <f t="shared" si="43"/>
        <v>1261</v>
      </c>
      <c r="H29" s="119">
        <f t="shared" si="44"/>
        <v>2654.4050000000002</v>
      </c>
      <c r="I29" s="14">
        <v>1</v>
      </c>
      <c r="J29" s="15">
        <v>1211</v>
      </c>
      <c r="K29" s="15">
        <f t="shared" si="45"/>
        <v>1211</v>
      </c>
      <c r="L29" s="125">
        <f t="shared" si="46"/>
        <v>2549.1550000000002</v>
      </c>
      <c r="M29" s="16">
        <v>508</v>
      </c>
      <c r="N29" s="119">
        <f t="shared" si="47"/>
        <v>1069.3399999999999</v>
      </c>
      <c r="O29" s="29">
        <v>88.6</v>
      </c>
      <c r="P29" s="22">
        <v>102.2</v>
      </c>
      <c r="Q29" s="15">
        <v>76</v>
      </c>
      <c r="R29" s="15">
        <f t="shared" si="48"/>
        <v>178.94736842105274</v>
      </c>
      <c r="S29" s="119">
        <f t="shared" si="24"/>
        <v>376.68421052631601</v>
      </c>
      <c r="T29" s="14">
        <v>1</v>
      </c>
      <c r="U29" s="22">
        <v>3.5</v>
      </c>
      <c r="V29" s="22">
        <f t="shared" si="26"/>
        <v>3.5</v>
      </c>
      <c r="W29" s="119">
        <f t="shared" si="27"/>
        <v>7.3674999999999997</v>
      </c>
      <c r="X29" s="162" t="s">
        <v>62</v>
      </c>
      <c r="Y29" s="281">
        <v>2</v>
      </c>
      <c r="Z29" s="119">
        <f t="shared" si="35"/>
        <v>4.21</v>
      </c>
      <c r="AA29" s="160">
        <v>26.8</v>
      </c>
      <c r="AB29" s="164">
        <f t="shared" si="25"/>
        <v>56.414000000000001</v>
      </c>
      <c r="AC29" s="29">
        <v>14.05</v>
      </c>
      <c r="AD29" s="119">
        <f t="shared" si="28"/>
        <v>29.57525</v>
      </c>
      <c r="AE29" s="31">
        <v>0.1</v>
      </c>
      <c r="AF29" s="147">
        <f t="shared" si="29"/>
        <v>0.21049999999999999</v>
      </c>
      <c r="AG29" s="29">
        <v>0.183</v>
      </c>
      <c r="AH29" s="119">
        <f t="shared" si="30"/>
        <v>0.38521499999999997</v>
      </c>
      <c r="AI29" s="22">
        <f t="shared" si="36"/>
        <v>27.083000000000002</v>
      </c>
      <c r="AJ29" s="22">
        <f t="shared" si="31"/>
        <v>57.009715000000007</v>
      </c>
      <c r="AK29" s="16"/>
      <c r="AL29" s="22">
        <v>0.72</v>
      </c>
      <c r="AM29" s="22">
        <f t="shared" si="32"/>
        <v>1.5155999999999998</v>
      </c>
      <c r="AN29" s="20"/>
      <c r="AO29" s="22">
        <v>0.69</v>
      </c>
      <c r="AP29" s="22">
        <f t="shared" si="49"/>
        <v>1.4524499999999998</v>
      </c>
      <c r="AQ29" s="33"/>
      <c r="AR29" s="283">
        <v>1.0999999999999999E-2</v>
      </c>
      <c r="AS29" s="22">
        <f t="shared" si="50"/>
        <v>2.3154999999999999E-2</v>
      </c>
      <c r="AT29" s="21" t="s">
        <v>62</v>
      </c>
      <c r="AU29" s="264">
        <v>0.01</v>
      </c>
      <c r="AV29" s="259">
        <f t="shared" si="51"/>
        <v>2.1049999999999999E-2</v>
      </c>
      <c r="AW29" s="21"/>
      <c r="AX29" s="267">
        <v>3.4000000000000002E-2</v>
      </c>
      <c r="AY29" s="262">
        <f t="shared" si="52"/>
        <v>7.1570000000000009E-2</v>
      </c>
      <c r="AZ29" s="20"/>
      <c r="BA29" s="267">
        <v>5</v>
      </c>
      <c r="BB29" s="262">
        <f t="shared" si="53"/>
        <v>10.525</v>
      </c>
      <c r="BC29" s="20"/>
      <c r="BD29" s="36">
        <v>0.28999999999999998</v>
      </c>
      <c r="BE29" s="119">
        <f t="shared" si="54"/>
        <v>0.61044999999999994</v>
      </c>
      <c r="BF29" s="20"/>
      <c r="BG29" s="32">
        <v>0.03</v>
      </c>
      <c r="BH29" s="43">
        <f t="shared" si="55"/>
        <v>6.3149999999999998E-2</v>
      </c>
      <c r="BI29" s="21"/>
      <c r="BJ29" s="34">
        <v>0.01</v>
      </c>
      <c r="BK29" s="119">
        <f t="shared" si="56"/>
        <v>2.1049999999999999E-2</v>
      </c>
      <c r="BL29" s="20"/>
      <c r="BM29" s="36">
        <v>0.65</v>
      </c>
      <c r="BN29" s="119">
        <f t="shared" si="57"/>
        <v>1.36825</v>
      </c>
      <c r="BO29" s="18" t="s">
        <v>141</v>
      </c>
      <c r="BP29" s="183" t="s">
        <v>118</v>
      </c>
      <c r="BQ29" s="184" t="s">
        <v>114</v>
      </c>
      <c r="BR29" s="6"/>
      <c r="BS29" s="2"/>
    </row>
    <row r="30" spans="1:71" ht="15" customHeight="1" x14ac:dyDescent="0.25">
      <c r="A30" s="194">
        <f t="shared" si="23"/>
        <v>42752</v>
      </c>
      <c r="B30" s="285">
        <v>1937</v>
      </c>
      <c r="C30" s="44">
        <v>16.61</v>
      </c>
      <c r="D30" s="59">
        <v>7.73</v>
      </c>
      <c r="E30" s="14">
        <v>1</v>
      </c>
      <c r="F30" s="15">
        <v>1266</v>
      </c>
      <c r="G30" s="22">
        <f t="shared" si="43"/>
        <v>1266</v>
      </c>
      <c r="H30" s="119">
        <f t="shared" si="44"/>
        <v>2452.2420000000002</v>
      </c>
      <c r="I30" s="14">
        <v>1</v>
      </c>
      <c r="J30" s="15">
        <v>1200</v>
      </c>
      <c r="K30" s="15">
        <f t="shared" si="45"/>
        <v>1200</v>
      </c>
      <c r="L30" s="125">
        <f t="shared" si="46"/>
        <v>2324.4</v>
      </c>
      <c r="M30" s="16">
        <v>321</v>
      </c>
      <c r="N30" s="119">
        <f t="shared" si="47"/>
        <v>621.77700000000004</v>
      </c>
      <c r="O30" s="29">
        <v>88</v>
      </c>
      <c r="P30" s="22">
        <v>102</v>
      </c>
      <c r="Q30" s="15">
        <v>67</v>
      </c>
      <c r="R30" s="15">
        <f t="shared" si="48"/>
        <v>208.955223880597</v>
      </c>
      <c r="S30" s="119">
        <f t="shared" si="24"/>
        <v>404.74626865671638</v>
      </c>
      <c r="T30" s="14">
        <v>1</v>
      </c>
      <c r="U30" s="283">
        <v>2.8</v>
      </c>
      <c r="V30" s="22">
        <f t="shared" si="26"/>
        <v>2.8</v>
      </c>
      <c r="W30" s="119">
        <f t="shared" si="27"/>
        <v>5.4235999999999995</v>
      </c>
      <c r="X30" s="162"/>
      <c r="Y30" s="283">
        <v>1.9</v>
      </c>
      <c r="Z30" s="119">
        <f t="shared" si="35"/>
        <v>3.6802999999999999</v>
      </c>
      <c r="AA30" s="160">
        <v>39.299999999999997</v>
      </c>
      <c r="AB30" s="164">
        <f t="shared" si="25"/>
        <v>76.124099999999984</v>
      </c>
      <c r="AC30" s="29">
        <v>19.739999999999998</v>
      </c>
      <c r="AD30" s="119">
        <f t="shared" si="28"/>
        <v>38.236379999999997</v>
      </c>
      <c r="AE30" s="31">
        <v>0.16300000000000001</v>
      </c>
      <c r="AF30" s="147">
        <f t="shared" si="29"/>
        <v>0.31573099999999998</v>
      </c>
      <c r="AG30" s="29">
        <v>0.66800000000000004</v>
      </c>
      <c r="AH30" s="119">
        <f t="shared" si="30"/>
        <v>1.2939160000000001</v>
      </c>
      <c r="AI30" s="22">
        <f t="shared" si="36"/>
        <v>40.130999999999993</v>
      </c>
      <c r="AJ30" s="22">
        <f t="shared" si="31"/>
        <v>77.733746999999994</v>
      </c>
      <c r="AK30" s="16"/>
      <c r="AL30" s="22">
        <v>0.57999999999999996</v>
      </c>
      <c r="AM30" s="22">
        <f t="shared" si="32"/>
        <v>1.1234599999999999</v>
      </c>
      <c r="AN30" s="20"/>
      <c r="AO30" s="22">
        <v>0.36</v>
      </c>
      <c r="AP30" s="22">
        <f t="shared" si="49"/>
        <v>0.69731999999999994</v>
      </c>
      <c r="AQ30" s="33"/>
      <c r="AR30" s="283">
        <v>8.9999999999999993E-3</v>
      </c>
      <c r="AS30" s="22">
        <f t="shared" si="50"/>
        <v>1.7433000000000001E-2</v>
      </c>
      <c r="AT30" s="21" t="s">
        <v>62</v>
      </c>
      <c r="AU30" s="264">
        <v>0.01</v>
      </c>
      <c r="AV30" s="260">
        <f t="shared" si="51"/>
        <v>1.9370000000000002E-2</v>
      </c>
      <c r="AW30" s="21"/>
      <c r="AX30" s="283">
        <v>2.8000000000000001E-2</v>
      </c>
      <c r="AY30" s="263">
        <f t="shared" si="52"/>
        <v>5.4236000000000006E-2</v>
      </c>
      <c r="AZ30" s="20"/>
      <c r="BA30" s="283">
        <v>2.7</v>
      </c>
      <c r="BB30" s="263">
        <f t="shared" si="53"/>
        <v>5.2299000000000007</v>
      </c>
      <c r="BC30" s="20"/>
      <c r="BD30" s="283">
        <v>0.16</v>
      </c>
      <c r="BE30" s="119">
        <f t="shared" si="54"/>
        <v>0.30992000000000003</v>
      </c>
      <c r="BF30" s="20"/>
      <c r="BG30" s="32">
        <v>0.01</v>
      </c>
      <c r="BH30" s="43">
        <f t="shared" si="55"/>
        <v>1.9370000000000002E-2</v>
      </c>
      <c r="BI30" s="21" t="s">
        <v>62</v>
      </c>
      <c r="BJ30" s="34">
        <v>0.01</v>
      </c>
      <c r="BK30" s="119">
        <f t="shared" si="56"/>
        <v>1.9370000000000002E-2</v>
      </c>
      <c r="BL30" s="20"/>
      <c r="BM30" s="283">
        <v>0.43</v>
      </c>
      <c r="BN30" s="119">
        <f t="shared" si="57"/>
        <v>0.83290999999999993</v>
      </c>
      <c r="BO30" s="18" t="s">
        <v>141</v>
      </c>
      <c r="BP30" s="183" t="s">
        <v>118</v>
      </c>
      <c r="BQ30" s="184" t="s">
        <v>108</v>
      </c>
      <c r="BR30" s="6" t="s">
        <v>109</v>
      </c>
      <c r="BS30" s="2"/>
    </row>
    <row r="31" spans="1:71" ht="15" customHeight="1" x14ac:dyDescent="0.25">
      <c r="A31" s="194">
        <f t="shared" si="23"/>
        <v>42753</v>
      </c>
      <c r="B31" s="285">
        <v>2236</v>
      </c>
      <c r="C31" s="44">
        <v>17.28</v>
      </c>
      <c r="D31" s="59">
        <v>7.96</v>
      </c>
      <c r="E31" s="14">
        <v>1</v>
      </c>
      <c r="F31" s="15">
        <v>747</v>
      </c>
      <c r="G31" s="22">
        <f t="shared" si="43"/>
        <v>747</v>
      </c>
      <c r="H31" s="119">
        <f t="shared" si="44"/>
        <v>1670.2919999999999</v>
      </c>
      <c r="I31" s="14">
        <v>1</v>
      </c>
      <c r="J31" s="15">
        <v>683</v>
      </c>
      <c r="K31" s="15">
        <f t="shared" si="45"/>
        <v>683</v>
      </c>
      <c r="L31" s="125">
        <f t="shared" si="46"/>
        <v>1527.1880000000001</v>
      </c>
      <c r="M31" s="16">
        <v>176</v>
      </c>
      <c r="N31" s="119">
        <f t="shared" si="47"/>
        <v>393.536</v>
      </c>
      <c r="O31" s="29">
        <v>88.3</v>
      </c>
      <c r="P31" s="22">
        <v>95.5</v>
      </c>
      <c r="Q31" s="15">
        <v>73</v>
      </c>
      <c r="R31" s="15">
        <f t="shared" si="48"/>
        <v>98.630136986301409</v>
      </c>
      <c r="S31" s="119">
        <f t="shared" si="24"/>
        <v>220.53698630136995</v>
      </c>
      <c r="T31" s="14">
        <v>1</v>
      </c>
      <c r="U31" s="283">
        <v>2.1</v>
      </c>
      <c r="V31" s="22">
        <f t="shared" si="26"/>
        <v>2.1</v>
      </c>
      <c r="W31" s="119">
        <f t="shared" si="27"/>
        <v>4.6956000000000007</v>
      </c>
      <c r="X31" s="162"/>
      <c r="Y31" s="283">
        <v>1.5</v>
      </c>
      <c r="Z31" s="119">
        <f t="shared" si="35"/>
        <v>3.3540000000000001</v>
      </c>
      <c r="AA31" s="160">
        <v>28.4</v>
      </c>
      <c r="AB31" s="164">
        <f t="shared" si="25"/>
        <v>63.502399999999994</v>
      </c>
      <c r="AC31" s="29">
        <v>14.76</v>
      </c>
      <c r="AD31" s="119">
        <f t="shared" si="28"/>
        <v>33.003360000000001</v>
      </c>
      <c r="AE31" s="31">
        <v>0.129</v>
      </c>
      <c r="AF31" s="147">
        <f t="shared" si="29"/>
        <v>0.28844400000000003</v>
      </c>
      <c r="AG31" s="29">
        <v>0.19400000000000001</v>
      </c>
      <c r="AH31" s="119">
        <f t="shared" si="30"/>
        <v>0.433784</v>
      </c>
      <c r="AI31" s="22">
        <f t="shared" si="36"/>
        <v>28.722999999999999</v>
      </c>
      <c r="AJ31" s="22">
        <f t="shared" si="31"/>
        <v>64.224627999999996</v>
      </c>
      <c r="AK31" s="16"/>
      <c r="AL31" s="283">
        <v>0.56000000000000005</v>
      </c>
      <c r="AM31" s="22">
        <f t="shared" si="32"/>
        <v>1.2521600000000002</v>
      </c>
      <c r="AN31" s="20"/>
      <c r="AO31" s="283">
        <v>0.34</v>
      </c>
      <c r="AP31" s="22">
        <f t="shared" si="49"/>
        <v>0.76024000000000003</v>
      </c>
      <c r="AQ31" s="33"/>
      <c r="AR31" s="283">
        <v>6.0000000000000001E-3</v>
      </c>
      <c r="AS31" s="22">
        <f t="shared" si="50"/>
        <v>1.3416000000000001E-2</v>
      </c>
      <c r="AT31" s="21" t="s">
        <v>62</v>
      </c>
      <c r="AU31" s="264">
        <v>0.01</v>
      </c>
      <c r="AV31" s="259">
        <f t="shared" si="51"/>
        <v>2.2359999999999998E-2</v>
      </c>
      <c r="AW31" s="21"/>
      <c r="AX31" s="283">
        <v>0.02</v>
      </c>
      <c r="AY31" s="262">
        <f t="shared" si="52"/>
        <v>4.4719999999999996E-2</v>
      </c>
      <c r="AZ31" s="20"/>
      <c r="BA31" s="283">
        <v>1</v>
      </c>
      <c r="BB31" s="262">
        <f t="shared" si="53"/>
        <v>2.2360000000000002</v>
      </c>
      <c r="BC31" s="20"/>
      <c r="BD31" s="283">
        <v>0.2</v>
      </c>
      <c r="BE31" s="119">
        <f t="shared" si="54"/>
        <v>0.44720000000000004</v>
      </c>
      <c r="BF31" s="20"/>
      <c r="BG31" s="32">
        <v>0.01</v>
      </c>
      <c r="BH31" s="43">
        <f t="shared" si="55"/>
        <v>2.2359999999999998E-2</v>
      </c>
      <c r="BI31" s="21"/>
      <c r="BJ31" s="34">
        <v>0.01</v>
      </c>
      <c r="BK31" s="119">
        <f t="shared" si="56"/>
        <v>2.2359999999999998E-2</v>
      </c>
      <c r="BL31" s="20"/>
      <c r="BM31" s="283">
        <v>0.77</v>
      </c>
      <c r="BN31" s="119">
        <f t="shared" si="57"/>
        <v>1.7217199999999999</v>
      </c>
      <c r="BO31" s="18" t="s">
        <v>141</v>
      </c>
      <c r="BP31" s="183" t="s">
        <v>118</v>
      </c>
      <c r="BQ31" s="184"/>
      <c r="BR31" s="6"/>
      <c r="BS31" s="2"/>
    </row>
    <row r="32" spans="1:71" ht="15" customHeight="1" x14ac:dyDescent="0.25">
      <c r="A32" s="194">
        <f t="shared" si="23"/>
        <v>42754</v>
      </c>
      <c r="B32" s="285">
        <v>2256</v>
      </c>
      <c r="C32" s="44">
        <v>17.7</v>
      </c>
      <c r="D32" s="59">
        <v>7.8</v>
      </c>
      <c r="E32" s="14">
        <v>1</v>
      </c>
      <c r="F32" s="15">
        <v>1068</v>
      </c>
      <c r="G32" s="22">
        <f t="shared" si="43"/>
        <v>1068</v>
      </c>
      <c r="H32" s="119">
        <f t="shared" si="44"/>
        <v>2409.4079999999999</v>
      </c>
      <c r="I32" s="14">
        <v>1</v>
      </c>
      <c r="J32" s="15">
        <v>976</v>
      </c>
      <c r="K32" s="15">
        <f t="shared" si="45"/>
        <v>976</v>
      </c>
      <c r="L32" s="125">
        <f t="shared" si="46"/>
        <v>2201.8560000000002</v>
      </c>
      <c r="M32" s="16">
        <v>300</v>
      </c>
      <c r="N32" s="119">
        <f t="shared" si="47"/>
        <v>676.8</v>
      </c>
      <c r="O32" s="29">
        <v>87.8</v>
      </c>
      <c r="P32" s="22">
        <v>98</v>
      </c>
      <c r="Q32" s="15">
        <v>97</v>
      </c>
      <c r="R32" s="15">
        <f t="shared" si="48"/>
        <v>105.15463917525777</v>
      </c>
      <c r="S32" s="119">
        <f t="shared" si="24"/>
        <v>237.22886597938151</v>
      </c>
      <c r="T32" s="14">
        <v>1</v>
      </c>
      <c r="U32" s="283">
        <v>2.4</v>
      </c>
      <c r="V32" s="22">
        <f t="shared" si="26"/>
        <v>2.4</v>
      </c>
      <c r="W32" s="119">
        <f t="shared" si="27"/>
        <v>5.4143999999999997</v>
      </c>
      <c r="X32" s="162"/>
      <c r="Y32" s="283">
        <v>2.1</v>
      </c>
      <c r="Z32" s="119">
        <f t="shared" si="35"/>
        <v>4.7376000000000005</v>
      </c>
      <c r="AA32" s="160">
        <v>32.1</v>
      </c>
      <c r="AB32" s="164">
        <f t="shared" si="25"/>
        <v>72.417600000000007</v>
      </c>
      <c r="AC32" s="29">
        <v>14.04</v>
      </c>
      <c r="AD32" s="119">
        <f t="shared" si="28"/>
        <v>31.674239999999998</v>
      </c>
      <c r="AE32" s="31">
        <v>0.1</v>
      </c>
      <c r="AF32" s="147">
        <f t="shared" si="29"/>
        <v>0.22560000000000002</v>
      </c>
      <c r="AG32" s="29">
        <v>0.2</v>
      </c>
      <c r="AH32" s="119">
        <f t="shared" si="30"/>
        <v>0.45120000000000005</v>
      </c>
      <c r="AI32" s="22">
        <f t="shared" si="36"/>
        <v>32.400000000000006</v>
      </c>
      <c r="AJ32" s="22">
        <f t="shared" si="31"/>
        <v>73.094400000000007</v>
      </c>
      <c r="AK32" s="16"/>
      <c r="AL32" s="283">
        <v>0.99</v>
      </c>
      <c r="AM32" s="22">
        <f t="shared" si="32"/>
        <v>2.2334399999999999</v>
      </c>
      <c r="AN32" s="20"/>
      <c r="AO32" s="283">
        <v>0.4</v>
      </c>
      <c r="AP32" s="22">
        <f t="shared" si="49"/>
        <v>0.90240000000000009</v>
      </c>
      <c r="AQ32" s="33"/>
      <c r="AR32" s="283">
        <v>8.0000000000000002E-3</v>
      </c>
      <c r="AS32" s="22">
        <f t="shared" si="50"/>
        <v>1.8048000000000002E-2</v>
      </c>
      <c r="AT32" s="21" t="s">
        <v>62</v>
      </c>
      <c r="AU32" s="264">
        <v>0.01</v>
      </c>
      <c r="AV32" s="260">
        <f t="shared" si="51"/>
        <v>2.256E-2</v>
      </c>
      <c r="AW32" s="21"/>
      <c r="AX32" s="283">
        <v>2.5000000000000001E-2</v>
      </c>
      <c r="AY32" s="263">
        <f t="shared" si="52"/>
        <v>5.6400000000000006E-2</v>
      </c>
      <c r="AZ32" s="20"/>
      <c r="BA32" s="283">
        <v>1.3</v>
      </c>
      <c r="BB32" s="263">
        <f t="shared" si="53"/>
        <v>2.9328000000000003</v>
      </c>
      <c r="BC32" s="20"/>
      <c r="BD32" s="283">
        <v>0.2</v>
      </c>
      <c r="BE32" s="119">
        <f t="shared" si="54"/>
        <v>0.45120000000000005</v>
      </c>
      <c r="BF32" s="20" t="s">
        <v>62</v>
      </c>
      <c r="BG32" s="32">
        <v>0.01</v>
      </c>
      <c r="BH32" s="43">
        <f t="shared" si="55"/>
        <v>2.256E-2</v>
      </c>
      <c r="BI32" s="21" t="s">
        <v>62</v>
      </c>
      <c r="BJ32" s="34">
        <v>0.01</v>
      </c>
      <c r="BK32" s="119">
        <f t="shared" si="56"/>
        <v>2.256E-2</v>
      </c>
      <c r="BL32" s="20"/>
      <c r="BM32" s="283">
        <v>0.81</v>
      </c>
      <c r="BN32" s="119">
        <f t="shared" si="57"/>
        <v>1.8273600000000001</v>
      </c>
      <c r="BO32" s="18" t="s">
        <v>141</v>
      </c>
      <c r="BP32" s="183" t="s">
        <v>118</v>
      </c>
      <c r="BQ32" s="184"/>
      <c r="BR32" s="6"/>
      <c r="BS32" s="2"/>
    </row>
    <row r="33" spans="1:71" ht="15" customHeight="1" x14ac:dyDescent="0.25">
      <c r="A33" s="194">
        <f t="shared" si="23"/>
        <v>42755</v>
      </c>
      <c r="B33" s="285">
        <v>1867</v>
      </c>
      <c r="C33" s="44">
        <v>16.39</v>
      </c>
      <c r="D33" s="59">
        <v>7.04</v>
      </c>
      <c r="E33" s="14">
        <v>1</v>
      </c>
      <c r="F33" s="15">
        <v>611</v>
      </c>
      <c r="G33" s="22">
        <f t="shared" si="43"/>
        <v>611</v>
      </c>
      <c r="H33" s="119">
        <f t="shared" si="44"/>
        <v>1140.7370000000001</v>
      </c>
      <c r="I33" s="14">
        <v>1</v>
      </c>
      <c r="J33" s="15">
        <v>481</v>
      </c>
      <c r="K33" s="15">
        <f t="shared" si="45"/>
        <v>481</v>
      </c>
      <c r="L33" s="125">
        <f t="shared" si="46"/>
        <v>898.02700000000004</v>
      </c>
      <c r="M33" s="16">
        <v>172</v>
      </c>
      <c r="N33" s="119">
        <f t="shared" si="47"/>
        <v>321.12400000000002</v>
      </c>
      <c r="O33" s="29">
        <v>87.9</v>
      </c>
      <c r="P33" s="22">
        <v>96.3</v>
      </c>
      <c r="Q33" s="15">
        <v>85</v>
      </c>
      <c r="R33" s="15">
        <f t="shared" si="48"/>
        <v>98.823529411764596</v>
      </c>
      <c r="S33" s="119">
        <f t="shared" si="24"/>
        <v>184.5035294117645</v>
      </c>
      <c r="T33" s="14">
        <v>1</v>
      </c>
      <c r="U33" s="283">
        <v>1.7</v>
      </c>
      <c r="V33" s="22">
        <f t="shared" si="26"/>
        <v>1.7</v>
      </c>
      <c r="W33" s="119">
        <f t="shared" si="27"/>
        <v>3.1739000000000002</v>
      </c>
      <c r="X33" s="162"/>
      <c r="Y33" s="283">
        <v>1.1000000000000001</v>
      </c>
      <c r="Z33" s="119">
        <f t="shared" si="35"/>
        <v>2.0537000000000001</v>
      </c>
      <c r="AA33" s="160">
        <v>18.8</v>
      </c>
      <c r="AB33" s="164">
        <f t="shared" si="25"/>
        <v>35.099599999999995</v>
      </c>
      <c r="AC33" s="29">
        <v>11.8</v>
      </c>
      <c r="AD33" s="119">
        <f t="shared" si="28"/>
        <v>22.030600000000003</v>
      </c>
      <c r="AE33" s="31">
        <v>0.1</v>
      </c>
      <c r="AF33" s="147">
        <f t="shared" si="29"/>
        <v>0.1867</v>
      </c>
      <c r="AG33" s="29">
        <v>0.92100000000000004</v>
      </c>
      <c r="AH33" s="119">
        <f t="shared" si="30"/>
        <v>1.7195070000000001</v>
      </c>
      <c r="AI33" s="22">
        <f t="shared" si="36"/>
        <v>19.821000000000002</v>
      </c>
      <c r="AJ33" s="22">
        <f t="shared" si="31"/>
        <v>37.005806999999997</v>
      </c>
      <c r="AK33" s="16"/>
      <c r="AL33" s="283">
        <v>0.84</v>
      </c>
      <c r="AM33" s="22">
        <f t="shared" si="32"/>
        <v>1.5682799999999999</v>
      </c>
      <c r="AN33" s="20"/>
      <c r="AO33" s="283">
        <v>0.22</v>
      </c>
      <c r="AP33" s="22">
        <f t="shared" si="49"/>
        <v>0.41073999999999999</v>
      </c>
      <c r="AQ33" s="33"/>
      <c r="AR33" s="283">
        <v>6.0000000000000001E-3</v>
      </c>
      <c r="AS33" s="22">
        <f t="shared" si="50"/>
        <v>1.1202E-2</v>
      </c>
      <c r="AT33" s="21" t="s">
        <v>62</v>
      </c>
      <c r="AU33" s="264">
        <v>0.01</v>
      </c>
      <c r="AV33" s="259">
        <f t="shared" si="51"/>
        <v>1.8670000000000003E-2</v>
      </c>
      <c r="AW33" s="21"/>
      <c r="AX33" s="283">
        <v>2.5000000000000001E-2</v>
      </c>
      <c r="AY33" s="262">
        <f t="shared" si="52"/>
        <v>4.6675000000000001E-2</v>
      </c>
      <c r="AZ33" s="20"/>
      <c r="BA33" s="283">
        <v>1.1000000000000001</v>
      </c>
      <c r="BB33" s="262">
        <f t="shared" si="53"/>
        <v>2.0537000000000001</v>
      </c>
      <c r="BC33" s="20"/>
      <c r="BD33" s="283">
        <v>0.16</v>
      </c>
      <c r="BE33" s="119">
        <f t="shared" si="54"/>
        <v>0.29872000000000004</v>
      </c>
      <c r="BF33" s="20" t="s">
        <v>62</v>
      </c>
      <c r="BG33" s="32">
        <v>0.01</v>
      </c>
      <c r="BH33" s="43">
        <f t="shared" si="55"/>
        <v>1.8670000000000003E-2</v>
      </c>
      <c r="BI33" s="21" t="s">
        <v>62</v>
      </c>
      <c r="BJ33" s="34">
        <v>0.01</v>
      </c>
      <c r="BK33" s="119">
        <f t="shared" si="56"/>
        <v>1.8670000000000003E-2</v>
      </c>
      <c r="BL33" s="20"/>
      <c r="BM33" s="283">
        <v>0.54</v>
      </c>
      <c r="BN33" s="119">
        <f t="shared" si="57"/>
        <v>1.0081800000000001</v>
      </c>
      <c r="BO33" s="18" t="s">
        <v>141</v>
      </c>
      <c r="BP33" s="183" t="s">
        <v>118</v>
      </c>
      <c r="BQ33" s="184"/>
      <c r="BR33" s="6"/>
      <c r="BS33" s="2"/>
    </row>
    <row r="34" spans="1:71" ht="15" customHeight="1" x14ac:dyDescent="0.25">
      <c r="A34" s="194">
        <f t="shared" si="23"/>
        <v>42756</v>
      </c>
      <c r="B34" s="285">
        <v>1702</v>
      </c>
      <c r="C34" s="44">
        <v>16.5</v>
      </c>
      <c r="D34" s="59">
        <v>8</v>
      </c>
      <c r="E34" s="14">
        <v>1</v>
      </c>
      <c r="F34" s="15">
        <v>786</v>
      </c>
      <c r="G34" s="22">
        <f t="shared" si="43"/>
        <v>786</v>
      </c>
      <c r="H34" s="119">
        <f t="shared" si="44"/>
        <v>1337.7719999999999</v>
      </c>
      <c r="I34" s="14">
        <v>1</v>
      </c>
      <c r="J34" s="15">
        <v>623</v>
      </c>
      <c r="K34" s="15">
        <f t="shared" si="45"/>
        <v>623</v>
      </c>
      <c r="L34" s="125">
        <f t="shared" si="46"/>
        <v>1060.346</v>
      </c>
      <c r="M34" s="16">
        <v>211</v>
      </c>
      <c r="N34" s="119">
        <f t="shared" si="47"/>
        <v>359.12200000000001</v>
      </c>
      <c r="O34" s="29"/>
      <c r="P34" s="22"/>
      <c r="Q34" s="15">
        <v>100</v>
      </c>
      <c r="R34" s="15">
        <v>161</v>
      </c>
      <c r="S34" s="119">
        <f t="shared" si="24"/>
        <v>274.02199999999999</v>
      </c>
      <c r="T34" s="14">
        <v>1</v>
      </c>
      <c r="U34" s="283">
        <v>2.5</v>
      </c>
      <c r="V34" s="22">
        <f t="shared" si="26"/>
        <v>2.5</v>
      </c>
      <c r="W34" s="119">
        <f t="shared" si="27"/>
        <v>4.2549999999999999</v>
      </c>
      <c r="X34" s="162"/>
      <c r="Y34" s="283">
        <v>1.6</v>
      </c>
      <c r="Z34" s="119">
        <f t="shared" si="35"/>
        <v>2.7232000000000003</v>
      </c>
      <c r="AA34" s="160">
        <v>23.7</v>
      </c>
      <c r="AB34" s="164">
        <f t="shared" si="25"/>
        <v>40.337400000000002</v>
      </c>
      <c r="AC34" s="29">
        <v>11.8</v>
      </c>
      <c r="AD34" s="119">
        <f t="shared" si="28"/>
        <v>20.083600000000001</v>
      </c>
      <c r="AE34" s="31">
        <v>0.1</v>
      </c>
      <c r="AF34" s="147">
        <f t="shared" si="29"/>
        <v>0.17020000000000002</v>
      </c>
      <c r="AG34" s="29">
        <v>0.9</v>
      </c>
      <c r="AH34" s="119">
        <f t="shared" si="30"/>
        <v>1.5318000000000001</v>
      </c>
      <c r="AI34" s="22">
        <f t="shared" si="36"/>
        <v>24.7</v>
      </c>
      <c r="AJ34" s="22">
        <f t="shared" si="31"/>
        <v>42.039400000000001</v>
      </c>
      <c r="AK34" s="16"/>
      <c r="AL34" s="283">
        <v>0.56000000000000005</v>
      </c>
      <c r="AM34" s="22">
        <f t="shared" si="32"/>
        <v>0.95312000000000008</v>
      </c>
      <c r="AN34" s="20"/>
      <c r="AO34" s="283">
        <v>0.33</v>
      </c>
      <c r="AP34" s="22">
        <f t="shared" si="49"/>
        <v>0.56166000000000005</v>
      </c>
      <c r="AQ34" s="33"/>
      <c r="AR34" s="283">
        <v>7.0000000000000001E-3</v>
      </c>
      <c r="AS34" s="22">
        <f t="shared" si="50"/>
        <v>1.1913999999999999E-2</v>
      </c>
      <c r="AT34" s="21" t="s">
        <v>62</v>
      </c>
      <c r="AU34" s="264">
        <v>0.01</v>
      </c>
      <c r="AV34" s="260">
        <f t="shared" si="51"/>
        <v>1.702E-2</v>
      </c>
      <c r="AW34" s="21"/>
      <c r="AX34" s="283">
        <v>2.5000000000000001E-2</v>
      </c>
      <c r="AY34" s="263">
        <f t="shared" si="52"/>
        <v>4.2550000000000004E-2</v>
      </c>
      <c r="AZ34" s="20"/>
      <c r="BA34" s="283">
        <v>1.2</v>
      </c>
      <c r="BB34" s="263">
        <f t="shared" si="53"/>
        <v>2.0423999999999998</v>
      </c>
      <c r="BC34" s="20"/>
      <c r="BD34" s="283">
        <v>0.15</v>
      </c>
      <c r="BE34" s="119">
        <f t="shared" si="54"/>
        <v>0.25529999999999997</v>
      </c>
      <c r="BF34" s="20" t="s">
        <v>62</v>
      </c>
      <c r="BG34" s="32">
        <v>0.01</v>
      </c>
      <c r="BH34" s="43">
        <f t="shared" si="55"/>
        <v>1.702E-2</v>
      </c>
      <c r="BI34" s="21" t="s">
        <v>62</v>
      </c>
      <c r="BJ34" s="34">
        <v>0.01</v>
      </c>
      <c r="BK34" s="119">
        <f t="shared" si="56"/>
        <v>1.702E-2</v>
      </c>
      <c r="BL34" s="20"/>
      <c r="BM34" s="283">
        <v>0.61</v>
      </c>
      <c r="BN34" s="119">
        <f t="shared" si="57"/>
        <v>1.0382199999999999</v>
      </c>
      <c r="BO34" s="18" t="s">
        <v>141</v>
      </c>
      <c r="BP34" s="183" t="s">
        <v>118</v>
      </c>
      <c r="BQ34" s="184" t="s">
        <v>115</v>
      </c>
      <c r="BR34" s="6"/>
      <c r="BS34" s="2"/>
    </row>
    <row r="35" spans="1:71" ht="15" customHeight="1" x14ac:dyDescent="0.25">
      <c r="A35" s="194">
        <f t="shared" si="23"/>
        <v>42757</v>
      </c>
      <c r="B35" s="285">
        <v>909</v>
      </c>
      <c r="C35" s="44">
        <v>13.92</v>
      </c>
      <c r="D35" s="59">
        <v>7.09</v>
      </c>
      <c r="E35" s="14">
        <v>1</v>
      </c>
      <c r="F35" s="15">
        <v>274</v>
      </c>
      <c r="G35" s="22">
        <f t="shared" si="43"/>
        <v>274</v>
      </c>
      <c r="H35" s="119">
        <f t="shared" si="44"/>
        <v>249.066</v>
      </c>
      <c r="I35" s="14">
        <v>1</v>
      </c>
      <c r="J35" s="15">
        <v>164</v>
      </c>
      <c r="K35" s="15">
        <f t="shared" si="45"/>
        <v>164</v>
      </c>
      <c r="L35" s="125">
        <f t="shared" si="46"/>
        <v>149.07599999999999</v>
      </c>
      <c r="M35" s="16">
        <v>58</v>
      </c>
      <c r="N35" s="119">
        <f t="shared" si="47"/>
        <v>52.722000000000001</v>
      </c>
      <c r="O35" s="29">
        <v>87.7</v>
      </c>
      <c r="P35" s="22">
        <v>91.9</v>
      </c>
      <c r="Q35" s="15">
        <v>82</v>
      </c>
      <c r="R35" s="15">
        <f t="shared" si="48"/>
        <v>51.219512195121986</v>
      </c>
      <c r="S35" s="119">
        <f t="shared" si="24"/>
        <v>46.558536585365886</v>
      </c>
      <c r="T35" s="14">
        <v>1</v>
      </c>
      <c r="U35" s="283">
        <v>1.3</v>
      </c>
      <c r="V35" s="22">
        <f t="shared" si="26"/>
        <v>1.3</v>
      </c>
      <c r="W35" s="119">
        <f t="shared" si="27"/>
        <v>1.1817</v>
      </c>
      <c r="X35" s="162"/>
      <c r="Y35" s="283">
        <v>0.6</v>
      </c>
      <c r="Z35" s="119">
        <f t="shared" si="35"/>
        <v>0.5454</v>
      </c>
      <c r="AA35" s="160">
        <v>6.2</v>
      </c>
      <c r="AB35" s="164">
        <f t="shared" si="25"/>
        <v>5.6358000000000006</v>
      </c>
      <c r="AC35" s="29">
        <v>2.08</v>
      </c>
      <c r="AD35" s="119">
        <f t="shared" si="28"/>
        <v>1.89072</v>
      </c>
      <c r="AE35" s="31">
        <v>0.13700000000000001</v>
      </c>
      <c r="AF35" s="147">
        <f t="shared" si="29"/>
        <v>0.12453300000000002</v>
      </c>
      <c r="AG35" s="29">
        <v>2.3069999999999999</v>
      </c>
      <c r="AH35" s="119">
        <f t="shared" si="30"/>
        <v>2.0970629999999999</v>
      </c>
      <c r="AI35" s="22">
        <f t="shared" si="36"/>
        <v>8.6440000000000001</v>
      </c>
      <c r="AJ35" s="22">
        <f t="shared" si="31"/>
        <v>7.8573959999999996</v>
      </c>
      <c r="AK35" s="16"/>
      <c r="AL35" s="283">
        <v>0.24</v>
      </c>
      <c r="AM35" s="22">
        <f t="shared" si="32"/>
        <v>0.21815999999999999</v>
      </c>
      <c r="AN35" s="20"/>
      <c r="AO35" s="283">
        <v>0.18</v>
      </c>
      <c r="AP35" s="22">
        <f t="shared" si="49"/>
        <v>0.16362000000000002</v>
      </c>
      <c r="AQ35" s="33" t="s">
        <v>62</v>
      </c>
      <c r="AR35" s="22">
        <v>5.0000000000000001E-3</v>
      </c>
      <c r="AS35" s="22">
        <f t="shared" si="50"/>
        <v>4.5449999999999996E-3</v>
      </c>
      <c r="AT35" s="21" t="s">
        <v>62</v>
      </c>
      <c r="AU35" s="264">
        <v>0.01</v>
      </c>
      <c r="AV35" s="259">
        <f t="shared" si="51"/>
        <v>9.0899999999999991E-3</v>
      </c>
      <c r="AW35" s="21"/>
      <c r="AX35" s="283">
        <v>1.9E-2</v>
      </c>
      <c r="AY35" s="262">
        <f t="shared" si="52"/>
        <v>1.7271000000000002E-2</v>
      </c>
      <c r="AZ35" s="20"/>
      <c r="BA35" s="283">
        <v>1.3</v>
      </c>
      <c r="BB35" s="262">
        <f t="shared" si="53"/>
        <v>1.1817</v>
      </c>
      <c r="BC35" s="20"/>
      <c r="BD35" s="283">
        <v>0.06</v>
      </c>
      <c r="BE35" s="119">
        <f t="shared" si="54"/>
        <v>5.4539999999999998E-2</v>
      </c>
      <c r="BF35" s="20" t="s">
        <v>62</v>
      </c>
      <c r="BG35" s="32">
        <v>0.01</v>
      </c>
      <c r="BH35" s="43">
        <f t="shared" si="55"/>
        <v>9.0899999999999991E-3</v>
      </c>
      <c r="BI35" s="21" t="s">
        <v>62</v>
      </c>
      <c r="BJ35" s="34">
        <v>0.01</v>
      </c>
      <c r="BK35" s="119">
        <f t="shared" si="56"/>
        <v>9.0899999999999991E-3</v>
      </c>
      <c r="BL35" s="20"/>
      <c r="BM35" s="283">
        <v>0.64</v>
      </c>
      <c r="BN35" s="119">
        <f t="shared" si="57"/>
        <v>0.58175999999999994</v>
      </c>
      <c r="BO35" s="18" t="s">
        <v>141</v>
      </c>
      <c r="BP35" s="183" t="s">
        <v>118</v>
      </c>
      <c r="BQ35" s="184"/>
      <c r="BR35" s="6"/>
      <c r="BS35" s="2"/>
    </row>
    <row r="36" spans="1:71" ht="15" customHeight="1" x14ac:dyDescent="0.25">
      <c r="A36" s="194">
        <f t="shared" si="23"/>
        <v>42758</v>
      </c>
      <c r="B36" s="285">
        <v>2154</v>
      </c>
      <c r="C36" s="44">
        <v>13.64</v>
      </c>
      <c r="D36" s="59">
        <v>8.1199999999999992</v>
      </c>
      <c r="E36" s="14">
        <v>1</v>
      </c>
      <c r="F36" s="15">
        <v>1066</v>
      </c>
      <c r="G36" s="22">
        <f t="shared" si="43"/>
        <v>1066</v>
      </c>
      <c r="H36" s="119">
        <f t="shared" si="44"/>
        <v>2296.1640000000002</v>
      </c>
      <c r="I36" s="14">
        <v>1</v>
      </c>
      <c r="J36" s="15">
        <v>1010</v>
      </c>
      <c r="K36" s="15">
        <f t="shared" si="45"/>
        <v>1010</v>
      </c>
      <c r="L36" s="125">
        <f t="shared" si="46"/>
        <v>2175.54</v>
      </c>
      <c r="M36" s="16">
        <v>278</v>
      </c>
      <c r="N36" s="119">
        <f t="shared" si="47"/>
        <v>598.81200000000001</v>
      </c>
      <c r="O36" s="29">
        <v>89.4</v>
      </c>
      <c r="P36" s="22">
        <v>100.4</v>
      </c>
      <c r="Q36" s="15">
        <v>75</v>
      </c>
      <c r="R36" s="15">
        <f t="shared" si="48"/>
        <v>146.66666666666666</v>
      </c>
      <c r="S36" s="119">
        <f t="shared" si="24"/>
        <v>315.92</v>
      </c>
      <c r="T36" s="14">
        <v>1</v>
      </c>
      <c r="U36" s="283">
        <v>2.7</v>
      </c>
      <c r="V36" s="22">
        <f t="shared" si="26"/>
        <v>2.7</v>
      </c>
      <c r="W36" s="119">
        <f t="shared" si="27"/>
        <v>5.8158000000000003</v>
      </c>
      <c r="X36" s="162" t="s">
        <v>62</v>
      </c>
      <c r="Y36" s="22">
        <v>2</v>
      </c>
      <c r="Z36" s="119">
        <f t="shared" si="35"/>
        <v>4.3079999999999998</v>
      </c>
      <c r="AA36" s="160">
        <v>31.5</v>
      </c>
      <c r="AB36" s="164">
        <f t="shared" si="25"/>
        <v>67.850999999999999</v>
      </c>
      <c r="AC36" s="29">
        <v>13.26</v>
      </c>
      <c r="AD36" s="119">
        <f t="shared" si="28"/>
        <v>28.56204</v>
      </c>
      <c r="AE36" s="31">
        <v>0.216</v>
      </c>
      <c r="AF36" s="147">
        <f t="shared" si="29"/>
        <v>0.46526400000000001</v>
      </c>
      <c r="AG36" s="29">
        <v>2.4390000000000001</v>
      </c>
      <c r="AH36" s="119">
        <f t="shared" si="30"/>
        <v>5.2536059999999996</v>
      </c>
      <c r="AI36" s="22">
        <f t="shared" si="36"/>
        <v>34.155000000000001</v>
      </c>
      <c r="AJ36" s="22">
        <f t="shared" si="31"/>
        <v>73.569869999999995</v>
      </c>
      <c r="AK36" s="16"/>
      <c r="AL36" s="283">
        <v>0.85</v>
      </c>
      <c r="AM36" s="22">
        <f t="shared" si="32"/>
        <v>1.8309</v>
      </c>
      <c r="AN36" s="20"/>
      <c r="AO36" s="283">
        <v>0.46</v>
      </c>
      <c r="AP36" s="22">
        <f t="shared" si="49"/>
        <v>0.99084000000000005</v>
      </c>
      <c r="AQ36" s="33"/>
      <c r="AR36" s="22">
        <v>8.9999999999999993E-3</v>
      </c>
      <c r="AS36" s="22">
        <f t="shared" si="50"/>
        <v>1.9386E-2</v>
      </c>
      <c r="AT36" s="21" t="s">
        <v>62</v>
      </c>
      <c r="AU36" s="264">
        <v>0.01</v>
      </c>
      <c r="AV36" s="260">
        <f t="shared" si="51"/>
        <v>2.154E-2</v>
      </c>
      <c r="AW36" s="21"/>
      <c r="AX36" s="283">
        <v>2.1999999999999999E-2</v>
      </c>
      <c r="AY36" s="263">
        <f t="shared" si="52"/>
        <v>4.7388E-2</v>
      </c>
      <c r="AZ36" s="20"/>
      <c r="BA36" s="283">
        <v>2.4</v>
      </c>
      <c r="BB36" s="263">
        <f t="shared" si="53"/>
        <v>5.1695999999999991</v>
      </c>
      <c r="BC36" s="20"/>
      <c r="BD36" s="283">
        <v>0.21</v>
      </c>
      <c r="BE36" s="119">
        <f t="shared" si="54"/>
        <v>0.45233999999999996</v>
      </c>
      <c r="BF36" s="20"/>
      <c r="BG36" s="32">
        <v>0.02</v>
      </c>
      <c r="BH36" s="43">
        <f t="shared" si="55"/>
        <v>4.308E-2</v>
      </c>
      <c r="BI36" s="21"/>
      <c r="BJ36" s="34">
        <v>0.01</v>
      </c>
      <c r="BK36" s="119">
        <f t="shared" si="56"/>
        <v>2.154E-2</v>
      </c>
      <c r="BL36" s="20"/>
      <c r="BM36" s="283">
        <v>0.85</v>
      </c>
      <c r="BN36" s="119">
        <f t="shared" si="57"/>
        <v>1.8309</v>
      </c>
      <c r="BO36" s="18" t="s">
        <v>141</v>
      </c>
      <c r="BP36" s="183" t="s">
        <v>118</v>
      </c>
      <c r="BQ36" s="184" t="s">
        <v>110</v>
      </c>
      <c r="BR36" s="6"/>
      <c r="BS36" s="2"/>
    </row>
    <row r="37" spans="1:71" ht="15" customHeight="1" x14ac:dyDescent="0.25">
      <c r="A37" s="194">
        <f t="shared" si="23"/>
        <v>42759</v>
      </c>
      <c r="B37" s="285">
        <v>2290</v>
      </c>
      <c r="C37" s="44">
        <v>16.850000000000001</v>
      </c>
      <c r="D37" s="59">
        <v>7.64</v>
      </c>
      <c r="E37" s="14">
        <v>1</v>
      </c>
      <c r="F37" s="15">
        <v>1172</v>
      </c>
      <c r="G37" s="22">
        <f t="shared" si="43"/>
        <v>1172</v>
      </c>
      <c r="H37" s="119">
        <f t="shared" si="44"/>
        <v>2683.88</v>
      </c>
      <c r="I37" s="14">
        <v>1</v>
      </c>
      <c r="J37" s="15">
        <v>1128</v>
      </c>
      <c r="K37" s="15">
        <f t="shared" si="45"/>
        <v>1128</v>
      </c>
      <c r="L37" s="125">
        <f t="shared" si="46"/>
        <v>2583.12</v>
      </c>
      <c r="M37" s="16">
        <v>451</v>
      </c>
      <c r="N37" s="119">
        <f t="shared" si="47"/>
        <v>1032.79</v>
      </c>
      <c r="O37" s="29">
        <v>89.4</v>
      </c>
      <c r="P37" s="22">
        <v>100.3</v>
      </c>
      <c r="Q37" s="15">
        <v>75</v>
      </c>
      <c r="R37" s="15">
        <f t="shared" si="48"/>
        <v>145.3333333333332</v>
      </c>
      <c r="S37" s="119">
        <f t="shared" si="24"/>
        <v>332.81333333333305</v>
      </c>
      <c r="T37" s="14">
        <v>1</v>
      </c>
      <c r="U37" s="283">
        <v>2.6</v>
      </c>
      <c r="V37" s="22">
        <f t="shared" si="26"/>
        <v>2.6</v>
      </c>
      <c r="W37" s="119">
        <f t="shared" si="27"/>
        <v>5.9539999999999997</v>
      </c>
      <c r="X37" s="162" t="s">
        <v>62</v>
      </c>
      <c r="Y37" s="22">
        <v>2</v>
      </c>
      <c r="Z37" s="119">
        <f t="shared" si="35"/>
        <v>4.58</v>
      </c>
      <c r="AA37" s="160">
        <v>39.1</v>
      </c>
      <c r="AB37" s="164">
        <f t="shared" si="25"/>
        <v>89.539000000000001</v>
      </c>
      <c r="AC37" s="29">
        <v>16.829999999999998</v>
      </c>
      <c r="AD37" s="119">
        <f t="shared" si="28"/>
        <v>38.540699999999994</v>
      </c>
      <c r="AE37" s="31">
        <v>0.19700000000000001</v>
      </c>
      <c r="AF37" s="147">
        <f t="shared" si="29"/>
        <v>0.45112999999999998</v>
      </c>
      <c r="AG37" s="29">
        <v>0.67700000000000005</v>
      </c>
      <c r="AH37" s="119">
        <f t="shared" si="30"/>
        <v>1.5503300000000002</v>
      </c>
      <c r="AI37" s="22">
        <f t="shared" si="36"/>
        <v>39.974000000000004</v>
      </c>
      <c r="AJ37" s="22">
        <f t="shared" si="31"/>
        <v>91.54046000000001</v>
      </c>
      <c r="AK37" s="16"/>
      <c r="AL37" s="283">
        <v>1.61</v>
      </c>
      <c r="AM37" s="22">
        <f t="shared" si="32"/>
        <v>3.6869000000000001</v>
      </c>
      <c r="AN37" s="20"/>
      <c r="AO37" s="283">
        <v>0.6</v>
      </c>
      <c r="AP37" s="22">
        <f t="shared" si="49"/>
        <v>1.3740000000000001</v>
      </c>
      <c r="AQ37" s="33"/>
      <c r="AR37" s="22">
        <v>8.9999999999999993E-3</v>
      </c>
      <c r="AS37" s="22">
        <f t="shared" si="50"/>
        <v>2.061E-2</v>
      </c>
      <c r="AT37" s="21"/>
      <c r="AU37" s="264">
        <v>0.01</v>
      </c>
      <c r="AV37" s="259">
        <f t="shared" si="51"/>
        <v>2.2900000000000004E-2</v>
      </c>
      <c r="AW37" s="21"/>
      <c r="AX37" s="283">
        <v>3.1E-2</v>
      </c>
      <c r="AY37" s="262">
        <f t="shared" si="52"/>
        <v>7.0989999999999998E-2</v>
      </c>
      <c r="AZ37" s="20"/>
      <c r="BA37" s="283">
        <v>2.2000000000000002</v>
      </c>
      <c r="BB37" s="262">
        <f t="shared" si="53"/>
        <v>5.0380000000000003</v>
      </c>
      <c r="BC37" s="20"/>
      <c r="BD37" s="283">
        <v>0.2</v>
      </c>
      <c r="BE37" s="119">
        <f t="shared" si="54"/>
        <v>0.45800000000000002</v>
      </c>
      <c r="BF37" s="20"/>
      <c r="BG37" s="32">
        <v>0.02</v>
      </c>
      <c r="BH37" s="43">
        <f t="shared" si="55"/>
        <v>4.5800000000000007E-2</v>
      </c>
      <c r="BI37" s="21" t="s">
        <v>62</v>
      </c>
      <c r="BJ37" s="34">
        <v>0.01</v>
      </c>
      <c r="BK37" s="119">
        <f t="shared" si="56"/>
        <v>2.2900000000000004E-2</v>
      </c>
      <c r="BL37" s="20"/>
      <c r="BM37" s="283">
        <v>0.61</v>
      </c>
      <c r="BN37" s="119">
        <f t="shared" si="57"/>
        <v>1.3968999999999998</v>
      </c>
      <c r="BO37" s="18" t="s">
        <v>141</v>
      </c>
      <c r="BP37" s="183" t="s">
        <v>118</v>
      </c>
      <c r="BQ37" s="184" t="s">
        <v>108</v>
      </c>
      <c r="BR37" s="6"/>
      <c r="BS37" s="2"/>
    </row>
    <row r="38" spans="1:71" ht="15" customHeight="1" x14ac:dyDescent="0.25">
      <c r="A38" s="194">
        <f t="shared" si="23"/>
        <v>42760</v>
      </c>
      <c r="B38" s="285">
        <v>2310</v>
      </c>
      <c r="C38" s="44">
        <v>17.14</v>
      </c>
      <c r="D38" s="59">
        <v>7.9</v>
      </c>
      <c r="E38" s="14">
        <v>1</v>
      </c>
      <c r="F38" s="15">
        <v>1115</v>
      </c>
      <c r="G38" s="22">
        <f t="shared" si="43"/>
        <v>1115</v>
      </c>
      <c r="H38" s="119">
        <f t="shared" si="44"/>
        <v>2575.65</v>
      </c>
      <c r="I38" s="14">
        <v>1</v>
      </c>
      <c r="J38" s="15">
        <v>1007</v>
      </c>
      <c r="K38" s="15">
        <f t="shared" si="45"/>
        <v>1007</v>
      </c>
      <c r="L38" s="125">
        <f t="shared" si="46"/>
        <v>2326.17</v>
      </c>
      <c r="M38" s="16">
        <v>302</v>
      </c>
      <c r="N38" s="119">
        <f t="shared" si="47"/>
        <v>697.62</v>
      </c>
      <c r="O38" s="29">
        <v>90.5</v>
      </c>
      <c r="P38" s="22">
        <v>102.1</v>
      </c>
      <c r="Q38" s="15">
        <v>74</v>
      </c>
      <c r="R38" s="15">
        <f t="shared" si="48"/>
        <v>156.75675675675669</v>
      </c>
      <c r="S38" s="119">
        <f t="shared" si="24"/>
        <v>362.10810810810796</v>
      </c>
      <c r="T38" s="14">
        <v>1</v>
      </c>
      <c r="U38" s="283">
        <v>2.8</v>
      </c>
      <c r="V38" s="22">
        <f t="shared" si="26"/>
        <v>2.8</v>
      </c>
      <c r="W38" s="119">
        <f t="shared" si="27"/>
        <v>6.468</v>
      </c>
      <c r="X38" s="162"/>
      <c r="Y38" s="22">
        <v>1.3</v>
      </c>
      <c r="Z38" s="119">
        <f t="shared" si="35"/>
        <v>3.0030000000000001</v>
      </c>
      <c r="AA38" s="160">
        <v>36.299999999999997</v>
      </c>
      <c r="AB38" s="164">
        <f t="shared" si="25"/>
        <v>83.852999999999994</v>
      </c>
      <c r="AC38" s="29">
        <v>15.82</v>
      </c>
      <c r="AD38" s="119">
        <f t="shared" si="28"/>
        <v>36.544199999999996</v>
      </c>
      <c r="AE38" s="31">
        <v>0.122</v>
      </c>
      <c r="AF38" s="147">
        <f t="shared" si="29"/>
        <v>0.28182000000000001</v>
      </c>
      <c r="AG38" s="29">
        <v>0.36199999999999999</v>
      </c>
      <c r="AH38" s="119">
        <f t="shared" si="30"/>
        <v>0.83622000000000007</v>
      </c>
      <c r="AI38" s="22">
        <f t="shared" si="36"/>
        <v>36.783999999999999</v>
      </c>
      <c r="AJ38" s="22">
        <f t="shared" si="31"/>
        <v>84.971039999999988</v>
      </c>
      <c r="AK38" s="16"/>
      <c r="AL38" s="283">
        <v>0.65</v>
      </c>
      <c r="AM38" s="22">
        <f t="shared" si="32"/>
        <v>1.5015000000000001</v>
      </c>
      <c r="AN38" s="20"/>
      <c r="AO38" s="283">
        <v>0.57999999999999996</v>
      </c>
      <c r="AP38" s="22">
        <f t="shared" si="49"/>
        <v>1.3397999999999999</v>
      </c>
      <c r="AQ38" s="33"/>
      <c r="AR38" s="283">
        <v>8.9999999999999993E-3</v>
      </c>
      <c r="AS38" s="22">
        <f t="shared" si="50"/>
        <v>2.0789999999999999E-2</v>
      </c>
      <c r="AT38" s="21"/>
      <c r="AU38" s="264">
        <v>0.01</v>
      </c>
      <c r="AV38" s="260">
        <f t="shared" si="51"/>
        <v>2.3100000000000002E-2</v>
      </c>
      <c r="AW38" s="21"/>
      <c r="AX38" s="283">
        <v>3.9E-2</v>
      </c>
      <c r="AY38" s="263">
        <f t="shared" si="52"/>
        <v>9.0090000000000003E-2</v>
      </c>
      <c r="AZ38" s="20"/>
      <c r="BA38" s="283">
        <v>2.1</v>
      </c>
      <c r="BB38" s="263">
        <f t="shared" si="53"/>
        <v>4.851</v>
      </c>
      <c r="BC38" s="20"/>
      <c r="BD38" s="283">
        <v>0.17</v>
      </c>
      <c r="BE38" s="119">
        <f t="shared" si="54"/>
        <v>0.39270000000000005</v>
      </c>
      <c r="BF38" s="20"/>
      <c r="BG38" s="283">
        <v>0.01</v>
      </c>
      <c r="BH38" s="43">
        <f t="shared" si="55"/>
        <v>2.3100000000000002E-2</v>
      </c>
      <c r="BI38" s="21"/>
      <c r="BJ38" s="283">
        <v>0.01</v>
      </c>
      <c r="BK38" s="119">
        <f t="shared" si="56"/>
        <v>2.3100000000000002E-2</v>
      </c>
      <c r="BL38" s="20"/>
      <c r="BM38" s="283">
        <v>0.83</v>
      </c>
      <c r="BN38" s="119">
        <f t="shared" si="57"/>
        <v>1.9173</v>
      </c>
      <c r="BO38" s="18" t="s">
        <v>141</v>
      </c>
      <c r="BP38" s="183" t="s">
        <v>118</v>
      </c>
      <c r="BQ38" s="184" t="s">
        <v>110</v>
      </c>
      <c r="BR38" s="6"/>
      <c r="BS38" s="2"/>
    </row>
    <row r="39" spans="1:71" ht="15" customHeight="1" x14ac:dyDescent="0.25">
      <c r="A39" s="194">
        <f t="shared" si="23"/>
        <v>42761</v>
      </c>
      <c r="B39" s="285">
        <v>2196</v>
      </c>
      <c r="C39" s="44">
        <v>17.64</v>
      </c>
      <c r="D39" s="59">
        <v>8.01</v>
      </c>
      <c r="E39" s="14">
        <v>1</v>
      </c>
      <c r="F39" s="15">
        <v>921</v>
      </c>
      <c r="G39" s="22">
        <f t="shared" si="43"/>
        <v>921</v>
      </c>
      <c r="H39" s="119">
        <f t="shared" si="44"/>
        <v>2022.5160000000001</v>
      </c>
      <c r="I39" s="14">
        <v>1</v>
      </c>
      <c r="J39" s="15">
        <v>778</v>
      </c>
      <c r="K39" s="15">
        <f t="shared" si="45"/>
        <v>778</v>
      </c>
      <c r="L39" s="125">
        <f t="shared" si="46"/>
        <v>1708.4880000000001</v>
      </c>
      <c r="M39" s="16">
        <v>247</v>
      </c>
      <c r="N39" s="119">
        <f t="shared" si="47"/>
        <v>542.41200000000003</v>
      </c>
      <c r="O39" s="29">
        <v>91.3</v>
      </c>
      <c r="P39" s="22">
        <v>98.7</v>
      </c>
      <c r="Q39" s="15">
        <v>48</v>
      </c>
      <c r="R39" s="15">
        <f t="shared" si="48"/>
        <v>154.16666666666677</v>
      </c>
      <c r="S39" s="119">
        <f t="shared" si="24"/>
        <v>338.55000000000024</v>
      </c>
      <c r="T39" s="14">
        <v>1</v>
      </c>
      <c r="U39" s="283">
        <v>2.6</v>
      </c>
      <c r="V39" s="22">
        <f t="shared" si="26"/>
        <v>2.6</v>
      </c>
      <c r="W39" s="119">
        <f t="shared" si="27"/>
        <v>5.7096</v>
      </c>
      <c r="X39" s="162" t="s">
        <v>62</v>
      </c>
      <c r="Y39" s="22">
        <v>2</v>
      </c>
      <c r="Z39" s="119">
        <f t="shared" si="35"/>
        <v>4.3920000000000003</v>
      </c>
      <c r="AA39" s="160">
        <v>30.8</v>
      </c>
      <c r="AB39" s="164">
        <f t="shared" si="25"/>
        <v>67.636800000000008</v>
      </c>
      <c r="AC39" s="29">
        <v>11.98</v>
      </c>
      <c r="AD39" s="119">
        <f t="shared" si="28"/>
        <v>26.30808</v>
      </c>
      <c r="AE39" s="31">
        <v>0.152</v>
      </c>
      <c r="AF39" s="147">
        <f t="shared" si="29"/>
        <v>0.33379199999999998</v>
      </c>
      <c r="AG39" s="29">
        <v>0.39100000000000001</v>
      </c>
      <c r="AH39" s="119">
        <f t="shared" si="30"/>
        <v>0.85863600000000007</v>
      </c>
      <c r="AI39" s="22">
        <f t="shared" si="36"/>
        <v>31.343000000000004</v>
      </c>
      <c r="AJ39" s="22">
        <f t="shared" si="31"/>
        <v>68.829228000000001</v>
      </c>
      <c r="AK39" s="16"/>
      <c r="AL39" s="283">
        <v>2.2799999999999998</v>
      </c>
      <c r="AM39" s="22">
        <f t="shared" si="32"/>
        <v>5.0068799999999989</v>
      </c>
      <c r="AN39" s="20"/>
      <c r="AO39" s="283">
        <v>0.53</v>
      </c>
      <c r="AP39" s="22">
        <f t="shared" si="49"/>
        <v>1.16388</v>
      </c>
      <c r="AQ39" s="33"/>
      <c r="AR39" s="283">
        <v>7.0000000000000001E-3</v>
      </c>
      <c r="AS39" s="22">
        <f t="shared" si="50"/>
        <v>1.5372E-2</v>
      </c>
      <c r="AT39" s="21" t="s">
        <v>62</v>
      </c>
      <c r="AU39" s="264">
        <v>0.01</v>
      </c>
      <c r="AV39" s="259">
        <f t="shared" si="51"/>
        <v>2.196E-2</v>
      </c>
      <c r="AW39" s="21"/>
      <c r="AX39" s="283">
        <v>3.3000000000000002E-2</v>
      </c>
      <c r="AY39" s="262">
        <f t="shared" si="52"/>
        <v>7.2468000000000005E-2</v>
      </c>
      <c r="AZ39" s="20"/>
      <c r="BA39" s="283">
        <v>1.3</v>
      </c>
      <c r="BB39" s="262">
        <f t="shared" si="53"/>
        <v>2.8548</v>
      </c>
      <c r="BC39" s="20"/>
      <c r="BD39" s="283">
        <v>0.14000000000000001</v>
      </c>
      <c r="BE39" s="119">
        <f t="shared" si="54"/>
        <v>0.30744000000000005</v>
      </c>
      <c r="BF39" s="20" t="s">
        <v>62</v>
      </c>
      <c r="BG39" s="283">
        <v>0.01</v>
      </c>
      <c r="BH39" s="43">
        <f t="shared" si="55"/>
        <v>2.196E-2</v>
      </c>
      <c r="BI39" s="21" t="s">
        <v>62</v>
      </c>
      <c r="BJ39" s="34">
        <v>0.01</v>
      </c>
      <c r="BK39" s="119">
        <f t="shared" si="56"/>
        <v>2.196E-2</v>
      </c>
      <c r="BL39" s="20"/>
      <c r="BM39" s="283">
        <v>0.86</v>
      </c>
      <c r="BN39" s="119">
        <f t="shared" si="57"/>
        <v>1.88856</v>
      </c>
      <c r="BO39" s="18" t="s">
        <v>141</v>
      </c>
      <c r="BP39" s="183" t="s">
        <v>118</v>
      </c>
      <c r="BQ39" s="184"/>
      <c r="BR39" s="6" t="s">
        <v>134</v>
      </c>
      <c r="BS39" s="2"/>
    </row>
    <row r="40" spans="1:71" ht="15" customHeight="1" x14ac:dyDescent="0.25">
      <c r="A40" s="194">
        <f t="shared" si="23"/>
        <v>42762</v>
      </c>
      <c r="B40" s="285">
        <v>2188</v>
      </c>
      <c r="C40" s="44">
        <v>17.7</v>
      </c>
      <c r="D40" s="59">
        <v>7.93</v>
      </c>
      <c r="E40" s="14">
        <v>1</v>
      </c>
      <c r="F40" s="15">
        <v>1262</v>
      </c>
      <c r="G40" s="22">
        <f t="shared" si="43"/>
        <v>1262</v>
      </c>
      <c r="H40" s="119">
        <f t="shared" si="44"/>
        <v>2761.2559999999999</v>
      </c>
      <c r="I40" s="14">
        <v>1</v>
      </c>
      <c r="J40" s="15">
        <v>1188</v>
      </c>
      <c r="K40" s="15">
        <f t="shared" si="45"/>
        <v>1188</v>
      </c>
      <c r="L40" s="125">
        <f t="shared" si="46"/>
        <v>2599.3440000000001</v>
      </c>
      <c r="M40" s="16">
        <v>302</v>
      </c>
      <c r="N40" s="119">
        <f t="shared" si="47"/>
        <v>660.77599999999995</v>
      </c>
      <c r="O40" s="29">
        <v>89.3</v>
      </c>
      <c r="P40" s="22">
        <v>102.4</v>
      </c>
      <c r="Q40" s="15">
        <v>72</v>
      </c>
      <c r="R40" s="15">
        <f t="shared" si="48"/>
        <v>181.94444444444457</v>
      </c>
      <c r="S40" s="119">
        <f t="shared" si="24"/>
        <v>398.09444444444472</v>
      </c>
      <c r="T40" s="14">
        <v>1</v>
      </c>
      <c r="U40" s="283">
        <v>3.9</v>
      </c>
      <c r="V40" s="22">
        <f t="shared" si="26"/>
        <v>3.9</v>
      </c>
      <c r="W40" s="119">
        <f t="shared" si="27"/>
        <v>8.533199999999999</v>
      </c>
      <c r="X40" s="162" t="s">
        <v>62</v>
      </c>
      <c r="Y40" s="22">
        <v>2</v>
      </c>
      <c r="Z40" s="119">
        <f t="shared" si="35"/>
        <v>4.3760000000000003</v>
      </c>
      <c r="AA40" s="160">
        <v>38.5</v>
      </c>
      <c r="AB40" s="164">
        <f t="shared" si="25"/>
        <v>84.238</v>
      </c>
      <c r="AC40" s="29">
        <v>15.75</v>
      </c>
      <c r="AD40" s="119">
        <f t="shared" si="28"/>
        <v>34.460999999999999</v>
      </c>
      <c r="AE40" s="31">
        <v>0.1</v>
      </c>
      <c r="AF40" s="147">
        <f t="shared" si="29"/>
        <v>0.21880000000000002</v>
      </c>
      <c r="AG40" s="29">
        <v>0.2</v>
      </c>
      <c r="AH40" s="119">
        <f t="shared" si="30"/>
        <v>0.43760000000000004</v>
      </c>
      <c r="AI40" s="22">
        <f t="shared" si="36"/>
        <v>38.800000000000004</v>
      </c>
      <c r="AJ40" s="22">
        <f t="shared" si="31"/>
        <v>84.894400000000005</v>
      </c>
      <c r="AK40" s="16"/>
      <c r="AL40" s="283">
        <v>1.96</v>
      </c>
      <c r="AM40" s="22">
        <f t="shared" si="32"/>
        <v>4.2884799999999998</v>
      </c>
      <c r="AN40" s="20"/>
      <c r="AO40" s="283">
        <v>0.67</v>
      </c>
      <c r="AP40" s="22">
        <f t="shared" si="49"/>
        <v>1.4659599999999999</v>
      </c>
      <c r="AQ40" s="33"/>
      <c r="AR40" s="283">
        <v>1.2E-2</v>
      </c>
      <c r="AS40" s="22">
        <f t="shared" si="50"/>
        <v>2.6256000000000002E-2</v>
      </c>
      <c r="AT40" s="21" t="s">
        <v>62</v>
      </c>
      <c r="AU40" s="264">
        <v>0.01</v>
      </c>
      <c r="AV40" s="260">
        <f t="shared" si="51"/>
        <v>2.188E-2</v>
      </c>
      <c r="AW40" s="21"/>
      <c r="AX40" s="283">
        <v>4.1000000000000002E-2</v>
      </c>
      <c r="AY40" s="263">
        <f t="shared" si="52"/>
        <v>8.9707999999999996E-2</v>
      </c>
      <c r="AZ40" s="20"/>
      <c r="BA40" s="283">
        <v>3.6</v>
      </c>
      <c r="BB40" s="263">
        <f t="shared" si="53"/>
        <v>7.8768000000000002</v>
      </c>
      <c r="BC40" s="20"/>
      <c r="BD40" s="283">
        <v>0.21</v>
      </c>
      <c r="BE40" s="119">
        <f t="shared" si="54"/>
        <v>0.45947999999999994</v>
      </c>
      <c r="BF40" s="20"/>
      <c r="BG40" s="283">
        <v>0.02</v>
      </c>
      <c r="BH40" s="43">
        <f t="shared" si="55"/>
        <v>4.376E-2</v>
      </c>
      <c r="BI40" s="21" t="s">
        <v>62</v>
      </c>
      <c r="BJ40" s="283">
        <v>0.01</v>
      </c>
      <c r="BK40" s="119">
        <f t="shared" si="56"/>
        <v>2.188E-2</v>
      </c>
      <c r="BL40" s="20"/>
      <c r="BM40" s="283">
        <v>1.1000000000000001</v>
      </c>
      <c r="BN40" s="119">
        <f t="shared" si="57"/>
        <v>2.4068000000000001</v>
      </c>
      <c r="BO40" s="18" t="s">
        <v>141</v>
      </c>
      <c r="BP40" s="183" t="s">
        <v>118</v>
      </c>
      <c r="BQ40" s="184" t="s">
        <v>108</v>
      </c>
      <c r="BR40" s="6"/>
      <c r="BS40" s="2"/>
    </row>
    <row r="41" spans="1:71" ht="15" customHeight="1" x14ac:dyDescent="0.25">
      <c r="A41" s="194">
        <f t="shared" si="23"/>
        <v>42763</v>
      </c>
      <c r="B41" s="285">
        <v>1722</v>
      </c>
      <c r="C41" s="44">
        <v>18.53</v>
      </c>
      <c r="D41" s="59">
        <v>8.5399999999999991</v>
      </c>
      <c r="E41" s="14">
        <v>1</v>
      </c>
      <c r="F41" s="15">
        <v>506</v>
      </c>
      <c r="G41" s="22">
        <f t="shared" si="43"/>
        <v>506</v>
      </c>
      <c r="H41" s="119">
        <f t="shared" si="44"/>
        <v>871.33199999999999</v>
      </c>
      <c r="I41" s="14">
        <v>1</v>
      </c>
      <c r="J41" s="15">
        <v>448</v>
      </c>
      <c r="K41" s="15">
        <f t="shared" si="45"/>
        <v>448</v>
      </c>
      <c r="L41" s="125">
        <f t="shared" si="46"/>
        <v>771.45600000000002</v>
      </c>
      <c r="M41" s="16">
        <v>104</v>
      </c>
      <c r="N41" s="119">
        <f t="shared" si="47"/>
        <v>179.08799999999999</v>
      </c>
      <c r="O41" s="29">
        <v>88.4</v>
      </c>
      <c r="P41" s="22">
        <v>93</v>
      </c>
      <c r="Q41" s="15">
        <v>74</v>
      </c>
      <c r="R41" s="15">
        <f t="shared" si="48"/>
        <v>62.16216216216209</v>
      </c>
      <c r="S41" s="119">
        <f t="shared" si="24"/>
        <v>107.04324324324313</v>
      </c>
      <c r="T41" s="14">
        <v>1</v>
      </c>
      <c r="U41" s="283">
        <v>1.5</v>
      </c>
      <c r="V41" s="22">
        <f t="shared" si="26"/>
        <v>1.5</v>
      </c>
      <c r="W41" s="119">
        <f t="shared" si="27"/>
        <v>2.5830000000000002</v>
      </c>
      <c r="X41" s="162"/>
      <c r="Y41" s="283">
        <v>1.9</v>
      </c>
      <c r="Z41" s="119">
        <f t="shared" si="35"/>
        <v>3.2717999999999998</v>
      </c>
      <c r="AA41" s="160">
        <v>17</v>
      </c>
      <c r="AB41" s="164">
        <f t="shared" si="25"/>
        <v>29.274000000000001</v>
      </c>
      <c r="AC41" s="29">
        <v>6.71</v>
      </c>
      <c r="AD41" s="119">
        <f t="shared" si="28"/>
        <v>11.554620000000002</v>
      </c>
      <c r="AE41" s="31">
        <v>0.1</v>
      </c>
      <c r="AF41" s="147">
        <f t="shared" si="29"/>
        <v>0.17220000000000002</v>
      </c>
      <c r="AG41" s="29">
        <v>0.2</v>
      </c>
      <c r="AH41" s="119">
        <f t="shared" si="30"/>
        <v>0.34440000000000004</v>
      </c>
      <c r="AI41" s="22">
        <f t="shared" si="36"/>
        <v>17.3</v>
      </c>
      <c r="AJ41" s="22">
        <f t="shared" si="31"/>
        <v>29.790600000000001</v>
      </c>
      <c r="AK41" s="16"/>
      <c r="AL41" s="283">
        <v>0.6</v>
      </c>
      <c r="AM41" s="22">
        <f t="shared" si="32"/>
        <v>1.0332000000000001</v>
      </c>
      <c r="AN41" s="20"/>
      <c r="AO41" s="283">
        <v>0.38</v>
      </c>
      <c r="AP41" s="22">
        <f t="shared" si="49"/>
        <v>0.65436000000000005</v>
      </c>
      <c r="AQ41" s="33" t="s">
        <v>62</v>
      </c>
      <c r="AR41" s="22">
        <v>5.0000000000000001E-3</v>
      </c>
      <c r="AS41" s="22">
        <f t="shared" si="50"/>
        <v>8.6099999999999996E-3</v>
      </c>
      <c r="AT41" s="21" t="s">
        <v>62</v>
      </c>
      <c r="AU41" s="264">
        <v>0.01</v>
      </c>
      <c r="AV41" s="259">
        <f t="shared" si="51"/>
        <v>1.7219999999999999E-2</v>
      </c>
      <c r="AW41" s="21"/>
      <c r="AX41" s="283">
        <v>8.9999999999999993E-3</v>
      </c>
      <c r="AY41" s="262">
        <f t="shared" si="52"/>
        <v>1.5498E-2</v>
      </c>
      <c r="AZ41" s="20"/>
      <c r="BA41" s="283">
        <v>0.7</v>
      </c>
      <c r="BB41" s="262">
        <f t="shared" si="53"/>
        <v>1.2053999999999998</v>
      </c>
      <c r="BC41" s="20"/>
      <c r="BD41" s="283">
        <v>0.14000000000000001</v>
      </c>
      <c r="BE41" s="119">
        <f t="shared" si="54"/>
        <v>0.24108000000000002</v>
      </c>
      <c r="BF41" s="20" t="s">
        <v>62</v>
      </c>
      <c r="BG41" s="283">
        <v>0.01</v>
      </c>
      <c r="BH41" s="43">
        <f t="shared" si="55"/>
        <v>1.7219999999999999E-2</v>
      </c>
      <c r="BI41" s="21" t="s">
        <v>62</v>
      </c>
      <c r="BJ41" s="34">
        <v>0.01</v>
      </c>
      <c r="BK41" s="119">
        <f t="shared" si="56"/>
        <v>1.7219999999999999E-2</v>
      </c>
      <c r="BL41" s="20"/>
      <c r="BM41" s="283">
        <v>0.49</v>
      </c>
      <c r="BN41" s="119">
        <f t="shared" si="57"/>
        <v>0.84377999999999997</v>
      </c>
      <c r="BO41" s="18" t="s">
        <v>141</v>
      </c>
      <c r="BP41" s="183" t="s">
        <v>118</v>
      </c>
      <c r="BQ41" s="184"/>
      <c r="BR41" s="6"/>
      <c r="BS41" s="2"/>
    </row>
    <row r="42" spans="1:71" ht="15" customHeight="1" x14ac:dyDescent="0.25">
      <c r="A42" s="194">
        <f t="shared" si="23"/>
        <v>42764</v>
      </c>
      <c r="B42" s="285">
        <v>909</v>
      </c>
      <c r="C42" s="44">
        <v>15.63</v>
      </c>
      <c r="D42" s="59">
        <v>8.17</v>
      </c>
      <c r="E42" s="14">
        <v>1</v>
      </c>
      <c r="F42" s="15">
        <v>240</v>
      </c>
      <c r="G42" s="22">
        <f t="shared" si="43"/>
        <v>240</v>
      </c>
      <c r="H42" s="119">
        <f t="shared" si="44"/>
        <v>218.16</v>
      </c>
      <c r="I42" s="14">
        <v>1</v>
      </c>
      <c r="J42" s="15">
        <v>137</v>
      </c>
      <c r="K42" s="15">
        <f t="shared" si="45"/>
        <v>137</v>
      </c>
      <c r="L42" s="125">
        <f t="shared" si="46"/>
        <v>124.533</v>
      </c>
      <c r="M42" s="16">
        <v>40</v>
      </c>
      <c r="N42" s="119">
        <f t="shared" si="47"/>
        <v>36.36</v>
      </c>
      <c r="O42" s="29">
        <v>89.4</v>
      </c>
      <c r="P42" s="22">
        <v>95.7</v>
      </c>
      <c r="Q42" s="15">
        <v>74</v>
      </c>
      <c r="R42" s="15">
        <f t="shared" si="48"/>
        <v>85.135135135135101</v>
      </c>
      <c r="S42" s="119">
        <f t="shared" si="24"/>
        <v>77.387837837837807</v>
      </c>
      <c r="T42" s="14">
        <v>1</v>
      </c>
      <c r="U42" s="283">
        <v>1.7</v>
      </c>
      <c r="V42" s="22">
        <f t="shared" si="26"/>
        <v>1.7</v>
      </c>
      <c r="W42" s="119">
        <f t="shared" si="27"/>
        <v>1.5452999999999999</v>
      </c>
      <c r="X42" s="162"/>
      <c r="Y42" s="283">
        <v>0.5</v>
      </c>
      <c r="Z42" s="119">
        <f t="shared" si="35"/>
        <v>0.45450000000000002</v>
      </c>
      <c r="AA42" s="160">
        <v>7.7</v>
      </c>
      <c r="AB42" s="164">
        <f t="shared" si="25"/>
        <v>6.9992999999999999</v>
      </c>
      <c r="AC42" s="29">
        <v>3.47</v>
      </c>
      <c r="AD42" s="119">
        <f t="shared" si="28"/>
        <v>3.1542300000000001</v>
      </c>
      <c r="AE42" s="31">
        <v>0.17899999999999999</v>
      </c>
      <c r="AF42" s="147">
        <f t="shared" si="29"/>
        <v>0.16271099999999999</v>
      </c>
      <c r="AG42" s="29">
        <v>2.8119999999999998</v>
      </c>
      <c r="AH42" s="119">
        <f t="shared" si="30"/>
        <v>2.5561079999999996</v>
      </c>
      <c r="AI42" s="22">
        <f t="shared" si="36"/>
        <v>10.691000000000001</v>
      </c>
      <c r="AJ42" s="22">
        <f t="shared" si="31"/>
        <v>9.7181189999999997</v>
      </c>
      <c r="AK42" s="16"/>
      <c r="AL42" s="283">
        <v>0.53</v>
      </c>
      <c r="AM42" s="22">
        <f t="shared" si="32"/>
        <v>0.48177000000000003</v>
      </c>
      <c r="AN42" s="20"/>
      <c r="AO42" s="283">
        <v>0.54</v>
      </c>
      <c r="AP42" s="22">
        <f t="shared" si="49"/>
        <v>0.49086000000000002</v>
      </c>
      <c r="AQ42" s="33"/>
      <c r="AR42" s="283">
        <v>7.0000000000000001E-3</v>
      </c>
      <c r="AS42" s="22">
        <f t="shared" si="50"/>
        <v>6.3630000000000006E-3</v>
      </c>
      <c r="AT42" s="21" t="s">
        <v>62</v>
      </c>
      <c r="AU42" s="264">
        <v>0.01</v>
      </c>
      <c r="AV42" s="260">
        <f t="shared" si="51"/>
        <v>9.0899999999999991E-3</v>
      </c>
      <c r="AW42" s="21"/>
      <c r="AX42" s="283">
        <v>2.5000000000000001E-2</v>
      </c>
      <c r="AY42" s="263">
        <f t="shared" si="52"/>
        <v>2.2725000000000002E-2</v>
      </c>
      <c r="AZ42" s="20"/>
      <c r="BA42" s="283">
        <v>1.4</v>
      </c>
      <c r="BB42" s="263">
        <f t="shared" si="53"/>
        <v>1.2726</v>
      </c>
      <c r="BC42" s="20"/>
      <c r="BD42" s="283">
        <v>0.08</v>
      </c>
      <c r="BE42" s="119">
        <f t="shared" si="54"/>
        <v>7.2719999999999993E-2</v>
      </c>
      <c r="BF42" s="20" t="s">
        <v>62</v>
      </c>
      <c r="BG42" s="283">
        <v>0.01</v>
      </c>
      <c r="BH42" s="43">
        <f t="shared" si="55"/>
        <v>9.0899999999999991E-3</v>
      </c>
      <c r="BI42" s="21" t="s">
        <v>62</v>
      </c>
      <c r="BJ42" s="283">
        <v>0.01</v>
      </c>
      <c r="BK42" s="119">
        <f t="shared" si="56"/>
        <v>9.0899999999999991E-3</v>
      </c>
      <c r="BL42" s="20"/>
      <c r="BM42" s="283">
        <v>1</v>
      </c>
      <c r="BN42" s="119">
        <f t="shared" si="57"/>
        <v>0.90900000000000003</v>
      </c>
      <c r="BO42" s="18" t="s">
        <v>141</v>
      </c>
      <c r="BP42" s="183" t="s">
        <v>118</v>
      </c>
      <c r="BQ42" s="184"/>
      <c r="BR42" s="6"/>
      <c r="BS42" s="2"/>
    </row>
    <row r="43" spans="1:71" ht="15" customHeight="1" x14ac:dyDescent="0.25">
      <c r="A43" s="194">
        <f t="shared" si="23"/>
        <v>42765</v>
      </c>
      <c r="B43" s="285">
        <v>2047</v>
      </c>
      <c r="C43" s="44">
        <v>14.78</v>
      </c>
      <c r="D43" s="59">
        <v>8.19</v>
      </c>
      <c r="E43" s="14">
        <v>1</v>
      </c>
      <c r="F43" s="15">
        <v>881</v>
      </c>
      <c r="G43" s="22">
        <f t="shared" si="43"/>
        <v>881</v>
      </c>
      <c r="H43" s="119">
        <f t="shared" si="44"/>
        <v>1803.4069999999999</v>
      </c>
      <c r="I43" s="14">
        <v>1</v>
      </c>
      <c r="J43" s="15">
        <v>744</v>
      </c>
      <c r="K43" s="15">
        <f t="shared" si="45"/>
        <v>744</v>
      </c>
      <c r="L43" s="125">
        <f t="shared" si="46"/>
        <v>1522.9680000000001</v>
      </c>
      <c r="M43" s="16">
        <v>166</v>
      </c>
      <c r="N43" s="119">
        <f t="shared" si="47"/>
        <v>339.80200000000002</v>
      </c>
      <c r="O43" s="29">
        <v>90.1</v>
      </c>
      <c r="P43" s="22">
        <v>100.2</v>
      </c>
      <c r="Q43" s="15">
        <v>73</v>
      </c>
      <c r="R43" s="15">
        <f t="shared" si="48"/>
        <v>138.35616438356178</v>
      </c>
      <c r="S43" s="119">
        <f t="shared" si="24"/>
        <v>283.21506849315091</v>
      </c>
      <c r="T43" s="14">
        <v>1</v>
      </c>
      <c r="U43" s="283">
        <v>2.9</v>
      </c>
      <c r="V43" s="22">
        <f t="shared" si="26"/>
        <v>2.9</v>
      </c>
      <c r="W43" s="119">
        <f t="shared" si="27"/>
        <v>5.9363000000000001</v>
      </c>
      <c r="X43" s="162"/>
      <c r="Y43" s="283">
        <v>8.3000000000000007</v>
      </c>
      <c r="Z43" s="119">
        <f t="shared" si="35"/>
        <v>16.990100000000002</v>
      </c>
      <c r="AA43" s="160">
        <v>26.6</v>
      </c>
      <c r="AB43" s="164">
        <f t="shared" si="25"/>
        <v>54.450200000000002</v>
      </c>
      <c r="AC43" s="29">
        <v>11.05</v>
      </c>
      <c r="AD43" s="119">
        <f t="shared" si="28"/>
        <v>22.619350000000001</v>
      </c>
      <c r="AE43" s="362">
        <v>0.30099999999999999</v>
      </c>
      <c r="AF43" s="363">
        <f t="shared" si="29"/>
        <v>0.61614699999999989</v>
      </c>
      <c r="AG43" s="29">
        <v>1.7470000000000001</v>
      </c>
      <c r="AH43" s="119">
        <f t="shared" si="30"/>
        <v>3.5761090000000002</v>
      </c>
      <c r="AI43" s="22">
        <f t="shared" si="36"/>
        <v>28.648</v>
      </c>
      <c r="AJ43" s="22">
        <f t="shared" si="31"/>
        <v>58.642455999999996</v>
      </c>
      <c r="AK43" s="16"/>
      <c r="AL43" s="283">
        <v>0.79</v>
      </c>
      <c r="AM43" s="22">
        <f t="shared" si="32"/>
        <v>1.6171300000000002</v>
      </c>
      <c r="AN43" s="20"/>
      <c r="AO43" s="283">
        <v>0.56000000000000005</v>
      </c>
      <c r="AP43" s="22">
        <f t="shared" si="49"/>
        <v>1.1463200000000002</v>
      </c>
      <c r="AQ43" s="33"/>
      <c r="AR43" s="283">
        <v>0.01</v>
      </c>
      <c r="AS43" s="22">
        <f t="shared" si="50"/>
        <v>2.0469999999999999E-2</v>
      </c>
      <c r="AT43" s="21" t="s">
        <v>62</v>
      </c>
      <c r="AU43" s="264">
        <v>0.01</v>
      </c>
      <c r="AV43" s="259">
        <f t="shared" si="51"/>
        <v>2.0469999999999999E-2</v>
      </c>
      <c r="AW43" s="21"/>
      <c r="AX43" s="283">
        <v>3.4000000000000002E-2</v>
      </c>
      <c r="AY43" s="262">
        <f t="shared" si="52"/>
        <v>6.9597999999999993E-2</v>
      </c>
      <c r="AZ43" s="20"/>
      <c r="BA43" s="283">
        <v>2.7</v>
      </c>
      <c r="BB43" s="262">
        <f t="shared" si="53"/>
        <v>5.5269000000000004</v>
      </c>
      <c r="BC43" s="20"/>
      <c r="BD43" s="283">
        <v>0.17</v>
      </c>
      <c r="BE43" s="119">
        <f t="shared" si="54"/>
        <v>0.34799000000000002</v>
      </c>
      <c r="BF43" s="20"/>
      <c r="BG43" s="283">
        <v>0.01</v>
      </c>
      <c r="BH43" s="43">
        <f t="shared" si="55"/>
        <v>2.0469999999999999E-2</v>
      </c>
      <c r="BI43" s="21" t="s">
        <v>62</v>
      </c>
      <c r="BJ43" s="34">
        <v>0.01</v>
      </c>
      <c r="BK43" s="119">
        <f t="shared" si="56"/>
        <v>2.0469999999999999E-2</v>
      </c>
      <c r="BL43" s="20"/>
      <c r="BM43" s="283">
        <v>0.84</v>
      </c>
      <c r="BN43" s="119">
        <f t="shared" si="57"/>
        <v>1.7194800000000001</v>
      </c>
      <c r="BO43" s="18" t="s">
        <v>141</v>
      </c>
      <c r="BP43" s="183" t="s">
        <v>118</v>
      </c>
      <c r="BQ43" s="184" t="s">
        <v>108</v>
      </c>
      <c r="BR43" s="6"/>
      <c r="BS43" s="2"/>
    </row>
    <row r="44" spans="1:71" ht="15" customHeight="1" x14ac:dyDescent="0.25">
      <c r="A44" s="308">
        <f t="shared" si="23"/>
        <v>42766</v>
      </c>
      <c r="B44" s="285">
        <v>2353</v>
      </c>
      <c r="C44" s="44">
        <v>17.97</v>
      </c>
      <c r="D44" s="59">
        <v>7.88</v>
      </c>
      <c r="E44" s="14">
        <v>1</v>
      </c>
      <c r="F44" s="15">
        <v>900</v>
      </c>
      <c r="G44" s="22">
        <f t="shared" si="43"/>
        <v>900</v>
      </c>
      <c r="H44" s="119">
        <f t="shared" si="44"/>
        <v>2117.6999999999998</v>
      </c>
      <c r="I44" s="14">
        <v>1</v>
      </c>
      <c r="J44" s="15">
        <v>824</v>
      </c>
      <c r="K44" s="15">
        <f t="shared" si="45"/>
        <v>824</v>
      </c>
      <c r="L44" s="125">
        <f t="shared" si="46"/>
        <v>1938.8720000000001</v>
      </c>
      <c r="M44" s="16">
        <v>205</v>
      </c>
      <c r="N44" s="119">
        <f t="shared" si="47"/>
        <v>482.36500000000001</v>
      </c>
      <c r="O44" s="29">
        <v>92.2</v>
      </c>
      <c r="P44" s="22">
        <v>101.3</v>
      </c>
      <c r="Q44" s="15">
        <v>73</v>
      </c>
      <c r="R44" s="15">
        <f t="shared" si="48"/>
        <v>124.65753424657527</v>
      </c>
      <c r="S44" s="119">
        <f t="shared" si="24"/>
        <v>293.31917808219163</v>
      </c>
      <c r="T44" s="14">
        <v>1</v>
      </c>
      <c r="U44" s="283">
        <v>2</v>
      </c>
      <c r="V44" s="22">
        <f t="shared" si="26"/>
        <v>2</v>
      </c>
      <c r="W44" s="119">
        <f t="shared" si="27"/>
        <v>4.7060000000000004</v>
      </c>
      <c r="X44" s="162" t="s">
        <v>62</v>
      </c>
      <c r="Y44" s="283">
        <v>2</v>
      </c>
      <c r="Z44" s="119">
        <f t="shared" si="35"/>
        <v>4.7060000000000004</v>
      </c>
      <c r="AA44" s="286">
        <v>32.799999999999997</v>
      </c>
      <c r="AB44" s="164">
        <f t="shared" si="25"/>
        <v>77.178399999999996</v>
      </c>
      <c r="AC44" s="29">
        <v>15.9</v>
      </c>
      <c r="AD44" s="147">
        <f t="shared" si="28"/>
        <v>37.412700000000001</v>
      </c>
      <c r="AE44" s="29">
        <v>0.1</v>
      </c>
      <c r="AF44" s="119">
        <f t="shared" si="29"/>
        <v>0.23530000000000001</v>
      </c>
      <c r="AG44" s="31">
        <v>0.2</v>
      </c>
      <c r="AH44" s="119">
        <f t="shared" si="30"/>
        <v>0.47060000000000002</v>
      </c>
      <c r="AI44" s="22">
        <f t="shared" si="36"/>
        <v>33.1</v>
      </c>
      <c r="AJ44" s="22">
        <f t="shared" si="31"/>
        <v>77.884299999999996</v>
      </c>
      <c r="AK44" s="16"/>
      <c r="AL44" s="283">
        <v>0.4</v>
      </c>
      <c r="AM44" s="22">
        <f t="shared" si="32"/>
        <v>0.94120000000000004</v>
      </c>
      <c r="AN44" s="20"/>
      <c r="AO44" s="283">
        <v>0.37</v>
      </c>
      <c r="AP44" s="22">
        <f t="shared" si="49"/>
        <v>0.87060999999999999</v>
      </c>
      <c r="AQ44" s="33" t="s">
        <v>62</v>
      </c>
      <c r="AR44" s="22">
        <v>5.0000000000000001E-3</v>
      </c>
      <c r="AS44" s="22">
        <f t="shared" si="50"/>
        <v>1.1765000000000001E-2</v>
      </c>
      <c r="AT44" s="21" t="s">
        <v>62</v>
      </c>
      <c r="AU44" s="264">
        <v>0.01</v>
      </c>
      <c r="AV44" s="260">
        <f t="shared" si="51"/>
        <v>2.3530000000000002E-2</v>
      </c>
      <c r="AW44" s="21"/>
      <c r="AX44" s="283">
        <v>2.8000000000000001E-2</v>
      </c>
      <c r="AY44" s="263">
        <f t="shared" si="52"/>
        <v>6.5883999999999998E-2</v>
      </c>
      <c r="AZ44" s="20"/>
      <c r="BA44" s="283">
        <v>1.7</v>
      </c>
      <c r="BB44" s="263">
        <f t="shared" si="53"/>
        <v>4.0000999999999998</v>
      </c>
      <c r="BC44" s="20"/>
      <c r="BD44" s="283">
        <v>0.18</v>
      </c>
      <c r="BE44" s="119">
        <f t="shared" si="54"/>
        <v>0.42353999999999997</v>
      </c>
      <c r="BF44" s="20"/>
      <c r="BG44" s="283">
        <v>0.01</v>
      </c>
      <c r="BH44" s="43">
        <f t="shared" si="55"/>
        <v>2.3530000000000002E-2</v>
      </c>
      <c r="BI44" s="21" t="s">
        <v>62</v>
      </c>
      <c r="BJ44" s="283">
        <v>0.01</v>
      </c>
      <c r="BK44" s="119">
        <f t="shared" si="56"/>
        <v>2.3530000000000002E-2</v>
      </c>
      <c r="BL44" s="20"/>
      <c r="BM44" s="283">
        <v>0.67</v>
      </c>
      <c r="BN44" s="119">
        <f t="shared" si="57"/>
        <v>1.5765100000000001</v>
      </c>
      <c r="BO44" s="18" t="s">
        <v>141</v>
      </c>
      <c r="BP44" s="183" t="s">
        <v>118</v>
      </c>
      <c r="BQ44" s="184" t="s">
        <v>111</v>
      </c>
      <c r="BR44" s="6"/>
      <c r="BS44" s="2"/>
    </row>
    <row r="45" spans="1:71" ht="15" customHeight="1" x14ac:dyDescent="0.25">
      <c r="A45" s="194">
        <f t="shared" si="23"/>
        <v>42767</v>
      </c>
      <c r="B45" s="285">
        <v>2091</v>
      </c>
      <c r="C45" s="44">
        <v>18.309999999999999</v>
      </c>
      <c r="D45" s="59">
        <v>7.66</v>
      </c>
      <c r="E45" s="14">
        <v>1</v>
      </c>
      <c r="F45" s="15">
        <v>1208</v>
      </c>
      <c r="G45" s="22">
        <f t="shared" si="43"/>
        <v>1208</v>
      </c>
      <c r="H45" s="119">
        <f t="shared" si="44"/>
        <v>2525.9279999999999</v>
      </c>
      <c r="I45" s="14">
        <v>1</v>
      </c>
      <c r="J45" s="15">
        <v>1184</v>
      </c>
      <c r="K45" s="15">
        <f t="shared" si="45"/>
        <v>1184</v>
      </c>
      <c r="L45" s="125">
        <f t="shared" si="46"/>
        <v>2475.7440000000001</v>
      </c>
      <c r="M45" s="16">
        <v>224</v>
      </c>
      <c r="N45" s="119">
        <f t="shared" si="47"/>
        <v>468.38400000000001</v>
      </c>
      <c r="O45" s="29">
        <v>87.6</v>
      </c>
      <c r="P45" s="22">
        <v>100.9</v>
      </c>
      <c r="Q45" s="15">
        <v>46</v>
      </c>
      <c r="R45" s="15">
        <f t="shared" si="48"/>
        <v>289.13043478260892</v>
      </c>
      <c r="S45" s="119">
        <f t="shared" si="24"/>
        <v>604.57173913043528</v>
      </c>
      <c r="T45" s="14">
        <v>1</v>
      </c>
      <c r="U45" s="283">
        <v>3.4</v>
      </c>
      <c r="V45" s="22">
        <f t="shared" si="26"/>
        <v>3.4</v>
      </c>
      <c r="W45" s="119">
        <f t="shared" si="27"/>
        <v>7.1093999999999999</v>
      </c>
      <c r="X45" s="162" t="s">
        <v>62</v>
      </c>
      <c r="Y45" s="283">
        <v>0.2</v>
      </c>
      <c r="Z45" s="119">
        <f t="shared" si="35"/>
        <v>0.41820000000000007</v>
      </c>
      <c r="AA45" s="286">
        <v>36.1</v>
      </c>
      <c r="AB45" s="164">
        <f t="shared" si="25"/>
        <v>75.485100000000003</v>
      </c>
      <c r="AC45" s="29">
        <v>13.49</v>
      </c>
      <c r="AD45" s="147">
        <f t="shared" si="28"/>
        <v>28.20759</v>
      </c>
      <c r="AE45" s="29">
        <v>0.1</v>
      </c>
      <c r="AF45" s="119">
        <f t="shared" si="29"/>
        <v>0.20910000000000004</v>
      </c>
      <c r="AG45" s="31">
        <v>0.2</v>
      </c>
      <c r="AH45" s="119">
        <f t="shared" si="30"/>
        <v>0.41820000000000007</v>
      </c>
      <c r="AI45" s="22">
        <f t="shared" si="36"/>
        <v>36.400000000000006</v>
      </c>
      <c r="AJ45" s="22">
        <f t="shared" si="31"/>
        <v>76.112400000000008</v>
      </c>
      <c r="AK45" s="16"/>
      <c r="AL45" s="283">
        <v>0.83</v>
      </c>
      <c r="AM45" s="22">
        <f t="shared" si="32"/>
        <v>1.73553</v>
      </c>
      <c r="AN45" s="20"/>
      <c r="AO45" s="283">
        <v>1.3</v>
      </c>
      <c r="AP45" s="22">
        <f t="shared" si="49"/>
        <v>2.7183000000000002</v>
      </c>
      <c r="AQ45" s="33"/>
      <c r="AR45" s="283">
        <v>2.1999999999999999E-2</v>
      </c>
      <c r="AS45" s="22">
        <f t="shared" si="50"/>
        <v>4.6001999999999994E-2</v>
      </c>
      <c r="AT45" s="21"/>
      <c r="AU45" s="264">
        <v>0.02</v>
      </c>
      <c r="AV45" s="259">
        <f t="shared" si="51"/>
        <v>4.1820000000000003E-2</v>
      </c>
      <c r="AW45" s="21"/>
      <c r="AX45" s="283">
        <v>8.5999999999999993E-2</v>
      </c>
      <c r="AY45" s="262">
        <f t="shared" si="52"/>
        <v>0.17982599999999999</v>
      </c>
      <c r="AZ45" s="20"/>
      <c r="BA45" s="283">
        <v>9</v>
      </c>
      <c r="BB45" s="262">
        <f t="shared" si="53"/>
        <v>18.818999999999999</v>
      </c>
      <c r="BC45" s="20"/>
      <c r="BD45" s="283">
        <v>0.26</v>
      </c>
      <c r="BE45" s="119">
        <f t="shared" si="54"/>
        <v>0.54365999999999992</v>
      </c>
      <c r="BF45" s="20"/>
      <c r="BG45" s="283">
        <v>0.04</v>
      </c>
      <c r="BH45" s="43">
        <f t="shared" si="55"/>
        <v>8.3640000000000006E-2</v>
      </c>
      <c r="BI45" s="21"/>
      <c r="BJ45" s="283">
        <v>0.03</v>
      </c>
      <c r="BK45" s="119">
        <f t="shared" si="56"/>
        <v>6.2729999999999994E-2</v>
      </c>
      <c r="BL45" s="20"/>
      <c r="BM45" s="283">
        <v>1.3</v>
      </c>
      <c r="BN45" s="119">
        <f t="shared" si="57"/>
        <v>2.7183000000000002</v>
      </c>
      <c r="BO45" s="13" t="s">
        <v>141</v>
      </c>
      <c r="BP45" s="183" t="s">
        <v>118</v>
      </c>
      <c r="BQ45" s="184" t="s">
        <v>117</v>
      </c>
      <c r="BR45" s="6" t="s">
        <v>112</v>
      </c>
      <c r="BS45" s="2"/>
    </row>
    <row r="46" spans="1:71" ht="15" customHeight="1" x14ac:dyDescent="0.25">
      <c r="A46" s="194">
        <f t="shared" si="23"/>
        <v>42768</v>
      </c>
      <c r="B46" s="285">
        <v>2008</v>
      </c>
      <c r="C46" s="44">
        <v>18.77</v>
      </c>
      <c r="D46" s="59">
        <v>7.74</v>
      </c>
      <c r="E46" s="14">
        <v>1</v>
      </c>
      <c r="F46" s="15">
        <v>1006</v>
      </c>
      <c r="G46" s="22">
        <f t="shared" si="43"/>
        <v>1006</v>
      </c>
      <c r="H46" s="119">
        <f t="shared" si="44"/>
        <v>2020.048</v>
      </c>
      <c r="I46" s="14">
        <v>1</v>
      </c>
      <c r="J46" s="15">
        <v>572</v>
      </c>
      <c r="K46" s="15">
        <f t="shared" si="45"/>
        <v>572</v>
      </c>
      <c r="L46" s="125">
        <f t="shared" si="46"/>
        <v>1148.576</v>
      </c>
      <c r="M46" s="16">
        <v>157</v>
      </c>
      <c r="N46" s="119">
        <f t="shared" si="47"/>
        <v>315.25599999999997</v>
      </c>
      <c r="O46" s="29">
        <v>89.8</v>
      </c>
      <c r="P46" s="22">
        <v>102.8</v>
      </c>
      <c r="Q46" s="15">
        <v>72</v>
      </c>
      <c r="R46" s="15">
        <f t="shared" si="48"/>
        <v>180.55555555555554</v>
      </c>
      <c r="S46" s="119">
        <f t="shared" si="24"/>
        <v>362.55555555555549</v>
      </c>
      <c r="T46" s="14">
        <v>1</v>
      </c>
      <c r="U46" s="283">
        <v>4.5999999999999996</v>
      </c>
      <c r="V46" s="22">
        <f t="shared" si="26"/>
        <v>4.5999999999999996</v>
      </c>
      <c r="W46" s="119">
        <f t="shared" si="27"/>
        <v>9.2367999999999988</v>
      </c>
      <c r="X46" s="162" t="s">
        <v>62</v>
      </c>
      <c r="Y46" s="22">
        <v>2</v>
      </c>
      <c r="Z46" s="119">
        <f t="shared" si="35"/>
        <v>4.016</v>
      </c>
      <c r="AA46" s="286">
        <v>32.200000000000003</v>
      </c>
      <c r="AB46" s="164">
        <f t="shared" si="25"/>
        <v>64.657600000000002</v>
      </c>
      <c r="AC46" s="29">
        <v>5.62</v>
      </c>
      <c r="AD46" s="147">
        <f t="shared" si="28"/>
        <v>11.284960000000002</v>
      </c>
      <c r="AE46" s="29">
        <v>0.127</v>
      </c>
      <c r="AF46" s="119">
        <f t="shared" si="29"/>
        <v>0.25501599999999996</v>
      </c>
      <c r="AG46" s="31">
        <v>0.28699999999999998</v>
      </c>
      <c r="AH46" s="119">
        <f t="shared" si="30"/>
        <v>0.57629599999999992</v>
      </c>
      <c r="AI46" s="22">
        <f t="shared" si="36"/>
        <v>32.614000000000004</v>
      </c>
      <c r="AJ46" s="22">
        <f t="shared" si="31"/>
        <v>65.488912000000013</v>
      </c>
      <c r="AK46" s="16"/>
      <c r="AL46" s="283">
        <v>1.64</v>
      </c>
      <c r="AM46" s="22">
        <f t="shared" si="32"/>
        <v>3.29312</v>
      </c>
      <c r="AN46" s="20"/>
      <c r="AO46" s="283">
        <v>1.3</v>
      </c>
      <c r="AP46" s="22">
        <f t="shared" si="49"/>
        <v>2.6104000000000003</v>
      </c>
      <c r="AQ46" s="33"/>
      <c r="AR46" s="283">
        <v>1.9E-2</v>
      </c>
      <c r="AS46" s="22">
        <f t="shared" si="50"/>
        <v>3.8151999999999998E-2</v>
      </c>
      <c r="AT46" s="21" t="s">
        <v>62</v>
      </c>
      <c r="AU46" s="264">
        <v>0.01</v>
      </c>
      <c r="AV46" s="260">
        <f t="shared" si="51"/>
        <v>2.0080000000000001E-2</v>
      </c>
      <c r="AW46" s="21"/>
      <c r="AX46" s="283">
        <v>7.2999999999999995E-2</v>
      </c>
      <c r="AY46" s="263">
        <f t="shared" si="52"/>
        <v>0.14658399999999999</v>
      </c>
      <c r="AZ46" s="20"/>
      <c r="BA46" s="283">
        <v>5.9</v>
      </c>
      <c r="BB46" s="263">
        <f t="shared" si="53"/>
        <v>11.847200000000001</v>
      </c>
      <c r="BC46" s="20"/>
      <c r="BD46" s="283">
        <v>0.26</v>
      </c>
      <c r="BE46" s="119">
        <f t="shared" si="54"/>
        <v>0.52207999999999999</v>
      </c>
      <c r="BF46" s="20"/>
      <c r="BG46" s="283">
        <v>0.03</v>
      </c>
      <c r="BH46" s="43">
        <f t="shared" si="55"/>
        <v>6.0239999999999995E-2</v>
      </c>
      <c r="BI46" s="21"/>
      <c r="BJ46" s="283">
        <v>0.02</v>
      </c>
      <c r="BK46" s="119">
        <f t="shared" si="56"/>
        <v>4.0160000000000001E-2</v>
      </c>
      <c r="BL46" s="20"/>
      <c r="BM46" s="283">
        <v>2.2000000000000002</v>
      </c>
      <c r="BN46" s="119">
        <f t="shared" si="57"/>
        <v>4.4176000000000002</v>
      </c>
      <c r="BO46" s="18" t="s">
        <v>141</v>
      </c>
      <c r="BP46" s="183" t="s">
        <v>118</v>
      </c>
      <c r="BQ46" s="184" t="s">
        <v>116</v>
      </c>
      <c r="BR46" s="6"/>
      <c r="BS46" s="2"/>
    </row>
    <row r="47" spans="1:71" ht="15" customHeight="1" x14ac:dyDescent="0.25">
      <c r="A47" s="194">
        <f t="shared" si="23"/>
        <v>42769</v>
      </c>
      <c r="B47" s="285">
        <v>1952</v>
      </c>
      <c r="C47" s="44">
        <v>19.420000000000002</v>
      </c>
      <c r="D47" s="59">
        <v>7.74</v>
      </c>
      <c r="E47" s="14">
        <v>1</v>
      </c>
      <c r="F47" s="15">
        <v>410</v>
      </c>
      <c r="G47" s="22">
        <f t="shared" si="43"/>
        <v>410</v>
      </c>
      <c r="H47" s="119">
        <f t="shared" si="44"/>
        <v>800.32</v>
      </c>
      <c r="I47" s="14">
        <v>1</v>
      </c>
      <c r="J47" s="15">
        <v>368</v>
      </c>
      <c r="K47" s="15">
        <f t="shared" si="45"/>
        <v>368</v>
      </c>
      <c r="L47" s="125">
        <f t="shared" si="46"/>
        <v>718.33600000000001</v>
      </c>
      <c r="M47" s="16">
        <v>60</v>
      </c>
      <c r="N47" s="119">
        <f t="shared" si="47"/>
        <v>117.12</v>
      </c>
      <c r="O47" s="29">
        <v>88.8</v>
      </c>
      <c r="P47" s="22">
        <v>93.1</v>
      </c>
      <c r="Q47" s="15">
        <v>72</v>
      </c>
      <c r="R47" s="15">
        <f t="shared" si="48"/>
        <v>59.722222222222186</v>
      </c>
      <c r="S47" s="119">
        <f t="shared" si="24"/>
        <v>116.57777777777771</v>
      </c>
      <c r="T47" s="14">
        <v>1</v>
      </c>
      <c r="U47" s="283">
        <v>1.7</v>
      </c>
      <c r="V47" s="22">
        <f t="shared" si="26"/>
        <v>1.7</v>
      </c>
      <c r="W47" s="119">
        <f t="shared" si="27"/>
        <v>3.3184</v>
      </c>
      <c r="X47" s="162"/>
      <c r="Y47" s="286">
        <v>1.4</v>
      </c>
      <c r="Z47" s="119">
        <f t="shared" si="35"/>
        <v>2.7327999999999997</v>
      </c>
      <c r="AA47" s="286">
        <v>16</v>
      </c>
      <c r="AB47" s="164">
        <f t="shared" si="25"/>
        <v>31.231999999999999</v>
      </c>
      <c r="AC47" s="29">
        <v>5.45</v>
      </c>
      <c r="AD47" s="147">
        <f t="shared" si="28"/>
        <v>10.638399999999999</v>
      </c>
      <c r="AE47" s="29">
        <v>0.1</v>
      </c>
      <c r="AF47" s="119">
        <f t="shared" si="29"/>
        <v>0.19520000000000001</v>
      </c>
      <c r="AG47" s="31">
        <v>0.2</v>
      </c>
      <c r="AH47" s="119">
        <f t="shared" si="30"/>
        <v>0.39040000000000002</v>
      </c>
      <c r="AI47" s="22">
        <f t="shared" si="36"/>
        <v>16.3</v>
      </c>
      <c r="AJ47" s="22">
        <f t="shared" si="31"/>
        <v>31.817600000000002</v>
      </c>
      <c r="AK47" s="16" t="s">
        <v>62</v>
      </c>
      <c r="AL47" s="286">
        <v>0.1</v>
      </c>
      <c r="AM47" s="22">
        <f t="shared" si="32"/>
        <v>0.19520000000000001</v>
      </c>
      <c r="AN47" s="20"/>
      <c r="AO47" s="283">
        <v>0.21</v>
      </c>
      <c r="AP47" s="22">
        <f t="shared" si="49"/>
        <v>0.40991999999999995</v>
      </c>
      <c r="AQ47" s="33" t="s">
        <v>62</v>
      </c>
      <c r="AR47" s="22">
        <v>5.0000000000000001E-3</v>
      </c>
      <c r="AS47" s="22">
        <f t="shared" si="50"/>
        <v>9.7599999999999996E-3</v>
      </c>
      <c r="AT47" s="21" t="s">
        <v>62</v>
      </c>
      <c r="AU47" s="264">
        <v>0.01</v>
      </c>
      <c r="AV47" s="259">
        <f t="shared" si="51"/>
        <v>1.9519999999999999E-2</v>
      </c>
      <c r="AW47" s="21"/>
      <c r="AX47" s="283">
        <v>2.4E-2</v>
      </c>
      <c r="AY47" s="262">
        <f t="shared" si="52"/>
        <v>4.6848000000000001E-2</v>
      </c>
      <c r="AZ47" s="20"/>
      <c r="BA47" s="283">
        <v>1.4</v>
      </c>
      <c r="BB47" s="262">
        <f t="shared" si="53"/>
        <v>2.7327999999999997</v>
      </c>
      <c r="BC47" s="20"/>
      <c r="BD47" s="283">
        <v>0.19</v>
      </c>
      <c r="BE47" s="119">
        <f t="shared" si="54"/>
        <v>0.37087999999999999</v>
      </c>
      <c r="BF47" s="20"/>
      <c r="BG47" s="283">
        <v>0.02</v>
      </c>
      <c r="BH47" s="43">
        <f t="shared" si="55"/>
        <v>3.9039999999999998E-2</v>
      </c>
      <c r="BI47" s="21" t="s">
        <v>62</v>
      </c>
      <c r="BJ47" s="283">
        <v>0.01</v>
      </c>
      <c r="BK47" s="119">
        <f t="shared" si="56"/>
        <v>1.9519999999999999E-2</v>
      </c>
      <c r="BL47" s="20"/>
      <c r="BM47" s="283">
        <v>0.51</v>
      </c>
      <c r="BN47" s="119">
        <f t="shared" si="57"/>
        <v>0.99551999999999996</v>
      </c>
      <c r="BO47" s="18" t="s">
        <v>141</v>
      </c>
      <c r="BP47" s="183" t="s">
        <v>118</v>
      </c>
      <c r="BQ47" s="184"/>
      <c r="BR47" s="6"/>
      <c r="BS47" s="2"/>
    </row>
    <row r="48" spans="1:71" ht="15" customHeight="1" x14ac:dyDescent="0.25">
      <c r="A48" s="194">
        <f t="shared" si="23"/>
        <v>42770</v>
      </c>
      <c r="B48" s="285">
        <v>1768</v>
      </c>
      <c r="C48" s="44">
        <v>18.89</v>
      </c>
      <c r="D48" s="59">
        <v>7.78</v>
      </c>
      <c r="E48" s="14">
        <v>1</v>
      </c>
      <c r="F48" s="15">
        <v>333</v>
      </c>
      <c r="G48" s="22">
        <f t="shared" si="43"/>
        <v>333</v>
      </c>
      <c r="H48" s="119">
        <f t="shared" si="44"/>
        <v>588.74400000000003</v>
      </c>
      <c r="I48" s="14">
        <v>1</v>
      </c>
      <c r="J48" s="15">
        <v>285</v>
      </c>
      <c r="K48" s="15">
        <f t="shared" si="45"/>
        <v>285</v>
      </c>
      <c r="L48" s="125">
        <f t="shared" si="46"/>
        <v>503.88</v>
      </c>
      <c r="M48" s="16">
        <v>49</v>
      </c>
      <c r="N48" s="119">
        <f t="shared" si="47"/>
        <v>86.632000000000005</v>
      </c>
      <c r="O48" s="29">
        <v>87.8</v>
      </c>
      <c r="P48" s="22">
        <v>92.1</v>
      </c>
      <c r="Q48" s="15">
        <v>72</v>
      </c>
      <c r="R48" s="15">
        <f t="shared" si="48"/>
        <v>59.722222222222186</v>
      </c>
      <c r="S48" s="119">
        <f t="shared" si="24"/>
        <v>105.58888888888882</v>
      </c>
      <c r="T48" s="14">
        <v>1</v>
      </c>
      <c r="U48" s="283">
        <v>2</v>
      </c>
      <c r="V48" s="22">
        <f t="shared" si="26"/>
        <v>2</v>
      </c>
      <c r="W48" s="119">
        <f t="shared" si="27"/>
        <v>3.536</v>
      </c>
      <c r="X48" s="162"/>
      <c r="Y48" s="286">
        <v>0.8</v>
      </c>
      <c r="Z48" s="119">
        <f t="shared" si="35"/>
        <v>1.4144000000000001</v>
      </c>
      <c r="AA48" s="286">
        <v>14.8</v>
      </c>
      <c r="AB48" s="164">
        <f t="shared" si="25"/>
        <v>26.166400000000003</v>
      </c>
      <c r="AC48" s="29">
        <v>4.9000000000000004</v>
      </c>
      <c r="AD48" s="147">
        <f t="shared" si="28"/>
        <v>8.6632000000000016</v>
      </c>
      <c r="AE48" s="29">
        <v>0.1</v>
      </c>
      <c r="AF48" s="119">
        <f t="shared" si="29"/>
        <v>0.17680000000000001</v>
      </c>
      <c r="AG48" s="31">
        <v>0.2</v>
      </c>
      <c r="AH48" s="119">
        <f t="shared" si="30"/>
        <v>0.35360000000000003</v>
      </c>
      <c r="AI48" s="22">
        <f t="shared" si="36"/>
        <v>15.1</v>
      </c>
      <c r="AJ48" s="22">
        <f t="shared" si="31"/>
        <v>26.6968</v>
      </c>
      <c r="AK48" s="16"/>
      <c r="AL48" s="286">
        <v>0.23</v>
      </c>
      <c r="AM48" s="22">
        <f t="shared" si="32"/>
        <v>0.40664000000000006</v>
      </c>
      <c r="AN48" s="20"/>
      <c r="AO48" s="283">
        <v>0.25</v>
      </c>
      <c r="AP48" s="22">
        <f t="shared" si="49"/>
        <v>0.442</v>
      </c>
      <c r="AQ48" s="33" t="s">
        <v>62</v>
      </c>
      <c r="AR48" s="22">
        <v>5.0000000000000001E-3</v>
      </c>
      <c r="AS48" s="22">
        <f t="shared" si="50"/>
        <v>8.8400000000000006E-3</v>
      </c>
      <c r="AT48" s="21" t="s">
        <v>62</v>
      </c>
      <c r="AU48" s="264">
        <v>0.01</v>
      </c>
      <c r="AV48" s="260">
        <f t="shared" si="51"/>
        <v>1.7680000000000001E-2</v>
      </c>
      <c r="AW48" s="21"/>
      <c r="AX48" s="283">
        <v>2.4E-2</v>
      </c>
      <c r="AY48" s="263">
        <f t="shared" si="52"/>
        <v>4.2432000000000004E-2</v>
      </c>
      <c r="AZ48" s="20"/>
      <c r="BA48" s="283">
        <v>1.3</v>
      </c>
      <c r="BB48" s="263">
        <f t="shared" si="53"/>
        <v>2.2984</v>
      </c>
      <c r="BC48" s="20"/>
      <c r="BD48" s="283">
        <v>0.18</v>
      </c>
      <c r="BE48" s="119">
        <f t="shared" si="54"/>
        <v>0.31824000000000002</v>
      </c>
      <c r="BF48" s="20"/>
      <c r="BG48" s="283">
        <v>0.02</v>
      </c>
      <c r="BH48" s="43">
        <f t="shared" si="55"/>
        <v>3.5360000000000003E-2</v>
      </c>
      <c r="BI48" s="21" t="s">
        <v>62</v>
      </c>
      <c r="BJ48" s="283">
        <v>0.01</v>
      </c>
      <c r="BK48" s="119">
        <f t="shared" si="56"/>
        <v>1.7680000000000001E-2</v>
      </c>
      <c r="BL48" s="20"/>
      <c r="BM48" s="283">
        <v>0.43</v>
      </c>
      <c r="BN48" s="119">
        <f t="shared" si="57"/>
        <v>0.76024000000000003</v>
      </c>
      <c r="BO48" s="18" t="s">
        <v>141</v>
      </c>
      <c r="BP48" s="183" t="s">
        <v>118</v>
      </c>
      <c r="BQ48" s="184"/>
      <c r="BR48" s="6"/>
      <c r="BS48" s="2"/>
    </row>
    <row r="49" spans="1:71" ht="15" customHeight="1" x14ac:dyDescent="0.25">
      <c r="A49" s="194">
        <f t="shared" si="23"/>
        <v>42771</v>
      </c>
      <c r="B49" s="285">
        <v>1203</v>
      </c>
      <c r="C49" s="44">
        <v>14.01</v>
      </c>
      <c r="D49" s="59">
        <v>8.25</v>
      </c>
      <c r="E49" s="14">
        <v>1</v>
      </c>
      <c r="F49" s="15">
        <v>206</v>
      </c>
      <c r="G49" s="22">
        <f t="shared" si="43"/>
        <v>206</v>
      </c>
      <c r="H49" s="119">
        <f t="shared" si="44"/>
        <v>247.81800000000001</v>
      </c>
      <c r="I49" s="14">
        <v>1</v>
      </c>
      <c r="J49" s="15">
        <v>132</v>
      </c>
      <c r="K49" s="15">
        <f t="shared" si="45"/>
        <v>132</v>
      </c>
      <c r="L49" s="125">
        <f t="shared" si="46"/>
        <v>158.79599999999999</v>
      </c>
      <c r="M49" s="16">
        <v>29</v>
      </c>
      <c r="N49" s="119">
        <f t="shared" si="47"/>
        <v>34.887</v>
      </c>
      <c r="O49" s="29">
        <v>92</v>
      </c>
      <c r="P49" s="22">
        <v>94.9</v>
      </c>
      <c r="Q49" s="15">
        <v>73</v>
      </c>
      <c r="R49" s="15">
        <f t="shared" si="48"/>
        <v>39.726027397260346</v>
      </c>
      <c r="S49" s="119">
        <f t="shared" si="24"/>
        <v>47.790410958904197</v>
      </c>
      <c r="T49" s="14">
        <v>1</v>
      </c>
      <c r="U49" s="283">
        <v>0.93</v>
      </c>
      <c r="V49" s="22">
        <f t="shared" si="26"/>
        <v>0.93</v>
      </c>
      <c r="W49" s="119">
        <f t="shared" si="27"/>
        <v>1.11879</v>
      </c>
      <c r="X49" s="162" t="s">
        <v>62</v>
      </c>
      <c r="Y49" s="286">
        <v>2</v>
      </c>
      <c r="Z49" s="119">
        <f t="shared" si="35"/>
        <v>2.4060000000000001</v>
      </c>
      <c r="AA49" s="286">
        <v>5</v>
      </c>
      <c r="AB49" s="164">
        <f t="shared" si="25"/>
        <v>6.0149999999999997</v>
      </c>
      <c r="AC49" s="29">
        <v>0.93</v>
      </c>
      <c r="AD49" s="147">
        <f t="shared" si="28"/>
        <v>1.11879</v>
      </c>
      <c r="AE49" s="29">
        <v>0.185</v>
      </c>
      <c r="AF49" s="119">
        <f t="shared" si="29"/>
        <v>0.222555</v>
      </c>
      <c r="AG49" s="31">
        <v>4.0330000000000004</v>
      </c>
      <c r="AH49" s="119">
        <f t="shared" si="30"/>
        <v>4.8516990000000009</v>
      </c>
      <c r="AI49" s="22">
        <f t="shared" si="36"/>
        <v>9.218</v>
      </c>
      <c r="AJ49" s="22">
        <f t="shared" si="31"/>
        <v>11.089254</v>
      </c>
      <c r="AK49" s="16"/>
      <c r="AL49" s="286">
        <v>0.1</v>
      </c>
      <c r="AM49" s="22">
        <f t="shared" si="32"/>
        <v>0.12030000000000002</v>
      </c>
      <c r="AN49" s="20"/>
      <c r="AO49" s="283">
        <v>0.11</v>
      </c>
      <c r="AP49" s="22">
        <f t="shared" si="49"/>
        <v>0.13233</v>
      </c>
      <c r="AQ49" s="33" t="s">
        <v>62</v>
      </c>
      <c r="AR49" s="22">
        <v>5.0000000000000001E-3</v>
      </c>
      <c r="AS49" s="22">
        <f t="shared" si="50"/>
        <v>6.0150000000000004E-3</v>
      </c>
      <c r="AT49" s="21" t="s">
        <v>62</v>
      </c>
      <c r="AU49" s="264">
        <v>0.01</v>
      </c>
      <c r="AV49" s="259">
        <f t="shared" si="51"/>
        <v>1.2030000000000001E-2</v>
      </c>
      <c r="AW49" s="21"/>
      <c r="AX49" s="283">
        <v>8.0000000000000002E-3</v>
      </c>
      <c r="AY49" s="262">
        <f t="shared" si="52"/>
        <v>9.6240000000000006E-3</v>
      </c>
      <c r="AZ49" s="20"/>
      <c r="BA49" s="283">
        <v>0.4</v>
      </c>
      <c r="BB49" s="262">
        <f t="shared" si="53"/>
        <v>0.48120000000000007</v>
      </c>
      <c r="BC49" s="20"/>
      <c r="BD49" s="283">
        <v>0.05</v>
      </c>
      <c r="BE49" s="119">
        <f t="shared" si="54"/>
        <v>6.0150000000000009E-2</v>
      </c>
      <c r="BF49" s="20" t="s">
        <v>62</v>
      </c>
      <c r="BG49" s="283">
        <v>0.01</v>
      </c>
      <c r="BH49" s="43">
        <f t="shared" si="55"/>
        <v>1.2030000000000001E-2</v>
      </c>
      <c r="BI49" s="21" t="s">
        <v>62</v>
      </c>
      <c r="BJ49" s="283">
        <v>0.01</v>
      </c>
      <c r="BK49" s="119">
        <f t="shared" si="56"/>
        <v>1.2030000000000001E-2</v>
      </c>
      <c r="BL49" s="20"/>
      <c r="BM49" s="283">
        <v>0.49</v>
      </c>
      <c r="BN49" s="119">
        <f t="shared" si="57"/>
        <v>0.58947000000000005</v>
      </c>
      <c r="BO49" s="18" t="s">
        <v>141</v>
      </c>
      <c r="BP49" s="183" t="s">
        <v>118</v>
      </c>
      <c r="BQ49" s="184"/>
      <c r="BR49" s="6" t="s">
        <v>113</v>
      </c>
      <c r="BS49" s="2"/>
    </row>
    <row r="50" spans="1:71" ht="15" customHeight="1" x14ac:dyDescent="0.25">
      <c r="A50" s="194">
        <f t="shared" si="23"/>
        <v>42772</v>
      </c>
      <c r="B50" s="285">
        <v>2304</v>
      </c>
      <c r="C50" s="44">
        <v>15.75</v>
      </c>
      <c r="D50" s="59">
        <v>8.42</v>
      </c>
      <c r="E50" s="14">
        <v>1</v>
      </c>
      <c r="F50" s="15">
        <v>1001</v>
      </c>
      <c r="G50" s="22">
        <f t="shared" si="43"/>
        <v>1001</v>
      </c>
      <c r="H50" s="119">
        <f t="shared" si="44"/>
        <v>2306.3040000000001</v>
      </c>
      <c r="I50" s="14">
        <v>1</v>
      </c>
      <c r="J50" s="15">
        <v>822</v>
      </c>
      <c r="K50" s="15">
        <f t="shared" si="45"/>
        <v>822</v>
      </c>
      <c r="L50" s="125">
        <f t="shared" si="46"/>
        <v>1893.8879999999999</v>
      </c>
      <c r="M50" s="16">
        <v>247</v>
      </c>
      <c r="N50" s="119">
        <f t="shared" si="47"/>
        <v>569.08799999999997</v>
      </c>
      <c r="O50" s="29">
        <v>90.8</v>
      </c>
      <c r="P50" s="22">
        <v>98.6</v>
      </c>
      <c r="Q50" s="15">
        <v>72</v>
      </c>
      <c r="R50" s="15">
        <f t="shared" si="48"/>
        <v>108.3333333333333</v>
      </c>
      <c r="S50" s="119">
        <f t="shared" si="24"/>
        <v>249.59999999999991</v>
      </c>
      <c r="T50" s="14">
        <v>1</v>
      </c>
      <c r="U50" s="22">
        <v>3.1</v>
      </c>
      <c r="V50" s="22">
        <f t="shared" si="26"/>
        <v>3.1</v>
      </c>
      <c r="W50" s="119">
        <f t="shared" si="27"/>
        <v>7.1424000000000003</v>
      </c>
      <c r="X50" s="162" t="s">
        <v>62</v>
      </c>
      <c r="Y50" s="286">
        <v>2</v>
      </c>
      <c r="Z50" s="119">
        <f t="shared" si="35"/>
        <v>4.6079999999999997</v>
      </c>
      <c r="AA50" s="286">
        <v>35.9</v>
      </c>
      <c r="AB50" s="164">
        <f t="shared" si="25"/>
        <v>82.713599999999985</v>
      </c>
      <c r="AC50" s="29">
        <v>12.75</v>
      </c>
      <c r="AD50" s="147">
        <f t="shared" si="28"/>
        <v>29.376000000000001</v>
      </c>
      <c r="AE50" s="29">
        <v>0.2</v>
      </c>
      <c r="AF50" s="119">
        <f t="shared" si="29"/>
        <v>0.46079999999999999</v>
      </c>
      <c r="AG50" s="31">
        <v>2.0859999999999999</v>
      </c>
      <c r="AH50" s="119">
        <f t="shared" si="30"/>
        <v>4.8061439999999997</v>
      </c>
      <c r="AI50" s="22">
        <f t="shared" si="36"/>
        <v>38.186</v>
      </c>
      <c r="AJ50" s="22">
        <f t="shared" si="31"/>
        <v>87.980543999999995</v>
      </c>
      <c r="AK50" s="16"/>
      <c r="AL50" s="286">
        <v>0.93</v>
      </c>
      <c r="AM50" s="22">
        <f t="shared" si="32"/>
        <v>2.1427200000000002</v>
      </c>
      <c r="AN50" s="20"/>
      <c r="AO50" s="22">
        <v>0.41</v>
      </c>
      <c r="AP50" s="22">
        <f t="shared" si="49"/>
        <v>0.94464000000000004</v>
      </c>
      <c r="AQ50" s="33"/>
      <c r="AR50" s="22">
        <v>8.0000000000000002E-3</v>
      </c>
      <c r="AS50" s="22">
        <f t="shared" si="50"/>
        <v>1.8432E-2</v>
      </c>
      <c r="AT50" s="21" t="s">
        <v>62</v>
      </c>
      <c r="AU50" s="264">
        <v>0.01</v>
      </c>
      <c r="AV50" s="260">
        <f t="shared" si="51"/>
        <v>2.3039999999999998E-2</v>
      </c>
      <c r="AW50" s="21"/>
      <c r="AX50" s="267">
        <v>2.3E-2</v>
      </c>
      <c r="AY50" s="263">
        <f t="shared" si="52"/>
        <v>5.2991999999999997E-2</v>
      </c>
      <c r="AZ50" s="20"/>
      <c r="BA50" s="267">
        <v>1.5</v>
      </c>
      <c r="BB50" s="263">
        <f t="shared" si="53"/>
        <v>3.456</v>
      </c>
      <c r="BC50" s="20"/>
      <c r="BD50" s="286">
        <v>0.23</v>
      </c>
      <c r="BE50" s="119">
        <f t="shared" si="54"/>
        <v>0.52992000000000006</v>
      </c>
      <c r="BF50" s="20"/>
      <c r="BG50" s="32">
        <v>0.01</v>
      </c>
      <c r="BH50" s="43">
        <f t="shared" si="55"/>
        <v>2.3039999999999998E-2</v>
      </c>
      <c r="BI50" s="21" t="s">
        <v>62</v>
      </c>
      <c r="BJ50" s="34">
        <v>0.01</v>
      </c>
      <c r="BK50" s="119">
        <f t="shared" si="56"/>
        <v>2.3039999999999998E-2</v>
      </c>
      <c r="BL50" s="20"/>
      <c r="BM50" s="36">
        <v>1</v>
      </c>
      <c r="BN50" s="119">
        <f t="shared" si="57"/>
        <v>2.3039999999999998</v>
      </c>
      <c r="BO50" s="18" t="s">
        <v>141</v>
      </c>
      <c r="BP50" s="183" t="s">
        <v>118</v>
      </c>
      <c r="BQ50" s="184"/>
      <c r="BR50" s="6" t="s">
        <v>113</v>
      </c>
      <c r="BS50" s="2"/>
    </row>
    <row r="51" spans="1:71" ht="15" customHeight="1" x14ac:dyDescent="0.25">
      <c r="A51" s="194">
        <f t="shared" si="23"/>
        <v>42773</v>
      </c>
      <c r="B51" s="285">
        <v>2587</v>
      </c>
      <c r="C51" s="44">
        <v>18.53</v>
      </c>
      <c r="D51" s="59">
        <v>8.15</v>
      </c>
      <c r="E51" s="14">
        <v>1</v>
      </c>
      <c r="F51" s="15">
        <v>932</v>
      </c>
      <c r="G51" s="22">
        <f t="shared" si="43"/>
        <v>932</v>
      </c>
      <c r="H51" s="119">
        <f t="shared" si="44"/>
        <v>2411.0839999999998</v>
      </c>
      <c r="I51" s="14">
        <v>1</v>
      </c>
      <c r="J51" s="15">
        <v>784</v>
      </c>
      <c r="K51" s="15">
        <f t="shared" si="45"/>
        <v>784</v>
      </c>
      <c r="L51" s="125">
        <f t="shared" si="46"/>
        <v>2028.2080000000001</v>
      </c>
      <c r="M51" s="16">
        <v>247</v>
      </c>
      <c r="N51" s="119">
        <f t="shared" si="47"/>
        <v>638.98900000000003</v>
      </c>
      <c r="O51" s="29">
        <v>88.9</v>
      </c>
      <c r="P51" s="22">
        <v>97.3</v>
      </c>
      <c r="Q51" s="15">
        <v>74</v>
      </c>
      <c r="R51" s="15">
        <f t="shared" si="48"/>
        <v>113.51351351351339</v>
      </c>
      <c r="S51" s="119">
        <f t="shared" si="24"/>
        <v>293.65945945945913</v>
      </c>
      <c r="T51" s="14">
        <v>1</v>
      </c>
      <c r="U51" s="22">
        <v>1.9</v>
      </c>
      <c r="V51" s="22">
        <f t="shared" si="26"/>
        <v>1.9</v>
      </c>
      <c r="W51" s="119">
        <f t="shared" si="27"/>
        <v>4.9153000000000002</v>
      </c>
      <c r="X51" s="162" t="s">
        <v>62</v>
      </c>
      <c r="Y51" s="286">
        <v>2</v>
      </c>
      <c r="Z51" s="119">
        <f t="shared" si="35"/>
        <v>5.1740000000000004</v>
      </c>
      <c r="AA51" s="286">
        <v>24.1</v>
      </c>
      <c r="AB51" s="164">
        <f t="shared" si="25"/>
        <v>62.346700000000006</v>
      </c>
      <c r="AC51" s="29">
        <v>6.21</v>
      </c>
      <c r="AD51" s="147">
        <f t="shared" si="28"/>
        <v>16.065270000000002</v>
      </c>
      <c r="AE51" s="29">
        <v>0.27900000000000003</v>
      </c>
      <c r="AF51" s="119">
        <f t="shared" si="29"/>
        <v>0.721773</v>
      </c>
      <c r="AG51" s="31">
        <v>2.61</v>
      </c>
      <c r="AH51" s="119">
        <f t="shared" si="30"/>
        <v>6.7520699999999998</v>
      </c>
      <c r="AI51" s="22">
        <f t="shared" si="36"/>
        <v>26.989000000000001</v>
      </c>
      <c r="AJ51" s="22">
        <f t="shared" si="31"/>
        <v>69.820543000000001</v>
      </c>
      <c r="AK51" s="16"/>
      <c r="AL51" s="286">
        <v>3.23</v>
      </c>
      <c r="AM51" s="22">
        <f t="shared" si="32"/>
        <v>8.3560099999999995</v>
      </c>
      <c r="AN51" s="20"/>
      <c r="AO51" s="22">
        <v>0.47</v>
      </c>
      <c r="AP51" s="22">
        <f t="shared" si="49"/>
        <v>1.2158899999999999</v>
      </c>
      <c r="AQ51" s="33"/>
      <c r="AR51" s="22">
        <v>6.0000000000000001E-3</v>
      </c>
      <c r="AS51" s="22">
        <f t="shared" si="50"/>
        <v>1.5522000000000001E-2</v>
      </c>
      <c r="AT51" s="21" t="s">
        <v>62</v>
      </c>
      <c r="AU51" s="264">
        <v>0.01</v>
      </c>
      <c r="AV51" s="259">
        <f t="shared" si="51"/>
        <v>2.5870000000000001E-2</v>
      </c>
      <c r="AW51" s="21"/>
      <c r="AX51" s="267">
        <v>2.1999999999999999E-2</v>
      </c>
      <c r="AY51" s="262">
        <f t="shared" si="52"/>
        <v>5.6913999999999992E-2</v>
      </c>
      <c r="AZ51" s="20"/>
      <c r="BA51" s="267">
        <v>1.3</v>
      </c>
      <c r="BB51" s="262">
        <f t="shared" si="53"/>
        <v>3.3630999999999998</v>
      </c>
      <c r="BC51" s="20"/>
      <c r="BD51" s="286">
        <v>0.19</v>
      </c>
      <c r="BE51" s="119">
        <f t="shared" si="54"/>
        <v>0.49153000000000002</v>
      </c>
      <c r="BF51" s="20"/>
      <c r="BG51" s="32">
        <v>0.01</v>
      </c>
      <c r="BH51" s="43">
        <f t="shared" si="55"/>
        <v>2.5870000000000001E-2</v>
      </c>
      <c r="BI51" s="21" t="s">
        <v>62</v>
      </c>
      <c r="BJ51" s="34">
        <v>0.01</v>
      </c>
      <c r="BK51" s="119">
        <f t="shared" si="56"/>
        <v>2.5870000000000001E-2</v>
      </c>
      <c r="BL51" s="20"/>
      <c r="BM51" s="36">
        <v>0.73</v>
      </c>
      <c r="BN51" s="119">
        <f t="shared" si="57"/>
        <v>1.8885099999999999</v>
      </c>
      <c r="BO51" s="18" t="s">
        <v>141</v>
      </c>
      <c r="BP51" s="183" t="s">
        <v>118</v>
      </c>
      <c r="BQ51" s="184"/>
      <c r="BR51" s="6" t="s">
        <v>113</v>
      </c>
      <c r="BS51" s="2"/>
    </row>
    <row r="52" spans="1:71" ht="15" customHeight="1" x14ac:dyDescent="0.25">
      <c r="A52" s="194">
        <f t="shared" si="23"/>
        <v>42774</v>
      </c>
      <c r="B52" s="285">
        <v>2271</v>
      </c>
      <c r="C52" s="44">
        <v>18.79</v>
      </c>
      <c r="D52" s="59">
        <v>7.69</v>
      </c>
      <c r="E52" s="14">
        <v>1</v>
      </c>
      <c r="F52" s="15">
        <v>1076</v>
      </c>
      <c r="G52" s="22">
        <f t="shared" si="43"/>
        <v>1076</v>
      </c>
      <c r="H52" s="119">
        <f t="shared" si="44"/>
        <v>2443.596</v>
      </c>
      <c r="I52" s="14">
        <v>1</v>
      </c>
      <c r="J52" s="15">
        <v>935</v>
      </c>
      <c r="K52" s="15">
        <f t="shared" si="45"/>
        <v>935</v>
      </c>
      <c r="L52" s="125">
        <f t="shared" si="46"/>
        <v>2123.3850000000002</v>
      </c>
      <c r="M52" s="16">
        <v>231</v>
      </c>
      <c r="N52" s="119">
        <f t="shared" si="47"/>
        <v>524.601</v>
      </c>
      <c r="O52" s="29">
        <v>88.8</v>
      </c>
      <c r="P52" s="22">
        <v>107.1</v>
      </c>
      <c r="Q52" s="15">
        <v>100</v>
      </c>
      <c r="R52" s="15">
        <f t="shared" si="48"/>
        <v>182.99999999999997</v>
      </c>
      <c r="S52" s="119">
        <f t="shared" si="24"/>
        <v>415.59299999999996</v>
      </c>
      <c r="T52" s="14">
        <v>1</v>
      </c>
      <c r="U52" s="286">
        <v>3</v>
      </c>
      <c r="V52" s="22">
        <f t="shared" si="26"/>
        <v>3</v>
      </c>
      <c r="W52" s="119">
        <f t="shared" si="27"/>
        <v>6.8129999999999997</v>
      </c>
      <c r="X52" s="162" t="s">
        <v>62</v>
      </c>
      <c r="Y52" s="286">
        <v>2</v>
      </c>
      <c r="Z52" s="119">
        <f t="shared" si="35"/>
        <v>4.5419999999999998</v>
      </c>
      <c r="AA52" s="286">
        <v>32.6</v>
      </c>
      <c r="AB52" s="164">
        <f t="shared" si="25"/>
        <v>74.034600000000012</v>
      </c>
      <c r="AC52" s="29">
        <v>12.98</v>
      </c>
      <c r="AD52" s="147">
        <f t="shared" si="28"/>
        <v>29.477580000000003</v>
      </c>
      <c r="AE52" s="29">
        <v>0.17</v>
      </c>
      <c r="AF52" s="119">
        <f t="shared" si="29"/>
        <v>0.38607000000000002</v>
      </c>
      <c r="AG52" s="31">
        <v>0.2</v>
      </c>
      <c r="AH52" s="119">
        <f t="shared" si="30"/>
        <v>0.45420000000000005</v>
      </c>
      <c r="AI52" s="22">
        <v>32.6</v>
      </c>
      <c r="AJ52" s="22">
        <f t="shared" si="31"/>
        <v>74.034600000000012</v>
      </c>
      <c r="AK52" s="16"/>
      <c r="AL52" s="286">
        <v>2.74</v>
      </c>
      <c r="AM52" s="22">
        <f t="shared" si="32"/>
        <v>6.2225400000000013</v>
      </c>
      <c r="AN52" s="20"/>
      <c r="AO52" s="286">
        <v>0.56999999999999995</v>
      </c>
      <c r="AP52" s="22">
        <f t="shared" si="49"/>
        <v>1.2944699999999998</v>
      </c>
      <c r="AQ52" s="33"/>
      <c r="AR52" s="22">
        <v>8.9999999999999993E-3</v>
      </c>
      <c r="AS52" s="22">
        <f t="shared" si="50"/>
        <v>2.0438999999999999E-2</v>
      </c>
      <c r="AT52" s="21" t="s">
        <v>62</v>
      </c>
      <c r="AU52" s="264">
        <v>0.01</v>
      </c>
      <c r="AV52" s="260">
        <f t="shared" si="51"/>
        <v>2.2710000000000001E-2</v>
      </c>
      <c r="AW52" s="21"/>
      <c r="AX52" s="286">
        <v>3.4000000000000002E-2</v>
      </c>
      <c r="AY52" s="263">
        <f t="shared" si="52"/>
        <v>7.7214000000000005E-2</v>
      </c>
      <c r="AZ52" s="20"/>
      <c r="BA52" s="286">
        <v>1.7</v>
      </c>
      <c r="BB52" s="263">
        <f t="shared" si="53"/>
        <v>3.8607</v>
      </c>
      <c r="BC52" s="20"/>
      <c r="BD52" s="286">
        <v>0.19</v>
      </c>
      <c r="BE52" s="119">
        <f t="shared" si="54"/>
        <v>0.43148999999999998</v>
      </c>
      <c r="BF52" s="20"/>
      <c r="BG52" s="32">
        <v>0.01</v>
      </c>
      <c r="BH52" s="43">
        <f t="shared" si="55"/>
        <v>2.2710000000000001E-2</v>
      </c>
      <c r="BI52" s="21" t="s">
        <v>62</v>
      </c>
      <c r="BJ52" s="34">
        <v>0.01</v>
      </c>
      <c r="BK52" s="119">
        <f t="shared" si="56"/>
        <v>2.2710000000000001E-2</v>
      </c>
      <c r="BL52" s="20"/>
      <c r="BM52" s="286">
        <v>1</v>
      </c>
      <c r="BN52" s="119">
        <f t="shared" si="57"/>
        <v>2.2709999999999999</v>
      </c>
      <c r="BO52" s="18" t="s">
        <v>141</v>
      </c>
      <c r="BP52" s="183" t="s">
        <v>118</v>
      </c>
      <c r="BQ52" s="184"/>
      <c r="BR52" s="6" t="s">
        <v>113</v>
      </c>
      <c r="BS52" s="2"/>
    </row>
    <row r="53" spans="1:71" ht="15" customHeight="1" x14ac:dyDescent="0.25">
      <c r="A53" s="194">
        <f t="shared" si="23"/>
        <v>42775</v>
      </c>
      <c r="B53" s="285">
        <v>2251</v>
      </c>
      <c r="C53" s="44">
        <v>19.010000000000002</v>
      </c>
      <c r="D53" s="59">
        <v>7.55</v>
      </c>
      <c r="E53" s="14">
        <v>1</v>
      </c>
      <c r="F53" s="15">
        <v>682</v>
      </c>
      <c r="G53" s="22">
        <f t="shared" si="43"/>
        <v>682</v>
      </c>
      <c r="H53" s="119">
        <f t="shared" si="44"/>
        <v>1535.182</v>
      </c>
      <c r="I53" s="14">
        <v>1</v>
      </c>
      <c r="J53" s="15">
        <v>499</v>
      </c>
      <c r="K53" s="15">
        <f t="shared" si="45"/>
        <v>499</v>
      </c>
      <c r="L53" s="125">
        <f t="shared" si="46"/>
        <v>1123.249</v>
      </c>
      <c r="M53" s="16">
        <v>119</v>
      </c>
      <c r="N53" s="119">
        <f t="shared" si="47"/>
        <v>267.86900000000003</v>
      </c>
      <c r="O53" s="29">
        <v>90.4</v>
      </c>
      <c r="P53" s="22">
        <v>104.8</v>
      </c>
      <c r="Q53" s="15">
        <v>98</v>
      </c>
      <c r="R53" s="15">
        <f t="shared" si="48"/>
        <v>146.93877551020398</v>
      </c>
      <c r="S53" s="119">
        <f t="shared" si="24"/>
        <v>330.75918367346918</v>
      </c>
      <c r="T53" s="14">
        <v>1</v>
      </c>
      <c r="U53" s="286">
        <v>1.7</v>
      </c>
      <c r="V53" s="22">
        <f t="shared" si="26"/>
        <v>1.7</v>
      </c>
      <c r="W53" s="119">
        <f t="shared" si="27"/>
        <v>3.8266999999999998</v>
      </c>
      <c r="X53" s="162"/>
      <c r="Y53" s="286">
        <v>1.2</v>
      </c>
      <c r="Z53" s="119">
        <f t="shared" si="35"/>
        <v>2.7011999999999996</v>
      </c>
      <c r="AA53" s="286">
        <v>20.399999999999999</v>
      </c>
      <c r="AB53" s="164">
        <f t="shared" si="25"/>
        <v>45.920399999999994</v>
      </c>
      <c r="AC53" s="29">
        <v>8.7100000000000009</v>
      </c>
      <c r="AD53" s="147">
        <f t="shared" si="28"/>
        <v>19.606210000000004</v>
      </c>
      <c r="AE53" s="29">
        <v>0.224</v>
      </c>
      <c r="AF53" s="119">
        <f t="shared" si="29"/>
        <v>0.50422400000000001</v>
      </c>
      <c r="AG53" s="31">
        <v>0.44500000000000001</v>
      </c>
      <c r="AH53" s="119">
        <f t="shared" si="30"/>
        <v>1.001695</v>
      </c>
      <c r="AI53" s="22">
        <f t="shared" si="36"/>
        <v>21.068999999999999</v>
      </c>
      <c r="AJ53" s="22">
        <f t="shared" si="31"/>
        <v>47.426318999999992</v>
      </c>
      <c r="AK53" s="16"/>
      <c r="AL53" s="286">
        <v>1.29</v>
      </c>
      <c r="AM53" s="22">
        <f t="shared" si="32"/>
        <v>2.9037899999999999</v>
      </c>
      <c r="AN53" s="20"/>
      <c r="AO53" s="286">
        <v>0.37</v>
      </c>
      <c r="AP53" s="22">
        <f t="shared" si="49"/>
        <v>0.83287</v>
      </c>
      <c r="AQ53" s="33" t="s">
        <v>62</v>
      </c>
      <c r="AR53" s="22">
        <v>5.0000000000000001E-3</v>
      </c>
      <c r="AS53" s="22">
        <f t="shared" si="50"/>
        <v>1.1255000000000001E-2</v>
      </c>
      <c r="AT53" s="21" t="s">
        <v>62</v>
      </c>
      <c r="AU53" s="264">
        <v>0.01</v>
      </c>
      <c r="AV53" s="259">
        <f t="shared" si="51"/>
        <v>2.2510000000000002E-2</v>
      </c>
      <c r="AW53" s="21"/>
      <c r="AX53" s="286">
        <v>2.8000000000000001E-2</v>
      </c>
      <c r="AY53" s="262">
        <f t="shared" si="52"/>
        <v>6.3028000000000001E-2</v>
      </c>
      <c r="AZ53" s="20"/>
      <c r="BA53" s="286">
        <v>1</v>
      </c>
      <c r="BB53" s="262">
        <f t="shared" si="53"/>
        <v>2.2509999999999999</v>
      </c>
      <c r="BC53" s="20"/>
      <c r="BD53" s="286">
        <v>0.11</v>
      </c>
      <c r="BE53" s="119">
        <f t="shared" si="54"/>
        <v>0.24761000000000002</v>
      </c>
      <c r="BF53" s="20" t="s">
        <v>62</v>
      </c>
      <c r="BG53" s="32">
        <v>0.01</v>
      </c>
      <c r="BH53" s="43">
        <f t="shared" si="55"/>
        <v>2.2510000000000002E-2</v>
      </c>
      <c r="BI53" s="21" t="s">
        <v>62</v>
      </c>
      <c r="BJ53" s="34">
        <v>0.01</v>
      </c>
      <c r="BK53" s="119">
        <f t="shared" si="56"/>
        <v>2.2510000000000002E-2</v>
      </c>
      <c r="BL53" s="20"/>
      <c r="BM53" s="286">
        <v>0.65</v>
      </c>
      <c r="BN53" s="119">
        <f t="shared" si="57"/>
        <v>1.4631500000000002</v>
      </c>
      <c r="BO53" s="18" t="s">
        <v>141</v>
      </c>
      <c r="BP53" s="183" t="s">
        <v>118</v>
      </c>
      <c r="BQ53" s="184"/>
      <c r="BR53" s="6"/>
      <c r="BS53" s="2"/>
    </row>
    <row r="54" spans="1:71" ht="15" customHeight="1" x14ac:dyDescent="0.25">
      <c r="A54" s="194">
        <f t="shared" si="23"/>
        <v>42776</v>
      </c>
      <c r="B54" s="285">
        <v>2384</v>
      </c>
      <c r="C54" s="44">
        <v>18.63</v>
      </c>
      <c r="D54" s="59">
        <v>7.48</v>
      </c>
      <c r="E54" s="14">
        <v>1</v>
      </c>
      <c r="F54" s="15">
        <v>681</v>
      </c>
      <c r="G54" s="22">
        <f t="shared" si="43"/>
        <v>681</v>
      </c>
      <c r="H54" s="119">
        <f t="shared" si="44"/>
        <v>1623.5039999999999</v>
      </c>
      <c r="I54" s="14">
        <v>1</v>
      </c>
      <c r="J54" s="15">
        <v>415</v>
      </c>
      <c r="K54" s="15">
        <f t="shared" si="45"/>
        <v>415</v>
      </c>
      <c r="L54" s="125">
        <f t="shared" si="46"/>
        <v>989.36</v>
      </c>
      <c r="M54" s="16">
        <v>124</v>
      </c>
      <c r="N54" s="119">
        <f t="shared" si="47"/>
        <v>295.61599999999999</v>
      </c>
      <c r="O54" s="29">
        <v>91.9</v>
      </c>
      <c r="P54" s="22">
        <v>104.2</v>
      </c>
      <c r="Q54" s="15">
        <v>81</v>
      </c>
      <c r="R54" s="15">
        <f t="shared" si="48"/>
        <v>151.85185185185182</v>
      </c>
      <c r="S54" s="119">
        <f t="shared" si="24"/>
        <v>362.01481481481471</v>
      </c>
      <c r="T54" s="14">
        <v>1</v>
      </c>
      <c r="U54" s="286">
        <v>2.4</v>
      </c>
      <c r="V54" s="22">
        <f t="shared" si="26"/>
        <v>2.4</v>
      </c>
      <c r="W54" s="119">
        <f t="shared" si="27"/>
        <v>5.7215999999999996</v>
      </c>
      <c r="X54" s="162" t="s">
        <v>62</v>
      </c>
      <c r="Y54" s="286">
        <v>2</v>
      </c>
      <c r="Z54" s="119">
        <f t="shared" si="35"/>
        <v>4.7679999999999998</v>
      </c>
      <c r="AA54" s="286">
        <v>20.6</v>
      </c>
      <c r="AB54" s="164">
        <f t="shared" si="25"/>
        <v>49.110399999999998</v>
      </c>
      <c r="AC54" s="29">
        <v>9.14</v>
      </c>
      <c r="AD54" s="147">
        <f t="shared" si="28"/>
        <v>21.789760000000001</v>
      </c>
      <c r="AE54" s="29">
        <v>0.1</v>
      </c>
      <c r="AF54" s="119">
        <f t="shared" si="29"/>
        <v>0.2384</v>
      </c>
      <c r="AG54" s="31">
        <v>0.2</v>
      </c>
      <c r="AH54" s="119">
        <f t="shared" si="30"/>
        <v>0.4768</v>
      </c>
      <c r="AI54" s="22">
        <f t="shared" si="36"/>
        <v>20.900000000000002</v>
      </c>
      <c r="AJ54" s="22">
        <f t="shared" si="31"/>
        <v>49.825600000000009</v>
      </c>
      <c r="AK54" s="16"/>
      <c r="AL54" s="286">
        <v>2.74</v>
      </c>
      <c r="AM54" s="22">
        <f t="shared" si="32"/>
        <v>6.5321600000000011</v>
      </c>
      <c r="AN54" s="20"/>
      <c r="AO54" s="286">
        <v>0.6</v>
      </c>
      <c r="AP54" s="22">
        <f t="shared" si="49"/>
        <v>1.4303999999999999</v>
      </c>
      <c r="AQ54" s="33"/>
      <c r="AR54" s="22">
        <v>8.0000000000000002E-3</v>
      </c>
      <c r="AS54" s="22">
        <f t="shared" si="50"/>
        <v>1.9071999999999999E-2</v>
      </c>
      <c r="AT54" s="21" t="s">
        <v>62</v>
      </c>
      <c r="AU54" s="264">
        <v>0.01</v>
      </c>
      <c r="AV54" s="260">
        <f t="shared" si="51"/>
        <v>2.384E-2</v>
      </c>
      <c r="AW54" s="21"/>
      <c r="AX54" s="286">
        <v>3.5999999999999997E-2</v>
      </c>
      <c r="AY54" s="263">
        <f t="shared" si="52"/>
        <v>8.5823999999999998E-2</v>
      </c>
      <c r="AZ54" s="20"/>
      <c r="BA54" s="286">
        <v>1.6</v>
      </c>
      <c r="BB54" s="263">
        <f t="shared" si="53"/>
        <v>3.8144</v>
      </c>
      <c r="BC54" s="20"/>
      <c r="BD54" s="286">
        <v>0.12</v>
      </c>
      <c r="BE54" s="119">
        <f t="shared" si="54"/>
        <v>0.28608</v>
      </c>
      <c r="BF54" s="20"/>
      <c r="BG54" s="32">
        <v>0.01</v>
      </c>
      <c r="BH54" s="43">
        <f t="shared" si="55"/>
        <v>2.384E-2</v>
      </c>
      <c r="BI54" s="21" t="s">
        <v>62</v>
      </c>
      <c r="BJ54" s="34">
        <v>0.01</v>
      </c>
      <c r="BK54" s="119">
        <f t="shared" si="56"/>
        <v>2.384E-2</v>
      </c>
      <c r="BL54" s="20"/>
      <c r="BM54" s="286">
        <v>0.91</v>
      </c>
      <c r="BN54" s="119">
        <f t="shared" si="57"/>
        <v>2.1694400000000003</v>
      </c>
      <c r="BO54" s="18" t="s">
        <v>141</v>
      </c>
      <c r="BP54" s="183" t="s">
        <v>118</v>
      </c>
      <c r="BQ54" s="184"/>
      <c r="BR54" s="6" t="s">
        <v>113</v>
      </c>
      <c r="BS54" s="2"/>
    </row>
    <row r="55" spans="1:71" ht="15" customHeight="1" x14ac:dyDescent="0.25">
      <c r="A55" s="194">
        <f t="shared" si="23"/>
        <v>42777</v>
      </c>
      <c r="B55" s="285">
        <v>1973</v>
      </c>
      <c r="C55" s="44">
        <v>19.32</v>
      </c>
      <c r="D55" s="59">
        <v>7.7</v>
      </c>
      <c r="E55" s="14">
        <v>1</v>
      </c>
      <c r="F55" s="15">
        <v>402</v>
      </c>
      <c r="G55" s="22">
        <f t="shared" si="43"/>
        <v>402</v>
      </c>
      <c r="H55" s="119">
        <f t="shared" si="44"/>
        <v>793.14599999999996</v>
      </c>
      <c r="I55" s="14">
        <v>1</v>
      </c>
      <c r="J55" s="15">
        <v>288</v>
      </c>
      <c r="K55" s="15">
        <f t="shared" si="45"/>
        <v>288</v>
      </c>
      <c r="L55" s="125">
        <f t="shared" si="46"/>
        <v>568.22400000000005</v>
      </c>
      <c r="M55" s="16">
        <v>58</v>
      </c>
      <c r="N55" s="119">
        <f t="shared" si="47"/>
        <v>114.434</v>
      </c>
      <c r="O55" s="29">
        <v>91.4</v>
      </c>
      <c r="P55" s="22">
        <v>98</v>
      </c>
      <c r="Q55" s="15">
        <v>72</v>
      </c>
      <c r="R55" s="15">
        <f t="shared" si="48"/>
        <v>91.666666666666586</v>
      </c>
      <c r="S55" s="119">
        <f t="shared" si="24"/>
        <v>180.85833333333318</v>
      </c>
      <c r="T55" s="14">
        <v>1</v>
      </c>
      <c r="U55" s="286">
        <v>1.4</v>
      </c>
      <c r="V55" s="22">
        <f t="shared" si="26"/>
        <v>1.4</v>
      </c>
      <c r="W55" s="119">
        <f t="shared" si="27"/>
        <v>2.7622</v>
      </c>
      <c r="X55" s="162"/>
      <c r="Y55" s="286">
        <v>2.1</v>
      </c>
      <c r="Z55" s="119">
        <f t="shared" si="35"/>
        <v>4.1433</v>
      </c>
      <c r="AA55" s="286">
        <v>13.5</v>
      </c>
      <c r="AB55" s="164">
        <f t="shared" si="25"/>
        <v>26.6355</v>
      </c>
      <c r="AC55" s="29">
        <v>3.37</v>
      </c>
      <c r="AD55" s="147">
        <f t="shared" si="28"/>
        <v>6.6490100000000005</v>
      </c>
      <c r="AE55" s="29">
        <v>0.1</v>
      </c>
      <c r="AF55" s="119">
        <f t="shared" si="29"/>
        <v>0.1973</v>
      </c>
      <c r="AG55" s="31">
        <v>0.20399999999999999</v>
      </c>
      <c r="AH55" s="119">
        <f t="shared" si="30"/>
        <v>0.40249199999999996</v>
      </c>
      <c r="AI55" s="22">
        <v>13.5</v>
      </c>
      <c r="AJ55" s="22">
        <f t="shared" si="31"/>
        <v>26.6355</v>
      </c>
      <c r="AK55" s="16"/>
      <c r="AL55" s="286">
        <v>0.35</v>
      </c>
      <c r="AM55" s="22">
        <f t="shared" si="32"/>
        <v>0.69055</v>
      </c>
      <c r="AN55" s="20"/>
      <c r="AO55" s="286">
        <v>0.36</v>
      </c>
      <c r="AP55" s="22">
        <f t="shared" si="49"/>
        <v>0.71028000000000002</v>
      </c>
      <c r="AQ55" s="33" t="s">
        <v>62</v>
      </c>
      <c r="AR55" s="22">
        <v>5.0000000000000001E-3</v>
      </c>
      <c r="AS55" s="22">
        <f t="shared" si="50"/>
        <v>9.8650000000000005E-3</v>
      </c>
      <c r="AT55" s="21" t="s">
        <v>62</v>
      </c>
      <c r="AU55" s="264">
        <v>0.01</v>
      </c>
      <c r="AV55" s="259">
        <f t="shared" si="51"/>
        <v>1.9730000000000001E-2</v>
      </c>
      <c r="AW55" s="21"/>
      <c r="AX55" s="286">
        <v>1.4E-2</v>
      </c>
      <c r="AY55" s="262">
        <f t="shared" si="52"/>
        <v>2.7622000000000001E-2</v>
      </c>
      <c r="AZ55" s="20"/>
      <c r="BA55" s="286">
        <v>1.2</v>
      </c>
      <c r="BB55" s="262">
        <f t="shared" si="53"/>
        <v>2.3675999999999999</v>
      </c>
      <c r="BC55" s="20"/>
      <c r="BD55" s="286">
        <v>0.21</v>
      </c>
      <c r="BE55" s="119">
        <f t="shared" si="54"/>
        <v>0.41432999999999998</v>
      </c>
      <c r="BF55" s="20" t="s">
        <v>62</v>
      </c>
      <c r="BG55" s="32">
        <v>0.01</v>
      </c>
      <c r="BH55" s="43">
        <f t="shared" si="55"/>
        <v>1.9730000000000001E-2</v>
      </c>
      <c r="BI55" s="21" t="s">
        <v>62</v>
      </c>
      <c r="BJ55" s="34">
        <v>0.01</v>
      </c>
      <c r="BK55" s="119">
        <f t="shared" si="56"/>
        <v>1.9730000000000001E-2</v>
      </c>
      <c r="BL55" s="20"/>
      <c r="BM55" s="286">
        <v>0.54</v>
      </c>
      <c r="BN55" s="119">
        <f t="shared" si="57"/>
        <v>1.06542</v>
      </c>
      <c r="BO55" s="18" t="s">
        <v>141</v>
      </c>
      <c r="BP55" s="183" t="s">
        <v>118</v>
      </c>
      <c r="BQ55" s="184"/>
      <c r="BR55" s="6"/>
      <c r="BS55" s="2"/>
    </row>
    <row r="56" spans="1:71" ht="15" customHeight="1" x14ac:dyDescent="0.25">
      <c r="A56" s="194">
        <f t="shared" si="23"/>
        <v>42778</v>
      </c>
      <c r="B56" s="285">
        <v>1089</v>
      </c>
      <c r="C56" s="44">
        <v>15.35</v>
      </c>
      <c r="D56" s="59">
        <v>7.8</v>
      </c>
      <c r="E56" s="14">
        <v>1</v>
      </c>
      <c r="F56" s="15">
        <v>173</v>
      </c>
      <c r="G56" s="22">
        <f t="shared" si="43"/>
        <v>173</v>
      </c>
      <c r="H56" s="119">
        <f t="shared" si="44"/>
        <v>188.39699999999999</v>
      </c>
      <c r="I56" s="14">
        <v>1</v>
      </c>
      <c r="J56" s="15">
        <v>105</v>
      </c>
      <c r="K56" s="15">
        <f t="shared" si="45"/>
        <v>105</v>
      </c>
      <c r="L56" s="125">
        <f t="shared" si="46"/>
        <v>114.345</v>
      </c>
      <c r="M56" s="16">
        <v>29</v>
      </c>
      <c r="N56" s="119">
        <f t="shared" si="47"/>
        <v>31.581</v>
      </c>
      <c r="O56" s="29">
        <v>90.1</v>
      </c>
      <c r="P56" s="22">
        <v>95.3</v>
      </c>
      <c r="Q56" s="15">
        <v>85</v>
      </c>
      <c r="R56" s="15">
        <f t="shared" si="48"/>
        <v>61.176470588235325</v>
      </c>
      <c r="S56" s="119">
        <f t="shared" si="24"/>
        <v>66.621176470588267</v>
      </c>
      <c r="T56" s="14">
        <v>1</v>
      </c>
      <c r="U56" s="286">
        <v>1.7</v>
      </c>
      <c r="V56" s="22">
        <f t="shared" si="26"/>
        <v>1.7</v>
      </c>
      <c r="W56" s="119">
        <f t="shared" si="27"/>
        <v>1.8512999999999999</v>
      </c>
      <c r="X56" s="162"/>
      <c r="Y56" s="286">
        <v>0.4</v>
      </c>
      <c r="Z56" s="119">
        <f t="shared" si="35"/>
        <v>0.43560000000000004</v>
      </c>
      <c r="AA56" s="286">
        <v>6.4</v>
      </c>
      <c r="AB56" s="164">
        <f t="shared" si="25"/>
        <v>6.9696000000000007</v>
      </c>
      <c r="AC56" s="29">
        <v>2.92</v>
      </c>
      <c r="AD56" s="147">
        <f t="shared" si="28"/>
        <v>3.1798800000000003</v>
      </c>
      <c r="AE56" s="29">
        <v>0.26600000000000001</v>
      </c>
      <c r="AF56" s="119">
        <f t="shared" si="29"/>
        <v>0.28967400000000004</v>
      </c>
      <c r="AG56" s="31">
        <v>3.1080000000000001</v>
      </c>
      <c r="AH56" s="119">
        <f t="shared" si="30"/>
        <v>3.3846120000000002</v>
      </c>
      <c r="AI56" s="22">
        <f t="shared" si="36"/>
        <v>9.7740000000000009</v>
      </c>
      <c r="AJ56" s="22">
        <f t="shared" si="31"/>
        <v>10.643886</v>
      </c>
      <c r="AK56" s="16"/>
      <c r="AL56" s="286">
        <v>0.5</v>
      </c>
      <c r="AM56" s="22">
        <f t="shared" si="32"/>
        <v>0.54449999999999998</v>
      </c>
      <c r="AN56" s="20"/>
      <c r="AO56" s="286">
        <v>0.28000000000000003</v>
      </c>
      <c r="AP56" s="22">
        <f t="shared" si="49"/>
        <v>0.30492000000000002</v>
      </c>
      <c r="AQ56" s="33"/>
      <c r="AR56" s="22">
        <v>5.0000000000000001E-3</v>
      </c>
      <c r="AS56" s="22">
        <f t="shared" si="50"/>
        <v>5.4450000000000002E-3</v>
      </c>
      <c r="AT56" s="21" t="s">
        <v>62</v>
      </c>
      <c r="AU56" s="264">
        <v>0.01</v>
      </c>
      <c r="AV56" s="260">
        <f t="shared" si="51"/>
        <v>1.089E-2</v>
      </c>
      <c r="AW56" s="21"/>
      <c r="AX56" s="286">
        <v>0.02</v>
      </c>
      <c r="AY56" s="263">
        <f t="shared" si="52"/>
        <v>2.1780000000000001E-2</v>
      </c>
      <c r="AZ56" s="20"/>
      <c r="BA56" s="286">
        <v>0.96</v>
      </c>
      <c r="BB56" s="263">
        <f t="shared" si="53"/>
        <v>1.0454400000000001</v>
      </c>
      <c r="BC56" s="20"/>
      <c r="BD56" s="286">
        <v>7.0000000000000007E-2</v>
      </c>
      <c r="BE56" s="119">
        <f t="shared" si="54"/>
        <v>7.6230000000000006E-2</v>
      </c>
      <c r="BF56" s="20" t="s">
        <v>62</v>
      </c>
      <c r="BG56" s="32">
        <v>0.01</v>
      </c>
      <c r="BH56" s="43">
        <f t="shared" si="55"/>
        <v>1.089E-2</v>
      </c>
      <c r="BI56" s="21" t="s">
        <v>62</v>
      </c>
      <c r="BJ56" s="34">
        <v>0.01</v>
      </c>
      <c r="BK56" s="119">
        <f t="shared" si="56"/>
        <v>1.089E-2</v>
      </c>
      <c r="BL56" s="20"/>
      <c r="BM56" s="286">
        <v>0.71</v>
      </c>
      <c r="BN56" s="119">
        <f t="shared" si="57"/>
        <v>0.77318999999999993</v>
      </c>
      <c r="BO56" s="18" t="s">
        <v>141</v>
      </c>
      <c r="BP56" s="183" t="s">
        <v>118</v>
      </c>
      <c r="BQ56" s="184"/>
      <c r="BR56" s="6"/>
      <c r="BS56" s="2"/>
    </row>
    <row r="57" spans="1:71" ht="15" customHeight="1" x14ac:dyDescent="0.25">
      <c r="A57" s="194">
        <f t="shared" si="23"/>
        <v>42779</v>
      </c>
      <c r="B57" s="285">
        <v>2181</v>
      </c>
      <c r="C57" s="44">
        <v>15.25</v>
      </c>
      <c r="D57" s="59">
        <v>8.15</v>
      </c>
      <c r="E57" s="14">
        <v>1</v>
      </c>
      <c r="F57" s="15">
        <v>749</v>
      </c>
      <c r="G57" s="22">
        <f t="shared" si="43"/>
        <v>749</v>
      </c>
      <c r="H57" s="119">
        <f t="shared" si="44"/>
        <v>1633.569</v>
      </c>
      <c r="I57" s="14">
        <v>1</v>
      </c>
      <c r="J57" s="15">
        <v>599</v>
      </c>
      <c r="K57" s="15">
        <f t="shared" si="45"/>
        <v>599</v>
      </c>
      <c r="L57" s="125">
        <f t="shared" si="46"/>
        <v>1306.4190000000001</v>
      </c>
      <c r="M57" s="16">
        <v>162</v>
      </c>
      <c r="N57" s="119">
        <f t="shared" si="47"/>
        <v>353.322</v>
      </c>
      <c r="O57" s="29">
        <v>89.7</v>
      </c>
      <c r="P57" s="22">
        <v>99.3</v>
      </c>
      <c r="Q57" s="15">
        <v>80</v>
      </c>
      <c r="R57" s="15">
        <f t="shared" si="48"/>
        <v>119.99999999999993</v>
      </c>
      <c r="S57" s="119">
        <f t="shared" si="24"/>
        <v>261.71999999999986</v>
      </c>
      <c r="T57" s="14">
        <v>1</v>
      </c>
      <c r="U57" s="286">
        <v>2.2999999999999998</v>
      </c>
      <c r="V57" s="22">
        <f t="shared" si="26"/>
        <v>2.2999999999999998</v>
      </c>
      <c r="W57" s="119">
        <f t="shared" si="27"/>
        <v>5.0162999999999993</v>
      </c>
      <c r="X57" s="162" t="s">
        <v>62</v>
      </c>
      <c r="Y57" s="22">
        <v>2</v>
      </c>
      <c r="Z57" s="119">
        <f t="shared" si="35"/>
        <v>4.3620000000000001</v>
      </c>
      <c r="AA57" s="286">
        <v>21.7</v>
      </c>
      <c r="AB57" s="164">
        <f t="shared" si="25"/>
        <v>47.3277</v>
      </c>
      <c r="AC57" s="29">
        <v>10.65</v>
      </c>
      <c r="AD57" s="147">
        <f t="shared" si="28"/>
        <v>23.227650000000001</v>
      </c>
      <c r="AE57" s="29">
        <v>0.36099999999999999</v>
      </c>
      <c r="AF57" s="119">
        <f t="shared" si="29"/>
        <v>0.78734099999999996</v>
      </c>
      <c r="AG57" s="31">
        <v>2.34</v>
      </c>
      <c r="AH57" s="119">
        <f t="shared" si="30"/>
        <v>5.1035399999999997</v>
      </c>
      <c r="AI57" s="286">
        <v>21.7</v>
      </c>
      <c r="AJ57" s="22">
        <f t="shared" si="31"/>
        <v>47.3277</v>
      </c>
      <c r="AK57" s="16"/>
      <c r="AL57" s="286">
        <v>0.56999999999999995</v>
      </c>
      <c r="AM57" s="22">
        <f t="shared" si="32"/>
        <v>1.2431699999999999</v>
      </c>
      <c r="AN57" s="20"/>
      <c r="AO57" s="286">
        <v>0.33</v>
      </c>
      <c r="AP57" s="22">
        <f t="shared" si="49"/>
        <v>0.71972999999999998</v>
      </c>
      <c r="AQ57" s="33"/>
      <c r="AR57" s="22">
        <v>5.0000000000000001E-3</v>
      </c>
      <c r="AS57" s="22">
        <f t="shared" si="50"/>
        <v>1.0905E-2</v>
      </c>
      <c r="AT57" s="21" t="s">
        <v>62</v>
      </c>
      <c r="AU57" s="264">
        <v>0.01</v>
      </c>
      <c r="AV57" s="259">
        <f t="shared" si="51"/>
        <v>2.181E-2</v>
      </c>
      <c r="AW57" s="21"/>
      <c r="AX57" s="286">
        <v>2.5999999999999999E-2</v>
      </c>
      <c r="AY57" s="262">
        <f t="shared" si="52"/>
        <v>5.6705999999999993E-2</v>
      </c>
      <c r="AZ57" s="20"/>
      <c r="BA57" s="286">
        <v>1.8</v>
      </c>
      <c r="BB57" s="262">
        <f t="shared" si="53"/>
        <v>3.9258000000000002</v>
      </c>
      <c r="BC57" s="20"/>
      <c r="BD57" s="286">
        <v>0.15</v>
      </c>
      <c r="BE57" s="119">
        <f t="shared" si="54"/>
        <v>0.32715</v>
      </c>
      <c r="BF57" s="20"/>
      <c r="BG57" s="32">
        <v>0.01</v>
      </c>
      <c r="BH57" s="43">
        <f t="shared" si="55"/>
        <v>2.181E-2</v>
      </c>
      <c r="BI57" s="21" t="s">
        <v>62</v>
      </c>
      <c r="BJ57" s="34">
        <v>0.01</v>
      </c>
      <c r="BK57" s="119">
        <f t="shared" si="56"/>
        <v>2.181E-2</v>
      </c>
      <c r="BL57" s="20"/>
      <c r="BM57" s="286">
        <v>0.76</v>
      </c>
      <c r="BN57" s="119">
        <f t="shared" si="57"/>
        <v>1.6575599999999999</v>
      </c>
      <c r="BO57" s="18" t="s">
        <v>141</v>
      </c>
      <c r="BP57" s="183" t="s">
        <v>118</v>
      </c>
      <c r="BQ57" s="184"/>
      <c r="BR57" s="6"/>
      <c r="BS57" s="2"/>
    </row>
    <row r="58" spans="1:71" ht="15" customHeight="1" x14ac:dyDescent="0.25">
      <c r="A58" s="194">
        <f t="shared" si="23"/>
        <v>42780</v>
      </c>
      <c r="B58" s="285">
        <v>2528</v>
      </c>
      <c r="C58" s="44">
        <v>18.329999999999998</v>
      </c>
      <c r="D58" s="59">
        <v>8.2100000000000009</v>
      </c>
      <c r="E58" s="14">
        <v>1</v>
      </c>
      <c r="F58" s="15">
        <v>793</v>
      </c>
      <c r="G58" s="22">
        <f t="shared" si="43"/>
        <v>793</v>
      </c>
      <c r="H58" s="119">
        <f t="shared" si="44"/>
        <v>2004.704</v>
      </c>
      <c r="I58" s="14">
        <v>1</v>
      </c>
      <c r="J58" s="15">
        <v>708</v>
      </c>
      <c r="K58" s="15">
        <f t="shared" si="45"/>
        <v>708</v>
      </c>
      <c r="L58" s="125">
        <f t="shared" si="46"/>
        <v>1789.8240000000001</v>
      </c>
      <c r="M58" s="16">
        <v>195</v>
      </c>
      <c r="N58" s="119">
        <f t="shared" si="47"/>
        <v>492.96</v>
      </c>
      <c r="O58" s="29">
        <v>90.3</v>
      </c>
      <c r="P58" s="22">
        <v>102</v>
      </c>
      <c r="Q58" s="15">
        <v>93</v>
      </c>
      <c r="R58" s="15">
        <f t="shared" si="48"/>
        <v>125.80645161290326</v>
      </c>
      <c r="S58" s="119">
        <f t="shared" si="24"/>
        <v>318.03870967741943</v>
      </c>
      <c r="T58" s="14">
        <v>1</v>
      </c>
      <c r="U58" s="286">
        <v>2.4</v>
      </c>
      <c r="V58" s="22">
        <f t="shared" si="26"/>
        <v>2.4</v>
      </c>
      <c r="W58" s="119">
        <f t="shared" si="27"/>
        <v>6.0671999999999997</v>
      </c>
      <c r="X58" s="162" t="s">
        <v>62</v>
      </c>
      <c r="Y58" s="22">
        <v>2</v>
      </c>
      <c r="Z58" s="119">
        <f t="shared" si="35"/>
        <v>5.056</v>
      </c>
      <c r="AA58" s="286">
        <v>26.7</v>
      </c>
      <c r="AB58" s="164">
        <f t="shared" si="25"/>
        <v>67.497599999999991</v>
      </c>
      <c r="AC58" s="29">
        <v>12.88</v>
      </c>
      <c r="AD58" s="147">
        <f t="shared" si="28"/>
        <v>32.560640000000006</v>
      </c>
      <c r="AE58" s="29">
        <v>0.10199999999999999</v>
      </c>
      <c r="AF58" s="119">
        <f t="shared" si="29"/>
        <v>0.25785599999999997</v>
      </c>
      <c r="AG58" s="31">
        <v>0.2</v>
      </c>
      <c r="AH58" s="119">
        <f t="shared" si="30"/>
        <v>0.50560000000000005</v>
      </c>
      <c r="AI58" s="286">
        <v>26.7</v>
      </c>
      <c r="AJ58" s="22">
        <f t="shared" si="31"/>
        <v>67.497599999999991</v>
      </c>
      <c r="AK58" s="16"/>
      <c r="AL58" s="286">
        <v>0.61</v>
      </c>
      <c r="AM58" s="22">
        <f t="shared" si="32"/>
        <v>1.5420799999999999</v>
      </c>
      <c r="AN58" s="20"/>
      <c r="AO58" s="286">
        <v>0.39</v>
      </c>
      <c r="AP58" s="22">
        <f t="shared" si="49"/>
        <v>0.98592000000000002</v>
      </c>
      <c r="AQ58" s="33"/>
      <c r="AR58" s="286">
        <v>8.0000000000000002E-3</v>
      </c>
      <c r="AS58" s="22">
        <f t="shared" si="50"/>
        <v>2.0223999999999999E-2</v>
      </c>
      <c r="AT58" s="21" t="s">
        <v>62</v>
      </c>
      <c r="AU58" s="264">
        <v>0.01</v>
      </c>
      <c r="AV58" s="260">
        <f t="shared" si="51"/>
        <v>2.528E-2</v>
      </c>
      <c r="AW58" s="21"/>
      <c r="AX58" s="286">
        <v>2.3E-2</v>
      </c>
      <c r="AY58" s="263">
        <f t="shared" si="52"/>
        <v>5.8144000000000001E-2</v>
      </c>
      <c r="AZ58" s="20"/>
      <c r="BA58" s="286">
        <v>1.8</v>
      </c>
      <c r="BB58" s="263">
        <f t="shared" si="53"/>
        <v>4.5504000000000007</v>
      </c>
      <c r="BC58" s="20"/>
      <c r="BD58" s="286">
        <v>0.25</v>
      </c>
      <c r="BE58" s="119">
        <f t="shared" si="54"/>
        <v>0.63200000000000001</v>
      </c>
      <c r="BF58" s="20"/>
      <c r="BG58" s="286">
        <v>0.01</v>
      </c>
      <c r="BH58" s="43">
        <f t="shared" si="55"/>
        <v>2.528E-2</v>
      </c>
      <c r="BI58" s="21" t="s">
        <v>62</v>
      </c>
      <c r="BJ58" s="34">
        <v>0.01</v>
      </c>
      <c r="BK58" s="119">
        <f t="shared" si="56"/>
        <v>2.528E-2</v>
      </c>
      <c r="BL58" s="20"/>
      <c r="BM58" s="286">
        <v>0.77</v>
      </c>
      <c r="BN58" s="119">
        <f t="shared" si="57"/>
        <v>1.9465599999999998</v>
      </c>
      <c r="BO58" s="18" t="s">
        <v>141</v>
      </c>
      <c r="BP58" s="183" t="s">
        <v>118</v>
      </c>
      <c r="BQ58" s="184"/>
      <c r="BR58" s="6"/>
      <c r="BS58" s="2"/>
    </row>
    <row r="59" spans="1:71" ht="15" customHeight="1" x14ac:dyDescent="0.25">
      <c r="A59" s="194">
        <f t="shared" si="23"/>
        <v>42781</v>
      </c>
      <c r="B59" s="285">
        <v>2362</v>
      </c>
      <c r="C59" s="44">
        <v>18.71</v>
      </c>
      <c r="D59" s="59">
        <v>8.18</v>
      </c>
      <c r="E59" s="14">
        <v>1</v>
      </c>
      <c r="F59" s="15">
        <v>666</v>
      </c>
      <c r="G59" s="22">
        <f t="shared" si="43"/>
        <v>666</v>
      </c>
      <c r="H59" s="119">
        <f t="shared" si="44"/>
        <v>1573.0920000000001</v>
      </c>
      <c r="I59" s="14">
        <v>1</v>
      </c>
      <c r="J59" s="15">
        <v>583</v>
      </c>
      <c r="K59" s="15">
        <f t="shared" si="45"/>
        <v>583</v>
      </c>
      <c r="L59" s="125">
        <f t="shared" si="46"/>
        <v>1377.046</v>
      </c>
      <c r="M59" s="16">
        <v>192</v>
      </c>
      <c r="N59" s="119">
        <f t="shared" si="47"/>
        <v>453.50400000000002</v>
      </c>
      <c r="O59" s="29">
        <v>89.6</v>
      </c>
      <c r="P59" s="22">
        <v>97.6</v>
      </c>
      <c r="Q59" s="15">
        <v>86</v>
      </c>
      <c r="R59" s="15">
        <f t="shared" si="48"/>
        <v>93.023255813953483</v>
      </c>
      <c r="S59" s="119">
        <f t="shared" si="24"/>
        <v>219.72093023255815</v>
      </c>
      <c r="T59" s="14">
        <v>1</v>
      </c>
      <c r="U59" s="286">
        <v>2.1</v>
      </c>
      <c r="V59" s="22">
        <f t="shared" si="26"/>
        <v>2.1</v>
      </c>
      <c r="W59" s="119">
        <f t="shared" si="27"/>
        <v>4.9601999999999995</v>
      </c>
      <c r="X59" s="162" t="s">
        <v>62</v>
      </c>
      <c r="Y59" s="22">
        <v>2</v>
      </c>
      <c r="Z59" s="119">
        <f t="shared" si="35"/>
        <v>4.7240000000000002</v>
      </c>
      <c r="AA59" s="286">
        <v>10.4</v>
      </c>
      <c r="AB59" s="164">
        <f t="shared" si="25"/>
        <v>24.564799999999998</v>
      </c>
      <c r="AC59" s="29">
        <v>14.92</v>
      </c>
      <c r="AD59" s="147">
        <f t="shared" si="28"/>
        <v>35.241039999999998</v>
      </c>
      <c r="AE59" s="29">
        <v>0.222</v>
      </c>
      <c r="AF59" s="119">
        <f t="shared" si="29"/>
        <v>0.52436400000000005</v>
      </c>
      <c r="AG59" s="31">
        <v>0.97199999999999998</v>
      </c>
      <c r="AH59" s="119">
        <f t="shared" si="30"/>
        <v>2.2958639999999999</v>
      </c>
      <c r="AI59" s="286">
        <v>10.4</v>
      </c>
      <c r="AJ59" s="22">
        <f t="shared" si="31"/>
        <v>24.564799999999998</v>
      </c>
      <c r="AK59" s="16"/>
      <c r="AL59" s="286">
        <v>0.53</v>
      </c>
      <c r="AM59" s="22">
        <f t="shared" si="32"/>
        <v>1.2518600000000002</v>
      </c>
      <c r="AN59" s="20"/>
      <c r="AO59" s="286">
        <v>0.28000000000000003</v>
      </c>
      <c r="AP59" s="22">
        <f t="shared" si="49"/>
        <v>0.66136000000000006</v>
      </c>
      <c r="AQ59" s="33" t="s">
        <v>62</v>
      </c>
      <c r="AR59" s="286">
        <v>5.0000000000000001E-3</v>
      </c>
      <c r="AS59" s="22">
        <f t="shared" si="50"/>
        <v>1.1810000000000001E-2</v>
      </c>
      <c r="AT59" s="21" t="s">
        <v>62</v>
      </c>
      <c r="AU59" s="264">
        <v>0.01</v>
      </c>
      <c r="AV59" s="259">
        <f t="shared" si="51"/>
        <v>2.3620000000000002E-2</v>
      </c>
      <c r="AW59" s="21"/>
      <c r="AX59" s="286">
        <v>2.5000000000000001E-2</v>
      </c>
      <c r="AY59" s="262">
        <f t="shared" si="52"/>
        <v>5.9050000000000005E-2</v>
      </c>
      <c r="AZ59" s="20"/>
      <c r="BA59" s="286">
        <v>0.72</v>
      </c>
      <c r="BB59" s="262">
        <f t="shared" si="53"/>
        <v>1.7006399999999999</v>
      </c>
      <c r="BC59" s="20"/>
      <c r="BD59" s="286">
        <v>0.17</v>
      </c>
      <c r="BE59" s="119">
        <f t="shared" si="54"/>
        <v>0.40154000000000001</v>
      </c>
      <c r="BF59" s="20" t="s">
        <v>62</v>
      </c>
      <c r="BG59" s="286">
        <v>0.01</v>
      </c>
      <c r="BH59" s="43">
        <f t="shared" si="55"/>
        <v>2.3620000000000002E-2</v>
      </c>
      <c r="BI59" s="21" t="s">
        <v>62</v>
      </c>
      <c r="BJ59" s="34">
        <v>0.01</v>
      </c>
      <c r="BK59" s="119">
        <f t="shared" si="56"/>
        <v>2.3620000000000002E-2</v>
      </c>
      <c r="BL59" s="20"/>
      <c r="BM59" s="286">
        <v>0.56999999999999995</v>
      </c>
      <c r="BN59" s="119">
        <f t="shared" si="57"/>
        <v>1.3463399999999999</v>
      </c>
      <c r="BO59" s="18" t="s">
        <v>141</v>
      </c>
      <c r="BP59" s="183" t="s">
        <v>118</v>
      </c>
      <c r="BQ59" s="184"/>
      <c r="BR59" s="6"/>
      <c r="BS59" s="2"/>
    </row>
    <row r="60" spans="1:71" ht="15" customHeight="1" x14ac:dyDescent="0.25">
      <c r="A60" s="194">
        <f t="shared" si="23"/>
        <v>42782</v>
      </c>
      <c r="B60" s="285">
        <v>2471</v>
      </c>
      <c r="C60" s="44">
        <v>19.43</v>
      </c>
      <c r="D60" s="59">
        <v>7.84</v>
      </c>
      <c r="E60" s="14">
        <v>1</v>
      </c>
      <c r="F60" s="15">
        <v>886</v>
      </c>
      <c r="G60" s="22">
        <f t="shared" si="43"/>
        <v>886</v>
      </c>
      <c r="H60" s="119">
        <f t="shared" si="44"/>
        <v>2189.306</v>
      </c>
      <c r="I60" s="14">
        <v>1</v>
      </c>
      <c r="J60" s="15">
        <v>721</v>
      </c>
      <c r="K60" s="15">
        <f t="shared" si="45"/>
        <v>721</v>
      </c>
      <c r="L60" s="125">
        <f t="shared" si="46"/>
        <v>1781.5909999999999</v>
      </c>
      <c r="M60" s="16">
        <v>171</v>
      </c>
      <c r="N60" s="119">
        <f t="shared" si="47"/>
        <v>422.541</v>
      </c>
      <c r="O60" s="29">
        <v>92.4</v>
      </c>
      <c r="P60" s="22">
        <v>103.1</v>
      </c>
      <c r="Q60" s="15">
        <v>87</v>
      </c>
      <c r="R60" s="15">
        <f t="shared" si="48"/>
        <v>122.98850574712631</v>
      </c>
      <c r="S60" s="119">
        <f t="shared" si="24"/>
        <v>303.9045977011491</v>
      </c>
      <c r="T60" s="14">
        <v>1</v>
      </c>
      <c r="U60" s="286">
        <v>2</v>
      </c>
      <c r="V60" s="22">
        <f t="shared" si="26"/>
        <v>2</v>
      </c>
      <c r="W60" s="119">
        <f t="shared" si="27"/>
        <v>4.9420000000000002</v>
      </c>
      <c r="X60" s="162" t="s">
        <v>62</v>
      </c>
      <c r="Y60" s="22">
        <v>2</v>
      </c>
      <c r="Z60" s="119">
        <f t="shared" si="35"/>
        <v>4.9420000000000002</v>
      </c>
      <c r="AA60" s="286">
        <v>23.6</v>
      </c>
      <c r="AB60" s="164">
        <f t="shared" si="25"/>
        <v>58.315600000000003</v>
      </c>
      <c r="AC60" s="29">
        <v>12.82</v>
      </c>
      <c r="AD60" s="147">
        <f t="shared" si="28"/>
        <v>31.67822</v>
      </c>
      <c r="AE60" s="29">
        <v>0.221</v>
      </c>
      <c r="AF60" s="119">
        <f t="shared" si="29"/>
        <v>0.54609099999999999</v>
      </c>
      <c r="AG60" s="31">
        <v>1.419</v>
      </c>
      <c r="AH60" s="119">
        <f t="shared" si="30"/>
        <v>3.5063490000000002</v>
      </c>
      <c r="AI60" s="286">
        <v>23.6</v>
      </c>
      <c r="AJ60" s="22">
        <f t="shared" si="31"/>
        <v>58.315600000000003</v>
      </c>
      <c r="AK60" s="16"/>
      <c r="AL60" s="286">
        <v>0.47</v>
      </c>
      <c r="AM60" s="22">
        <f t="shared" si="32"/>
        <v>1.1613699999999998</v>
      </c>
      <c r="AN60" s="20"/>
      <c r="AO60" s="286">
        <v>0.35</v>
      </c>
      <c r="AP60" s="22">
        <f t="shared" si="49"/>
        <v>0.8648499999999999</v>
      </c>
      <c r="AQ60" s="33"/>
      <c r="AR60" s="286">
        <v>6.0000000000000001E-3</v>
      </c>
      <c r="AS60" s="22">
        <f t="shared" si="50"/>
        <v>1.4826000000000001E-2</v>
      </c>
      <c r="AT60" s="21" t="s">
        <v>62</v>
      </c>
      <c r="AU60" s="264">
        <v>0.01</v>
      </c>
      <c r="AV60" s="260">
        <f t="shared" si="51"/>
        <v>2.4709999999999999E-2</v>
      </c>
      <c r="AW60" s="21"/>
      <c r="AX60" s="286">
        <v>2.1000000000000001E-2</v>
      </c>
      <c r="AY60" s="263">
        <f t="shared" si="52"/>
        <v>5.1891000000000007E-2</v>
      </c>
      <c r="AZ60" s="20"/>
      <c r="BA60" s="286">
        <v>2.2000000000000002</v>
      </c>
      <c r="BB60" s="263">
        <f t="shared" si="53"/>
        <v>5.4362000000000004</v>
      </c>
      <c r="BC60" s="20"/>
      <c r="BD60" s="286">
        <v>0.18</v>
      </c>
      <c r="BE60" s="119">
        <f t="shared" si="54"/>
        <v>0.44477999999999995</v>
      </c>
      <c r="BF60" s="20"/>
      <c r="BG60" s="286">
        <v>0.01</v>
      </c>
      <c r="BH60" s="43">
        <f t="shared" si="55"/>
        <v>2.4709999999999999E-2</v>
      </c>
      <c r="BI60" s="21"/>
      <c r="BJ60" s="286">
        <v>0.01</v>
      </c>
      <c r="BK60" s="119">
        <f t="shared" si="56"/>
        <v>2.4709999999999999E-2</v>
      </c>
      <c r="BL60" s="20"/>
      <c r="BM60" s="286">
        <v>0.73</v>
      </c>
      <c r="BN60" s="119">
        <f t="shared" si="57"/>
        <v>1.8038299999999998</v>
      </c>
      <c r="BO60" s="18" t="s">
        <v>141</v>
      </c>
      <c r="BP60" s="183" t="s">
        <v>118</v>
      </c>
      <c r="BQ60" s="184"/>
      <c r="BR60" s="6"/>
      <c r="BS60" s="2"/>
    </row>
    <row r="61" spans="1:71" ht="15" customHeight="1" x14ac:dyDescent="0.25">
      <c r="A61" s="194">
        <f t="shared" si="23"/>
        <v>42783</v>
      </c>
      <c r="B61" s="285">
        <v>2603</v>
      </c>
      <c r="C61" s="44">
        <v>20.39</v>
      </c>
      <c r="D61" s="59">
        <v>7.73</v>
      </c>
      <c r="E61" s="14">
        <v>1</v>
      </c>
      <c r="F61" s="15">
        <v>731</v>
      </c>
      <c r="G61" s="22">
        <f t="shared" si="43"/>
        <v>731</v>
      </c>
      <c r="H61" s="119">
        <f t="shared" si="44"/>
        <v>1902.7929999999999</v>
      </c>
      <c r="I61" s="14">
        <v>1</v>
      </c>
      <c r="J61" s="15">
        <v>630</v>
      </c>
      <c r="K61" s="15">
        <f t="shared" si="45"/>
        <v>630</v>
      </c>
      <c r="L61" s="125">
        <f t="shared" si="46"/>
        <v>1639.89</v>
      </c>
      <c r="M61" s="16">
        <v>195</v>
      </c>
      <c r="N61" s="119">
        <f t="shared" si="47"/>
        <v>507.58499999999998</v>
      </c>
      <c r="O61" s="29">
        <v>90.8</v>
      </c>
      <c r="P61" s="22">
        <v>100.4</v>
      </c>
      <c r="Q61" s="15">
        <v>72</v>
      </c>
      <c r="R61" s="15">
        <f t="shared" si="48"/>
        <v>133.33333333333346</v>
      </c>
      <c r="S61" s="119">
        <f t="shared" si="24"/>
        <v>347.066666666667</v>
      </c>
      <c r="T61" s="14">
        <v>1</v>
      </c>
      <c r="U61" s="286">
        <v>1.9</v>
      </c>
      <c r="V61" s="22">
        <f t="shared" si="26"/>
        <v>1.9</v>
      </c>
      <c r="W61" s="119">
        <f t="shared" si="27"/>
        <v>4.9456999999999995</v>
      </c>
      <c r="X61" s="162" t="s">
        <v>62</v>
      </c>
      <c r="Y61" s="22">
        <v>2</v>
      </c>
      <c r="Z61" s="119">
        <f t="shared" si="35"/>
        <v>5.2060000000000004</v>
      </c>
      <c r="AA61" s="286">
        <v>20</v>
      </c>
      <c r="AB61" s="164">
        <f t="shared" si="25"/>
        <v>52.06</v>
      </c>
      <c r="AC61" s="29">
        <v>8.3699999999999992</v>
      </c>
      <c r="AD61" s="147">
        <f t="shared" si="28"/>
        <v>21.787109999999998</v>
      </c>
      <c r="AE61" s="29">
        <v>0.222</v>
      </c>
      <c r="AF61" s="119">
        <f t="shared" si="29"/>
        <v>0.57786599999999999</v>
      </c>
      <c r="AG61" s="31">
        <v>0.69699999999999995</v>
      </c>
      <c r="AH61" s="119">
        <f t="shared" si="30"/>
        <v>1.8142909999999999</v>
      </c>
      <c r="AI61" s="286">
        <v>20</v>
      </c>
      <c r="AJ61" s="22">
        <f t="shared" si="31"/>
        <v>52.06</v>
      </c>
      <c r="AK61" s="16"/>
      <c r="AL61" s="286">
        <v>0.56000000000000005</v>
      </c>
      <c r="AM61" s="22">
        <f t="shared" si="32"/>
        <v>1.4576800000000001</v>
      </c>
      <c r="AN61" s="20"/>
      <c r="AO61" s="286">
        <v>0.45</v>
      </c>
      <c r="AP61" s="22">
        <f t="shared" si="49"/>
        <v>1.1713500000000001</v>
      </c>
      <c r="AQ61" s="33"/>
      <c r="AR61" s="286">
        <v>8.9999999999999993E-3</v>
      </c>
      <c r="AS61" s="22">
        <f t="shared" si="50"/>
        <v>2.3427E-2</v>
      </c>
      <c r="AT61" s="21" t="s">
        <v>62</v>
      </c>
      <c r="AU61" s="264">
        <v>0.01</v>
      </c>
      <c r="AV61" s="259">
        <f t="shared" si="51"/>
        <v>2.6030000000000001E-2</v>
      </c>
      <c r="AW61" s="21"/>
      <c r="AX61" s="286">
        <v>2.8000000000000001E-2</v>
      </c>
      <c r="AY61" s="262">
        <f t="shared" si="52"/>
        <v>7.2884000000000004E-2</v>
      </c>
      <c r="AZ61" s="20"/>
      <c r="BA61" s="286">
        <v>3.1</v>
      </c>
      <c r="BB61" s="262">
        <f t="shared" si="53"/>
        <v>8.0693000000000001</v>
      </c>
      <c r="BC61" s="20"/>
      <c r="BD61" s="286">
        <v>0.2</v>
      </c>
      <c r="BE61" s="119">
        <f t="shared" si="54"/>
        <v>0.52060000000000006</v>
      </c>
      <c r="BF61" s="20"/>
      <c r="BG61" s="286">
        <v>0.01</v>
      </c>
      <c r="BH61" s="43">
        <f t="shared" si="55"/>
        <v>2.6030000000000001E-2</v>
      </c>
      <c r="BI61" s="21"/>
      <c r="BJ61" s="286">
        <v>0.01</v>
      </c>
      <c r="BK61" s="119">
        <f t="shared" si="56"/>
        <v>2.6030000000000001E-2</v>
      </c>
      <c r="BL61" s="20"/>
      <c r="BM61" s="286">
        <v>0.71</v>
      </c>
      <c r="BN61" s="119">
        <f t="shared" si="57"/>
        <v>1.8481299999999998</v>
      </c>
      <c r="BO61" s="18" t="s">
        <v>141</v>
      </c>
      <c r="BP61" s="183" t="s">
        <v>118</v>
      </c>
      <c r="BQ61" s="184" t="s">
        <v>110</v>
      </c>
      <c r="BR61" s="6"/>
      <c r="BS61" s="2"/>
    </row>
    <row r="62" spans="1:71" ht="15" customHeight="1" x14ac:dyDescent="0.25">
      <c r="A62" s="194">
        <f t="shared" si="23"/>
        <v>42784</v>
      </c>
      <c r="B62" s="285">
        <v>1481</v>
      </c>
      <c r="C62" s="44">
        <v>19.77</v>
      </c>
      <c r="D62" s="59">
        <v>7.64</v>
      </c>
      <c r="E62" s="14">
        <v>1</v>
      </c>
      <c r="F62" s="15">
        <v>331</v>
      </c>
      <c r="G62" s="22">
        <f t="shared" si="43"/>
        <v>331</v>
      </c>
      <c r="H62" s="119">
        <f t="shared" si="44"/>
        <v>490.21100000000001</v>
      </c>
      <c r="I62" s="14">
        <v>1</v>
      </c>
      <c r="J62" s="15">
        <v>237</v>
      </c>
      <c r="K62" s="15">
        <f t="shared" si="45"/>
        <v>237</v>
      </c>
      <c r="L62" s="125">
        <f t="shared" si="46"/>
        <v>350.99700000000001</v>
      </c>
      <c r="M62" s="16">
        <v>104</v>
      </c>
      <c r="N62" s="119">
        <f t="shared" si="47"/>
        <v>154.024</v>
      </c>
      <c r="O62" s="29">
        <v>88.4</v>
      </c>
      <c r="P62" s="22">
        <v>93.9</v>
      </c>
      <c r="Q62" s="15">
        <v>76</v>
      </c>
      <c r="R62" s="15">
        <f t="shared" si="48"/>
        <v>72.368421052631575</v>
      </c>
      <c r="S62" s="119">
        <f t="shared" si="24"/>
        <v>107.17763157894736</v>
      </c>
      <c r="T62" s="14">
        <v>1</v>
      </c>
      <c r="U62" s="286">
        <v>1.2</v>
      </c>
      <c r="V62" s="22">
        <f t="shared" si="26"/>
        <v>1.2</v>
      </c>
      <c r="W62" s="119">
        <f t="shared" si="27"/>
        <v>1.7772000000000001</v>
      </c>
      <c r="X62" s="162" t="s">
        <v>62</v>
      </c>
      <c r="Y62" s="22">
        <v>2</v>
      </c>
      <c r="Z62" s="119">
        <f t="shared" si="35"/>
        <v>2.9620000000000002</v>
      </c>
      <c r="AA62" s="286">
        <v>10.6</v>
      </c>
      <c r="AB62" s="164">
        <f t="shared" si="25"/>
        <v>15.698600000000001</v>
      </c>
      <c r="AC62" s="29">
        <v>3.93</v>
      </c>
      <c r="AD62" s="147">
        <f t="shared" si="28"/>
        <v>5.8203300000000002</v>
      </c>
      <c r="AE62" s="29">
        <v>0.223</v>
      </c>
      <c r="AF62" s="119">
        <f t="shared" si="29"/>
        <v>0.33026300000000003</v>
      </c>
      <c r="AG62" s="31">
        <v>0.2</v>
      </c>
      <c r="AH62" s="119">
        <f t="shared" si="30"/>
        <v>0.29619999999999996</v>
      </c>
      <c r="AI62" s="286">
        <v>10.6</v>
      </c>
      <c r="AJ62" s="22">
        <f t="shared" si="31"/>
        <v>15.698600000000001</v>
      </c>
      <c r="AK62" s="16"/>
      <c r="AL62" s="286">
        <v>0.14000000000000001</v>
      </c>
      <c r="AM62" s="22">
        <f t="shared" si="32"/>
        <v>0.20734000000000002</v>
      </c>
      <c r="AN62" s="20"/>
      <c r="AO62" s="286">
        <v>0.21</v>
      </c>
      <c r="AP62" s="22">
        <f t="shared" si="49"/>
        <v>0.31101000000000001</v>
      </c>
      <c r="AQ62" s="33" t="s">
        <v>62</v>
      </c>
      <c r="AR62" s="286">
        <v>5.0000000000000001E-3</v>
      </c>
      <c r="AS62" s="22">
        <f t="shared" si="50"/>
        <v>7.4050000000000001E-3</v>
      </c>
      <c r="AT62" s="21" t="s">
        <v>62</v>
      </c>
      <c r="AU62" s="264">
        <v>0.01</v>
      </c>
      <c r="AV62" s="260">
        <f t="shared" si="51"/>
        <v>1.481E-2</v>
      </c>
      <c r="AW62" s="21"/>
      <c r="AX62" s="286">
        <v>7.0000000000000001E-3</v>
      </c>
      <c r="AY62" s="263">
        <f t="shared" si="52"/>
        <v>1.0367000000000001E-2</v>
      </c>
      <c r="AZ62" s="20"/>
      <c r="BA62" s="286">
        <v>0.77</v>
      </c>
      <c r="BB62" s="263">
        <f t="shared" si="53"/>
        <v>1.1403700000000001</v>
      </c>
      <c r="BC62" s="20"/>
      <c r="BD62" s="286">
        <v>0.18</v>
      </c>
      <c r="BE62" s="119">
        <f t="shared" si="54"/>
        <v>0.26657999999999998</v>
      </c>
      <c r="BF62" s="20" t="s">
        <v>62</v>
      </c>
      <c r="BG62" s="286">
        <v>0.01</v>
      </c>
      <c r="BH62" s="43">
        <f t="shared" si="55"/>
        <v>1.481E-2</v>
      </c>
      <c r="BI62" s="21" t="s">
        <v>62</v>
      </c>
      <c r="BJ62" s="286">
        <v>0.01</v>
      </c>
      <c r="BK62" s="119">
        <f t="shared" si="56"/>
        <v>1.481E-2</v>
      </c>
      <c r="BL62" s="20"/>
      <c r="BM62" s="286">
        <v>0.61</v>
      </c>
      <c r="BN62" s="119">
        <f t="shared" si="57"/>
        <v>0.90340999999999994</v>
      </c>
      <c r="BO62" s="18" t="s">
        <v>141</v>
      </c>
      <c r="BP62" s="183" t="s">
        <v>118</v>
      </c>
      <c r="BQ62" s="184"/>
      <c r="BR62" s="6"/>
      <c r="BS62" s="2"/>
    </row>
    <row r="63" spans="1:71" ht="15" customHeight="1" x14ac:dyDescent="0.25">
      <c r="A63" s="194">
        <f t="shared" si="23"/>
        <v>42785</v>
      </c>
      <c r="B63" s="285">
        <v>1481</v>
      </c>
      <c r="C63" s="44">
        <v>15.3</v>
      </c>
      <c r="D63" s="59">
        <v>8.0399999999999991</v>
      </c>
      <c r="E63" s="14">
        <v>1</v>
      </c>
      <c r="F63" s="15">
        <v>217</v>
      </c>
      <c r="G63" s="22">
        <f t="shared" si="43"/>
        <v>217</v>
      </c>
      <c r="H63" s="119">
        <f t="shared" si="44"/>
        <v>321.37700000000001</v>
      </c>
      <c r="I63" s="14">
        <v>1</v>
      </c>
      <c r="J63" s="15">
        <v>147</v>
      </c>
      <c r="K63" s="15">
        <f t="shared" si="45"/>
        <v>147</v>
      </c>
      <c r="L63" s="125">
        <f t="shared" si="46"/>
        <v>217.70699999999999</v>
      </c>
      <c r="M63" s="16">
        <v>56</v>
      </c>
      <c r="N63" s="119">
        <f t="shared" si="47"/>
        <v>82.936000000000007</v>
      </c>
      <c r="O63" s="29">
        <v>91.3</v>
      </c>
      <c r="P63" s="22">
        <v>95.8</v>
      </c>
      <c r="Q63" s="15">
        <v>78</v>
      </c>
      <c r="R63" s="15">
        <f t="shared" si="48"/>
        <v>57.692307692307693</v>
      </c>
      <c r="S63" s="119">
        <f t="shared" si="24"/>
        <v>85.442307692307693</v>
      </c>
      <c r="T63" s="14">
        <v>1</v>
      </c>
      <c r="U63" s="286">
        <v>1.5</v>
      </c>
      <c r="V63" s="22">
        <f t="shared" si="26"/>
        <v>1.5</v>
      </c>
      <c r="W63" s="119">
        <f t="shared" si="27"/>
        <v>2.2214999999999998</v>
      </c>
      <c r="X63" s="162"/>
      <c r="Y63" s="22">
        <v>0.5</v>
      </c>
      <c r="Z63" s="119">
        <f t="shared" si="35"/>
        <v>0.74050000000000005</v>
      </c>
      <c r="AA63" s="286">
        <v>9.1999999999999993</v>
      </c>
      <c r="AB63" s="164">
        <f t="shared" si="25"/>
        <v>13.6252</v>
      </c>
      <c r="AC63" s="29">
        <v>3.87</v>
      </c>
      <c r="AD63" s="147">
        <f t="shared" si="28"/>
        <v>5.7314699999999998</v>
      </c>
      <c r="AE63" s="29">
        <v>0.22500000000000001</v>
      </c>
      <c r="AF63" s="119">
        <f t="shared" si="29"/>
        <v>0.33322500000000005</v>
      </c>
      <c r="AG63" s="31">
        <v>1.9370000000000001</v>
      </c>
      <c r="AH63" s="119">
        <f t="shared" si="30"/>
        <v>2.8686970000000001</v>
      </c>
      <c r="AI63" s="286">
        <v>9.1999999999999993</v>
      </c>
      <c r="AJ63" s="22">
        <f t="shared" si="31"/>
        <v>13.6252</v>
      </c>
      <c r="AK63" s="16"/>
      <c r="AL63" s="286">
        <v>0.1</v>
      </c>
      <c r="AM63" s="22">
        <f t="shared" si="32"/>
        <v>0.14809999999999998</v>
      </c>
      <c r="AN63" s="20"/>
      <c r="AO63" s="286">
        <v>0.19</v>
      </c>
      <c r="AP63" s="22">
        <f t="shared" si="49"/>
        <v>0.28138999999999997</v>
      </c>
      <c r="AQ63" s="33"/>
      <c r="AR63" s="286">
        <v>6.0000000000000001E-3</v>
      </c>
      <c r="AS63" s="22">
        <f t="shared" si="50"/>
        <v>8.8860000000000015E-3</v>
      </c>
      <c r="AT63" s="21" t="s">
        <v>62</v>
      </c>
      <c r="AU63" s="264">
        <v>0.01</v>
      </c>
      <c r="AV63" s="259">
        <f t="shared" si="51"/>
        <v>1.481E-2</v>
      </c>
      <c r="AW63" s="21"/>
      <c r="AX63" s="286">
        <v>1.2E-2</v>
      </c>
      <c r="AY63" s="262">
        <f t="shared" si="52"/>
        <v>1.7772000000000003E-2</v>
      </c>
      <c r="AZ63" s="20"/>
      <c r="BA63" s="286">
        <v>1.1000000000000001</v>
      </c>
      <c r="BB63" s="262">
        <f t="shared" si="53"/>
        <v>1.6291000000000002</v>
      </c>
      <c r="BC63" s="20"/>
      <c r="BD63" s="286">
        <v>0.14000000000000001</v>
      </c>
      <c r="BE63" s="119">
        <f t="shared" si="54"/>
        <v>0.20734000000000002</v>
      </c>
      <c r="BF63" s="20"/>
      <c r="BG63" s="286">
        <v>0.01</v>
      </c>
      <c r="BH63" s="43">
        <f t="shared" si="55"/>
        <v>1.481E-2</v>
      </c>
      <c r="BI63" s="21" t="s">
        <v>62</v>
      </c>
      <c r="BJ63" s="286">
        <v>0.01</v>
      </c>
      <c r="BK63" s="119">
        <f t="shared" si="56"/>
        <v>1.481E-2</v>
      </c>
      <c r="BL63" s="20"/>
      <c r="BM63" s="286">
        <v>0.61</v>
      </c>
      <c r="BN63" s="119">
        <f t="shared" si="57"/>
        <v>0.90340999999999994</v>
      </c>
      <c r="BO63" s="18" t="s">
        <v>141</v>
      </c>
      <c r="BP63" s="183" t="s">
        <v>118</v>
      </c>
      <c r="BQ63" s="184"/>
      <c r="BR63" s="6"/>
      <c r="BS63" s="2"/>
    </row>
    <row r="64" spans="1:71" ht="15" customHeight="1" x14ac:dyDescent="0.25">
      <c r="A64" s="194">
        <f t="shared" si="23"/>
        <v>42786</v>
      </c>
      <c r="B64" s="285">
        <v>1481</v>
      </c>
      <c r="C64" s="44">
        <v>17.100000000000001</v>
      </c>
      <c r="D64" s="59">
        <v>8.1199999999999992</v>
      </c>
      <c r="E64" s="14">
        <v>1</v>
      </c>
      <c r="F64" s="15">
        <v>974</v>
      </c>
      <c r="G64" s="22">
        <f t="shared" si="43"/>
        <v>974</v>
      </c>
      <c r="H64" s="119">
        <f t="shared" si="44"/>
        <v>1442.4939999999999</v>
      </c>
      <c r="I64" s="14">
        <v>1</v>
      </c>
      <c r="J64" s="15">
        <v>901</v>
      </c>
      <c r="K64" s="15">
        <f t="shared" si="45"/>
        <v>901</v>
      </c>
      <c r="L64" s="125">
        <f t="shared" si="46"/>
        <v>1334.3810000000001</v>
      </c>
      <c r="M64" s="16">
        <v>238</v>
      </c>
      <c r="N64" s="119">
        <f t="shared" si="47"/>
        <v>352.47800000000001</v>
      </c>
      <c r="O64" s="29">
        <v>89.2</v>
      </c>
      <c r="P64" s="22">
        <v>97.9</v>
      </c>
      <c r="Q64" s="15">
        <v>91</v>
      </c>
      <c r="R64" s="15">
        <f t="shared" si="48"/>
        <v>95.604395604395648</v>
      </c>
      <c r="S64" s="119">
        <f t="shared" si="24"/>
        <v>141.59010989010994</v>
      </c>
      <c r="T64" s="14">
        <v>1</v>
      </c>
      <c r="U64" s="286">
        <v>1.8</v>
      </c>
      <c r="V64" s="22">
        <f t="shared" si="26"/>
        <v>1.8</v>
      </c>
      <c r="W64" s="119">
        <f t="shared" si="27"/>
        <v>2.6658000000000004</v>
      </c>
      <c r="X64" s="162" t="s">
        <v>62</v>
      </c>
      <c r="Y64" s="286">
        <v>2</v>
      </c>
      <c r="Z64" s="119">
        <f t="shared" si="35"/>
        <v>2.9620000000000002</v>
      </c>
      <c r="AA64" s="286">
        <v>11.7</v>
      </c>
      <c r="AB64" s="164">
        <f t="shared" si="25"/>
        <v>17.3277</v>
      </c>
      <c r="AC64" s="29">
        <v>9.84</v>
      </c>
      <c r="AD64" s="147">
        <f t="shared" si="28"/>
        <v>14.573039999999999</v>
      </c>
      <c r="AE64" s="29">
        <v>0.12</v>
      </c>
      <c r="AF64" s="119">
        <f t="shared" si="29"/>
        <v>0.17771999999999999</v>
      </c>
      <c r="AG64" s="31">
        <v>0.32200000000000001</v>
      </c>
      <c r="AH64" s="119">
        <f t="shared" si="30"/>
        <v>0.47688200000000003</v>
      </c>
      <c r="AI64" s="286">
        <v>11.7</v>
      </c>
      <c r="AJ64" s="22">
        <f t="shared" si="31"/>
        <v>17.3277</v>
      </c>
      <c r="AK64" s="16"/>
      <c r="AL64" s="286">
        <v>1.73</v>
      </c>
      <c r="AM64" s="22">
        <f t="shared" si="32"/>
        <v>2.5621300000000002</v>
      </c>
      <c r="AN64" s="20"/>
      <c r="AO64" s="286">
        <v>0.28999999999999998</v>
      </c>
      <c r="AP64" s="22">
        <f t="shared" si="49"/>
        <v>0.42948999999999993</v>
      </c>
      <c r="AQ64" s="33"/>
      <c r="AR64" s="286">
        <v>8.0000000000000002E-3</v>
      </c>
      <c r="AS64" s="22">
        <f t="shared" si="50"/>
        <v>1.1848000000000001E-2</v>
      </c>
      <c r="AT64" s="21" t="s">
        <v>62</v>
      </c>
      <c r="AU64" s="264">
        <v>0.01</v>
      </c>
      <c r="AV64" s="260">
        <f t="shared" si="51"/>
        <v>1.481E-2</v>
      </c>
      <c r="AW64" s="21"/>
      <c r="AX64" s="286">
        <v>2.4E-2</v>
      </c>
      <c r="AY64" s="263">
        <f t="shared" si="52"/>
        <v>3.5544000000000006E-2</v>
      </c>
      <c r="AZ64" s="20"/>
      <c r="BA64" s="286">
        <v>1.1000000000000001</v>
      </c>
      <c r="BB64" s="263">
        <f t="shared" si="53"/>
        <v>1.6291000000000002</v>
      </c>
      <c r="BC64" s="20"/>
      <c r="BD64" s="286">
        <v>0.15</v>
      </c>
      <c r="BE64" s="119">
        <f t="shared" si="54"/>
        <v>0.22215000000000001</v>
      </c>
      <c r="BF64" s="20"/>
      <c r="BG64" s="286">
        <v>0.01</v>
      </c>
      <c r="BH64" s="43">
        <f t="shared" si="55"/>
        <v>1.481E-2</v>
      </c>
      <c r="BI64" s="21" t="s">
        <v>62</v>
      </c>
      <c r="BJ64" s="286">
        <v>0.01</v>
      </c>
      <c r="BK64" s="119">
        <f t="shared" si="56"/>
        <v>1.481E-2</v>
      </c>
      <c r="BL64" s="20"/>
      <c r="BM64" s="286">
        <v>0.73</v>
      </c>
      <c r="BN64" s="119">
        <f t="shared" si="57"/>
        <v>1.0811299999999999</v>
      </c>
      <c r="BO64" s="18" t="s">
        <v>141</v>
      </c>
      <c r="BP64" s="183" t="s">
        <v>118</v>
      </c>
      <c r="BQ64" s="184"/>
      <c r="BR64" s="6"/>
      <c r="BS64" s="2"/>
    </row>
    <row r="65" spans="1:71" ht="15" customHeight="1" x14ac:dyDescent="0.25">
      <c r="A65" s="194">
        <f t="shared" si="23"/>
        <v>42787</v>
      </c>
      <c r="B65" s="285">
        <v>1481</v>
      </c>
      <c r="C65" s="44">
        <v>19.2</v>
      </c>
      <c r="D65" s="59">
        <v>7.95</v>
      </c>
      <c r="E65" s="14">
        <v>1</v>
      </c>
      <c r="F65" s="15">
        <v>1013</v>
      </c>
      <c r="G65" s="22">
        <f t="shared" si="43"/>
        <v>1013</v>
      </c>
      <c r="H65" s="119">
        <f t="shared" si="44"/>
        <v>1500.2529999999999</v>
      </c>
      <c r="I65" s="14">
        <v>1</v>
      </c>
      <c r="J65" s="15">
        <v>906</v>
      </c>
      <c r="K65" s="15">
        <f t="shared" si="45"/>
        <v>906</v>
      </c>
      <c r="L65" s="125">
        <f t="shared" si="46"/>
        <v>1341.7860000000001</v>
      </c>
      <c r="M65" s="16">
        <v>212</v>
      </c>
      <c r="N65" s="119">
        <f t="shared" si="47"/>
        <v>313.97199999999998</v>
      </c>
      <c r="O65" s="29">
        <v>89.1</v>
      </c>
      <c r="P65" s="22">
        <v>98</v>
      </c>
      <c r="Q65" s="15">
        <v>72</v>
      </c>
      <c r="R65" s="15">
        <f t="shared" si="48"/>
        <v>123.61111111111119</v>
      </c>
      <c r="S65" s="119">
        <f t="shared" si="24"/>
        <v>183.06805555555567</v>
      </c>
      <c r="T65" s="14">
        <v>1</v>
      </c>
      <c r="U65" s="286">
        <v>1.8</v>
      </c>
      <c r="V65" s="22">
        <f t="shared" si="26"/>
        <v>1.8</v>
      </c>
      <c r="W65" s="119">
        <f t="shared" si="27"/>
        <v>2.6658000000000004</v>
      </c>
      <c r="X65" s="162" t="s">
        <v>62</v>
      </c>
      <c r="Y65" s="286">
        <v>2</v>
      </c>
      <c r="Z65" s="119">
        <f t="shared" si="35"/>
        <v>2.9620000000000002</v>
      </c>
      <c r="AA65" s="286">
        <v>23.4</v>
      </c>
      <c r="AB65" s="164">
        <f t="shared" si="25"/>
        <v>34.6554</v>
      </c>
      <c r="AC65" s="29">
        <v>7.21</v>
      </c>
      <c r="AD65" s="147">
        <f t="shared" si="28"/>
        <v>10.67801</v>
      </c>
      <c r="AE65" s="29">
        <v>0.371</v>
      </c>
      <c r="AF65" s="119">
        <f t="shared" si="29"/>
        <v>0.54945100000000002</v>
      </c>
      <c r="AG65" s="31">
        <v>0.18</v>
      </c>
      <c r="AH65" s="119">
        <f t="shared" si="30"/>
        <v>0.26657999999999998</v>
      </c>
      <c r="AI65" s="286">
        <v>23.4</v>
      </c>
      <c r="AJ65" s="22">
        <f t="shared" si="31"/>
        <v>34.6554</v>
      </c>
      <c r="AK65" s="16"/>
      <c r="AL65" s="286">
        <v>1.43</v>
      </c>
      <c r="AM65" s="22">
        <f t="shared" si="32"/>
        <v>2.1178300000000001</v>
      </c>
      <c r="AN65" s="20"/>
      <c r="AO65" s="286">
        <v>0.38</v>
      </c>
      <c r="AP65" s="22">
        <f t="shared" si="49"/>
        <v>0.56277999999999995</v>
      </c>
      <c r="AQ65" s="33"/>
      <c r="AR65" s="286">
        <v>8.9999999999999993E-3</v>
      </c>
      <c r="AS65" s="22">
        <f t="shared" si="50"/>
        <v>1.3328999999999999E-2</v>
      </c>
      <c r="AT65" s="21" t="s">
        <v>62</v>
      </c>
      <c r="AU65" s="264">
        <v>0.01</v>
      </c>
      <c r="AV65" s="259">
        <f t="shared" si="51"/>
        <v>1.481E-2</v>
      </c>
      <c r="AW65" s="21"/>
      <c r="AX65" s="286">
        <v>3.5000000000000003E-2</v>
      </c>
      <c r="AY65" s="262">
        <f t="shared" si="52"/>
        <v>5.1835000000000006E-2</v>
      </c>
      <c r="AZ65" s="20"/>
      <c r="BA65" s="286">
        <v>2.2999999999999998</v>
      </c>
      <c r="BB65" s="262">
        <f t="shared" si="53"/>
        <v>3.4062999999999999</v>
      </c>
      <c r="BC65" s="20"/>
      <c r="BD65" s="286">
        <v>0.16</v>
      </c>
      <c r="BE65" s="119">
        <f t="shared" si="54"/>
        <v>0.23696</v>
      </c>
      <c r="BF65" s="20"/>
      <c r="BG65" s="286">
        <v>0.01</v>
      </c>
      <c r="BH65" s="43">
        <f t="shared" si="55"/>
        <v>1.481E-2</v>
      </c>
      <c r="BI65" s="21" t="s">
        <v>62</v>
      </c>
      <c r="BJ65" s="286">
        <v>0.01</v>
      </c>
      <c r="BK65" s="119">
        <f t="shared" si="56"/>
        <v>1.481E-2</v>
      </c>
      <c r="BL65" s="20"/>
      <c r="BM65" s="286">
        <v>0.63</v>
      </c>
      <c r="BN65" s="119">
        <f t="shared" si="57"/>
        <v>0.93303000000000003</v>
      </c>
      <c r="BO65" s="18" t="s">
        <v>141</v>
      </c>
      <c r="BP65" s="183" t="s">
        <v>118</v>
      </c>
      <c r="BQ65" s="184"/>
      <c r="BR65" s="6"/>
      <c r="BS65" s="2"/>
    </row>
    <row r="66" spans="1:71" ht="15" customHeight="1" x14ac:dyDescent="0.25">
      <c r="A66" s="194">
        <f t="shared" si="23"/>
        <v>42788</v>
      </c>
      <c r="B66" s="285">
        <v>1481</v>
      </c>
      <c r="C66" s="44">
        <v>19.829999999999998</v>
      </c>
      <c r="D66" s="59">
        <v>8.02</v>
      </c>
      <c r="E66" s="14">
        <v>1</v>
      </c>
      <c r="F66" s="15">
        <v>1028</v>
      </c>
      <c r="G66" s="22">
        <f t="shared" si="43"/>
        <v>1028</v>
      </c>
      <c r="H66" s="119">
        <f t="shared" si="44"/>
        <v>1522.4680000000001</v>
      </c>
      <c r="I66" s="14">
        <v>1</v>
      </c>
      <c r="J66" s="15">
        <v>929</v>
      </c>
      <c r="K66" s="15">
        <f t="shared" si="45"/>
        <v>929</v>
      </c>
      <c r="L66" s="125">
        <f t="shared" si="46"/>
        <v>1375.8489999999999</v>
      </c>
      <c r="M66" s="16">
        <v>192</v>
      </c>
      <c r="N66" s="119">
        <f t="shared" si="47"/>
        <v>284.35199999999998</v>
      </c>
      <c r="O66" s="29">
        <v>88.2</v>
      </c>
      <c r="P66" s="22">
        <v>98.2</v>
      </c>
      <c r="Q66" s="15">
        <v>76</v>
      </c>
      <c r="R66" s="15">
        <f t="shared" si="48"/>
        <v>131.57894736842104</v>
      </c>
      <c r="S66" s="119">
        <f t="shared" si="24"/>
        <v>194.86842105263156</v>
      </c>
      <c r="T66" s="14">
        <v>1</v>
      </c>
      <c r="U66" s="286">
        <v>2.2000000000000002</v>
      </c>
      <c r="V66" s="22">
        <f t="shared" si="26"/>
        <v>2.2000000000000002</v>
      </c>
      <c r="W66" s="119">
        <f t="shared" si="27"/>
        <v>3.2582000000000004</v>
      </c>
      <c r="X66" s="162"/>
      <c r="Y66" s="286">
        <v>1.6</v>
      </c>
      <c r="Z66" s="119">
        <f t="shared" si="35"/>
        <v>2.3695999999999997</v>
      </c>
      <c r="AA66" s="286">
        <v>22.7</v>
      </c>
      <c r="AB66" s="164">
        <f t="shared" si="25"/>
        <v>33.618699999999997</v>
      </c>
      <c r="AC66" s="29">
        <v>7.24</v>
      </c>
      <c r="AD66" s="147">
        <f t="shared" si="28"/>
        <v>10.722440000000001</v>
      </c>
      <c r="AE66" s="29">
        <v>0.33600000000000002</v>
      </c>
      <c r="AF66" s="119">
        <f t="shared" si="29"/>
        <v>0.49761600000000006</v>
      </c>
      <c r="AG66" s="31">
        <v>0.377</v>
      </c>
      <c r="AH66" s="119">
        <f t="shared" si="30"/>
        <v>0.55833699999999997</v>
      </c>
      <c r="AI66" s="286">
        <v>22.7</v>
      </c>
      <c r="AJ66" s="22">
        <f t="shared" si="31"/>
        <v>33.618699999999997</v>
      </c>
      <c r="AK66" s="16"/>
      <c r="AL66" s="286">
        <v>0.7</v>
      </c>
      <c r="AM66" s="22">
        <f t="shared" si="32"/>
        <v>1.0367</v>
      </c>
      <c r="AN66" s="20"/>
      <c r="AO66" s="286">
        <v>0.3</v>
      </c>
      <c r="AP66" s="22">
        <f t="shared" si="49"/>
        <v>0.44430000000000003</v>
      </c>
      <c r="AQ66" s="33"/>
      <c r="AR66" s="286">
        <v>6.0000000000000001E-3</v>
      </c>
      <c r="AS66" s="22">
        <f t="shared" si="50"/>
        <v>8.8860000000000015E-3</v>
      </c>
      <c r="AT66" s="21" t="s">
        <v>62</v>
      </c>
      <c r="AU66" s="264">
        <v>0.01</v>
      </c>
      <c r="AV66" s="260">
        <f t="shared" si="51"/>
        <v>1.481E-2</v>
      </c>
      <c r="AW66" s="21"/>
      <c r="AX66" s="286">
        <v>2.8000000000000001E-2</v>
      </c>
      <c r="AY66" s="263">
        <f t="shared" si="52"/>
        <v>4.1468000000000005E-2</v>
      </c>
      <c r="AZ66" s="20"/>
      <c r="BA66" s="286">
        <v>2.5</v>
      </c>
      <c r="BB66" s="263">
        <f t="shared" si="53"/>
        <v>3.7025000000000001</v>
      </c>
      <c r="BC66" s="20"/>
      <c r="BD66" s="286">
        <v>0.2</v>
      </c>
      <c r="BE66" s="119">
        <f t="shared" si="54"/>
        <v>0.29619999999999996</v>
      </c>
      <c r="BF66" s="20"/>
      <c r="BG66" s="286">
        <v>0.02</v>
      </c>
      <c r="BH66" s="43">
        <f t="shared" si="55"/>
        <v>2.962E-2</v>
      </c>
      <c r="BI66" s="21" t="s">
        <v>62</v>
      </c>
      <c r="BJ66" s="286">
        <v>0.01</v>
      </c>
      <c r="BK66" s="119">
        <f t="shared" si="56"/>
        <v>1.481E-2</v>
      </c>
      <c r="BL66" s="20"/>
      <c r="BM66" s="286">
        <v>0.4</v>
      </c>
      <c r="BN66" s="119">
        <f t="shared" si="57"/>
        <v>0.59239999999999993</v>
      </c>
      <c r="BO66" s="18" t="s">
        <v>141</v>
      </c>
      <c r="BP66" s="183" t="s">
        <v>118</v>
      </c>
      <c r="BQ66" s="184"/>
      <c r="BR66" s="6"/>
      <c r="BS66" s="2"/>
    </row>
    <row r="67" spans="1:71" ht="15" customHeight="1" x14ac:dyDescent="0.25">
      <c r="A67" s="194">
        <f t="shared" si="23"/>
        <v>42789</v>
      </c>
      <c r="B67" s="285">
        <v>1481</v>
      </c>
      <c r="C67" s="44">
        <v>20.14</v>
      </c>
      <c r="D67" s="59">
        <v>8.2899999999999991</v>
      </c>
      <c r="E67" s="14">
        <v>1</v>
      </c>
      <c r="F67" s="15">
        <v>980</v>
      </c>
      <c r="G67" s="22">
        <f t="shared" si="43"/>
        <v>980</v>
      </c>
      <c r="H67" s="119">
        <f t="shared" si="44"/>
        <v>1451.38</v>
      </c>
      <c r="I67" s="14">
        <v>1</v>
      </c>
      <c r="J67" s="15">
        <v>884</v>
      </c>
      <c r="K67" s="15">
        <f t="shared" si="45"/>
        <v>884</v>
      </c>
      <c r="L67" s="125">
        <f t="shared" si="46"/>
        <v>1309.204</v>
      </c>
      <c r="M67" s="16">
        <v>284</v>
      </c>
      <c r="N67" s="119">
        <f t="shared" si="47"/>
        <v>420.60399999999998</v>
      </c>
      <c r="O67" s="29">
        <v>89.3</v>
      </c>
      <c r="P67" s="22">
        <v>97.1</v>
      </c>
      <c r="Q67" s="15">
        <v>80</v>
      </c>
      <c r="R67" s="15">
        <f t="shared" si="48"/>
        <v>97.499999999999972</v>
      </c>
      <c r="S67" s="119">
        <f t="shared" si="24"/>
        <v>144.39749999999998</v>
      </c>
      <c r="T67" s="14">
        <v>1</v>
      </c>
      <c r="U67" s="286">
        <v>1.8</v>
      </c>
      <c r="V67" s="22">
        <f t="shared" si="26"/>
        <v>1.8</v>
      </c>
      <c r="W67" s="119">
        <f t="shared" si="27"/>
        <v>2.6658000000000004</v>
      </c>
      <c r="X67" s="162" t="s">
        <v>62</v>
      </c>
      <c r="Y67" s="286">
        <v>2</v>
      </c>
      <c r="Z67" s="119">
        <f t="shared" si="35"/>
        <v>2.9620000000000002</v>
      </c>
      <c r="AA67" s="286">
        <v>22</v>
      </c>
      <c r="AB67" s="164">
        <f t="shared" si="25"/>
        <v>32.582000000000001</v>
      </c>
      <c r="AC67" s="29">
        <v>9.1199999999999992</v>
      </c>
      <c r="AD67" s="147">
        <f t="shared" si="28"/>
        <v>13.50672</v>
      </c>
      <c r="AE67" s="29">
        <v>0.107</v>
      </c>
      <c r="AF67" s="119">
        <f t="shared" si="29"/>
        <v>0.158467</v>
      </c>
      <c r="AG67" s="31">
        <v>0.2</v>
      </c>
      <c r="AH67" s="119">
        <f t="shared" si="30"/>
        <v>0.29619999999999996</v>
      </c>
      <c r="AI67" s="286">
        <v>22</v>
      </c>
      <c r="AJ67" s="22">
        <f t="shared" si="31"/>
        <v>32.582000000000001</v>
      </c>
      <c r="AK67" s="16"/>
      <c r="AL67" s="286">
        <v>1.17</v>
      </c>
      <c r="AM67" s="22">
        <f t="shared" si="32"/>
        <v>1.7327699999999999</v>
      </c>
      <c r="AN67" s="20"/>
      <c r="AO67" s="286">
        <v>0.36</v>
      </c>
      <c r="AP67" s="22">
        <f t="shared" si="49"/>
        <v>0.53315999999999997</v>
      </c>
      <c r="AQ67" s="33"/>
      <c r="AR67" s="286">
        <v>7.0000000000000001E-3</v>
      </c>
      <c r="AS67" s="22">
        <f t="shared" si="50"/>
        <v>1.0367000000000001E-2</v>
      </c>
      <c r="AT67" s="21" t="s">
        <v>62</v>
      </c>
      <c r="AU67" s="264">
        <v>0.01</v>
      </c>
      <c r="AV67" s="259">
        <f t="shared" si="51"/>
        <v>1.481E-2</v>
      </c>
      <c r="AW67" s="21"/>
      <c r="AX67" s="286">
        <v>2.1999999999999999E-2</v>
      </c>
      <c r="AY67" s="262">
        <f t="shared" si="52"/>
        <v>3.2582E-2</v>
      </c>
      <c r="AZ67" s="20"/>
      <c r="BA67" s="286">
        <v>1.6</v>
      </c>
      <c r="BB67" s="262">
        <f t="shared" si="53"/>
        <v>2.3695999999999997</v>
      </c>
      <c r="BC67" s="20"/>
      <c r="BD67" s="286">
        <v>0.14000000000000001</v>
      </c>
      <c r="BE67" s="119">
        <f t="shared" si="54"/>
        <v>0.20734000000000002</v>
      </c>
      <c r="BF67" s="20" t="s">
        <v>62</v>
      </c>
      <c r="BG67" s="286">
        <v>0.01</v>
      </c>
      <c r="BH67" s="43">
        <f t="shared" si="55"/>
        <v>1.481E-2</v>
      </c>
      <c r="BI67" s="21" t="s">
        <v>62</v>
      </c>
      <c r="BJ67" s="286">
        <v>0.01</v>
      </c>
      <c r="BK67" s="119">
        <f t="shared" si="56"/>
        <v>1.481E-2</v>
      </c>
      <c r="BL67" s="20"/>
      <c r="BM67" s="286">
        <v>0.54</v>
      </c>
      <c r="BN67" s="119">
        <f t="shared" si="57"/>
        <v>0.79974000000000001</v>
      </c>
      <c r="BO67" s="18" t="s">
        <v>141</v>
      </c>
      <c r="BP67" s="183" t="s">
        <v>118</v>
      </c>
      <c r="BQ67" s="184"/>
      <c r="BR67" s="6" t="s">
        <v>132</v>
      </c>
      <c r="BS67" s="2"/>
    </row>
    <row r="68" spans="1:71" ht="15" customHeight="1" x14ac:dyDescent="0.25">
      <c r="A68" s="194">
        <f t="shared" si="23"/>
        <v>42790</v>
      </c>
      <c r="B68" s="285">
        <v>2408</v>
      </c>
      <c r="C68" s="44">
        <v>19.920000000000002</v>
      </c>
      <c r="D68" s="59">
        <v>7.96</v>
      </c>
      <c r="E68" s="14">
        <v>1</v>
      </c>
      <c r="F68" s="15">
        <v>593</v>
      </c>
      <c r="G68" s="22">
        <f t="shared" si="43"/>
        <v>593</v>
      </c>
      <c r="H68" s="119">
        <f t="shared" si="44"/>
        <v>1427.944</v>
      </c>
      <c r="I68" s="14">
        <v>1</v>
      </c>
      <c r="J68" s="15">
        <v>516</v>
      </c>
      <c r="K68" s="15">
        <f t="shared" si="45"/>
        <v>516</v>
      </c>
      <c r="L68" s="125">
        <f t="shared" si="46"/>
        <v>1242.528</v>
      </c>
      <c r="M68" s="16">
        <v>163</v>
      </c>
      <c r="N68" s="119">
        <f t="shared" si="47"/>
        <v>392.50400000000002</v>
      </c>
      <c r="O68" s="29">
        <v>87.9</v>
      </c>
      <c r="P68" s="22">
        <v>93.3</v>
      </c>
      <c r="Q68" s="15">
        <v>74</v>
      </c>
      <c r="R68" s="15">
        <f t="shared" si="48"/>
        <v>72.972972972972869</v>
      </c>
      <c r="S68" s="119">
        <f t="shared" si="24"/>
        <v>175.71891891891866</v>
      </c>
      <c r="T68" s="14">
        <v>1</v>
      </c>
      <c r="U68" s="286">
        <v>1.5</v>
      </c>
      <c r="V68" s="22">
        <f t="shared" si="26"/>
        <v>1.5</v>
      </c>
      <c r="W68" s="119">
        <f t="shared" si="27"/>
        <v>3.6120000000000001</v>
      </c>
      <c r="X68" s="162" t="s">
        <v>62</v>
      </c>
      <c r="Y68" s="286">
        <v>2</v>
      </c>
      <c r="Z68" s="119">
        <f t="shared" si="35"/>
        <v>4.8159999999999998</v>
      </c>
      <c r="AA68" s="286">
        <v>18.100000000000001</v>
      </c>
      <c r="AB68" s="164">
        <f t="shared" si="25"/>
        <v>43.584800000000001</v>
      </c>
      <c r="AC68" s="29">
        <v>8.93</v>
      </c>
      <c r="AD68" s="147">
        <f t="shared" si="28"/>
        <v>21.503439999999998</v>
      </c>
      <c r="AE68" s="29">
        <v>0.1</v>
      </c>
      <c r="AF68" s="119">
        <f t="shared" si="29"/>
        <v>0.24080000000000001</v>
      </c>
      <c r="AG68" s="31">
        <v>0.2</v>
      </c>
      <c r="AH68" s="119">
        <f t="shared" si="30"/>
        <v>0.48160000000000003</v>
      </c>
      <c r="AI68" s="286">
        <v>18.100000000000001</v>
      </c>
      <c r="AJ68" s="22">
        <f t="shared" si="31"/>
        <v>43.584800000000001</v>
      </c>
      <c r="AK68" s="16"/>
      <c r="AL68" s="286">
        <v>0.32</v>
      </c>
      <c r="AM68" s="22">
        <f t="shared" si="32"/>
        <v>0.77056000000000002</v>
      </c>
      <c r="AN68" s="20"/>
      <c r="AO68" s="286">
        <v>0.42</v>
      </c>
      <c r="AP68" s="22">
        <f t="shared" si="49"/>
        <v>1.01136</v>
      </c>
      <c r="AQ68" s="33" t="s">
        <v>62</v>
      </c>
      <c r="AR68" s="286">
        <v>5.0000000000000001E-3</v>
      </c>
      <c r="AS68" s="22">
        <f t="shared" si="50"/>
        <v>1.204E-2</v>
      </c>
      <c r="AT68" s="21" t="s">
        <v>62</v>
      </c>
      <c r="AU68" s="264">
        <v>0.01</v>
      </c>
      <c r="AV68" s="260">
        <f t="shared" si="51"/>
        <v>2.4080000000000001E-2</v>
      </c>
      <c r="AW68" s="21"/>
      <c r="AX68" s="286">
        <v>3.2000000000000001E-2</v>
      </c>
      <c r="AY68" s="263">
        <f t="shared" si="52"/>
        <v>7.7055999999999999E-2</v>
      </c>
      <c r="AZ68" s="20"/>
      <c r="BA68" s="286">
        <v>0.91</v>
      </c>
      <c r="BB68" s="263">
        <f t="shared" si="53"/>
        <v>2.1912800000000003</v>
      </c>
      <c r="BC68" s="20"/>
      <c r="BD68" s="286">
        <v>0.08</v>
      </c>
      <c r="BE68" s="119">
        <f t="shared" si="54"/>
        <v>0.19264000000000001</v>
      </c>
      <c r="BF68" s="20" t="s">
        <v>62</v>
      </c>
      <c r="BG68" s="286">
        <v>0.01</v>
      </c>
      <c r="BH68" s="43">
        <f t="shared" si="55"/>
        <v>2.4080000000000001E-2</v>
      </c>
      <c r="BI68" s="21" t="s">
        <v>62</v>
      </c>
      <c r="BJ68" s="286">
        <v>0.01</v>
      </c>
      <c r="BK68" s="119">
        <f t="shared" si="56"/>
        <v>2.4080000000000001E-2</v>
      </c>
      <c r="BL68" s="20"/>
      <c r="BM68" s="286">
        <v>0.42</v>
      </c>
      <c r="BN68" s="119">
        <f t="shared" si="57"/>
        <v>1.01136</v>
      </c>
      <c r="BO68" s="18" t="s">
        <v>141</v>
      </c>
      <c r="BP68" s="183" t="s">
        <v>118</v>
      </c>
      <c r="BQ68" s="184"/>
      <c r="BR68" s="6"/>
      <c r="BS68" s="2"/>
    </row>
    <row r="69" spans="1:71" ht="15" customHeight="1" x14ac:dyDescent="0.25">
      <c r="A69" s="194">
        <f t="shared" si="23"/>
        <v>42791</v>
      </c>
      <c r="B69" s="285">
        <v>1850</v>
      </c>
      <c r="C69" s="44">
        <v>19.510000000000002</v>
      </c>
      <c r="D69" s="59">
        <v>8.0299999999999994</v>
      </c>
      <c r="E69" s="14">
        <v>1</v>
      </c>
      <c r="F69" s="15">
        <v>313</v>
      </c>
      <c r="G69" s="22">
        <f t="shared" si="43"/>
        <v>313</v>
      </c>
      <c r="H69" s="119">
        <f t="shared" si="44"/>
        <v>579.04999999999995</v>
      </c>
      <c r="I69" s="14">
        <v>1</v>
      </c>
      <c r="J69" s="15">
        <v>247</v>
      </c>
      <c r="K69" s="15">
        <f t="shared" si="45"/>
        <v>247</v>
      </c>
      <c r="L69" s="125">
        <f t="shared" si="46"/>
        <v>456.95</v>
      </c>
      <c r="M69" s="16">
        <v>71</v>
      </c>
      <c r="N69" s="119">
        <f t="shared" si="47"/>
        <v>131.35</v>
      </c>
      <c r="O69" s="29">
        <v>89.4</v>
      </c>
      <c r="P69" s="22">
        <v>94.2</v>
      </c>
      <c r="Q69" s="15">
        <v>75</v>
      </c>
      <c r="R69" s="15">
        <f t="shared" si="48"/>
        <v>63.999999999999964</v>
      </c>
      <c r="S69" s="119">
        <f t="shared" si="24"/>
        <v>118.39999999999992</v>
      </c>
      <c r="T69" s="14">
        <v>1</v>
      </c>
      <c r="U69" s="286">
        <v>1.3</v>
      </c>
      <c r="V69" s="22">
        <f t="shared" si="26"/>
        <v>1.3</v>
      </c>
      <c r="W69" s="119">
        <f t="shared" si="27"/>
        <v>2.4049999999999998</v>
      </c>
      <c r="X69" s="162" t="s">
        <v>62</v>
      </c>
      <c r="Y69" s="286">
        <v>2</v>
      </c>
      <c r="Z69" s="119">
        <f t="shared" si="35"/>
        <v>3.7</v>
      </c>
      <c r="AA69" s="286">
        <v>12.9</v>
      </c>
      <c r="AB69" s="164">
        <f t="shared" si="25"/>
        <v>23.864999999999998</v>
      </c>
      <c r="AC69" s="29">
        <v>6.09</v>
      </c>
      <c r="AD69" s="147">
        <f t="shared" si="28"/>
        <v>11.266500000000001</v>
      </c>
      <c r="AE69" s="29">
        <v>0.1</v>
      </c>
      <c r="AF69" s="119">
        <f t="shared" si="29"/>
        <v>0.185</v>
      </c>
      <c r="AG69" s="31">
        <v>0.2</v>
      </c>
      <c r="AH69" s="119">
        <f t="shared" si="30"/>
        <v>0.37</v>
      </c>
      <c r="AI69" s="286">
        <v>12.9</v>
      </c>
      <c r="AJ69" s="22">
        <f t="shared" si="31"/>
        <v>23.864999999999998</v>
      </c>
      <c r="AK69" s="16"/>
      <c r="AL69" s="286">
        <v>0.17</v>
      </c>
      <c r="AM69" s="22">
        <f t="shared" si="32"/>
        <v>0.3145</v>
      </c>
      <c r="AN69" s="20"/>
      <c r="AO69" s="286">
        <v>0.6</v>
      </c>
      <c r="AP69" s="22">
        <f t="shared" si="49"/>
        <v>1.1100000000000001</v>
      </c>
      <c r="AQ69" s="33" t="s">
        <v>62</v>
      </c>
      <c r="AR69" s="286">
        <v>5.0000000000000001E-3</v>
      </c>
      <c r="AS69" s="22">
        <f t="shared" si="50"/>
        <v>9.2499999999999995E-3</v>
      </c>
      <c r="AT69" s="21" t="s">
        <v>62</v>
      </c>
      <c r="AU69" s="264">
        <v>0.01</v>
      </c>
      <c r="AV69" s="259">
        <f t="shared" si="51"/>
        <v>1.8499999999999999E-2</v>
      </c>
      <c r="AW69" s="21"/>
      <c r="AX69" s="286">
        <v>0.02</v>
      </c>
      <c r="AY69" s="262">
        <f t="shared" si="52"/>
        <v>3.6999999999999998E-2</v>
      </c>
      <c r="AZ69" s="20"/>
      <c r="BA69" s="286">
        <v>0.41</v>
      </c>
      <c r="BB69" s="262">
        <f t="shared" si="53"/>
        <v>0.75849999999999995</v>
      </c>
      <c r="BC69" s="20"/>
      <c r="BD69" s="286">
        <v>7.0000000000000007E-2</v>
      </c>
      <c r="BE69" s="119">
        <f t="shared" si="54"/>
        <v>0.1295</v>
      </c>
      <c r="BF69" s="20" t="s">
        <v>62</v>
      </c>
      <c r="BG69" s="286">
        <v>0.01</v>
      </c>
      <c r="BH69" s="43">
        <f t="shared" si="55"/>
        <v>1.8499999999999999E-2</v>
      </c>
      <c r="BI69" s="21" t="s">
        <v>62</v>
      </c>
      <c r="BJ69" s="286">
        <v>0.01</v>
      </c>
      <c r="BK69" s="119">
        <f t="shared" si="56"/>
        <v>1.8499999999999999E-2</v>
      </c>
      <c r="BL69" s="20"/>
      <c r="BM69" s="286">
        <v>0.33</v>
      </c>
      <c r="BN69" s="119">
        <f t="shared" si="57"/>
        <v>0.61050000000000004</v>
      </c>
      <c r="BO69" s="18" t="s">
        <v>141</v>
      </c>
      <c r="BP69" s="183" t="s">
        <v>118</v>
      </c>
      <c r="BQ69" s="184"/>
      <c r="BR69" s="6"/>
      <c r="BS69" s="2"/>
    </row>
    <row r="70" spans="1:71" ht="15" customHeight="1" x14ac:dyDescent="0.25">
      <c r="A70" s="194">
        <f t="shared" si="23"/>
        <v>42792</v>
      </c>
      <c r="B70" s="285">
        <v>1548</v>
      </c>
      <c r="C70" s="44">
        <v>16.489999999999998</v>
      </c>
      <c r="D70" s="59">
        <v>8.26</v>
      </c>
      <c r="E70" s="14">
        <v>1</v>
      </c>
      <c r="F70" s="15">
        <v>217</v>
      </c>
      <c r="G70" s="22">
        <f t="shared" si="43"/>
        <v>217</v>
      </c>
      <c r="H70" s="119">
        <f t="shared" si="44"/>
        <v>335.916</v>
      </c>
      <c r="I70" s="14">
        <v>1</v>
      </c>
      <c r="J70" s="15">
        <v>156</v>
      </c>
      <c r="K70" s="15">
        <f t="shared" si="45"/>
        <v>156</v>
      </c>
      <c r="L70" s="125">
        <f t="shared" si="46"/>
        <v>241.488</v>
      </c>
      <c r="M70" s="16">
        <v>50</v>
      </c>
      <c r="N70" s="119">
        <f t="shared" si="47"/>
        <v>77.400000000000006</v>
      </c>
      <c r="O70" s="29">
        <v>89.8</v>
      </c>
      <c r="P70" s="22">
        <v>93.1</v>
      </c>
      <c r="Q70" s="15">
        <v>75</v>
      </c>
      <c r="R70" s="15">
        <f t="shared" si="48"/>
        <v>43.999999999999964</v>
      </c>
      <c r="S70" s="119">
        <f t="shared" si="24"/>
        <v>68.111999999999938</v>
      </c>
      <c r="T70" s="14">
        <v>1</v>
      </c>
      <c r="U70" s="286">
        <v>1.3</v>
      </c>
      <c r="V70" s="22">
        <f t="shared" si="26"/>
        <v>1.3</v>
      </c>
      <c r="W70" s="119">
        <f t="shared" si="27"/>
        <v>2.0124</v>
      </c>
      <c r="X70" s="162"/>
      <c r="Y70" s="286">
        <v>0.9</v>
      </c>
      <c r="Z70" s="119">
        <f t="shared" si="35"/>
        <v>1.3932</v>
      </c>
      <c r="AA70" s="286">
        <v>7.1</v>
      </c>
      <c r="AB70" s="164">
        <f t="shared" si="25"/>
        <v>10.9908</v>
      </c>
      <c r="AC70" s="29">
        <v>3.1</v>
      </c>
      <c r="AD70" s="147">
        <f t="shared" si="28"/>
        <v>4.7988</v>
      </c>
      <c r="AE70" s="29">
        <v>0.42</v>
      </c>
      <c r="AF70" s="119">
        <f t="shared" si="29"/>
        <v>0.65015999999999996</v>
      </c>
      <c r="AG70" s="31">
        <v>3.4249999999999998</v>
      </c>
      <c r="AH70" s="119">
        <f t="shared" si="30"/>
        <v>5.3018999999999998</v>
      </c>
      <c r="AI70" s="286">
        <v>7.1</v>
      </c>
      <c r="AJ70" s="22">
        <f t="shared" si="31"/>
        <v>10.9908</v>
      </c>
      <c r="AK70" s="16"/>
      <c r="AL70" s="286">
        <v>0.13</v>
      </c>
      <c r="AM70" s="22">
        <f t="shared" si="32"/>
        <v>0.20124</v>
      </c>
      <c r="AN70" s="20"/>
      <c r="AO70" s="286">
        <v>0.47</v>
      </c>
      <c r="AP70" s="22">
        <f t="shared" si="49"/>
        <v>0.72755999999999998</v>
      </c>
      <c r="AQ70" s="33" t="s">
        <v>62</v>
      </c>
      <c r="AR70" s="286">
        <v>5.0000000000000001E-3</v>
      </c>
      <c r="AS70" s="22">
        <f t="shared" si="50"/>
        <v>7.7400000000000004E-3</v>
      </c>
      <c r="AT70" s="21" t="s">
        <v>62</v>
      </c>
      <c r="AU70" s="264">
        <v>0.01</v>
      </c>
      <c r="AV70" s="260">
        <f t="shared" si="51"/>
        <v>1.5480000000000001E-2</v>
      </c>
      <c r="AW70" s="21"/>
      <c r="AX70" s="286">
        <v>2.5999999999999999E-2</v>
      </c>
      <c r="AY70" s="263">
        <f t="shared" si="52"/>
        <v>4.0247999999999999E-2</v>
      </c>
      <c r="AZ70" s="20"/>
      <c r="BA70" s="286">
        <v>0.56000000000000005</v>
      </c>
      <c r="BB70" s="263">
        <f t="shared" si="53"/>
        <v>0.86688000000000009</v>
      </c>
      <c r="BC70" s="20"/>
      <c r="BD70" s="286">
        <v>0.05</v>
      </c>
      <c r="BE70" s="119">
        <f t="shared" si="54"/>
        <v>7.740000000000001E-2</v>
      </c>
      <c r="BF70" s="20" t="s">
        <v>62</v>
      </c>
      <c r="BG70" s="286">
        <v>0.01</v>
      </c>
      <c r="BH70" s="43">
        <f t="shared" si="55"/>
        <v>1.5480000000000001E-2</v>
      </c>
      <c r="BI70" s="21" t="s">
        <v>62</v>
      </c>
      <c r="BJ70" s="286">
        <v>0.01</v>
      </c>
      <c r="BK70" s="119">
        <f t="shared" si="56"/>
        <v>1.5480000000000001E-2</v>
      </c>
      <c r="BL70" s="20"/>
      <c r="BM70" s="286">
        <v>0.49</v>
      </c>
      <c r="BN70" s="119">
        <f t="shared" si="57"/>
        <v>0.75851999999999997</v>
      </c>
      <c r="BO70" s="18" t="s">
        <v>141</v>
      </c>
      <c r="BP70" s="183" t="s">
        <v>118</v>
      </c>
      <c r="BQ70" s="184"/>
      <c r="BR70" s="6"/>
      <c r="BS70" s="2"/>
    </row>
    <row r="71" spans="1:71" ht="15" customHeight="1" x14ac:dyDescent="0.25">
      <c r="A71" s="194">
        <f t="shared" si="23"/>
        <v>42793</v>
      </c>
      <c r="B71" s="285">
        <v>2782</v>
      </c>
      <c r="C71" s="44">
        <v>17.86</v>
      </c>
      <c r="D71" s="59">
        <v>8.16</v>
      </c>
      <c r="E71" s="14">
        <v>1</v>
      </c>
      <c r="F71" s="15">
        <v>738</v>
      </c>
      <c r="G71" s="22">
        <f t="shared" si="43"/>
        <v>738</v>
      </c>
      <c r="H71" s="119">
        <f t="shared" si="44"/>
        <v>2053.116</v>
      </c>
      <c r="I71" s="14">
        <v>1</v>
      </c>
      <c r="J71" s="15">
        <v>702</v>
      </c>
      <c r="K71" s="15">
        <f t="shared" si="45"/>
        <v>702</v>
      </c>
      <c r="L71" s="125">
        <f t="shared" si="46"/>
        <v>1952.9639999999999</v>
      </c>
      <c r="M71" s="16">
        <v>200</v>
      </c>
      <c r="N71" s="119">
        <f t="shared" si="47"/>
        <v>556.4</v>
      </c>
      <c r="O71" s="29">
        <v>89.2</v>
      </c>
      <c r="P71" s="22">
        <v>97</v>
      </c>
      <c r="Q71" s="15">
        <v>79</v>
      </c>
      <c r="R71" s="15">
        <f t="shared" si="48"/>
        <v>98.734177215189845</v>
      </c>
      <c r="S71" s="119">
        <f t="shared" si="24"/>
        <v>274.67848101265815</v>
      </c>
      <c r="T71" s="14">
        <v>1</v>
      </c>
      <c r="U71" s="286">
        <v>2.2999999999999998</v>
      </c>
      <c r="V71" s="22">
        <f t="shared" si="26"/>
        <v>2.2999999999999998</v>
      </c>
      <c r="W71" s="119">
        <f t="shared" si="27"/>
        <v>6.3985999999999992</v>
      </c>
      <c r="X71" s="162" t="s">
        <v>62</v>
      </c>
      <c r="Y71" s="286">
        <v>2</v>
      </c>
      <c r="Z71" s="119">
        <f t="shared" si="35"/>
        <v>5.5640000000000001</v>
      </c>
      <c r="AA71" s="286">
        <v>18.100000000000001</v>
      </c>
      <c r="AB71" s="164">
        <f t="shared" si="25"/>
        <v>50.354200000000006</v>
      </c>
      <c r="AC71" s="29">
        <v>6.44</v>
      </c>
      <c r="AD71" s="147">
        <f t="shared" si="28"/>
        <v>17.916080000000001</v>
      </c>
      <c r="AE71" s="29">
        <v>0.1</v>
      </c>
      <c r="AF71" s="119">
        <f t="shared" si="29"/>
        <v>0.2782</v>
      </c>
      <c r="AG71" s="31">
        <v>0.2</v>
      </c>
      <c r="AH71" s="119">
        <f t="shared" si="30"/>
        <v>0.55640000000000001</v>
      </c>
      <c r="AI71" s="22">
        <f t="shared" si="36"/>
        <v>18.400000000000002</v>
      </c>
      <c r="AJ71" s="22">
        <f t="shared" si="31"/>
        <v>51.188800000000001</v>
      </c>
      <c r="AK71" s="16"/>
      <c r="AL71" s="286">
        <v>0.35</v>
      </c>
      <c r="AM71" s="22">
        <f t="shared" si="32"/>
        <v>0.9736999999999999</v>
      </c>
      <c r="AN71" s="20"/>
      <c r="AO71" s="286">
        <v>0.52</v>
      </c>
      <c r="AP71" s="22">
        <f t="shared" si="49"/>
        <v>1.4466400000000001</v>
      </c>
      <c r="AQ71" s="33"/>
      <c r="AR71" s="286">
        <v>7.0000000000000001E-3</v>
      </c>
      <c r="AS71" s="22">
        <f t="shared" si="50"/>
        <v>1.9474000000000002E-2</v>
      </c>
      <c r="AT71" s="21" t="s">
        <v>62</v>
      </c>
      <c r="AU71" s="264">
        <v>0.01</v>
      </c>
      <c r="AV71" s="259">
        <f t="shared" si="51"/>
        <v>2.7820000000000001E-2</v>
      </c>
      <c r="AW71" s="21"/>
      <c r="AX71" s="286">
        <v>3.6999999999999998E-2</v>
      </c>
      <c r="AY71" s="262">
        <f t="shared" si="52"/>
        <v>0.102934</v>
      </c>
      <c r="AZ71" s="20"/>
      <c r="BA71" s="286">
        <v>3</v>
      </c>
      <c r="BB71" s="262">
        <f t="shared" si="53"/>
        <v>8.3460000000000001</v>
      </c>
      <c r="BC71" s="20"/>
      <c r="BD71" s="286">
        <v>0.11</v>
      </c>
      <c r="BE71" s="119">
        <f t="shared" si="54"/>
        <v>0.30601999999999996</v>
      </c>
      <c r="BF71" s="20"/>
      <c r="BG71" s="286">
        <v>0.01</v>
      </c>
      <c r="BH71" s="43">
        <f t="shared" si="55"/>
        <v>2.7820000000000001E-2</v>
      </c>
      <c r="BI71" s="21" t="s">
        <v>62</v>
      </c>
      <c r="BJ71" s="286">
        <v>0.01</v>
      </c>
      <c r="BK71" s="119">
        <f t="shared" si="56"/>
        <v>2.7820000000000001E-2</v>
      </c>
      <c r="BL71" s="20"/>
      <c r="BM71" s="286">
        <v>0.59</v>
      </c>
      <c r="BN71" s="119">
        <f t="shared" si="57"/>
        <v>1.6413799999999998</v>
      </c>
      <c r="BO71" s="18" t="s">
        <v>141</v>
      </c>
      <c r="BP71" s="183" t="s">
        <v>118</v>
      </c>
      <c r="BQ71" s="184"/>
      <c r="BR71" s="6"/>
      <c r="BS71" s="2"/>
    </row>
    <row r="72" spans="1:71" ht="15" customHeight="1" x14ac:dyDescent="0.25">
      <c r="A72" s="194">
        <f t="shared" si="23"/>
        <v>42794</v>
      </c>
      <c r="B72" s="285">
        <v>2597</v>
      </c>
      <c r="C72" s="44">
        <v>17.97</v>
      </c>
      <c r="D72" s="59">
        <v>8.15</v>
      </c>
      <c r="E72" s="14">
        <v>1</v>
      </c>
      <c r="F72" s="15">
        <v>637</v>
      </c>
      <c r="G72" s="22">
        <f t="shared" si="43"/>
        <v>637</v>
      </c>
      <c r="H72" s="119">
        <f t="shared" si="44"/>
        <v>1654.289</v>
      </c>
      <c r="I72" s="14">
        <v>1</v>
      </c>
      <c r="J72" s="15">
        <v>564</v>
      </c>
      <c r="K72" s="15">
        <f t="shared" si="45"/>
        <v>564</v>
      </c>
      <c r="L72" s="125">
        <f t="shared" si="46"/>
        <v>1464.7080000000001</v>
      </c>
      <c r="M72" s="16">
        <v>170</v>
      </c>
      <c r="N72" s="119">
        <f t="shared" si="47"/>
        <v>441.49</v>
      </c>
      <c r="O72" s="29">
        <v>88.3</v>
      </c>
      <c r="P72" s="22">
        <v>95.3</v>
      </c>
      <c r="Q72" s="15">
        <v>77</v>
      </c>
      <c r="R72" s="15">
        <f t="shared" si="48"/>
        <v>90.909090909090907</v>
      </c>
      <c r="S72" s="119">
        <f t="shared" si="24"/>
        <v>236.09090909090909</v>
      </c>
      <c r="T72" s="14">
        <v>1</v>
      </c>
      <c r="U72" s="286">
        <v>1.9</v>
      </c>
      <c r="V72" s="22">
        <f t="shared" si="26"/>
        <v>1.9</v>
      </c>
      <c r="W72" s="119">
        <f t="shared" si="27"/>
        <v>4.9343000000000004</v>
      </c>
      <c r="X72" s="162"/>
      <c r="Y72" s="286">
        <v>1.3</v>
      </c>
      <c r="Z72" s="119">
        <f t="shared" si="35"/>
        <v>3.3761000000000001</v>
      </c>
      <c r="AA72" s="286">
        <v>18.399999999999999</v>
      </c>
      <c r="AB72" s="164">
        <f t="shared" si="25"/>
        <v>47.784799999999997</v>
      </c>
      <c r="AC72" s="29">
        <v>9.14</v>
      </c>
      <c r="AD72" s="147">
        <f t="shared" si="28"/>
        <v>23.73658</v>
      </c>
      <c r="AE72" s="29">
        <v>0.14000000000000001</v>
      </c>
      <c r="AF72" s="119">
        <f t="shared" si="29"/>
        <v>0.36358000000000001</v>
      </c>
      <c r="AG72" s="31">
        <v>0.14899999999999999</v>
      </c>
      <c r="AH72" s="119">
        <f t="shared" si="30"/>
        <v>0.38695299999999999</v>
      </c>
      <c r="AI72" s="22">
        <f t="shared" si="36"/>
        <v>18.689</v>
      </c>
      <c r="AJ72" s="22">
        <f t="shared" si="31"/>
        <v>48.535333000000001</v>
      </c>
      <c r="AK72" s="16"/>
      <c r="AL72" s="286">
        <v>4.96</v>
      </c>
      <c r="AM72" s="22">
        <f t="shared" si="32"/>
        <v>12.881120000000001</v>
      </c>
      <c r="AN72" s="20"/>
      <c r="AO72" s="286">
        <v>0.52</v>
      </c>
      <c r="AP72" s="22">
        <f t="shared" si="49"/>
        <v>1.3504400000000001</v>
      </c>
      <c r="AQ72" s="33"/>
      <c r="AR72" s="286">
        <v>8.9999999999999993E-3</v>
      </c>
      <c r="AS72" s="22">
        <f t="shared" si="50"/>
        <v>2.3372999999999998E-2</v>
      </c>
      <c r="AT72" s="21" t="s">
        <v>62</v>
      </c>
      <c r="AU72" s="264">
        <v>0.01</v>
      </c>
      <c r="AV72" s="260">
        <f t="shared" si="51"/>
        <v>2.597E-2</v>
      </c>
      <c r="AW72" s="21"/>
      <c r="AX72" s="286">
        <v>0.04</v>
      </c>
      <c r="AY72" s="263">
        <f t="shared" si="52"/>
        <v>0.10388</v>
      </c>
      <c r="AZ72" s="20"/>
      <c r="BA72" s="286">
        <v>2</v>
      </c>
      <c r="BB72" s="263">
        <f t="shared" si="53"/>
        <v>5.194</v>
      </c>
      <c r="BC72" s="20"/>
      <c r="BD72" s="286">
        <v>0.1</v>
      </c>
      <c r="BE72" s="119">
        <f t="shared" si="54"/>
        <v>0.25969999999999999</v>
      </c>
      <c r="BF72" s="20" t="s">
        <v>62</v>
      </c>
      <c r="BG72" s="286">
        <v>0.01</v>
      </c>
      <c r="BH72" s="43">
        <f t="shared" si="55"/>
        <v>2.597E-2</v>
      </c>
      <c r="BI72" s="21" t="s">
        <v>62</v>
      </c>
      <c r="BJ72" s="286">
        <v>0.01</v>
      </c>
      <c r="BK72" s="119">
        <f t="shared" si="56"/>
        <v>2.597E-2</v>
      </c>
      <c r="BL72" s="20"/>
      <c r="BM72" s="286">
        <v>0.52</v>
      </c>
      <c r="BN72" s="119">
        <f t="shared" si="57"/>
        <v>1.3504400000000001</v>
      </c>
      <c r="BO72" s="18" t="s">
        <v>141</v>
      </c>
      <c r="BP72" s="183" t="s">
        <v>118</v>
      </c>
      <c r="BQ72" s="184"/>
      <c r="BR72" s="6"/>
      <c r="BS72" s="2"/>
    </row>
    <row r="73" spans="1:71" ht="15" customHeight="1" x14ac:dyDescent="0.25">
      <c r="A73" s="194">
        <f t="shared" si="23"/>
        <v>42795</v>
      </c>
      <c r="B73" s="182">
        <v>2554</v>
      </c>
      <c r="C73" s="44">
        <v>17.97</v>
      </c>
      <c r="D73" s="59">
        <v>8.1199999999999992</v>
      </c>
      <c r="E73" s="14">
        <v>1</v>
      </c>
      <c r="F73" s="15">
        <v>718</v>
      </c>
      <c r="G73" s="22">
        <f t="shared" si="43"/>
        <v>718</v>
      </c>
      <c r="H73" s="119">
        <f t="shared" si="44"/>
        <v>1833.7719999999999</v>
      </c>
      <c r="I73" s="14">
        <v>1</v>
      </c>
      <c r="J73" s="15">
        <v>702</v>
      </c>
      <c r="K73" s="15">
        <f t="shared" si="45"/>
        <v>702</v>
      </c>
      <c r="L73" s="125">
        <f t="shared" si="46"/>
        <v>1792.9079999999999</v>
      </c>
      <c r="M73" s="16">
        <v>203</v>
      </c>
      <c r="N73" s="119">
        <f t="shared" si="47"/>
        <v>518.46199999999999</v>
      </c>
      <c r="O73" s="29">
        <v>89</v>
      </c>
      <c r="P73" s="22">
        <v>96</v>
      </c>
      <c r="Q73" s="15">
        <v>100</v>
      </c>
      <c r="R73" s="15">
        <f t="shared" si="48"/>
        <v>70</v>
      </c>
      <c r="S73" s="119">
        <f t="shared" si="24"/>
        <v>178.78</v>
      </c>
      <c r="T73" s="14">
        <v>1</v>
      </c>
      <c r="U73" s="286">
        <v>1.2</v>
      </c>
      <c r="V73" s="22">
        <f t="shared" si="26"/>
        <v>1.2</v>
      </c>
      <c r="W73" s="119">
        <f t="shared" si="27"/>
        <v>3.0647999999999995</v>
      </c>
      <c r="X73" s="162" t="s">
        <v>62</v>
      </c>
      <c r="Y73" s="286">
        <v>2</v>
      </c>
      <c r="Z73" s="119">
        <f t="shared" si="35"/>
        <v>5.1079999999999997</v>
      </c>
      <c r="AA73" s="286">
        <v>19</v>
      </c>
      <c r="AB73" s="164">
        <f t="shared" si="25"/>
        <v>48.526000000000003</v>
      </c>
      <c r="AC73" s="29">
        <v>10.64</v>
      </c>
      <c r="AD73" s="147">
        <f t="shared" si="28"/>
        <v>27.17456</v>
      </c>
      <c r="AE73" s="29">
        <v>0.21099999999999999</v>
      </c>
      <c r="AF73" s="119">
        <f t="shared" si="29"/>
        <v>0.53889399999999998</v>
      </c>
      <c r="AG73" s="31">
        <v>0.621</v>
      </c>
      <c r="AH73" s="119">
        <f t="shared" si="30"/>
        <v>1.5860339999999999</v>
      </c>
      <c r="AI73" s="22">
        <f t="shared" si="36"/>
        <v>19.831999999999997</v>
      </c>
      <c r="AJ73" s="22">
        <f t="shared" si="31"/>
        <v>50.650927999999993</v>
      </c>
      <c r="AK73" s="16"/>
      <c r="AL73" s="286">
        <v>0.52</v>
      </c>
      <c r="AM73" s="22">
        <f t="shared" si="32"/>
        <v>1.3280800000000001</v>
      </c>
      <c r="AN73" s="20"/>
      <c r="AO73" s="286">
        <v>0.4</v>
      </c>
      <c r="AP73" s="22">
        <f t="shared" si="49"/>
        <v>1.0216000000000001</v>
      </c>
      <c r="AQ73" s="33"/>
      <c r="AR73" s="286">
        <v>8.0000000000000002E-3</v>
      </c>
      <c r="AS73" s="22">
        <f t="shared" si="50"/>
        <v>2.0432000000000002E-2</v>
      </c>
      <c r="AT73" s="21" t="s">
        <v>62</v>
      </c>
      <c r="AU73" s="264">
        <v>0.01</v>
      </c>
      <c r="AV73" s="259">
        <f t="shared" si="51"/>
        <v>2.554E-2</v>
      </c>
      <c r="AW73" s="21"/>
      <c r="AX73" s="286">
        <v>2.7E-2</v>
      </c>
      <c r="AY73" s="262">
        <f t="shared" si="52"/>
        <v>6.8957999999999992E-2</v>
      </c>
      <c r="AZ73" s="20"/>
      <c r="BA73" s="286">
        <v>1.7</v>
      </c>
      <c r="BB73" s="262">
        <f t="shared" si="53"/>
        <v>4.3418000000000001</v>
      </c>
      <c r="BC73" s="20"/>
      <c r="BD73" s="286">
        <v>0.1</v>
      </c>
      <c r="BE73" s="119">
        <f t="shared" si="54"/>
        <v>0.25540000000000002</v>
      </c>
      <c r="BF73" s="20" t="s">
        <v>62</v>
      </c>
      <c r="BG73" s="286">
        <v>0.01</v>
      </c>
      <c r="BH73" s="43">
        <f t="shared" si="55"/>
        <v>2.554E-2</v>
      </c>
      <c r="BI73" s="21" t="s">
        <v>62</v>
      </c>
      <c r="BJ73" s="286">
        <v>0.01</v>
      </c>
      <c r="BK73" s="119">
        <f t="shared" si="56"/>
        <v>2.554E-2</v>
      </c>
      <c r="BL73" s="20"/>
      <c r="BM73" s="286">
        <v>0.55000000000000004</v>
      </c>
      <c r="BN73" s="119">
        <f t="shared" si="57"/>
        <v>1.4047000000000001</v>
      </c>
      <c r="BO73" s="18" t="s">
        <v>141</v>
      </c>
      <c r="BP73" s="183" t="s">
        <v>118</v>
      </c>
      <c r="BQ73" s="184"/>
      <c r="BR73" s="6"/>
      <c r="BS73" s="2"/>
    </row>
    <row r="74" spans="1:71" ht="15" customHeight="1" x14ac:dyDescent="0.25">
      <c r="A74" s="194">
        <f t="shared" si="23"/>
        <v>42796</v>
      </c>
      <c r="B74" s="182">
        <v>2331</v>
      </c>
      <c r="C74" s="44">
        <v>19.399999999999999</v>
      </c>
      <c r="D74" s="59">
        <v>8.02</v>
      </c>
      <c r="E74" s="14">
        <v>1</v>
      </c>
      <c r="F74" s="15">
        <v>574</v>
      </c>
      <c r="G74" s="22">
        <f t="shared" si="43"/>
        <v>574</v>
      </c>
      <c r="H74" s="119">
        <f t="shared" si="44"/>
        <v>1337.9939999999999</v>
      </c>
      <c r="I74" s="14">
        <v>1</v>
      </c>
      <c r="J74" s="15">
        <v>519</v>
      </c>
      <c r="K74" s="15">
        <f t="shared" si="45"/>
        <v>519</v>
      </c>
      <c r="L74" s="125">
        <f t="shared" si="46"/>
        <v>1209.789</v>
      </c>
      <c r="M74" s="16">
        <v>171</v>
      </c>
      <c r="N74" s="119">
        <f t="shared" si="47"/>
        <v>398.601</v>
      </c>
      <c r="O74" s="29">
        <v>91.1</v>
      </c>
      <c r="P74" s="22">
        <v>98.1</v>
      </c>
      <c r="Q74" s="15">
        <v>93.5</v>
      </c>
      <c r="R74" s="15">
        <f t="shared" si="48"/>
        <v>74.866310160427801</v>
      </c>
      <c r="S74" s="119">
        <f t="shared" si="24"/>
        <v>174.51336898395721</v>
      </c>
      <c r="T74" s="14">
        <v>1</v>
      </c>
      <c r="U74" s="286">
        <v>1.3</v>
      </c>
      <c r="V74" s="22">
        <f t="shared" si="26"/>
        <v>1.3</v>
      </c>
      <c r="W74" s="119">
        <f t="shared" si="27"/>
        <v>3.0303</v>
      </c>
      <c r="X74" s="162" t="s">
        <v>62</v>
      </c>
      <c r="Y74" s="286">
        <v>2</v>
      </c>
      <c r="Z74" s="119">
        <f t="shared" si="35"/>
        <v>4.6619999999999999</v>
      </c>
      <c r="AA74" s="160">
        <v>18.899999999999999</v>
      </c>
      <c r="AB74" s="164">
        <f t="shared" si="25"/>
        <v>44.055899999999994</v>
      </c>
      <c r="AC74" s="29">
        <v>6.06</v>
      </c>
      <c r="AD74" s="147">
        <f t="shared" si="28"/>
        <v>14.125859999999999</v>
      </c>
      <c r="AE74" s="29">
        <v>0.1</v>
      </c>
      <c r="AF74" s="119">
        <f t="shared" si="29"/>
        <v>0.23310000000000003</v>
      </c>
      <c r="AG74" s="31">
        <v>0.2</v>
      </c>
      <c r="AH74" s="119">
        <f t="shared" si="30"/>
        <v>0.46620000000000006</v>
      </c>
      <c r="AI74" s="22">
        <f t="shared" si="36"/>
        <v>19.2</v>
      </c>
      <c r="AJ74" s="22">
        <f t="shared" si="31"/>
        <v>44.755199999999995</v>
      </c>
      <c r="AK74" s="16"/>
      <c r="AL74" s="286">
        <v>0.55000000000000004</v>
      </c>
      <c r="AM74" s="22">
        <f t="shared" si="32"/>
        <v>1.2820500000000001</v>
      </c>
      <c r="AN74" s="20"/>
      <c r="AO74" s="286">
        <v>0.36</v>
      </c>
      <c r="AP74" s="22">
        <f t="shared" si="49"/>
        <v>0.83916000000000002</v>
      </c>
      <c r="AQ74" s="33" t="s">
        <v>62</v>
      </c>
      <c r="AR74" s="286">
        <v>5.0000000000000001E-3</v>
      </c>
      <c r="AS74" s="22">
        <f t="shared" si="50"/>
        <v>1.1654999999999999E-2</v>
      </c>
      <c r="AT74" s="21" t="s">
        <v>62</v>
      </c>
      <c r="AU74" s="264">
        <v>0.01</v>
      </c>
      <c r="AV74" s="260">
        <f t="shared" si="51"/>
        <v>2.3309999999999997E-2</v>
      </c>
      <c r="AW74" s="21"/>
      <c r="AX74" s="286">
        <v>1.9E-2</v>
      </c>
      <c r="AY74" s="263">
        <f t="shared" si="52"/>
        <v>4.4289000000000002E-2</v>
      </c>
      <c r="AZ74" s="20"/>
      <c r="BA74" s="286">
        <v>0.73</v>
      </c>
      <c r="BB74" s="263">
        <f t="shared" si="53"/>
        <v>1.70163</v>
      </c>
      <c r="BC74" s="20"/>
      <c r="BD74" s="286">
        <v>0.08</v>
      </c>
      <c r="BE74" s="119">
        <f t="shared" si="54"/>
        <v>0.18647999999999998</v>
      </c>
      <c r="BF74" s="20" t="s">
        <v>62</v>
      </c>
      <c r="BG74" s="286">
        <v>0.01</v>
      </c>
      <c r="BH74" s="43">
        <f t="shared" si="55"/>
        <v>2.3309999999999997E-2</v>
      </c>
      <c r="BI74" s="21" t="s">
        <v>62</v>
      </c>
      <c r="BJ74" s="286">
        <v>0.01</v>
      </c>
      <c r="BK74" s="119">
        <f t="shared" si="56"/>
        <v>2.3309999999999997E-2</v>
      </c>
      <c r="BL74" s="20"/>
      <c r="BM74" s="286">
        <v>0.6</v>
      </c>
      <c r="BN74" s="119">
        <f t="shared" si="57"/>
        <v>1.3985999999999998</v>
      </c>
      <c r="BO74" s="18" t="s">
        <v>141</v>
      </c>
      <c r="BP74" s="183" t="s">
        <v>118</v>
      </c>
      <c r="BQ74" s="184"/>
      <c r="BR74" s="6"/>
      <c r="BS74" s="2"/>
    </row>
    <row r="75" spans="1:71" ht="15" customHeight="1" x14ac:dyDescent="0.25">
      <c r="A75" s="194">
        <f t="shared" si="23"/>
        <v>42797</v>
      </c>
      <c r="B75" s="182">
        <v>2517</v>
      </c>
      <c r="C75" s="44">
        <v>19.62</v>
      </c>
      <c r="D75" s="59">
        <v>7.37</v>
      </c>
      <c r="E75" s="14">
        <v>1</v>
      </c>
      <c r="F75" s="15">
        <v>715</v>
      </c>
      <c r="G75" s="22">
        <f t="shared" si="43"/>
        <v>715</v>
      </c>
      <c r="H75" s="119">
        <f t="shared" si="44"/>
        <v>1799.655</v>
      </c>
      <c r="I75" s="14">
        <v>1</v>
      </c>
      <c r="J75" s="15">
        <v>629</v>
      </c>
      <c r="K75" s="15">
        <f t="shared" si="45"/>
        <v>629</v>
      </c>
      <c r="L75" s="125">
        <f t="shared" si="46"/>
        <v>1583.193</v>
      </c>
      <c r="M75" s="16">
        <v>228</v>
      </c>
      <c r="N75" s="119">
        <f t="shared" si="47"/>
        <v>573.87599999999998</v>
      </c>
      <c r="O75" s="29">
        <v>87.6</v>
      </c>
      <c r="P75" s="22">
        <v>96.6</v>
      </c>
      <c r="Q75" s="15">
        <v>98</v>
      </c>
      <c r="R75" s="15">
        <f t="shared" si="48"/>
        <v>91.836734693877546</v>
      </c>
      <c r="S75" s="119">
        <f t="shared" si="24"/>
        <v>231.15306122448979</v>
      </c>
      <c r="T75" s="14">
        <v>1</v>
      </c>
      <c r="U75" s="286">
        <v>1</v>
      </c>
      <c r="V75" s="22">
        <f t="shared" si="26"/>
        <v>1</v>
      </c>
      <c r="W75" s="119">
        <f t="shared" si="27"/>
        <v>2.5169999999999999</v>
      </c>
      <c r="X75" s="162"/>
      <c r="Y75" s="286">
        <v>2.2999999999999998</v>
      </c>
      <c r="Z75" s="119">
        <f t="shared" si="35"/>
        <v>5.7890999999999995</v>
      </c>
      <c r="AA75" s="160">
        <v>15.5</v>
      </c>
      <c r="AB75" s="164">
        <f t="shared" si="25"/>
        <v>39.013500000000001</v>
      </c>
      <c r="AC75" s="29">
        <v>8.02</v>
      </c>
      <c r="AD75" s="147">
        <f t="shared" si="28"/>
        <v>20.186340000000001</v>
      </c>
      <c r="AE75" s="29">
        <v>0.1</v>
      </c>
      <c r="AF75" s="119">
        <f t="shared" si="29"/>
        <v>0.25170000000000003</v>
      </c>
      <c r="AG75" s="31">
        <v>0.2</v>
      </c>
      <c r="AH75" s="119">
        <f t="shared" si="30"/>
        <v>0.50340000000000007</v>
      </c>
      <c r="AI75" s="22">
        <f t="shared" si="36"/>
        <v>15.799999999999999</v>
      </c>
      <c r="AJ75" s="22">
        <f t="shared" si="31"/>
        <v>39.768599999999999</v>
      </c>
      <c r="AK75" s="16"/>
      <c r="AL75" s="286">
        <v>0.67</v>
      </c>
      <c r="AM75" s="22">
        <f t="shared" si="32"/>
        <v>1.6863900000000001</v>
      </c>
      <c r="AN75" s="20"/>
      <c r="AO75" s="286">
        <v>0.41</v>
      </c>
      <c r="AP75" s="22">
        <f t="shared" si="49"/>
        <v>1.0319700000000001</v>
      </c>
      <c r="AQ75" s="33"/>
      <c r="AR75" s="286">
        <v>5.0000000000000001E-3</v>
      </c>
      <c r="AS75" s="22">
        <f t="shared" si="50"/>
        <v>1.2585000000000001E-2</v>
      </c>
      <c r="AT75" s="21" t="s">
        <v>62</v>
      </c>
      <c r="AU75" s="264">
        <v>0.01</v>
      </c>
      <c r="AV75" s="259">
        <f t="shared" si="51"/>
        <v>2.5170000000000001E-2</v>
      </c>
      <c r="AW75" s="21"/>
      <c r="AX75" s="286">
        <v>2.8000000000000001E-2</v>
      </c>
      <c r="AY75" s="262">
        <f t="shared" si="52"/>
        <v>7.0475999999999997E-2</v>
      </c>
      <c r="AZ75" s="20"/>
      <c r="BA75" s="286">
        <v>1.2</v>
      </c>
      <c r="BB75" s="262">
        <f t="shared" si="53"/>
        <v>3.0204</v>
      </c>
      <c r="BC75" s="20"/>
      <c r="BD75" s="286">
        <v>0.09</v>
      </c>
      <c r="BE75" s="119">
        <f t="shared" si="54"/>
        <v>0.22653000000000001</v>
      </c>
      <c r="BF75" s="20" t="s">
        <v>62</v>
      </c>
      <c r="BG75" s="286">
        <v>0.01</v>
      </c>
      <c r="BH75" s="43">
        <f t="shared" si="55"/>
        <v>2.5170000000000001E-2</v>
      </c>
      <c r="BI75" s="21" t="s">
        <v>62</v>
      </c>
      <c r="BJ75" s="286">
        <v>0.01</v>
      </c>
      <c r="BK75" s="119">
        <f t="shared" si="56"/>
        <v>2.5170000000000001E-2</v>
      </c>
      <c r="BL75" s="20"/>
      <c r="BM75" s="286">
        <v>0.51</v>
      </c>
      <c r="BN75" s="119">
        <f t="shared" si="57"/>
        <v>1.2836700000000001</v>
      </c>
      <c r="BO75" s="18" t="s">
        <v>141</v>
      </c>
      <c r="BP75" s="183" t="s">
        <v>118</v>
      </c>
      <c r="BQ75" s="184"/>
      <c r="BR75" s="6"/>
      <c r="BS75" s="2"/>
    </row>
    <row r="76" spans="1:71" ht="15" customHeight="1" x14ac:dyDescent="0.25">
      <c r="A76" s="194">
        <f t="shared" si="23"/>
        <v>42798</v>
      </c>
      <c r="B76" s="182">
        <v>1867</v>
      </c>
      <c r="C76" s="44">
        <v>20.05</v>
      </c>
      <c r="D76" s="59">
        <v>7.88</v>
      </c>
      <c r="E76" s="14">
        <v>1</v>
      </c>
      <c r="F76" s="15">
        <v>313</v>
      </c>
      <c r="G76" s="22">
        <f t="shared" si="43"/>
        <v>313</v>
      </c>
      <c r="H76" s="119">
        <f t="shared" si="44"/>
        <v>584.37099999999998</v>
      </c>
      <c r="I76" s="14">
        <v>1</v>
      </c>
      <c r="J76" s="15">
        <v>187</v>
      </c>
      <c r="K76" s="15">
        <f t="shared" si="45"/>
        <v>187</v>
      </c>
      <c r="L76" s="125">
        <f t="shared" si="46"/>
        <v>349.12900000000002</v>
      </c>
      <c r="M76" s="16">
        <v>56</v>
      </c>
      <c r="N76" s="119">
        <f t="shared" si="47"/>
        <v>104.55200000000001</v>
      </c>
      <c r="O76" s="29">
        <v>89.9</v>
      </c>
      <c r="P76" s="22">
        <v>94.5</v>
      </c>
      <c r="Q76" s="15">
        <v>92</v>
      </c>
      <c r="R76" s="15">
        <f t="shared" si="48"/>
        <v>49.999999999999943</v>
      </c>
      <c r="S76" s="119">
        <f t="shared" si="24"/>
        <v>93.349999999999895</v>
      </c>
      <c r="T76" s="14">
        <v>1</v>
      </c>
      <c r="U76" s="286">
        <v>0.54</v>
      </c>
      <c r="V76" s="22">
        <f t="shared" si="26"/>
        <v>0.54</v>
      </c>
      <c r="W76" s="119">
        <f t="shared" si="27"/>
        <v>1.0081800000000001</v>
      </c>
      <c r="X76" s="162" t="s">
        <v>62</v>
      </c>
      <c r="Y76" s="286">
        <v>2</v>
      </c>
      <c r="Z76" s="119">
        <f t="shared" si="35"/>
        <v>3.734</v>
      </c>
      <c r="AA76" s="160">
        <v>10.199999999999999</v>
      </c>
      <c r="AB76" s="164">
        <f t="shared" si="25"/>
        <v>19.043399999999998</v>
      </c>
      <c r="AC76" s="29">
        <v>5.56</v>
      </c>
      <c r="AD76" s="147">
        <f t="shared" si="28"/>
        <v>10.380519999999999</v>
      </c>
      <c r="AE76" s="29">
        <v>0.55000000000000004</v>
      </c>
      <c r="AF76" s="119">
        <f t="shared" si="29"/>
        <v>1.02685</v>
      </c>
      <c r="AG76" s="31">
        <v>0.2</v>
      </c>
      <c r="AH76" s="119">
        <f t="shared" si="30"/>
        <v>0.37340000000000001</v>
      </c>
      <c r="AI76" s="22">
        <f t="shared" si="36"/>
        <v>10.95</v>
      </c>
      <c r="AJ76" s="22">
        <f t="shared" si="31"/>
        <v>20.443649999999998</v>
      </c>
      <c r="AK76" s="16"/>
      <c r="AL76" s="286">
        <v>0.28000000000000003</v>
      </c>
      <c r="AM76" s="22">
        <f t="shared" si="32"/>
        <v>0.52276000000000011</v>
      </c>
      <c r="AN76" s="20"/>
      <c r="AO76" s="286">
        <v>0.27</v>
      </c>
      <c r="AP76" s="22">
        <f t="shared" si="49"/>
        <v>0.50409000000000004</v>
      </c>
      <c r="AQ76" s="33" t="s">
        <v>62</v>
      </c>
      <c r="AR76" s="286">
        <v>5.0000000000000001E-3</v>
      </c>
      <c r="AS76" s="22">
        <f t="shared" si="50"/>
        <v>9.3350000000000013E-3</v>
      </c>
      <c r="AT76" s="21" t="s">
        <v>62</v>
      </c>
      <c r="AU76" s="264">
        <v>0.01</v>
      </c>
      <c r="AV76" s="260">
        <f t="shared" si="51"/>
        <v>1.8670000000000003E-2</v>
      </c>
      <c r="AW76" s="21"/>
      <c r="AX76" s="286">
        <v>8.9999999999999993E-3</v>
      </c>
      <c r="AY76" s="263">
        <f t="shared" si="52"/>
        <v>1.6802999999999998E-2</v>
      </c>
      <c r="AZ76" s="20"/>
      <c r="BA76" s="286">
        <v>0.17</v>
      </c>
      <c r="BB76" s="263">
        <f t="shared" si="53"/>
        <v>0.31739000000000006</v>
      </c>
      <c r="BC76" s="20"/>
      <c r="BD76" s="286">
        <v>0.08</v>
      </c>
      <c r="BE76" s="119">
        <f t="shared" si="54"/>
        <v>0.14936000000000002</v>
      </c>
      <c r="BF76" s="20" t="s">
        <v>62</v>
      </c>
      <c r="BG76" s="286">
        <v>0.01</v>
      </c>
      <c r="BH76" s="43">
        <f t="shared" si="55"/>
        <v>1.8670000000000003E-2</v>
      </c>
      <c r="BI76" s="21" t="s">
        <v>62</v>
      </c>
      <c r="BJ76" s="286">
        <v>0.01</v>
      </c>
      <c r="BK76" s="119">
        <f t="shared" si="56"/>
        <v>1.8670000000000003E-2</v>
      </c>
      <c r="BL76" s="20"/>
      <c r="BM76" s="286">
        <v>0.2</v>
      </c>
      <c r="BN76" s="119">
        <f t="shared" si="57"/>
        <v>0.37340000000000001</v>
      </c>
      <c r="BO76" s="18" t="s">
        <v>141</v>
      </c>
      <c r="BP76" s="183" t="s">
        <v>118</v>
      </c>
      <c r="BQ76" s="184"/>
      <c r="BR76" s="6"/>
      <c r="BS76" s="2"/>
    </row>
    <row r="77" spans="1:71" ht="15" customHeight="1" x14ac:dyDescent="0.25">
      <c r="A77" s="194">
        <f t="shared" si="23"/>
        <v>42799</v>
      </c>
      <c r="B77" s="182">
        <v>1195</v>
      </c>
      <c r="C77" s="44">
        <v>20</v>
      </c>
      <c r="D77" s="59">
        <v>7.98</v>
      </c>
      <c r="E77" s="14">
        <v>1</v>
      </c>
      <c r="F77" s="15">
        <v>255</v>
      </c>
      <c r="G77" s="22">
        <f t="shared" si="43"/>
        <v>255</v>
      </c>
      <c r="H77" s="119">
        <f t="shared" si="44"/>
        <v>304.72500000000002</v>
      </c>
      <c r="I77" s="14">
        <v>1</v>
      </c>
      <c r="J77" s="15">
        <v>144</v>
      </c>
      <c r="K77" s="15">
        <f t="shared" si="45"/>
        <v>144</v>
      </c>
      <c r="L77" s="125">
        <f t="shared" si="46"/>
        <v>172.08</v>
      </c>
      <c r="M77" s="16">
        <v>63</v>
      </c>
      <c r="N77" s="119">
        <f t="shared" si="47"/>
        <v>75.284999999999997</v>
      </c>
      <c r="O77" s="29">
        <v>89.5</v>
      </c>
      <c r="P77" s="22">
        <v>100.2</v>
      </c>
      <c r="Q77" s="15">
        <v>99</v>
      </c>
      <c r="R77" s="15">
        <f t="shared" si="48"/>
        <v>108.08080808080811</v>
      </c>
      <c r="S77" s="119">
        <f t="shared" si="24"/>
        <v>129.1565656565657</v>
      </c>
      <c r="T77" s="14">
        <v>1</v>
      </c>
      <c r="U77" s="286">
        <v>1.3</v>
      </c>
      <c r="V77" s="22">
        <f t="shared" si="26"/>
        <v>1.3</v>
      </c>
      <c r="W77" s="119">
        <f t="shared" si="27"/>
        <v>1.5535000000000001</v>
      </c>
      <c r="X77" s="162"/>
      <c r="Y77" s="286">
        <v>0.8</v>
      </c>
      <c r="Z77" s="119">
        <f t="shared" si="35"/>
        <v>0.95599999999999996</v>
      </c>
      <c r="AA77" s="160">
        <v>9.1</v>
      </c>
      <c r="AB77" s="164">
        <f t="shared" si="25"/>
        <v>10.874499999999999</v>
      </c>
      <c r="AC77" s="29">
        <v>1.26</v>
      </c>
      <c r="AD77" s="147">
        <f t="shared" si="28"/>
        <v>1.5057</v>
      </c>
      <c r="AE77" s="29">
        <v>0.16700000000000001</v>
      </c>
      <c r="AF77" s="119">
        <f t="shared" si="29"/>
        <v>0.19956499999999999</v>
      </c>
      <c r="AG77" s="31">
        <v>1.4490000000000001</v>
      </c>
      <c r="AH77" s="119">
        <f t="shared" si="30"/>
        <v>1.731555</v>
      </c>
      <c r="AI77" s="22">
        <f t="shared" si="36"/>
        <v>10.715999999999999</v>
      </c>
      <c r="AJ77" s="22">
        <f t="shared" si="31"/>
        <v>12.805619999999999</v>
      </c>
      <c r="AK77" s="16"/>
      <c r="AL77" s="286">
        <v>0.64</v>
      </c>
      <c r="AM77" s="22">
        <f t="shared" si="32"/>
        <v>0.76480000000000004</v>
      </c>
      <c r="AN77" s="20"/>
      <c r="AO77" s="286">
        <v>0.45</v>
      </c>
      <c r="AP77" s="22">
        <f t="shared" si="49"/>
        <v>0.53774999999999995</v>
      </c>
      <c r="AQ77" s="33"/>
      <c r="AR77" s="286">
        <v>8.0000000000000002E-3</v>
      </c>
      <c r="AS77" s="22">
        <f t="shared" si="50"/>
        <v>9.5600000000000008E-3</v>
      </c>
      <c r="AT77" s="21" t="s">
        <v>62</v>
      </c>
      <c r="AU77" s="264">
        <v>0.01</v>
      </c>
      <c r="AV77" s="259">
        <f t="shared" si="51"/>
        <v>1.1950000000000001E-2</v>
      </c>
      <c r="AW77" s="21"/>
      <c r="AX77" s="286">
        <v>0.03</v>
      </c>
      <c r="AY77" s="262">
        <f t="shared" si="52"/>
        <v>3.585E-2</v>
      </c>
      <c r="AZ77" s="20"/>
      <c r="BA77" s="286">
        <v>1.5</v>
      </c>
      <c r="BB77" s="262">
        <f t="shared" si="53"/>
        <v>1.7925</v>
      </c>
      <c r="BC77" s="20"/>
      <c r="BD77" s="286">
        <v>7.0000000000000007E-2</v>
      </c>
      <c r="BE77" s="119">
        <f t="shared" si="54"/>
        <v>8.3650000000000002E-2</v>
      </c>
      <c r="BF77" s="20" t="s">
        <v>62</v>
      </c>
      <c r="BG77" s="286">
        <v>0.01</v>
      </c>
      <c r="BH77" s="43">
        <f t="shared" si="55"/>
        <v>1.1950000000000001E-2</v>
      </c>
      <c r="BI77" s="21" t="s">
        <v>62</v>
      </c>
      <c r="BJ77" s="286">
        <v>0.01</v>
      </c>
      <c r="BK77" s="119">
        <f t="shared" si="56"/>
        <v>1.1950000000000001E-2</v>
      </c>
      <c r="BL77" s="20"/>
      <c r="BM77" s="286">
        <v>0.7</v>
      </c>
      <c r="BN77" s="119">
        <f t="shared" si="57"/>
        <v>0.83650000000000002</v>
      </c>
      <c r="BO77" s="18" t="s">
        <v>141</v>
      </c>
      <c r="BP77" s="183" t="s">
        <v>118</v>
      </c>
      <c r="BQ77" s="184"/>
      <c r="BR77" s="6"/>
      <c r="BS77" s="2"/>
    </row>
    <row r="78" spans="1:71" ht="15" customHeight="1" x14ac:dyDescent="0.25">
      <c r="A78" s="194">
        <f t="shared" si="23"/>
        <v>42800</v>
      </c>
      <c r="B78" s="182">
        <v>2611</v>
      </c>
      <c r="C78" s="44">
        <v>15.78</v>
      </c>
      <c r="D78" s="59">
        <v>8.1</v>
      </c>
      <c r="E78" s="14">
        <v>1</v>
      </c>
      <c r="F78" s="15">
        <v>893</v>
      </c>
      <c r="G78" s="22">
        <f t="shared" si="43"/>
        <v>893</v>
      </c>
      <c r="H78" s="119">
        <f t="shared" si="44"/>
        <v>2331.623</v>
      </c>
      <c r="I78" s="14">
        <v>1</v>
      </c>
      <c r="J78" s="15">
        <v>813</v>
      </c>
      <c r="K78" s="15">
        <f t="shared" si="45"/>
        <v>813</v>
      </c>
      <c r="L78" s="125">
        <f t="shared" si="46"/>
        <v>2122.7429999999999</v>
      </c>
      <c r="M78" s="16">
        <v>284</v>
      </c>
      <c r="N78" s="119">
        <f t="shared" si="47"/>
        <v>741.524</v>
      </c>
      <c r="O78" s="29">
        <v>89.3</v>
      </c>
      <c r="P78" s="22">
        <v>98.8</v>
      </c>
      <c r="Q78" s="15">
        <v>91</v>
      </c>
      <c r="R78" s="15">
        <f t="shared" si="48"/>
        <v>104.39560439560439</v>
      </c>
      <c r="S78" s="119">
        <f t="shared" si="24"/>
        <v>272.57692307692304</v>
      </c>
      <c r="T78" s="14">
        <v>1</v>
      </c>
      <c r="U78" s="286">
        <v>2.2000000000000002</v>
      </c>
      <c r="V78" s="22">
        <f t="shared" si="26"/>
        <v>2.2000000000000002</v>
      </c>
      <c r="W78" s="119">
        <f t="shared" si="27"/>
        <v>5.7442000000000011</v>
      </c>
      <c r="X78" s="162" t="s">
        <v>62</v>
      </c>
      <c r="Y78" s="286">
        <v>2</v>
      </c>
      <c r="Z78" s="119">
        <f t="shared" si="35"/>
        <v>5.2220000000000004</v>
      </c>
      <c r="AA78" s="160">
        <v>27.4</v>
      </c>
      <c r="AB78" s="164">
        <f t="shared" si="25"/>
        <v>71.541399999999996</v>
      </c>
      <c r="AC78" s="29">
        <v>10.85</v>
      </c>
      <c r="AD78" s="147">
        <f t="shared" si="28"/>
        <v>28.329349999999998</v>
      </c>
      <c r="AE78" s="29">
        <v>0.14299999999999999</v>
      </c>
      <c r="AF78" s="119">
        <f t="shared" si="29"/>
        <v>0.37337300000000001</v>
      </c>
      <c r="AG78" s="31">
        <v>0.36399999999999999</v>
      </c>
      <c r="AH78" s="119">
        <f t="shared" si="30"/>
        <v>0.95040400000000003</v>
      </c>
      <c r="AI78" s="22">
        <f t="shared" si="36"/>
        <v>27.907</v>
      </c>
      <c r="AJ78" s="22">
        <f t="shared" si="31"/>
        <v>72.865177000000003</v>
      </c>
      <c r="AK78" s="16"/>
      <c r="AL78" s="286">
        <v>1.01</v>
      </c>
      <c r="AM78" s="22">
        <f t="shared" si="32"/>
        <v>2.6371100000000003</v>
      </c>
      <c r="AN78" s="20"/>
      <c r="AO78" s="286">
        <v>0.51</v>
      </c>
      <c r="AP78" s="22">
        <f t="shared" si="49"/>
        <v>1.3316100000000002</v>
      </c>
      <c r="AQ78" s="33"/>
      <c r="AR78" s="286">
        <v>7.0000000000000001E-3</v>
      </c>
      <c r="AS78" s="22">
        <f t="shared" si="50"/>
        <v>1.8277000000000002E-2</v>
      </c>
      <c r="AT78" s="21" t="s">
        <v>62</v>
      </c>
      <c r="AU78" s="264">
        <v>0.01</v>
      </c>
      <c r="AV78" s="260">
        <f t="shared" si="51"/>
        <v>2.6109999999999998E-2</v>
      </c>
      <c r="AW78" s="21"/>
      <c r="AX78" s="286">
        <v>3.5000000000000003E-2</v>
      </c>
      <c r="AY78" s="263">
        <f t="shared" si="52"/>
        <v>9.1385000000000008E-2</v>
      </c>
      <c r="AZ78" s="20"/>
      <c r="BA78" s="286">
        <v>2.1</v>
      </c>
      <c r="BB78" s="263">
        <f t="shared" si="53"/>
        <v>5.4831000000000003</v>
      </c>
      <c r="BC78" s="20"/>
      <c r="BD78" s="286">
        <v>0.16</v>
      </c>
      <c r="BE78" s="119">
        <f t="shared" si="54"/>
        <v>0.41775999999999996</v>
      </c>
      <c r="BF78" s="20" t="s">
        <v>62</v>
      </c>
      <c r="BG78" s="286">
        <v>0.01</v>
      </c>
      <c r="BH78" s="43">
        <f t="shared" si="55"/>
        <v>2.6109999999999998E-2</v>
      </c>
      <c r="BI78" s="21" t="s">
        <v>62</v>
      </c>
      <c r="BJ78" s="286">
        <v>0.01</v>
      </c>
      <c r="BK78" s="119">
        <f t="shared" si="56"/>
        <v>2.6109999999999998E-2</v>
      </c>
      <c r="BL78" s="20"/>
      <c r="BM78" s="286">
        <v>0.7</v>
      </c>
      <c r="BN78" s="119">
        <f t="shared" si="57"/>
        <v>1.8276999999999999</v>
      </c>
      <c r="BO78" s="18" t="s">
        <v>141</v>
      </c>
      <c r="BP78" s="183" t="s">
        <v>118</v>
      </c>
      <c r="BQ78" s="184"/>
      <c r="BR78" s="6"/>
      <c r="BS78" s="2"/>
    </row>
    <row r="79" spans="1:71" ht="15" customHeight="1" x14ac:dyDescent="0.25">
      <c r="A79" s="194">
        <f t="shared" si="23"/>
        <v>42801</v>
      </c>
      <c r="B79" s="182">
        <v>2431</v>
      </c>
      <c r="C79" s="44">
        <v>15.27</v>
      </c>
      <c r="D79" s="59">
        <v>7.7</v>
      </c>
      <c r="E79" s="14">
        <v>1</v>
      </c>
      <c r="F79" s="15">
        <v>1082</v>
      </c>
      <c r="G79" s="22">
        <f t="shared" si="43"/>
        <v>1082</v>
      </c>
      <c r="H79" s="119">
        <f t="shared" si="44"/>
        <v>2630.3420000000001</v>
      </c>
      <c r="I79" s="14">
        <v>1</v>
      </c>
      <c r="J79" s="15">
        <v>1039</v>
      </c>
      <c r="K79" s="15">
        <f t="shared" si="45"/>
        <v>1039</v>
      </c>
      <c r="L79" s="125">
        <f t="shared" si="46"/>
        <v>2525.8090000000002</v>
      </c>
      <c r="M79" s="16">
        <v>357</v>
      </c>
      <c r="N79" s="119">
        <f t="shared" si="47"/>
        <v>867.86699999999996</v>
      </c>
      <c r="O79" s="29">
        <v>90.1</v>
      </c>
      <c r="P79" s="22">
        <v>101.9</v>
      </c>
      <c r="Q79" s="15">
        <v>96</v>
      </c>
      <c r="R79" s="15">
        <f t="shared" si="48"/>
        <v>122.91666666666679</v>
      </c>
      <c r="S79" s="119">
        <f t="shared" si="24"/>
        <v>298.81041666666698</v>
      </c>
      <c r="T79" s="14">
        <v>1</v>
      </c>
      <c r="U79" s="286">
        <v>2.5</v>
      </c>
      <c r="V79" s="22">
        <f t="shared" si="26"/>
        <v>2.5</v>
      </c>
      <c r="W79" s="119">
        <f t="shared" si="27"/>
        <v>6.0774999999999997</v>
      </c>
      <c r="X79" s="162" t="s">
        <v>62</v>
      </c>
      <c r="Y79" s="286">
        <v>2</v>
      </c>
      <c r="Z79" s="119">
        <f t="shared" si="35"/>
        <v>4.8620000000000001</v>
      </c>
      <c r="AA79" s="160">
        <v>25.8</v>
      </c>
      <c r="AB79" s="164">
        <f t="shared" si="25"/>
        <v>62.719800000000006</v>
      </c>
      <c r="AC79" s="29">
        <v>12.02</v>
      </c>
      <c r="AD79" s="147">
        <f t="shared" si="28"/>
        <v>29.22062</v>
      </c>
      <c r="AE79" s="29">
        <v>0.44400000000000001</v>
      </c>
      <c r="AF79" s="119">
        <f t="shared" si="29"/>
        <v>1.079364</v>
      </c>
      <c r="AG79" s="31">
        <v>0.71299999999999997</v>
      </c>
      <c r="AH79" s="119">
        <f t="shared" si="30"/>
        <v>1.7333029999999998</v>
      </c>
      <c r="AI79" s="22">
        <f t="shared" si="36"/>
        <v>26.957000000000001</v>
      </c>
      <c r="AJ79" s="22">
        <f t="shared" si="31"/>
        <v>65.532467000000011</v>
      </c>
      <c r="AK79" s="16"/>
      <c r="AL79" s="286">
        <v>1.1499999999999999</v>
      </c>
      <c r="AM79" s="22">
        <f t="shared" si="32"/>
        <v>2.7956499999999997</v>
      </c>
      <c r="AN79" s="20"/>
      <c r="AO79" s="286">
        <v>0.54</v>
      </c>
      <c r="AP79" s="22">
        <f t="shared" si="49"/>
        <v>1.31274</v>
      </c>
      <c r="AQ79" s="33"/>
      <c r="AR79" s="286">
        <v>1.0999999999999999E-2</v>
      </c>
      <c r="AS79" s="22">
        <f t="shared" si="50"/>
        <v>2.6741000000000001E-2</v>
      </c>
      <c r="AT79" s="21" t="s">
        <v>62</v>
      </c>
      <c r="AU79" s="264">
        <v>0.01</v>
      </c>
      <c r="AV79" s="259">
        <f t="shared" si="51"/>
        <v>2.4310000000000002E-2</v>
      </c>
      <c r="AW79" s="21"/>
      <c r="AX79" s="286">
        <v>3.9E-2</v>
      </c>
      <c r="AY79" s="262">
        <f t="shared" si="52"/>
        <v>9.4809000000000004E-2</v>
      </c>
      <c r="AZ79" s="20"/>
      <c r="BA79" s="286">
        <v>2.7</v>
      </c>
      <c r="BB79" s="262">
        <f t="shared" si="53"/>
        <v>6.5637000000000008</v>
      </c>
      <c r="BC79" s="20"/>
      <c r="BD79" s="286">
        <v>0.17</v>
      </c>
      <c r="BE79" s="119">
        <f t="shared" si="54"/>
        <v>0.41327000000000003</v>
      </c>
      <c r="BF79" s="20"/>
      <c r="BG79" s="286">
        <v>0.02</v>
      </c>
      <c r="BH79" s="43">
        <f t="shared" si="55"/>
        <v>4.8620000000000003E-2</v>
      </c>
      <c r="BI79" s="21"/>
      <c r="BJ79" s="286">
        <v>0.01</v>
      </c>
      <c r="BK79" s="119">
        <f t="shared" si="56"/>
        <v>2.4310000000000002E-2</v>
      </c>
      <c r="BL79" s="20"/>
      <c r="BM79" s="286">
        <v>1</v>
      </c>
      <c r="BN79" s="119">
        <f t="shared" si="57"/>
        <v>2.431</v>
      </c>
      <c r="BO79" s="18" t="s">
        <v>141</v>
      </c>
      <c r="BP79" s="183" t="s">
        <v>118</v>
      </c>
      <c r="BQ79" s="184"/>
      <c r="BR79" s="6"/>
      <c r="BS79" s="2"/>
    </row>
    <row r="80" spans="1:71" ht="15" customHeight="1" x14ac:dyDescent="0.25">
      <c r="A80" s="194">
        <f t="shared" ref="A80:A143" si="58">A79+1</f>
        <v>42802</v>
      </c>
      <c r="B80" s="182">
        <v>2275</v>
      </c>
      <c r="C80" s="44">
        <v>18.8</v>
      </c>
      <c r="D80" s="59">
        <v>7.98</v>
      </c>
      <c r="E80" s="14">
        <v>1</v>
      </c>
      <c r="F80" s="15">
        <v>1068</v>
      </c>
      <c r="G80" s="22">
        <f t="shared" si="43"/>
        <v>1068</v>
      </c>
      <c r="H80" s="119">
        <f t="shared" si="44"/>
        <v>2429.6999999999998</v>
      </c>
      <c r="I80" s="14">
        <v>1</v>
      </c>
      <c r="J80" s="15">
        <v>936</v>
      </c>
      <c r="K80" s="15">
        <f t="shared" si="45"/>
        <v>936</v>
      </c>
      <c r="L80" s="125">
        <f t="shared" si="46"/>
        <v>2129.4</v>
      </c>
      <c r="M80" s="16">
        <v>315</v>
      </c>
      <c r="N80" s="119">
        <f t="shared" si="47"/>
        <v>716.625</v>
      </c>
      <c r="O80" s="29">
        <v>87.5</v>
      </c>
      <c r="P80" s="22">
        <v>112.9</v>
      </c>
      <c r="Q80" s="15">
        <v>96</v>
      </c>
      <c r="R80" s="15">
        <f t="shared" si="48"/>
        <v>264.58333333333343</v>
      </c>
      <c r="S80" s="119">
        <f t="shared" ref="S80:S143" si="59">IF(B80=0,0,R80*B80/1000)</f>
        <v>601.9270833333336</v>
      </c>
      <c r="T80" s="14">
        <v>1</v>
      </c>
      <c r="U80" s="286">
        <v>3.3</v>
      </c>
      <c r="V80" s="22">
        <f t="shared" si="26"/>
        <v>3.3</v>
      </c>
      <c r="W80" s="119">
        <f t="shared" si="27"/>
        <v>7.5075000000000003</v>
      </c>
      <c r="X80" s="162" t="s">
        <v>62</v>
      </c>
      <c r="Y80" s="286">
        <v>2</v>
      </c>
      <c r="Z80" s="119">
        <f t="shared" si="35"/>
        <v>4.55</v>
      </c>
      <c r="AA80" s="160">
        <v>39.4</v>
      </c>
      <c r="AB80" s="164">
        <f t="shared" ref="AB80:AB143" si="60">IF(B80=0,0,AA80*B80/1000)</f>
        <v>89.635000000000005</v>
      </c>
      <c r="AC80" s="29">
        <v>8.6199999999999992</v>
      </c>
      <c r="AD80" s="147">
        <f t="shared" si="28"/>
        <v>19.610499999999998</v>
      </c>
      <c r="AE80" s="29">
        <v>0.1</v>
      </c>
      <c r="AF80" s="119">
        <f t="shared" si="29"/>
        <v>0.22750000000000001</v>
      </c>
      <c r="AG80" s="31">
        <v>0.2</v>
      </c>
      <c r="AH80" s="119">
        <f t="shared" si="30"/>
        <v>0.45500000000000002</v>
      </c>
      <c r="AI80" s="22">
        <f t="shared" si="36"/>
        <v>39.700000000000003</v>
      </c>
      <c r="AJ80" s="22">
        <f t="shared" si="31"/>
        <v>90.317499999999995</v>
      </c>
      <c r="AK80" s="16"/>
      <c r="AL80" s="286">
        <v>0.95</v>
      </c>
      <c r="AM80" s="22">
        <f t="shared" si="32"/>
        <v>2.1612499999999999</v>
      </c>
      <c r="AN80" s="20" t="s">
        <v>62</v>
      </c>
      <c r="AO80" s="286">
        <v>0.02</v>
      </c>
      <c r="AP80" s="22">
        <f t="shared" si="49"/>
        <v>4.5499999999999999E-2</v>
      </c>
      <c r="AQ80" s="33" t="s">
        <v>62</v>
      </c>
      <c r="AR80" s="286">
        <v>5.0000000000000001E-3</v>
      </c>
      <c r="AS80" s="22">
        <f t="shared" si="50"/>
        <v>1.1375E-2</v>
      </c>
      <c r="AT80" s="21" t="s">
        <v>62</v>
      </c>
      <c r="AU80" s="264">
        <v>0.01</v>
      </c>
      <c r="AV80" s="260">
        <f t="shared" si="51"/>
        <v>2.2749999999999999E-2</v>
      </c>
      <c r="AW80" s="21" t="s">
        <v>62</v>
      </c>
      <c r="AX80" s="286">
        <v>5.0000000000000001E-3</v>
      </c>
      <c r="AY80" s="263">
        <f t="shared" si="52"/>
        <v>1.1375E-2</v>
      </c>
      <c r="AZ80" s="20"/>
      <c r="BA80" s="286">
        <v>0.51</v>
      </c>
      <c r="BB80" s="263">
        <f t="shared" si="53"/>
        <v>1.16025</v>
      </c>
      <c r="BC80" s="20"/>
      <c r="BD80" s="286">
        <v>0.01</v>
      </c>
      <c r="BE80" s="119">
        <f t="shared" si="54"/>
        <v>2.2749999999999999E-2</v>
      </c>
      <c r="BF80" s="20" t="s">
        <v>62</v>
      </c>
      <c r="BG80" s="286">
        <v>0.01</v>
      </c>
      <c r="BH80" s="43">
        <f t="shared" si="55"/>
        <v>2.2749999999999999E-2</v>
      </c>
      <c r="BI80" s="21" t="s">
        <v>62</v>
      </c>
      <c r="BJ80" s="286">
        <v>0.01</v>
      </c>
      <c r="BK80" s="119">
        <f t="shared" si="56"/>
        <v>2.2749999999999999E-2</v>
      </c>
      <c r="BL80" s="20"/>
      <c r="BM80" s="286">
        <v>0.05</v>
      </c>
      <c r="BN80" s="119">
        <f t="shared" si="57"/>
        <v>0.11375</v>
      </c>
      <c r="BO80" s="18" t="s">
        <v>141</v>
      </c>
      <c r="BP80" s="183" t="s">
        <v>118</v>
      </c>
      <c r="BQ80" s="184"/>
      <c r="BR80" s="6"/>
      <c r="BS80" s="2"/>
    </row>
    <row r="81" spans="1:71" ht="15" customHeight="1" x14ac:dyDescent="0.25">
      <c r="A81" s="194">
        <f t="shared" si="58"/>
        <v>42803</v>
      </c>
      <c r="B81" s="182">
        <v>2181</v>
      </c>
      <c r="C81" s="44">
        <v>19.14</v>
      </c>
      <c r="D81" s="59">
        <v>8.06</v>
      </c>
      <c r="E81" s="14">
        <v>1</v>
      </c>
      <c r="F81" s="15">
        <v>1109</v>
      </c>
      <c r="G81" s="22">
        <f t="shared" ref="G81:G144" si="61">IF(F81=0,0,(F81*E81))</f>
        <v>1109</v>
      </c>
      <c r="H81" s="119">
        <f t="shared" ref="H81:H144" si="62">IF(B81=0,0,(G81*B81/1000))</f>
        <v>2418.7289999999998</v>
      </c>
      <c r="I81" s="14">
        <v>1</v>
      </c>
      <c r="J81" s="15">
        <v>1097</v>
      </c>
      <c r="K81" s="15">
        <f t="shared" ref="K81:K144" si="63">IF(J81=0,0,(J81*I81))</f>
        <v>1097</v>
      </c>
      <c r="L81" s="125">
        <f t="shared" ref="L81:L144" si="64">IF(B81=0,0,K81*B81/1000)</f>
        <v>2392.5569999999998</v>
      </c>
      <c r="M81" s="16">
        <v>537</v>
      </c>
      <c r="N81" s="119">
        <f t="shared" ref="N81:N144" si="65">IF(B81=0,0,M81*B81/1000)</f>
        <v>1171.1969999999999</v>
      </c>
      <c r="O81" s="29">
        <v>87.8</v>
      </c>
      <c r="P81" s="22">
        <v>97.6</v>
      </c>
      <c r="Q81" s="15">
        <v>100</v>
      </c>
      <c r="R81" s="15">
        <f t="shared" ref="R81:R144" si="66">IF(P81=0,0,(P81-O81)*1000/Q81)</f>
        <v>97.999999999999957</v>
      </c>
      <c r="S81" s="119">
        <f t="shared" si="59"/>
        <v>213.73799999999991</v>
      </c>
      <c r="T81" s="14">
        <v>1</v>
      </c>
      <c r="U81" s="286">
        <v>0.21</v>
      </c>
      <c r="V81" s="22">
        <f t="shared" ref="V81:V144" si="67">IF(U81=0,0,(U81*T81))</f>
        <v>0.21</v>
      </c>
      <c r="W81" s="119">
        <f t="shared" ref="W81:W144" si="68">IF(B81=0,0,V81*B81/1000)</f>
        <v>0.45800999999999997</v>
      </c>
      <c r="X81" s="162" t="s">
        <v>62</v>
      </c>
      <c r="Y81" s="286">
        <v>2.5</v>
      </c>
      <c r="Z81" s="119">
        <f t="shared" ref="Z81:Z144" si="69">IF(B81=0,0,Y81*B81/1000)</f>
        <v>5.4524999999999997</v>
      </c>
      <c r="AA81" s="160">
        <v>36.1</v>
      </c>
      <c r="AB81" s="164">
        <f t="shared" si="60"/>
        <v>78.734100000000012</v>
      </c>
      <c r="AC81" s="29">
        <v>14.37</v>
      </c>
      <c r="AD81" s="147">
        <f t="shared" ref="AD81:AD144" si="70">IF(B81=0,0,AC81*B81/1000)</f>
        <v>31.340969999999999</v>
      </c>
      <c r="AE81" s="29">
        <v>0.1</v>
      </c>
      <c r="AF81" s="119">
        <f t="shared" ref="AF81:AF144" si="71">IF(B81=0,0,AE81*B81/1000)</f>
        <v>0.21810000000000002</v>
      </c>
      <c r="AG81" s="31">
        <v>0.2</v>
      </c>
      <c r="AH81" s="119">
        <f t="shared" ref="AH81:AH144" si="72">IF(B81=0,0,AG81*B81/1000)</f>
        <v>0.43620000000000003</v>
      </c>
      <c r="AI81" s="22">
        <f t="shared" ref="AI81:AI144" si="73">IF(AA81=0,0,SUM(AA81,AE81,AG81))</f>
        <v>36.400000000000006</v>
      </c>
      <c r="AJ81" s="22">
        <f t="shared" ref="AJ81:AJ144" si="74">IF(B81=0,0,AI81*B81/1000)</f>
        <v>79.388400000000004</v>
      </c>
      <c r="AK81" s="16"/>
      <c r="AL81" s="286">
        <v>2.35</v>
      </c>
      <c r="AM81" s="22">
        <f t="shared" ref="AM81:AM144" si="75">IF(B81=0,0,AL81*B81/1000)</f>
        <v>5.1253500000000001</v>
      </c>
      <c r="AN81" s="20"/>
      <c r="AO81" s="286">
        <v>1.4</v>
      </c>
      <c r="AP81" s="22">
        <f t="shared" ref="AP81:AP144" si="76">IF(B81=0,0,AO81*B81/1000)</f>
        <v>3.0533999999999994</v>
      </c>
      <c r="AQ81" s="33"/>
      <c r="AR81" s="286">
        <v>7.0000000000000001E-3</v>
      </c>
      <c r="AS81" s="22">
        <f t="shared" ref="AS81:AS144" si="77">IF(B81=0,0,AR81*B81/1000)</f>
        <v>1.5266999999999999E-2</v>
      </c>
      <c r="AT81" s="21"/>
      <c r="AU81" s="264">
        <v>0.01</v>
      </c>
      <c r="AV81" s="259">
        <f t="shared" ref="AV81:AV144" si="78">IF(B81=0,0,AU81*B81/1000)</f>
        <v>2.181E-2</v>
      </c>
      <c r="AW81" s="21" t="s">
        <v>62</v>
      </c>
      <c r="AX81" s="286">
        <v>5.0000000000000001E-3</v>
      </c>
      <c r="AY81" s="262">
        <f t="shared" ref="AY81:AY144" si="79">IF(B81=0,0,AX81*B81/1000)</f>
        <v>1.0905E-2</v>
      </c>
      <c r="AZ81" s="20"/>
      <c r="BA81" s="286">
        <v>0.13</v>
      </c>
      <c r="BB81" s="262">
        <f t="shared" ref="BB81:BB144" si="80">IF(B81=0,0,BA81*B81/1000)</f>
        <v>0.28353</v>
      </c>
      <c r="BC81" s="20"/>
      <c r="BD81" s="286">
        <v>0.02</v>
      </c>
      <c r="BE81" s="119">
        <f t="shared" ref="BE81:BE144" si="81">IF(B81=0,0,BD81*B81/1000)</f>
        <v>4.3619999999999999E-2</v>
      </c>
      <c r="BF81" s="20" t="s">
        <v>62</v>
      </c>
      <c r="BG81" s="286">
        <v>0.01</v>
      </c>
      <c r="BH81" s="43">
        <f t="shared" ref="BH81:BH144" si="82">IF(B81=0,0,BG81*B81/1000)</f>
        <v>2.181E-2</v>
      </c>
      <c r="BI81" s="21" t="s">
        <v>62</v>
      </c>
      <c r="BJ81" s="286">
        <v>0.01</v>
      </c>
      <c r="BK81" s="119">
        <f t="shared" ref="BK81:BK144" si="83">IF(B81=0,0,BJ81*B81/1000)</f>
        <v>2.181E-2</v>
      </c>
      <c r="BL81" s="20"/>
      <c r="BM81" s="286">
        <v>0.05</v>
      </c>
      <c r="BN81" s="119">
        <f t="shared" ref="BN81:BN144" si="84">IF(B81=0,0,BM81*B81/1000)</f>
        <v>0.10905000000000001</v>
      </c>
      <c r="BO81" s="18" t="s">
        <v>141</v>
      </c>
      <c r="BP81" s="183" t="s">
        <v>118</v>
      </c>
      <c r="BQ81" s="184"/>
      <c r="BR81" s="6"/>
      <c r="BS81" s="2"/>
    </row>
    <row r="82" spans="1:71" ht="15" customHeight="1" x14ac:dyDescent="0.25">
      <c r="A82" s="194">
        <f t="shared" si="58"/>
        <v>42804</v>
      </c>
      <c r="B82" s="182">
        <v>1876</v>
      </c>
      <c r="C82" s="44">
        <v>18.55</v>
      </c>
      <c r="D82" s="59">
        <v>7.46</v>
      </c>
      <c r="E82" s="14">
        <v>1</v>
      </c>
      <c r="F82" s="15">
        <v>879</v>
      </c>
      <c r="G82" s="22">
        <f t="shared" si="61"/>
        <v>879</v>
      </c>
      <c r="H82" s="119">
        <f t="shared" si="62"/>
        <v>1649.0039999999999</v>
      </c>
      <c r="I82" s="14">
        <v>1</v>
      </c>
      <c r="J82" s="15">
        <v>858</v>
      </c>
      <c r="K82" s="15">
        <f t="shared" si="63"/>
        <v>858</v>
      </c>
      <c r="L82" s="125">
        <f t="shared" si="64"/>
        <v>1609.6079999999999</v>
      </c>
      <c r="M82" s="16">
        <v>287</v>
      </c>
      <c r="N82" s="119">
        <f t="shared" si="65"/>
        <v>538.41200000000003</v>
      </c>
      <c r="O82" s="29">
        <v>90</v>
      </c>
      <c r="P82" s="22">
        <v>95.9</v>
      </c>
      <c r="Q82" s="15">
        <v>96</v>
      </c>
      <c r="R82" s="15">
        <f t="shared" si="66"/>
        <v>61.458333333333393</v>
      </c>
      <c r="S82" s="119">
        <f t="shared" si="59"/>
        <v>115.29583333333345</v>
      </c>
      <c r="T82" s="14">
        <v>1</v>
      </c>
      <c r="U82" s="287">
        <v>1.4</v>
      </c>
      <c r="V82" s="22">
        <f t="shared" si="67"/>
        <v>1.4</v>
      </c>
      <c r="W82" s="119">
        <f t="shared" si="68"/>
        <v>2.6263999999999998</v>
      </c>
      <c r="X82" s="162"/>
      <c r="Y82" s="286">
        <v>1</v>
      </c>
      <c r="Z82" s="119">
        <f t="shared" si="69"/>
        <v>1.8759999999999999</v>
      </c>
      <c r="AA82" s="160">
        <v>25.7</v>
      </c>
      <c r="AB82" s="164">
        <f t="shared" si="60"/>
        <v>48.213200000000001</v>
      </c>
      <c r="AC82" s="29">
        <v>8.35</v>
      </c>
      <c r="AD82" s="147">
        <f t="shared" si="70"/>
        <v>15.664599999999998</v>
      </c>
      <c r="AE82" s="29">
        <v>0.1</v>
      </c>
      <c r="AF82" s="119">
        <f t="shared" si="71"/>
        <v>0.18760000000000002</v>
      </c>
      <c r="AG82" s="31">
        <v>0.2</v>
      </c>
      <c r="AH82" s="119">
        <f t="shared" si="72"/>
        <v>0.37520000000000003</v>
      </c>
      <c r="AI82" s="22">
        <f t="shared" si="73"/>
        <v>26</v>
      </c>
      <c r="AJ82" s="22">
        <f t="shared" si="74"/>
        <v>48.776000000000003</v>
      </c>
      <c r="AK82" s="16"/>
      <c r="AL82" s="287">
        <v>2.4900000000000002</v>
      </c>
      <c r="AM82" s="22">
        <f t="shared" si="75"/>
        <v>4.6712400000000009</v>
      </c>
      <c r="AN82" s="20"/>
      <c r="AO82" s="287">
        <v>0.41</v>
      </c>
      <c r="AP82" s="22">
        <f t="shared" si="76"/>
        <v>0.76915999999999995</v>
      </c>
      <c r="AQ82" s="33" t="s">
        <v>62</v>
      </c>
      <c r="AR82" s="287">
        <v>5.0000000000000001E-3</v>
      </c>
      <c r="AS82" s="22">
        <f t="shared" si="77"/>
        <v>9.3800000000000012E-3</v>
      </c>
      <c r="AT82" s="21" t="s">
        <v>62</v>
      </c>
      <c r="AU82" s="264">
        <v>0.01</v>
      </c>
      <c r="AV82" s="260">
        <f t="shared" si="78"/>
        <v>1.8760000000000002E-2</v>
      </c>
      <c r="AW82" s="21"/>
      <c r="AX82" s="287">
        <v>1.4E-2</v>
      </c>
      <c r="AY82" s="263">
        <f t="shared" si="79"/>
        <v>2.6263999999999999E-2</v>
      </c>
      <c r="AZ82" s="20"/>
      <c r="BA82" s="287">
        <v>0.65</v>
      </c>
      <c r="BB82" s="263">
        <f t="shared" si="80"/>
        <v>1.2194</v>
      </c>
      <c r="BC82" s="20"/>
      <c r="BD82" s="287">
        <v>0.06</v>
      </c>
      <c r="BE82" s="119">
        <f t="shared" si="81"/>
        <v>0.11256000000000001</v>
      </c>
      <c r="BF82" s="20" t="s">
        <v>62</v>
      </c>
      <c r="BG82" s="287">
        <v>0.01</v>
      </c>
      <c r="BH82" s="43">
        <f t="shared" si="82"/>
        <v>1.8760000000000002E-2</v>
      </c>
      <c r="BI82" s="21" t="s">
        <v>62</v>
      </c>
      <c r="BJ82" s="286">
        <v>0.01</v>
      </c>
      <c r="BK82" s="119">
        <f t="shared" si="83"/>
        <v>1.8760000000000002E-2</v>
      </c>
      <c r="BL82" s="20"/>
      <c r="BM82" s="287">
        <v>0.38</v>
      </c>
      <c r="BN82" s="119">
        <f t="shared" si="84"/>
        <v>0.71287999999999996</v>
      </c>
      <c r="BO82" s="18" t="s">
        <v>141</v>
      </c>
      <c r="BP82" s="183" t="s">
        <v>118</v>
      </c>
      <c r="BQ82" s="184"/>
      <c r="BR82" s="6"/>
      <c r="BS82" s="2"/>
    </row>
    <row r="83" spans="1:71" ht="15" customHeight="1" x14ac:dyDescent="0.25">
      <c r="A83" s="194">
        <f t="shared" si="58"/>
        <v>42805</v>
      </c>
      <c r="B83" s="182">
        <v>1498</v>
      </c>
      <c r="C83" s="44">
        <v>19.809999999999999</v>
      </c>
      <c r="D83" s="59">
        <v>7.82</v>
      </c>
      <c r="E83" s="14">
        <v>1</v>
      </c>
      <c r="F83" s="15">
        <v>624</v>
      </c>
      <c r="G83" s="22">
        <f t="shared" si="61"/>
        <v>624</v>
      </c>
      <c r="H83" s="119">
        <f t="shared" si="62"/>
        <v>934.75199999999995</v>
      </c>
      <c r="I83" s="14">
        <v>1</v>
      </c>
      <c r="J83" s="15">
        <v>606</v>
      </c>
      <c r="K83" s="15">
        <f t="shared" si="63"/>
        <v>606</v>
      </c>
      <c r="L83" s="125">
        <f t="shared" si="64"/>
        <v>907.78800000000001</v>
      </c>
      <c r="M83" s="16">
        <v>169</v>
      </c>
      <c r="N83" s="119">
        <f t="shared" si="65"/>
        <v>253.16200000000001</v>
      </c>
      <c r="O83" s="29">
        <v>88.7</v>
      </c>
      <c r="P83" s="22">
        <v>94.3</v>
      </c>
      <c r="Q83" s="15">
        <v>97</v>
      </c>
      <c r="R83" s="15">
        <f t="shared" si="66"/>
        <v>57.731958762886542</v>
      </c>
      <c r="S83" s="119">
        <f t="shared" si="59"/>
        <v>86.482474226804044</v>
      </c>
      <c r="T83" s="14">
        <v>1</v>
      </c>
      <c r="U83" s="287">
        <v>1.4</v>
      </c>
      <c r="V83" s="22">
        <f t="shared" si="67"/>
        <v>1.4</v>
      </c>
      <c r="W83" s="119">
        <f t="shared" si="68"/>
        <v>2.0972</v>
      </c>
      <c r="X83" s="162" t="s">
        <v>62</v>
      </c>
      <c r="Y83" s="286">
        <v>5</v>
      </c>
      <c r="Z83" s="119">
        <f t="shared" si="69"/>
        <v>7.49</v>
      </c>
      <c r="AA83" s="160">
        <v>18.8</v>
      </c>
      <c r="AB83" s="164">
        <f t="shared" si="60"/>
        <v>28.162400000000002</v>
      </c>
      <c r="AC83" s="29">
        <v>19.96</v>
      </c>
      <c r="AD83" s="147">
        <f t="shared" si="70"/>
        <v>29.900080000000003</v>
      </c>
      <c r="AE83" s="29">
        <v>0.1</v>
      </c>
      <c r="AF83" s="119">
        <f t="shared" si="71"/>
        <v>0.14980000000000002</v>
      </c>
      <c r="AG83" s="31">
        <v>0.2</v>
      </c>
      <c r="AH83" s="119">
        <f t="shared" si="72"/>
        <v>0.29960000000000003</v>
      </c>
      <c r="AI83" s="22">
        <f t="shared" si="73"/>
        <v>19.100000000000001</v>
      </c>
      <c r="AJ83" s="22">
        <f t="shared" si="74"/>
        <v>28.611800000000002</v>
      </c>
      <c r="AK83" s="16"/>
      <c r="AL83" s="287">
        <v>0.88</v>
      </c>
      <c r="AM83" s="22">
        <f t="shared" si="75"/>
        <v>1.3182400000000001</v>
      </c>
      <c r="AN83" s="20"/>
      <c r="AO83" s="287">
        <v>0.53</v>
      </c>
      <c r="AP83" s="22">
        <f t="shared" si="76"/>
        <v>0.79394000000000009</v>
      </c>
      <c r="AQ83" s="33" t="s">
        <v>62</v>
      </c>
      <c r="AR83" s="287">
        <v>5.0000000000000001E-3</v>
      </c>
      <c r="AS83" s="22">
        <f t="shared" si="77"/>
        <v>7.4900000000000001E-3</v>
      </c>
      <c r="AT83" s="21" t="s">
        <v>62</v>
      </c>
      <c r="AU83" s="264">
        <v>0.01</v>
      </c>
      <c r="AV83" s="259">
        <f t="shared" si="78"/>
        <v>1.498E-2</v>
      </c>
      <c r="AW83" s="21"/>
      <c r="AX83" s="287">
        <v>1.0999999999999999E-2</v>
      </c>
      <c r="AY83" s="262">
        <f t="shared" si="79"/>
        <v>1.6478E-2</v>
      </c>
      <c r="AZ83" s="20"/>
      <c r="BA83" s="287">
        <v>1.1000000000000001</v>
      </c>
      <c r="BB83" s="262">
        <f t="shared" si="80"/>
        <v>1.6478000000000002</v>
      </c>
      <c r="BC83" s="20"/>
      <c r="BD83" s="287">
        <v>0.08</v>
      </c>
      <c r="BE83" s="119">
        <f t="shared" si="81"/>
        <v>0.11984</v>
      </c>
      <c r="BF83" s="20" t="s">
        <v>62</v>
      </c>
      <c r="BG83" s="287">
        <v>0.01</v>
      </c>
      <c r="BH83" s="43">
        <f t="shared" si="82"/>
        <v>1.498E-2</v>
      </c>
      <c r="BI83" s="21" t="s">
        <v>62</v>
      </c>
      <c r="BJ83" s="286">
        <v>0.01</v>
      </c>
      <c r="BK83" s="119">
        <f t="shared" si="83"/>
        <v>1.498E-2</v>
      </c>
      <c r="BL83" s="20"/>
      <c r="BM83" s="287">
        <v>0.27</v>
      </c>
      <c r="BN83" s="119">
        <f t="shared" si="84"/>
        <v>0.40446000000000004</v>
      </c>
      <c r="BO83" s="18" t="s">
        <v>141</v>
      </c>
      <c r="BP83" s="183" t="s">
        <v>118</v>
      </c>
      <c r="BQ83" s="184"/>
      <c r="BR83" s="6"/>
      <c r="BS83" s="2"/>
    </row>
    <row r="84" spans="1:71" ht="15" customHeight="1" x14ac:dyDescent="0.25">
      <c r="A84" s="194">
        <f t="shared" si="58"/>
        <v>42806</v>
      </c>
      <c r="B84" s="182">
        <v>796</v>
      </c>
      <c r="C84" s="44">
        <v>20.6</v>
      </c>
      <c r="D84" s="59">
        <v>7.72</v>
      </c>
      <c r="E84" s="14">
        <v>1</v>
      </c>
      <c r="F84" s="15">
        <v>314</v>
      </c>
      <c r="G84" s="22">
        <f t="shared" si="61"/>
        <v>314</v>
      </c>
      <c r="H84" s="119">
        <f t="shared" si="62"/>
        <v>249.94399999999999</v>
      </c>
      <c r="I84" s="14">
        <v>1</v>
      </c>
      <c r="J84" s="15">
        <v>306</v>
      </c>
      <c r="K84" s="15">
        <f t="shared" si="63"/>
        <v>306</v>
      </c>
      <c r="L84" s="125">
        <f t="shared" si="64"/>
        <v>243.57599999999999</v>
      </c>
      <c r="M84" s="16">
        <v>85</v>
      </c>
      <c r="N84" s="119">
        <f t="shared" si="65"/>
        <v>67.66</v>
      </c>
      <c r="O84" s="29">
        <v>89.1</v>
      </c>
      <c r="P84" s="22">
        <v>91.9</v>
      </c>
      <c r="Q84" s="15">
        <v>99</v>
      </c>
      <c r="R84" s="15">
        <f t="shared" si="66"/>
        <v>28.282828282828397</v>
      </c>
      <c r="S84" s="119">
        <f t="shared" si="59"/>
        <v>22.513131313131407</v>
      </c>
      <c r="T84" s="14">
        <v>1</v>
      </c>
      <c r="U84" s="287">
        <v>1.4</v>
      </c>
      <c r="V84" s="22">
        <f t="shared" si="67"/>
        <v>1.4</v>
      </c>
      <c r="W84" s="119">
        <f t="shared" si="68"/>
        <v>1.1143999999999998</v>
      </c>
      <c r="X84" s="162" t="s">
        <v>62</v>
      </c>
      <c r="Y84" s="286">
        <v>1</v>
      </c>
      <c r="Z84" s="119">
        <f t="shared" si="69"/>
        <v>0.79600000000000004</v>
      </c>
      <c r="AA84" s="160">
        <v>9</v>
      </c>
      <c r="AB84" s="164">
        <f t="shared" si="60"/>
        <v>7.1639999999999997</v>
      </c>
      <c r="AC84" s="29">
        <v>3.62</v>
      </c>
      <c r="AD84" s="147">
        <f t="shared" si="70"/>
        <v>2.8815200000000001</v>
      </c>
      <c r="AE84" s="29">
        <v>0.126</v>
      </c>
      <c r="AF84" s="119">
        <f t="shared" si="71"/>
        <v>0.10029600000000001</v>
      </c>
      <c r="AG84" s="31">
        <v>0.92900000000000005</v>
      </c>
      <c r="AH84" s="119">
        <f t="shared" si="72"/>
        <v>0.73948400000000003</v>
      </c>
      <c r="AI84" s="22">
        <f t="shared" si="73"/>
        <v>10.055</v>
      </c>
      <c r="AJ84" s="22">
        <f t="shared" si="74"/>
        <v>8.003779999999999</v>
      </c>
      <c r="AK84" s="16"/>
      <c r="AL84" s="287">
        <v>0.34</v>
      </c>
      <c r="AM84" s="22">
        <f t="shared" si="75"/>
        <v>0.27064000000000005</v>
      </c>
      <c r="AN84" s="20"/>
      <c r="AO84" s="287">
        <v>0.21</v>
      </c>
      <c r="AP84" s="22">
        <f t="shared" si="76"/>
        <v>0.16716</v>
      </c>
      <c r="AQ84" s="33" t="s">
        <v>62</v>
      </c>
      <c r="AR84" s="287">
        <v>5.0000000000000001E-3</v>
      </c>
      <c r="AS84" s="22">
        <f t="shared" si="77"/>
        <v>3.98E-3</v>
      </c>
      <c r="AT84" s="21" t="s">
        <v>62</v>
      </c>
      <c r="AU84" s="264">
        <v>0.01</v>
      </c>
      <c r="AV84" s="260">
        <f t="shared" si="78"/>
        <v>7.9600000000000001E-3</v>
      </c>
      <c r="AW84" s="21"/>
      <c r="AX84" s="287">
        <v>1.0999999999999999E-2</v>
      </c>
      <c r="AY84" s="263">
        <f t="shared" si="79"/>
        <v>8.7559999999999999E-3</v>
      </c>
      <c r="AZ84" s="20"/>
      <c r="BA84" s="287">
        <v>1.1000000000000001</v>
      </c>
      <c r="BB84" s="263">
        <f t="shared" si="80"/>
        <v>0.87560000000000004</v>
      </c>
      <c r="BC84" s="20"/>
      <c r="BD84" s="287">
        <v>0.06</v>
      </c>
      <c r="BE84" s="119">
        <f t="shared" si="81"/>
        <v>4.7759999999999997E-2</v>
      </c>
      <c r="BF84" s="20" t="s">
        <v>62</v>
      </c>
      <c r="BG84" s="287">
        <v>0.01</v>
      </c>
      <c r="BH84" s="43">
        <f t="shared" si="82"/>
        <v>7.9600000000000001E-3</v>
      </c>
      <c r="BI84" s="21" t="s">
        <v>62</v>
      </c>
      <c r="BJ84" s="286">
        <v>0.01</v>
      </c>
      <c r="BK84" s="119">
        <f t="shared" si="83"/>
        <v>7.9600000000000001E-3</v>
      </c>
      <c r="BL84" s="20"/>
      <c r="BM84" s="287">
        <v>0.32</v>
      </c>
      <c r="BN84" s="119">
        <f t="shared" si="84"/>
        <v>0.25472</v>
      </c>
      <c r="BO84" s="18" t="s">
        <v>141</v>
      </c>
      <c r="BP84" s="183" t="s">
        <v>118</v>
      </c>
      <c r="BQ84" s="184"/>
      <c r="BR84" s="6"/>
      <c r="BS84" s="2"/>
    </row>
    <row r="85" spans="1:71" ht="15" customHeight="1" x14ac:dyDescent="0.25">
      <c r="A85" s="194">
        <f t="shared" si="58"/>
        <v>42807</v>
      </c>
      <c r="B85" s="182">
        <v>2188</v>
      </c>
      <c r="C85" s="44">
        <v>17.04</v>
      </c>
      <c r="D85" s="59">
        <v>7.99</v>
      </c>
      <c r="E85" s="14">
        <v>1</v>
      </c>
      <c r="F85" s="15">
        <v>727</v>
      </c>
      <c r="G85" s="22">
        <f t="shared" si="61"/>
        <v>727</v>
      </c>
      <c r="H85" s="119">
        <f t="shared" si="62"/>
        <v>1590.6759999999999</v>
      </c>
      <c r="I85" s="14">
        <v>1</v>
      </c>
      <c r="J85" s="15">
        <v>725</v>
      </c>
      <c r="K85" s="15">
        <f t="shared" si="63"/>
        <v>725</v>
      </c>
      <c r="L85" s="125">
        <f t="shared" si="64"/>
        <v>1586.3</v>
      </c>
      <c r="M85" s="16">
        <v>223</v>
      </c>
      <c r="N85" s="119">
        <f t="shared" si="65"/>
        <v>487.92399999999998</v>
      </c>
      <c r="O85" s="29">
        <v>88</v>
      </c>
      <c r="P85" s="22">
        <v>94.2</v>
      </c>
      <c r="Q85" s="15">
        <v>96</v>
      </c>
      <c r="R85" s="15">
        <f t="shared" si="66"/>
        <v>64.583333333333357</v>
      </c>
      <c r="S85" s="119">
        <f t="shared" si="59"/>
        <v>141.30833333333337</v>
      </c>
      <c r="T85" s="14">
        <v>1</v>
      </c>
      <c r="U85" s="287">
        <v>1.9</v>
      </c>
      <c r="V85" s="22">
        <f t="shared" si="67"/>
        <v>1.9</v>
      </c>
      <c r="W85" s="119">
        <f t="shared" si="68"/>
        <v>4.1571999999999996</v>
      </c>
      <c r="X85" s="162" t="s">
        <v>62</v>
      </c>
      <c r="Y85" s="287">
        <v>2</v>
      </c>
      <c r="Z85" s="119">
        <f t="shared" si="69"/>
        <v>4.3760000000000003</v>
      </c>
      <c r="AA85" s="160">
        <v>22.4</v>
      </c>
      <c r="AB85" s="164">
        <f t="shared" si="60"/>
        <v>49.011199999999995</v>
      </c>
      <c r="AC85" s="29">
        <v>10.15</v>
      </c>
      <c r="AD85" s="147">
        <f t="shared" si="70"/>
        <v>22.208200000000001</v>
      </c>
      <c r="AE85" s="29">
        <v>0.1</v>
      </c>
      <c r="AF85" s="119">
        <f t="shared" si="71"/>
        <v>0.21880000000000002</v>
      </c>
      <c r="AG85" s="31">
        <v>0.2</v>
      </c>
      <c r="AH85" s="119">
        <f t="shared" si="72"/>
        <v>0.43760000000000004</v>
      </c>
      <c r="AI85" s="22">
        <f t="shared" si="73"/>
        <v>22.7</v>
      </c>
      <c r="AJ85" s="22">
        <f t="shared" si="74"/>
        <v>49.6676</v>
      </c>
      <c r="AK85" s="16"/>
      <c r="AL85" s="287">
        <v>0.46</v>
      </c>
      <c r="AM85" s="22">
        <f t="shared" si="75"/>
        <v>1.00648</v>
      </c>
      <c r="AN85" s="20"/>
      <c r="AO85" s="287">
        <v>0.33</v>
      </c>
      <c r="AP85" s="22">
        <f t="shared" si="76"/>
        <v>0.72204000000000013</v>
      </c>
      <c r="AQ85" s="33" t="s">
        <v>62</v>
      </c>
      <c r="AR85" s="287">
        <v>5.0000000000000001E-3</v>
      </c>
      <c r="AS85" s="22">
        <f t="shared" si="77"/>
        <v>1.094E-2</v>
      </c>
      <c r="AT85" s="21" t="s">
        <v>62</v>
      </c>
      <c r="AU85" s="264">
        <v>0.01</v>
      </c>
      <c r="AV85" s="259">
        <f t="shared" si="78"/>
        <v>2.188E-2</v>
      </c>
      <c r="AW85" s="21"/>
      <c r="AX85" s="287">
        <v>1.7000000000000001E-2</v>
      </c>
      <c r="AY85" s="262">
        <f t="shared" si="79"/>
        <v>3.7196000000000007E-2</v>
      </c>
      <c r="AZ85" s="20"/>
      <c r="BA85" s="287">
        <v>1.6</v>
      </c>
      <c r="BB85" s="262">
        <f t="shared" si="80"/>
        <v>3.5008000000000004</v>
      </c>
      <c r="BC85" s="20"/>
      <c r="BD85" s="287">
        <v>0.1</v>
      </c>
      <c r="BE85" s="119">
        <f t="shared" si="81"/>
        <v>0.21880000000000002</v>
      </c>
      <c r="BF85" s="20"/>
      <c r="BG85" s="287">
        <v>0.01</v>
      </c>
      <c r="BH85" s="43">
        <f t="shared" si="82"/>
        <v>2.188E-2</v>
      </c>
      <c r="BI85" s="21" t="s">
        <v>62</v>
      </c>
      <c r="BJ85" s="286">
        <v>0.01</v>
      </c>
      <c r="BK85" s="119">
        <f t="shared" si="83"/>
        <v>2.188E-2</v>
      </c>
      <c r="BL85" s="20"/>
      <c r="BM85" s="287">
        <v>0.38</v>
      </c>
      <c r="BN85" s="119">
        <f t="shared" si="84"/>
        <v>0.83144000000000007</v>
      </c>
      <c r="BO85" s="18" t="s">
        <v>141</v>
      </c>
      <c r="BP85" s="183" t="s">
        <v>118</v>
      </c>
      <c r="BQ85" s="184"/>
      <c r="BR85" s="6"/>
      <c r="BS85" s="2"/>
    </row>
    <row r="86" spans="1:71" ht="15" customHeight="1" x14ac:dyDescent="0.25">
      <c r="A86" s="194">
        <f t="shared" si="58"/>
        <v>42808</v>
      </c>
      <c r="B86" s="182">
        <v>2379</v>
      </c>
      <c r="C86" s="44">
        <v>16.940000000000001</v>
      </c>
      <c r="D86" s="59">
        <v>7.85</v>
      </c>
      <c r="E86" s="14">
        <v>1</v>
      </c>
      <c r="F86" s="15">
        <v>1027</v>
      </c>
      <c r="G86" s="22">
        <f t="shared" si="61"/>
        <v>1027</v>
      </c>
      <c r="H86" s="119">
        <f t="shared" si="62"/>
        <v>2443.2330000000002</v>
      </c>
      <c r="I86" s="14">
        <v>1</v>
      </c>
      <c r="J86" s="15">
        <v>960</v>
      </c>
      <c r="K86" s="15">
        <f t="shared" si="63"/>
        <v>960</v>
      </c>
      <c r="L86" s="125">
        <f t="shared" si="64"/>
        <v>2283.84</v>
      </c>
      <c r="M86" s="16">
        <v>342</v>
      </c>
      <c r="N86" s="119">
        <f t="shared" si="65"/>
        <v>813.61800000000005</v>
      </c>
      <c r="O86" s="29">
        <v>89.6</v>
      </c>
      <c r="P86" s="22">
        <v>105.1</v>
      </c>
      <c r="Q86" s="15">
        <v>102</v>
      </c>
      <c r="R86" s="15">
        <f t="shared" si="66"/>
        <v>151.9607843137255</v>
      </c>
      <c r="S86" s="119">
        <f t="shared" si="59"/>
        <v>361.51470588235293</v>
      </c>
      <c r="T86" s="14">
        <v>1</v>
      </c>
      <c r="U86" s="287">
        <v>2</v>
      </c>
      <c r="V86" s="22">
        <f t="shared" si="67"/>
        <v>2</v>
      </c>
      <c r="W86" s="119">
        <f t="shared" si="68"/>
        <v>4.758</v>
      </c>
      <c r="X86" s="162" t="s">
        <v>62</v>
      </c>
      <c r="Y86" s="287">
        <v>1</v>
      </c>
      <c r="Z86" s="119">
        <f t="shared" si="69"/>
        <v>2.379</v>
      </c>
      <c r="AA86" s="160">
        <v>36.700000000000003</v>
      </c>
      <c r="AB86" s="164">
        <f t="shared" si="60"/>
        <v>87.309300000000007</v>
      </c>
      <c r="AC86" s="29">
        <v>19.190000000000001</v>
      </c>
      <c r="AD86" s="147">
        <f t="shared" si="70"/>
        <v>45.653010000000002</v>
      </c>
      <c r="AE86" s="29">
        <v>0.1</v>
      </c>
      <c r="AF86" s="119">
        <f t="shared" si="71"/>
        <v>0.2379</v>
      </c>
      <c r="AG86" s="31">
        <v>0.10199999999999999</v>
      </c>
      <c r="AH86" s="119">
        <f t="shared" si="72"/>
        <v>0.24265799999999998</v>
      </c>
      <c r="AI86" s="22">
        <f t="shared" si="73"/>
        <v>36.902000000000001</v>
      </c>
      <c r="AJ86" s="22">
        <f t="shared" si="74"/>
        <v>87.789858000000009</v>
      </c>
      <c r="AK86" s="16"/>
      <c r="AL86" s="287">
        <v>0.17</v>
      </c>
      <c r="AM86" s="22">
        <f t="shared" si="75"/>
        <v>0.40443000000000001</v>
      </c>
      <c r="AN86" s="20"/>
      <c r="AO86" s="287">
        <v>0.42</v>
      </c>
      <c r="AP86" s="22">
        <f t="shared" si="76"/>
        <v>0.99917999999999996</v>
      </c>
      <c r="AQ86" s="33" t="s">
        <v>62</v>
      </c>
      <c r="AR86" s="287">
        <v>5.0000000000000001E-3</v>
      </c>
      <c r="AS86" s="22">
        <f t="shared" si="77"/>
        <v>1.1894999999999999E-2</v>
      </c>
      <c r="AT86" s="21" t="s">
        <v>62</v>
      </c>
      <c r="AU86" s="264">
        <v>0.01</v>
      </c>
      <c r="AV86" s="260">
        <f t="shared" si="78"/>
        <v>2.3789999999999999E-2</v>
      </c>
      <c r="AW86" s="21"/>
      <c r="AX86" s="287">
        <v>2.7E-2</v>
      </c>
      <c r="AY86" s="263">
        <f t="shared" si="79"/>
        <v>6.4232999999999998E-2</v>
      </c>
      <c r="AZ86" s="20"/>
      <c r="BA86" s="287">
        <v>2</v>
      </c>
      <c r="BB86" s="263">
        <f t="shared" si="80"/>
        <v>4.758</v>
      </c>
      <c r="BC86" s="20"/>
      <c r="BD86" s="287">
        <v>0.1</v>
      </c>
      <c r="BE86" s="119">
        <f t="shared" si="81"/>
        <v>0.2379</v>
      </c>
      <c r="BF86" s="20" t="s">
        <v>62</v>
      </c>
      <c r="BG86" s="287">
        <v>0.01</v>
      </c>
      <c r="BH86" s="43">
        <f t="shared" si="82"/>
        <v>2.3789999999999999E-2</v>
      </c>
      <c r="BI86" s="21" t="s">
        <v>62</v>
      </c>
      <c r="BJ86" s="286">
        <v>0.01</v>
      </c>
      <c r="BK86" s="119">
        <f t="shared" si="83"/>
        <v>2.3789999999999999E-2</v>
      </c>
      <c r="BL86" s="20"/>
      <c r="BM86" s="287">
        <v>0.73</v>
      </c>
      <c r="BN86" s="119">
        <f t="shared" si="84"/>
        <v>1.7366699999999999</v>
      </c>
      <c r="BO86" s="18" t="s">
        <v>141</v>
      </c>
      <c r="BP86" s="183" t="s">
        <v>118</v>
      </c>
      <c r="BQ86" s="184"/>
      <c r="BR86" s="6"/>
      <c r="BS86" s="2"/>
    </row>
    <row r="87" spans="1:71" ht="15" customHeight="1" x14ac:dyDescent="0.25">
      <c r="A87" s="194">
        <f t="shared" si="58"/>
        <v>42809</v>
      </c>
      <c r="B87" s="182">
        <v>2368</v>
      </c>
      <c r="C87" s="44">
        <v>19.23</v>
      </c>
      <c r="D87" s="59">
        <v>7.86</v>
      </c>
      <c r="E87" s="14">
        <v>1</v>
      </c>
      <c r="F87" s="15">
        <v>1078</v>
      </c>
      <c r="G87" s="22">
        <f t="shared" si="61"/>
        <v>1078</v>
      </c>
      <c r="H87" s="119">
        <f t="shared" si="62"/>
        <v>2552.7040000000002</v>
      </c>
      <c r="I87" s="14">
        <v>1</v>
      </c>
      <c r="J87" s="15">
        <v>1042</v>
      </c>
      <c r="K87" s="15">
        <f t="shared" si="63"/>
        <v>1042</v>
      </c>
      <c r="L87" s="125">
        <f t="shared" si="64"/>
        <v>2467.4560000000001</v>
      </c>
      <c r="M87" s="16">
        <v>331</v>
      </c>
      <c r="N87" s="119">
        <f t="shared" si="65"/>
        <v>783.80799999999999</v>
      </c>
      <c r="O87" s="29">
        <v>90</v>
      </c>
      <c r="P87" s="22">
        <v>100.8</v>
      </c>
      <c r="Q87" s="15">
        <v>88.5</v>
      </c>
      <c r="R87" s="15">
        <f t="shared" si="66"/>
        <v>122.0338983050847</v>
      </c>
      <c r="S87" s="119">
        <f t="shared" si="59"/>
        <v>288.97627118644061</v>
      </c>
      <c r="T87" s="14">
        <v>1</v>
      </c>
      <c r="U87" s="287">
        <v>2.2000000000000002</v>
      </c>
      <c r="V87" s="22">
        <f t="shared" si="67"/>
        <v>2.2000000000000002</v>
      </c>
      <c r="W87" s="119">
        <f t="shared" si="68"/>
        <v>5.2096</v>
      </c>
      <c r="X87" s="162" t="s">
        <v>62</v>
      </c>
      <c r="Y87" s="287">
        <v>2</v>
      </c>
      <c r="Z87" s="119">
        <f t="shared" si="69"/>
        <v>4.7359999999999998</v>
      </c>
      <c r="AA87" s="287">
        <v>31.3</v>
      </c>
      <c r="AB87" s="164">
        <f t="shared" si="60"/>
        <v>74.118400000000008</v>
      </c>
      <c r="AC87" s="29">
        <v>16</v>
      </c>
      <c r="AD87" s="147">
        <f t="shared" si="70"/>
        <v>37.887999999999998</v>
      </c>
      <c r="AE87" s="29">
        <v>0.51700000000000002</v>
      </c>
      <c r="AF87" s="119">
        <f t="shared" si="71"/>
        <v>1.224256</v>
      </c>
      <c r="AG87" s="31">
        <v>0.90200000000000002</v>
      </c>
      <c r="AH87" s="119">
        <f t="shared" si="72"/>
        <v>2.1359360000000001</v>
      </c>
      <c r="AI87" s="22">
        <f t="shared" si="73"/>
        <v>32.719000000000001</v>
      </c>
      <c r="AJ87" s="22">
        <f t="shared" si="74"/>
        <v>77.478592000000006</v>
      </c>
      <c r="AK87" s="16"/>
      <c r="AL87" s="287">
        <v>0.62</v>
      </c>
      <c r="AM87" s="22">
        <f t="shared" si="75"/>
        <v>1.4681600000000001</v>
      </c>
      <c r="AN87" s="20"/>
      <c r="AO87" s="287">
        <v>0.51</v>
      </c>
      <c r="AP87" s="22">
        <f t="shared" si="76"/>
        <v>1.2076800000000001</v>
      </c>
      <c r="AQ87" s="33" t="s">
        <v>62</v>
      </c>
      <c r="AR87" s="287">
        <v>5.0000000000000001E-3</v>
      </c>
      <c r="AS87" s="22">
        <f t="shared" si="77"/>
        <v>1.184E-2</v>
      </c>
      <c r="AT87" s="21" t="s">
        <v>62</v>
      </c>
      <c r="AU87" s="264">
        <v>0.01</v>
      </c>
      <c r="AV87" s="259">
        <f t="shared" si="78"/>
        <v>2.368E-2</v>
      </c>
      <c r="AW87" s="21"/>
      <c r="AX87" s="287">
        <v>2.9000000000000001E-2</v>
      </c>
      <c r="AY87" s="262">
        <f t="shared" si="79"/>
        <v>6.8671999999999997E-2</v>
      </c>
      <c r="AZ87" s="20"/>
      <c r="BA87" s="287">
        <v>2</v>
      </c>
      <c r="BB87" s="262">
        <f t="shared" si="80"/>
        <v>4.7359999999999998</v>
      </c>
      <c r="BC87" s="20"/>
      <c r="BD87" s="287">
        <v>0.14000000000000001</v>
      </c>
      <c r="BE87" s="119">
        <f t="shared" si="81"/>
        <v>0.33152000000000004</v>
      </c>
      <c r="BF87" s="20" t="s">
        <v>62</v>
      </c>
      <c r="BG87" s="287">
        <v>0.01</v>
      </c>
      <c r="BH87" s="43">
        <f t="shared" si="82"/>
        <v>2.368E-2</v>
      </c>
      <c r="BI87" s="21" t="s">
        <v>62</v>
      </c>
      <c r="BJ87" s="286">
        <v>0.01</v>
      </c>
      <c r="BK87" s="119">
        <f t="shared" si="83"/>
        <v>2.368E-2</v>
      </c>
      <c r="BL87" s="20"/>
      <c r="BM87" s="287">
        <v>0.74</v>
      </c>
      <c r="BN87" s="119">
        <f t="shared" si="84"/>
        <v>1.7523199999999999</v>
      </c>
      <c r="BO87" s="18" t="s">
        <v>141</v>
      </c>
      <c r="BP87" s="183" t="s">
        <v>118</v>
      </c>
      <c r="BQ87" s="184"/>
      <c r="BR87" s="6"/>
      <c r="BS87" s="2"/>
    </row>
    <row r="88" spans="1:71" ht="15" customHeight="1" x14ac:dyDescent="0.25">
      <c r="A88" s="194">
        <f t="shared" si="58"/>
        <v>42810</v>
      </c>
      <c r="B88" s="182">
        <v>2293</v>
      </c>
      <c r="C88" s="44">
        <v>20.27</v>
      </c>
      <c r="D88" s="59">
        <v>7.84</v>
      </c>
      <c r="E88" s="14">
        <v>1</v>
      </c>
      <c r="F88" s="15">
        <v>916</v>
      </c>
      <c r="G88" s="22">
        <f t="shared" si="61"/>
        <v>916</v>
      </c>
      <c r="H88" s="119">
        <f t="shared" si="62"/>
        <v>2100.3879999999999</v>
      </c>
      <c r="I88" s="14">
        <v>1</v>
      </c>
      <c r="J88" s="15">
        <v>809</v>
      </c>
      <c r="K88" s="15">
        <f t="shared" si="63"/>
        <v>809</v>
      </c>
      <c r="L88" s="125">
        <f t="shared" si="64"/>
        <v>1855.037</v>
      </c>
      <c r="M88" s="16">
        <v>253</v>
      </c>
      <c r="N88" s="119">
        <f t="shared" si="65"/>
        <v>580.12900000000002</v>
      </c>
      <c r="O88" s="29">
        <v>89.3</v>
      </c>
      <c r="P88" s="22">
        <v>101</v>
      </c>
      <c r="Q88" s="15">
        <v>93</v>
      </c>
      <c r="R88" s="15">
        <f t="shared" si="66"/>
        <v>125.80645161290326</v>
      </c>
      <c r="S88" s="119">
        <f t="shared" si="59"/>
        <v>288.47419354838718</v>
      </c>
      <c r="T88" s="14">
        <v>1</v>
      </c>
      <c r="U88" s="287">
        <v>2.2999999999999998</v>
      </c>
      <c r="V88" s="22">
        <f t="shared" si="67"/>
        <v>2.2999999999999998</v>
      </c>
      <c r="W88" s="119">
        <f t="shared" si="68"/>
        <v>5.2738999999999994</v>
      </c>
      <c r="X88" s="162" t="s">
        <v>62</v>
      </c>
      <c r="Y88" s="287">
        <v>1</v>
      </c>
      <c r="Z88" s="119">
        <f t="shared" si="69"/>
        <v>2.2930000000000001</v>
      </c>
      <c r="AA88" s="287">
        <v>27.9</v>
      </c>
      <c r="AB88" s="164">
        <f t="shared" si="60"/>
        <v>63.974699999999999</v>
      </c>
      <c r="AC88" s="29">
        <v>13.87</v>
      </c>
      <c r="AD88" s="147">
        <f t="shared" si="70"/>
        <v>31.803909999999998</v>
      </c>
      <c r="AE88" s="29">
        <v>0.1</v>
      </c>
      <c r="AF88" s="119">
        <f t="shared" si="71"/>
        <v>0.2293</v>
      </c>
      <c r="AG88" s="31">
        <v>0.2</v>
      </c>
      <c r="AH88" s="119">
        <f t="shared" si="72"/>
        <v>0.45860000000000001</v>
      </c>
      <c r="AI88" s="22">
        <f t="shared" si="73"/>
        <v>28.2</v>
      </c>
      <c r="AJ88" s="22">
        <f t="shared" si="74"/>
        <v>64.662599999999998</v>
      </c>
      <c r="AK88" s="16"/>
      <c r="AL88" s="287">
        <v>0.89</v>
      </c>
      <c r="AM88" s="22">
        <f t="shared" si="75"/>
        <v>2.0407700000000002</v>
      </c>
      <c r="AN88" s="20"/>
      <c r="AO88" s="287">
        <v>0.56000000000000005</v>
      </c>
      <c r="AP88" s="22">
        <f t="shared" si="76"/>
        <v>1.2840800000000001</v>
      </c>
      <c r="AQ88" s="33" t="s">
        <v>62</v>
      </c>
      <c r="AR88" s="287">
        <v>5.0000000000000001E-3</v>
      </c>
      <c r="AS88" s="22">
        <f t="shared" si="77"/>
        <v>1.1464999999999999E-2</v>
      </c>
      <c r="AT88" s="21" t="s">
        <v>62</v>
      </c>
      <c r="AU88" s="264">
        <v>0.01</v>
      </c>
      <c r="AV88" s="260">
        <f t="shared" si="78"/>
        <v>2.2929999999999999E-2</v>
      </c>
      <c r="AW88" s="21"/>
      <c r="AX88" s="287">
        <v>0.03</v>
      </c>
      <c r="AY88" s="263">
        <f t="shared" si="79"/>
        <v>6.878999999999999E-2</v>
      </c>
      <c r="AZ88" s="20"/>
      <c r="BA88" s="287">
        <v>1.5</v>
      </c>
      <c r="BB88" s="263">
        <f t="shared" si="80"/>
        <v>3.4394999999999998</v>
      </c>
      <c r="BC88" s="20"/>
      <c r="BD88" s="287">
        <v>0.09</v>
      </c>
      <c r="BE88" s="119">
        <f t="shared" si="81"/>
        <v>0.20637</v>
      </c>
      <c r="BF88" s="20" t="s">
        <v>62</v>
      </c>
      <c r="BG88" s="287">
        <v>0.01</v>
      </c>
      <c r="BH88" s="43">
        <f t="shared" si="82"/>
        <v>2.2929999999999999E-2</v>
      </c>
      <c r="BI88" s="21" t="s">
        <v>62</v>
      </c>
      <c r="BJ88" s="286">
        <v>0.01</v>
      </c>
      <c r="BK88" s="119">
        <f t="shared" si="83"/>
        <v>2.2929999999999999E-2</v>
      </c>
      <c r="BL88" s="20"/>
      <c r="BM88" s="287">
        <v>0.79</v>
      </c>
      <c r="BN88" s="119">
        <f t="shared" si="84"/>
        <v>1.8114700000000001</v>
      </c>
      <c r="BO88" s="18" t="s">
        <v>141</v>
      </c>
      <c r="BP88" s="183" t="s">
        <v>118</v>
      </c>
      <c r="BQ88" s="184"/>
      <c r="BR88" s="6"/>
      <c r="BS88" s="2"/>
    </row>
    <row r="89" spans="1:71" ht="15" customHeight="1" x14ac:dyDescent="0.25">
      <c r="A89" s="194">
        <f t="shared" si="58"/>
        <v>42811</v>
      </c>
      <c r="B89" s="182">
        <v>2437</v>
      </c>
      <c r="C89" s="44">
        <v>20.62</v>
      </c>
      <c r="D89" s="59">
        <v>7.67</v>
      </c>
      <c r="E89" s="14">
        <v>1</v>
      </c>
      <c r="F89" s="15">
        <v>471</v>
      </c>
      <c r="G89" s="22">
        <f t="shared" si="61"/>
        <v>471</v>
      </c>
      <c r="H89" s="119">
        <f t="shared" si="62"/>
        <v>1147.827</v>
      </c>
      <c r="I89" s="14">
        <v>1</v>
      </c>
      <c r="J89" s="15">
        <v>386</v>
      </c>
      <c r="K89" s="15">
        <f t="shared" si="63"/>
        <v>386</v>
      </c>
      <c r="L89" s="125">
        <f t="shared" si="64"/>
        <v>940.68200000000002</v>
      </c>
      <c r="M89" s="16">
        <v>155</v>
      </c>
      <c r="N89" s="119">
        <f t="shared" si="65"/>
        <v>377.73500000000001</v>
      </c>
      <c r="O89" s="29">
        <v>90.3</v>
      </c>
      <c r="P89" s="22">
        <v>99.3</v>
      </c>
      <c r="Q89" s="15">
        <v>100</v>
      </c>
      <c r="R89" s="15">
        <f t="shared" si="66"/>
        <v>90</v>
      </c>
      <c r="S89" s="119">
        <f t="shared" si="59"/>
        <v>219.33</v>
      </c>
      <c r="T89" s="14">
        <v>1</v>
      </c>
      <c r="U89" s="287">
        <v>2</v>
      </c>
      <c r="V89" s="22">
        <f t="shared" si="67"/>
        <v>2</v>
      </c>
      <c r="W89" s="119">
        <f t="shared" si="68"/>
        <v>4.8739999999999997</v>
      </c>
      <c r="X89" s="162" t="s">
        <v>62</v>
      </c>
      <c r="Y89" s="287">
        <v>2</v>
      </c>
      <c r="Z89" s="119">
        <f t="shared" si="69"/>
        <v>4.8739999999999997</v>
      </c>
      <c r="AA89" s="287">
        <v>18.7</v>
      </c>
      <c r="AB89" s="164">
        <f t="shared" si="60"/>
        <v>45.571899999999999</v>
      </c>
      <c r="AC89" s="29">
        <v>9.19</v>
      </c>
      <c r="AD89" s="147">
        <f t="shared" si="70"/>
        <v>22.39603</v>
      </c>
      <c r="AE89" s="29">
        <v>0.1</v>
      </c>
      <c r="AF89" s="119">
        <f t="shared" si="71"/>
        <v>0.24370000000000003</v>
      </c>
      <c r="AG89" s="31">
        <v>0.2</v>
      </c>
      <c r="AH89" s="119">
        <f t="shared" si="72"/>
        <v>0.48740000000000006</v>
      </c>
      <c r="AI89" s="22">
        <f t="shared" si="73"/>
        <v>19</v>
      </c>
      <c r="AJ89" s="22">
        <f t="shared" si="74"/>
        <v>46.302999999999997</v>
      </c>
      <c r="AK89" s="16"/>
      <c r="AL89" s="287">
        <v>0.39</v>
      </c>
      <c r="AM89" s="22">
        <f t="shared" si="75"/>
        <v>0.95043000000000011</v>
      </c>
      <c r="AN89" s="20"/>
      <c r="AO89" s="287">
        <v>0.52</v>
      </c>
      <c r="AP89" s="22">
        <f t="shared" si="76"/>
        <v>1.2672399999999999</v>
      </c>
      <c r="AQ89" s="33" t="s">
        <v>62</v>
      </c>
      <c r="AR89" s="287">
        <v>5.0000000000000001E-3</v>
      </c>
      <c r="AS89" s="22">
        <f t="shared" si="77"/>
        <v>1.2185E-2</v>
      </c>
      <c r="AT89" s="21" t="s">
        <v>62</v>
      </c>
      <c r="AU89" s="264">
        <v>0.01</v>
      </c>
      <c r="AV89" s="259">
        <f t="shared" si="78"/>
        <v>2.4369999999999999E-2</v>
      </c>
      <c r="AW89" s="21"/>
      <c r="AX89" s="287">
        <v>2.1000000000000001E-2</v>
      </c>
      <c r="AY89" s="262">
        <f t="shared" si="79"/>
        <v>5.1177000000000007E-2</v>
      </c>
      <c r="AZ89" s="20"/>
      <c r="BA89" s="287">
        <v>0.87</v>
      </c>
      <c r="BB89" s="262">
        <f t="shared" si="80"/>
        <v>2.12019</v>
      </c>
      <c r="BC89" s="20"/>
      <c r="BD89" s="287">
        <v>0.1</v>
      </c>
      <c r="BE89" s="119">
        <f t="shared" si="81"/>
        <v>0.24370000000000003</v>
      </c>
      <c r="BF89" s="20" t="s">
        <v>62</v>
      </c>
      <c r="BG89" s="287">
        <v>0.01</v>
      </c>
      <c r="BH89" s="43">
        <f t="shared" si="82"/>
        <v>2.4369999999999999E-2</v>
      </c>
      <c r="BI89" s="21" t="s">
        <v>62</v>
      </c>
      <c r="BJ89" s="286">
        <v>0.01</v>
      </c>
      <c r="BK89" s="119">
        <f t="shared" si="83"/>
        <v>2.4369999999999999E-2</v>
      </c>
      <c r="BL89" s="20"/>
      <c r="BM89" s="287">
        <v>0.53</v>
      </c>
      <c r="BN89" s="119">
        <f t="shared" si="84"/>
        <v>1.2916100000000001</v>
      </c>
      <c r="BO89" s="18" t="s">
        <v>141</v>
      </c>
      <c r="BP89" s="183" t="s">
        <v>118</v>
      </c>
      <c r="BQ89" s="184"/>
      <c r="BR89" s="6"/>
      <c r="BS89" s="2"/>
    </row>
    <row r="90" spans="1:71" ht="15" customHeight="1" x14ac:dyDescent="0.25">
      <c r="A90" s="194">
        <f t="shared" si="58"/>
        <v>42812</v>
      </c>
      <c r="B90" s="182">
        <v>1464</v>
      </c>
      <c r="C90" s="44">
        <v>21.54</v>
      </c>
      <c r="D90" s="59">
        <v>7.88</v>
      </c>
      <c r="E90" s="14">
        <v>1</v>
      </c>
      <c r="F90" s="15">
        <v>310</v>
      </c>
      <c r="G90" s="22">
        <f t="shared" si="61"/>
        <v>310</v>
      </c>
      <c r="H90" s="119">
        <f t="shared" si="62"/>
        <v>453.84</v>
      </c>
      <c r="I90" s="14">
        <v>1</v>
      </c>
      <c r="J90" s="15">
        <v>256</v>
      </c>
      <c r="K90" s="15">
        <f t="shared" si="63"/>
        <v>256</v>
      </c>
      <c r="L90" s="125">
        <f t="shared" si="64"/>
        <v>374.78399999999999</v>
      </c>
      <c r="M90" s="16">
        <v>123</v>
      </c>
      <c r="N90" s="119">
        <f t="shared" si="65"/>
        <v>180.072</v>
      </c>
      <c r="O90" s="29">
        <v>89</v>
      </c>
      <c r="P90" s="22">
        <v>94.7</v>
      </c>
      <c r="Q90" s="15">
        <v>97</v>
      </c>
      <c r="R90" s="15">
        <f t="shared" si="66"/>
        <v>58.76288659793817</v>
      </c>
      <c r="S90" s="119">
        <f t="shared" si="59"/>
        <v>86.028865979381493</v>
      </c>
      <c r="T90" s="14">
        <v>1</v>
      </c>
      <c r="U90" s="287">
        <v>1.4</v>
      </c>
      <c r="V90" s="22">
        <f t="shared" si="67"/>
        <v>1.4</v>
      </c>
      <c r="W90" s="119">
        <f t="shared" si="68"/>
        <v>2.0495999999999999</v>
      </c>
      <c r="X90" s="162"/>
      <c r="Y90" s="287">
        <v>1.9</v>
      </c>
      <c r="Z90" s="119">
        <f t="shared" si="69"/>
        <v>2.7816000000000001</v>
      </c>
      <c r="AA90" s="287">
        <v>14.2</v>
      </c>
      <c r="AB90" s="164">
        <f t="shared" si="60"/>
        <v>20.788799999999998</v>
      </c>
      <c r="AC90" s="29">
        <v>5.94</v>
      </c>
      <c r="AD90" s="147">
        <f t="shared" si="70"/>
        <v>8.696159999999999</v>
      </c>
      <c r="AE90" s="29">
        <v>0.108</v>
      </c>
      <c r="AF90" s="119">
        <f t="shared" si="71"/>
        <v>0.158112</v>
      </c>
      <c r="AG90" s="31">
        <v>0.31</v>
      </c>
      <c r="AH90" s="119">
        <f t="shared" si="72"/>
        <v>0.45383999999999997</v>
      </c>
      <c r="AI90" s="22">
        <f t="shared" si="73"/>
        <v>14.618</v>
      </c>
      <c r="AJ90" s="22">
        <f t="shared" si="74"/>
        <v>21.400752000000001</v>
      </c>
      <c r="AK90" s="16"/>
      <c r="AL90" s="287">
        <v>0.28999999999999998</v>
      </c>
      <c r="AM90" s="22">
        <f t="shared" si="75"/>
        <v>0.42455999999999994</v>
      </c>
      <c r="AN90" s="20"/>
      <c r="AO90" s="287">
        <v>0.4</v>
      </c>
      <c r="AP90" s="22">
        <f t="shared" si="76"/>
        <v>0.58560000000000001</v>
      </c>
      <c r="AQ90" s="33" t="s">
        <v>62</v>
      </c>
      <c r="AR90" s="287">
        <v>5.0000000000000001E-3</v>
      </c>
      <c r="AS90" s="22">
        <f t="shared" si="77"/>
        <v>7.3200000000000001E-3</v>
      </c>
      <c r="AT90" s="21" t="s">
        <v>62</v>
      </c>
      <c r="AU90" s="264">
        <v>0.01</v>
      </c>
      <c r="AV90" s="260">
        <f t="shared" si="78"/>
        <v>1.464E-2</v>
      </c>
      <c r="AW90" s="21"/>
      <c r="AX90" s="287">
        <v>0.01</v>
      </c>
      <c r="AY90" s="263">
        <f t="shared" si="79"/>
        <v>1.464E-2</v>
      </c>
      <c r="AZ90" s="20"/>
      <c r="BA90" s="287">
        <v>0.48</v>
      </c>
      <c r="BB90" s="263">
        <f t="shared" si="80"/>
        <v>0.70272000000000001</v>
      </c>
      <c r="BC90" s="20"/>
      <c r="BD90" s="287">
        <v>0.08</v>
      </c>
      <c r="BE90" s="119">
        <f t="shared" si="81"/>
        <v>0.11712</v>
      </c>
      <c r="BF90" s="20" t="s">
        <v>62</v>
      </c>
      <c r="BG90" s="287">
        <v>0.01</v>
      </c>
      <c r="BH90" s="43">
        <f t="shared" si="82"/>
        <v>1.464E-2</v>
      </c>
      <c r="BI90" s="21" t="s">
        <v>62</v>
      </c>
      <c r="BJ90" s="286">
        <v>0.01</v>
      </c>
      <c r="BK90" s="119">
        <f t="shared" si="83"/>
        <v>1.464E-2</v>
      </c>
      <c r="BL90" s="20"/>
      <c r="BM90" s="287">
        <v>0.37</v>
      </c>
      <c r="BN90" s="119">
        <f t="shared" si="84"/>
        <v>0.54167999999999994</v>
      </c>
      <c r="BO90" s="18" t="s">
        <v>141</v>
      </c>
      <c r="BP90" s="183" t="s">
        <v>118</v>
      </c>
      <c r="BQ90" s="184"/>
      <c r="BR90" s="6"/>
      <c r="BS90" s="2"/>
    </row>
    <row r="91" spans="1:71" ht="15" customHeight="1" x14ac:dyDescent="0.25">
      <c r="A91" s="194">
        <f t="shared" si="58"/>
        <v>42813</v>
      </c>
      <c r="B91" s="182">
        <v>1135</v>
      </c>
      <c r="C91" s="44">
        <v>20.03</v>
      </c>
      <c r="D91" s="59">
        <v>8.1199999999999992</v>
      </c>
      <c r="E91" s="14">
        <v>1</v>
      </c>
      <c r="F91" s="15">
        <v>284</v>
      </c>
      <c r="G91" s="22">
        <f t="shared" si="61"/>
        <v>284</v>
      </c>
      <c r="H91" s="119">
        <f t="shared" si="62"/>
        <v>322.33999999999997</v>
      </c>
      <c r="I91" s="14">
        <v>1</v>
      </c>
      <c r="J91" s="15">
        <v>183</v>
      </c>
      <c r="K91" s="15">
        <f t="shared" si="63"/>
        <v>183</v>
      </c>
      <c r="L91" s="125">
        <f t="shared" si="64"/>
        <v>207.70500000000001</v>
      </c>
      <c r="M91" s="16">
        <v>86</v>
      </c>
      <c r="N91" s="119">
        <f t="shared" si="65"/>
        <v>97.61</v>
      </c>
      <c r="O91" s="29">
        <v>90.6</v>
      </c>
      <c r="P91" s="22">
        <v>98</v>
      </c>
      <c r="Q91" s="15">
        <v>97</v>
      </c>
      <c r="R91" s="15">
        <f t="shared" si="66"/>
        <v>76.288659793814489</v>
      </c>
      <c r="S91" s="119">
        <f t="shared" si="59"/>
        <v>86.587628865979454</v>
      </c>
      <c r="T91" s="14">
        <v>1</v>
      </c>
      <c r="U91" s="287">
        <v>1.6</v>
      </c>
      <c r="V91" s="22">
        <f t="shared" si="67"/>
        <v>1.6</v>
      </c>
      <c r="W91" s="119">
        <f t="shared" si="68"/>
        <v>1.8160000000000001</v>
      </c>
      <c r="X91" s="162"/>
      <c r="Y91" s="287">
        <v>1</v>
      </c>
      <c r="Z91" s="119">
        <f t="shared" si="69"/>
        <v>1.135</v>
      </c>
      <c r="AA91" s="287">
        <v>12.2</v>
      </c>
      <c r="AB91" s="164">
        <f t="shared" si="60"/>
        <v>13.847</v>
      </c>
      <c r="AC91" s="29">
        <v>4.24</v>
      </c>
      <c r="AD91" s="147">
        <f t="shared" si="70"/>
        <v>4.8124000000000002</v>
      </c>
      <c r="AE91" s="29">
        <v>0.36099999999999999</v>
      </c>
      <c r="AF91" s="119">
        <f t="shared" si="71"/>
        <v>0.40973500000000002</v>
      </c>
      <c r="AG91" s="31">
        <v>4.2939999999999996</v>
      </c>
      <c r="AH91" s="119">
        <f t="shared" si="72"/>
        <v>4.8736899999999999</v>
      </c>
      <c r="AI91" s="22">
        <f t="shared" si="73"/>
        <v>16.855</v>
      </c>
      <c r="AJ91" s="22">
        <f t="shared" si="74"/>
        <v>19.130424999999999</v>
      </c>
      <c r="AK91" s="16"/>
      <c r="AL91" s="287">
        <v>0.43</v>
      </c>
      <c r="AM91" s="22">
        <f t="shared" si="75"/>
        <v>0.48804999999999998</v>
      </c>
      <c r="AN91" s="20"/>
      <c r="AO91" s="287">
        <v>0.37</v>
      </c>
      <c r="AP91" s="22">
        <f t="shared" si="76"/>
        <v>0.41994999999999999</v>
      </c>
      <c r="AQ91" s="33" t="s">
        <v>62</v>
      </c>
      <c r="AR91" s="287">
        <v>5.0000000000000001E-3</v>
      </c>
      <c r="AS91" s="22">
        <f t="shared" si="77"/>
        <v>5.6749999999999995E-3</v>
      </c>
      <c r="AT91" s="21" t="s">
        <v>62</v>
      </c>
      <c r="AU91" s="264">
        <v>0.01</v>
      </c>
      <c r="AV91" s="259">
        <f t="shared" si="78"/>
        <v>1.1349999999999999E-2</v>
      </c>
      <c r="AW91" s="21"/>
      <c r="AX91" s="287">
        <v>1.7999999999999999E-2</v>
      </c>
      <c r="AY91" s="262">
        <f t="shared" si="79"/>
        <v>2.043E-2</v>
      </c>
      <c r="AZ91" s="20"/>
      <c r="BA91" s="287">
        <v>0.87</v>
      </c>
      <c r="BB91" s="262">
        <f t="shared" si="80"/>
        <v>0.98745000000000005</v>
      </c>
      <c r="BC91" s="20"/>
      <c r="BD91" s="287">
        <v>0.08</v>
      </c>
      <c r="BE91" s="119">
        <f t="shared" si="81"/>
        <v>9.0799999999999992E-2</v>
      </c>
      <c r="BF91" s="20" t="s">
        <v>62</v>
      </c>
      <c r="BG91" s="287">
        <v>0.01</v>
      </c>
      <c r="BH91" s="43">
        <f t="shared" si="82"/>
        <v>1.1349999999999999E-2</v>
      </c>
      <c r="BI91" s="21" t="s">
        <v>62</v>
      </c>
      <c r="BJ91" s="286">
        <v>0.01</v>
      </c>
      <c r="BK91" s="119">
        <f t="shared" si="83"/>
        <v>1.1349999999999999E-2</v>
      </c>
      <c r="BL91" s="20"/>
      <c r="BM91" s="287">
        <v>0.56999999999999995</v>
      </c>
      <c r="BN91" s="119">
        <f t="shared" si="84"/>
        <v>0.64694999999999991</v>
      </c>
      <c r="BO91" s="18" t="s">
        <v>141</v>
      </c>
      <c r="BP91" s="183" t="s">
        <v>118</v>
      </c>
      <c r="BQ91" s="184"/>
      <c r="BR91" s="6"/>
      <c r="BS91" s="2"/>
    </row>
    <row r="92" spans="1:71" ht="15" customHeight="1" x14ac:dyDescent="0.25">
      <c r="A92" s="194">
        <f t="shared" si="58"/>
        <v>42814</v>
      </c>
      <c r="B92" s="182">
        <v>2445</v>
      </c>
      <c r="C92" s="44">
        <v>17.77</v>
      </c>
      <c r="D92" s="59">
        <v>8.0299999999999994</v>
      </c>
      <c r="E92" s="14">
        <v>1</v>
      </c>
      <c r="F92" s="15">
        <v>1037</v>
      </c>
      <c r="G92" s="22">
        <f t="shared" si="61"/>
        <v>1037</v>
      </c>
      <c r="H92" s="119">
        <f t="shared" si="62"/>
        <v>2535.4650000000001</v>
      </c>
      <c r="I92" s="14">
        <v>1</v>
      </c>
      <c r="J92" s="15">
        <v>957</v>
      </c>
      <c r="K92" s="15">
        <f t="shared" si="63"/>
        <v>957</v>
      </c>
      <c r="L92" s="125">
        <f t="shared" si="64"/>
        <v>2339.8649999999998</v>
      </c>
      <c r="M92" s="16">
        <v>380</v>
      </c>
      <c r="N92" s="119">
        <f t="shared" si="65"/>
        <v>929.1</v>
      </c>
      <c r="O92" s="29">
        <v>90</v>
      </c>
      <c r="P92" s="22">
        <v>100.4</v>
      </c>
      <c r="Q92" s="15">
        <v>93.5</v>
      </c>
      <c r="R92" s="15">
        <f t="shared" si="66"/>
        <v>111.22994652406423</v>
      </c>
      <c r="S92" s="119">
        <f t="shared" si="59"/>
        <v>271.95721925133705</v>
      </c>
      <c r="T92" s="14">
        <v>1</v>
      </c>
      <c r="U92" s="287">
        <v>2.7</v>
      </c>
      <c r="V92" s="22">
        <f t="shared" si="67"/>
        <v>2.7</v>
      </c>
      <c r="W92" s="119">
        <f t="shared" si="68"/>
        <v>6.6014999999999997</v>
      </c>
      <c r="X92" s="162" t="s">
        <v>62</v>
      </c>
      <c r="Y92" s="287">
        <v>1</v>
      </c>
      <c r="Z92" s="119">
        <f t="shared" si="69"/>
        <v>2.4449999999999998</v>
      </c>
      <c r="AA92" s="160">
        <v>33.700000000000003</v>
      </c>
      <c r="AB92" s="164">
        <f t="shared" si="60"/>
        <v>82.396500000000003</v>
      </c>
      <c r="AC92" s="29">
        <v>34.6</v>
      </c>
      <c r="AD92" s="147">
        <f t="shared" si="70"/>
        <v>84.596999999999994</v>
      </c>
      <c r="AE92" s="29">
        <v>0.1</v>
      </c>
      <c r="AF92" s="119">
        <f t="shared" si="71"/>
        <v>0.2445</v>
      </c>
      <c r="AG92" s="31">
        <v>0.2</v>
      </c>
      <c r="AH92" s="119">
        <f t="shared" si="72"/>
        <v>0.48899999999999999</v>
      </c>
      <c r="AI92" s="22">
        <f t="shared" si="73"/>
        <v>34.000000000000007</v>
      </c>
      <c r="AJ92" s="22">
        <f t="shared" si="74"/>
        <v>83.13000000000001</v>
      </c>
      <c r="AK92" s="16"/>
      <c r="AL92" s="22">
        <v>0.31</v>
      </c>
      <c r="AM92" s="22">
        <f t="shared" si="75"/>
        <v>0.75795000000000001</v>
      </c>
      <c r="AN92" s="20"/>
      <c r="AO92" s="287">
        <v>0.46</v>
      </c>
      <c r="AP92" s="22">
        <f t="shared" si="76"/>
        <v>1.1247</v>
      </c>
      <c r="AQ92" s="33"/>
      <c r="AR92" s="287">
        <v>8.0000000000000002E-3</v>
      </c>
      <c r="AS92" s="22">
        <f t="shared" si="77"/>
        <v>1.9559999999999998E-2</v>
      </c>
      <c r="AT92" s="21" t="s">
        <v>62</v>
      </c>
      <c r="AU92" s="264">
        <v>0.01</v>
      </c>
      <c r="AV92" s="260">
        <f t="shared" si="78"/>
        <v>2.445E-2</v>
      </c>
      <c r="AW92" s="21"/>
      <c r="AX92" s="287">
        <v>3.3000000000000002E-2</v>
      </c>
      <c r="AY92" s="263">
        <f t="shared" si="79"/>
        <v>8.0685000000000007E-2</v>
      </c>
      <c r="AZ92" s="20"/>
      <c r="BA92" s="287">
        <v>2.7</v>
      </c>
      <c r="BB92" s="263">
        <f t="shared" si="80"/>
        <v>6.6014999999999997</v>
      </c>
      <c r="BC92" s="20"/>
      <c r="BD92" s="287">
        <v>0.17</v>
      </c>
      <c r="BE92" s="119">
        <f t="shared" si="81"/>
        <v>0.41565000000000002</v>
      </c>
      <c r="BF92" s="20"/>
      <c r="BG92" s="287">
        <v>0.02</v>
      </c>
      <c r="BH92" s="43">
        <f t="shared" si="82"/>
        <v>4.8899999999999999E-2</v>
      </c>
      <c r="BI92" s="21" t="s">
        <v>62</v>
      </c>
      <c r="BJ92" s="286">
        <v>0.01</v>
      </c>
      <c r="BK92" s="119">
        <f t="shared" si="83"/>
        <v>2.445E-2</v>
      </c>
      <c r="BL92" s="20"/>
      <c r="BM92" s="287">
        <v>0.63</v>
      </c>
      <c r="BN92" s="119">
        <f t="shared" si="84"/>
        <v>1.5403499999999999</v>
      </c>
      <c r="BO92" s="18" t="s">
        <v>141</v>
      </c>
      <c r="BP92" s="183" t="s">
        <v>118</v>
      </c>
      <c r="BQ92" s="184"/>
      <c r="BR92" s="6"/>
      <c r="BS92" s="2"/>
    </row>
    <row r="93" spans="1:71" ht="15" customHeight="1" x14ac:dyDescent="0.25">
      <c r="A93" s="194">
        <f t="shared" si="58"/>
        <v>42815</v>
      </c>
      <c r="B93" s="182">
        <v>2487</v>
      </c>
      <c r="C93" s="44">
        <v>18.600000000000001</v>
      </c>
      <c r="D93" s="59">
        <v>7.93</v>
      </c>
      <c r="E93" s="14">
        <v>1</v>
      </c>
      <c r="F93" s="15">
        <v>1179</v>
      </c>
      <c r="G93" s="22">
        <f t="shared" si="61"/>
        <v>1179</v>
      </c>
      <c r="H93" s="119">
        <f t="shared" si="62"/>
        <v>2932.1729999999998</v>
      </c>
      <c r="I93" s="14">
        <v>1</v>
      </c>
      <c r="J93" s="15">
        <v>1146</v>
      </c>
      <c r="K93" s="15">
        <f t="shared" si="63"/>
        <v>1146</v>
      </c>
      <c r="L93" s="125">
        <f t="shared" si="64"/>
        <v>2850.1019999999999</v>
      </c>
      <c r="M93" s="16">
        <v>621</v>
      </c>
      <c r="N93" s="119">
        <f t="shared" si="65"/>
        <v>1544.4269999999999</v>
      </c>
      <c r="O93" s="29">
        <v>89</v>
      </c>
      <c r="P93" s="22">
        <v>99.6</v>
      </c>
      <c r="Q93" s="15">
        <v>91</v>
      </c>
      <c r="R93" s="15">
        <f t="shared" si="66"/>
        <v>116.48351648351642</v>
      </c>
      <c r="S93" s="119">
        <f t="shared" si="59"/>
        <v>289.69450549450534</v>
      </c>
      <c r="T93" s="14">
        <v>1</v>
      </c>
      <c r="U93" s="287">
        <v>1.8</v>
      </c>
      <c r="V93" s="22">
        <f t="shared" si="67"/>
        <v>1.8</v>
      </c>
      <c r="W93" s="119">
        <f t="shared" si="68"/>
        <v>4.4766000000000004</v>
      </c>
      <c r="X93" s="162" t="s">
        <v>62</v>
      </c>
      <c r="Y93" s="22">
        <v>5</v>
      </c>
      <c r="Z93" s="119">
        <f t="shared" si="69"/>
        <v>12.435</v>
      </c>
      <c r="AA93" s="160">
        <v>55.1</v>
      </c>
      <c r="AB93" s="164">
        <f t="shared" si="60"/>
        <v>137.03370000000001</v>
      </c>
      <c r="AC93" s="29">
        <v>23.66</v>
      </c>
      <c r="AD93" s="147">
        <f t="shared" si="70"/>
        <v>58.842419999999997</v>
      </c>
      <c r="AE93" s="29">
        <v>0.108</v>
      </c>
      <c r="AF93" s="119">
        <f t="shared" si="71"/>
        <v>0.268596</v>
      </c>
      <c r="AG93" s="31">
        <v>0.23</v>
      </c>
      <c r="AH93" s="119">
        <f t="shared" si="72"/>
        <v>0.57201000000000002</v>
      </c>
      <c r="AI93" s="22">
        <f t="shared" si="73"/>
        <v>55.437999999999995</v>
      </c>
      <c r="AJ93" s="22">
        <f t="shared" si="74"/>
        <v>137.87430599999999</v>
      </c>
      <c r="AK93" s="16"/>
      <c r="AL93" s="22">
        <v>0.65</v>
      </c>
      <c r="AM93" s="22">
        <f t="shared" si="75"/>
        <v>1.6165499999999999</v>
      </c>
      <c r="AN93" s="20"/>
      <c r="AO93" s="287">
        <v>0.35</v>
      </c>
      <c r="AP93" s="22">
        <f t="shared" si="76"/>
        <v>0.87044999999999995</v>
      </c>
      <c r="AQ93" s="33"/>
      <c r="AR93" s="287">
        <v>6.0000000000000001E-3</v>
      </c>
      <c r="AS93" s="22">
        <f t="shared" si="77"/>
        <v>1.4922000000000001E-2</v>
      </c>
      <c r="AT93" s="21" t="s">
        <v>62</v>
      </c>
      <c r="AU93" s="264">
        <v>0.01</v>
      </c>
      <c r="AV93" s="259">
        <f t="shared" si="78"/>
        <v>2.487E-2</v>
      </c>
      <c r="AW93" s="21"/>
      <c r="AX93" s="287">
        <v>0.04</v>
      </c>
      <c r="AY93" s="262">
        <f t="shared" si="79"/>
        <v>9.9479999999999999E-2</v>
      </c>
      <c r="AZ93" s="20"/>
      <c r="BA93" s="287">
        <v>2.1</v>
      </c>
      <c r="BB93" s="262">
        <f t="shared" si="80"/>
        <v>5.2226999999999997</v>
      </c>
      <c r="BC93" s="20"/>
      <c r="BD93" s="287">
        <v>0.16</v>
      </c>
      <c r="BE93" s="119">
        <f t="shared" si="81"/>
        <v>0.39792</v>
      </c>
      <c r="BF93" s="20"/>
      <c r="BG93" s="287">
        <v>0.01</v>
      </c>
      <c r="BH93" s="43">
        <f t="shared" si="82"/>
        <v>2.487E-2</v>
      </c>
      <c r="BI93" s="21" t="s">
        <v>62</v>
      </c>
      <c r="BJ93" s="286">
        <v>0.01</v>
      </c>
      <c r="BK93" s="119">
        <f t="shared" si="83"/>
        <v>2.487E-2</v>
      </c>
      <c r="BL93" s="20"/>
      <c r="BM93" s="287">
        <v>0.67</v>
      </c>
      <c r="BN93" s="119">
        <f t="shared" si="84"/>
        <v>1.6662900000000003</v>
      </c>
      <c r="BO93" s="18" t="s">
        <v>141</v>
      </c>
      <c r="BP93" s="183" t="s">
        <v>118</v>
      </c>
      <c r="BQ93" s="184"/>
      <c r="BR93" s="6"/>
      <c r="BS93" s="2"/>
    </row>
    <row r="94" spans="1:71" ht="15" customHeight="1" x14ac:dyDescent="0.25">
      <c r="A94" s="194">
        <f t="shared" si="58"/>
        <v>42816</v>
      </c>
      <c r="B94" s="182">
        <v>2714</v>
      </c>
      <c r="C94" s="44">
        <v>21.14</v>
      </c>
      <c r="D94" s="59">
        <v>8.0399999999999991</v>
      </c>
      <c r="E94" s="14">
        <v>1</v>
      </c>
      <c r="F94" s="15">
        <v>1178</v>
      </c>
      <c r="G94" s="22">
        <f t="shared" si="61"/>
        <v>1178</v>
      </c>
      <c r="H94" s="119">
        <f t="shared" si="62"/>
        <v>3197.0920000000001</v>
      </c>
      <c r="I94" s="14">
        <v>1</v>
      </c>
      <c r="J94" s="15">
        <v>1156</v>
      </c>
      <c r="K94" s="15">
        <f t="shared" si="63"/>
        <v>1156</v>
      </c>
      <c r="L94" s="125">
        <f t="shared" si="64"/>
        <v>3137.384</v>
      </c>
      <c r="M94" s="16">
        <v>432</v>
      </c>
      <c r="N94" s="119">
        <f t="shared" si="65"/>
        <v>1172.4480000000001</v>
      </c>
      <c r="O94" s="29">
        <v>89</v>
      </c>
      <c r="P94" s="22">
        <v>104.9</v>
      </c>
      <c r="Q94" s="15">
        <v>97</v>
      </c>
      <c r="R94" s="15">
        <f t="shared" si="66"/>
        <v>163.91752577319593</v>
      </c>
      <c r="S94" s="119">
        <f t="shared" si="59"/>
        <v>444.87216494845376</v>
      </c>
      <c r="T94" s="14">
        <v>1</v>
      </c>
      <c r="U94" s="287">
        <v>2.1</v>
      </c>
      <c r="V94" s="22">
        <f t="shared" si="67"/>
        <v>2.1</v>
      </c>
      <c r="W94" s="119">
        <f t="shared" si="68"/>
        <v>5.6994000000000007</v>
      </c>
      <c r="X94" s="162" t="s">
        <v>62</v>
      </c>
      <c r="Y94" s="22">
        <v>2.5</v>
      </c>
      <c r="Z94" s="119">
        <f t="shared" si="69"/>
        <v>6.7850000000000001</v>
      </c>
      <c r="AA94" s="160">
        <v>37.9</v>
      </c>
      <c r="AB94" s="164">
        <f t="shared" si="60"/>
        <v>102.86059999999999</v>
      </c>
      <c r="AC94" s="29">
        <v>18.79</v>
      </c>
      <c r="AD94" s="147">
        <f t="shared" si="70"/>
        <v>50.99606</v>
      </c>
      <c r="AE94" s="29">
        <v>0.19500000000000001</v>
      </c>
      <c r="AF94" s="119">
        <f t="shared" si="71"/>
        <v>0.52922999999999998</v>
      </c>
      <c r="AG94" s="31">
        <v>0.73499999999999999</v>
      </c>
      <c r="AH94" s="119">
        <f t="shared" si="72"/>
        <v>1.9947900000000001</v>
      </c>
      <c r="AI94" s="22">
        <f t="shared" si="73"/>
        <v>38.83</v>
      </c>
      <c r="AJ94" s="22">
        <f t="shared" si="74"/>
        <v>105.38462</v>
      </c>
      <c r="AK94" s="16"/>
      <c r="AL94" s="22">
        <v>0.92</v>
      </c>
      <c r="AM94" s="22">
        <f t="shared" si="75"/>
        <v>2.49688</v>
      </c>
      <c r="AN94" s="20"/>
      <c r="AO94" s="287">
        <v>0.52</v>
      </c>
      <c r="AP94" s="22">
        <f t="shared" si="76"/>
        <v>1.4112799999999999</v>
      </c>
      <c r="AQ94" s="33"/>
      <c r="AR94" s="287">
        <v>8.0000000000000002E-3</v>
      </c>
      <c r="AS94" s="22">
        <f t="shared" si="77"/>
        <v>2.1711999999999999E-2</v>
      </c>
      <c r="AT94" s="21" t="s">
        <v>62</v>
      </c>
      <c r="AU94" s="264">
        <v>0.01</v>
      </c>
      <c r="AV94" s="260">
        <f t="shared" si="78"/>
        <v>2.7140000000000001E-2</v>
      </c>
      <c r="AW94" s="21"/>
      <c r="AX94" s="287">
        <v>3.6999999999999998E-2</v>
      </c>
      <c r="AY94" s="263">
        <f t="shared" si="79"/>
        <v>0.10041799999999999</v>
      </c>
      <c r="AZ94" s="20"/>
      <c r="BA94" s="287">
        <v>3.3</v>
      </c>
      <c r="BB94" s="263">
        <f t="shared" si="80"/>
        <v>8.9561999999999991</v>
      </c>
      <c r="BC94" s="20"/>
      <c r="BD94" s="287">
        <v>0.56000000000000005</v>
      </c>
      <c r="BE94" s="119">
        <f t="shared" si="81"/>
        <v>1.5198400000000001</v>
      </c>
      <c r="BF94" s="20"/>
      <c r="BG94" s="287">
        <v>0.02</v>
      </c>
      <c r="BH94" s="43">
        <f t="shared" si="82"/>
        <v>5.4280000000000002E-2</v>
      </c>
      <c r="BI94" s="21" t="s">
        <v>62</v>
      </c>
      <c r="BJ94" s="286">
        <v>0.01</v>
      </c>
      <c r="BK94" s="119">
        <f t="shared" si="83"/>
        <v>2.7140000000000001E-2</v>
      </c>
      <c r="BL94" s="20"/>
      <c r="BM94" s="287">
        <v>0.86</v>
      </c>
      <c r="BN94" s="119">
        <f t="shared" si="84"/>
        <v>2.3340399999999999</v>
      </c>
      <c r="BO94" s="18" t="s">
        <v>141</v>
      </c>
      <c r="BP94" s="183" t="s">
        <v>118</v>
      </c>
      <c r="BQ94" s="184"/>
      <c r="BR94" s="6"/>
      <c r="BS94" s="2"/>
    </row>
    <row r="95" spans="1:71" ht="15" customHeight="1" x14ac:dyDescent="0.25">
      <c r="A95" s="194">
        <f t="shared" si="58"/>
        <v>42817</v>
      </c>
      <c r="B95" s="182">
        <v>2292</v>
      </c>
      <c r="C95" s="44">
        <v>20.32</v>
      </c>
      <c r="D95" s="59">
        <v>7.95</v>
      </c>
      <c r="E95" s="14">
        <v>1</v>
      </c>
      <c r="F95" s="15">
        <v>843</v>
      </c>
      <c r="G95" s="22">
        <f t="shared" si="61"/>
        <v>843</v>
      </c>
      <c r="H95" s="119">
        <f t="shared" si="62"/>
        <v>1932.1559999999999</v>
      </c>
      <c r="I95" s="14">
        <v>1</v>
      </c>
      <c r="J95" s="15">
        <v>806</v>
      </c>
      <c r="K95" s="15">
        <f t="shared" si="63"/>
        <v>806</v>
      </c>
      <c r="L95" s="125">
        <f t="shared" si="64"/>
        <v>1847.3520000000001</v>
      </c>
      <c r="M95" s="16">
        <v>232</v>
      </c>
      <c r="N95" s="119">
        <f t="shared" si="65"/>
        <v>531.74400000000003</v>
      </c>
      <c r="O95" s="29">
        <v>88.5</v>
      </c>
      <c r="P95" s="22">
        <v>96.3</v>
      </c>
      <c r="Q95" s="15">
        <v>94.5</v>
      </c>
      <c r="R95" s="15">
        <f t="shared" si="66"/>
        <v>82.539682539682516</v>
      </c>
      <c r="S95" s="119">
        <f t="shared" si="59"/>
        <v>189.18095238095233</v>
      </c>
      <c r="T95" s="14">
        <v>1</v>
      </c>
      <c r="U95" s="288">
        <v>1.3</v>
      </c>
      <c r="V95" s="22">
        <f t="shared" si="67"/>
        <v>1.3</v>
      </c>
      <c r="W95" s="119">
        <f t="shared" si="68"/>
        <v>2.9796</v>
      </c>
      <c r="X95" s="162" t="s">
        <v>62</v>
      </c>
      <c r="Y95" s="288">
        <v>2</v>
      </c>
      <c r="Z95" s="119">
        <f t="shared" si="69"/>
        <v>4.5839999999999996</v>
      </c>
      <c r="AA95" s="288">
        <v>25.7</v>
      </c>
      <c r="AB95" s="164">
        <f t="shared" si="60"/>
        <v>58.904400000000003</v>
      </c>
      <c r="AC95" s="29">
        <v>12.08</v>
      </c>
      <c r="AD95" s="147">
        <f t="shared" si="70"/>
        <v>27.687360000000002</v>
      </c>
      <c r="AE95" s="29">
        <v>0.1</v>
      </c>
      <c r="AF95" s="119">
        <f t="shared" si="71"/>
        <v>0.22920000000000001</v>
      </c>
      <c r="AG95" s="31">
        <v>0.2</v>
      </c>
      <c r="AH95" s="119">
        <f t="shared" si="72"/>
        <v>0.45840000000000003</v>
      </c>
      <c r="AI95" s="22">
        <f t="shared" si="73"/>
        <v>26</v>
      </c>
      <c r="AJ95" s="22">
        <f t="shared" si="74"/>
        <v>59.591999999999999</v>
      </c>
      <c r="AK95" s="16"/>
      <c r="AL95" s="288">
        <v>0.5</v>
      </c>
      <c r="AM95" s="22">
        <f t="shared" si="75"/>
        <v>1.1459999999999999</v>
      </c>
      <c r="AN95" s="20"/>
      <c r="AO95" s="288">
        <v>0.34</v>
      </c>
      <c r="AP95" s="22">
        <f t="shared" si="76"/>
        <v>0.77928000000000008</v>
      </c>
      <c r="AQ95" s="33" t="s">
        <v>62</v>
      </c>
      <c r="AR95" s="288">
        <v>5.0000000000000001E-3</v>
      </c>
      <c r="AS95" s="22">
        <f t="shared" si="77"/>
        <v>1.1460000000000001E-2</v>
      </c>
      <c r="AT95" s="21" t="s">
        <v>62</v>
      </c>
      <c r="AU95" s="264">
        <v>0.01</v>
      </c>
      <c r="AV95" s="259">
        <f t="shared" si="78"/>
        <v>2.2920000000000003E-2</v>
      </c>
      <c r="AW95" s="21"/>
      <c r="AX95" s="288">
        <v>1.6E-2</v>
      </c>
      <c r="AY95" s="262">
        <f t="shared" si="79"/>
        <v>3.6672000000000003E-2</v>
      </c>
      <c r="AZ95" s="20"/>
      <c r="BA95" s="288">
        <v>0.83</v>
      </c>
      <c r="BB95" s="262">
        <f t="shared" si="80"/>
        <v>1.9023599999999998</v>
      </c>
      <c r="BC95" s="20"/>
      <c r="BD95" s="288">
        <v>0.2</v>
      </c>
      <c r="BE95" s="119">
        <f t="shared" si="81"/>
        <v>0.45840000000000003</v>
      </c>
      <c r="BF95" s="20" t="s">
        <v>62</v>
      </c>
      <c r="BG95" s="288">
        <v>0.01</v>
      </c>
      <c r="BH95" s="43">
        <f t="shared" si="82"/>
        <v>2.2920000000000003E-2</v>
      </c>
      <c r="BI95" s="21" t="s">
        <v>62</v>
      </c>
      <c r="BJ95" s="286">
        <v>0.01</v>
      </c>
      <c r="BK95" s="119">
        <f t="shared" si="83"/>
        <v>2.2920000000000003E-2</v>
      </c>
      <c r="BL95" s="20"/>
      <c r="BM95" s="288">
        <v>0.36</v>
      </c>
      <c r="BN95" s="119">
        <f t="shared" si="84"/>
        <v>0.82511999999999996</v>
      </c>
      <c r="BO95" s="18" t="s">
        <v>141</v>
      </c>
      <c r="BP95" s="183" t="s">
        <v>118</v>
      </c>
      <c r="BQ95" s="184"/>
      <c r="BR95" s="6"/>
      <c r="BS95" s="2"/>
    </row>
    <row r="96" spans="1:71" ht="15" customHeight="1" x14ac:dyDescent="0.25">
      <c r="A96" s="194">
        <f t="shared" si="58"/>
        <v>42818</v>
      </c>
      <c r="B96" s="182">
        <v>2488</v>
      </c>
      <c r="C96" s="44">
        <v>21.03</v>
      </c>
      <c r="D96" s="59">
        <v>7.23</v>
      </c>
      <c r="E96" s="14">
        <v>1</v>
      </c>
      <c r="F96" s="15">
        <v>747</v>
      </c>
      <c r="G96" s="22">
        <f t="shared" si="61"/>
        <v>747</v>
      </c>
      <c r="H96" s="119">
        <f t="shared" si="62"/>
        <v>1858.5360000000001</v>
      </c>
      <c r="I96" s="14">
        <v>1</v>
      </c>
      <c r="J96" s="15">
        <v>724</v>
      </c>
      <c r="K96" s="15">
        <f t="shared" si="63"/>
        <v>724</v>
      </c>
      <c r="L96" s="125">
        <f t="shared" si="64"/>
        <v>1801.3119999999999</v>
      </c>
      <c r="M96" s="16">
        <v>231</v>
      </c>
      <c r="N96" s="119">
        <f t="shared" si="65"/>
        <v>574.72799999999995</v>
      </c>
      <c r="O96" s="29">
        <v>89.8</v>
      </c>
      <c r="P96" s="22">
        <v>99.1</v>
      </c>
      <c r="Q96" s="15">
        <v>98</v>
      </c>
      <c r="R96" s="15">
        <f t="shared" si="66"/>
        <v>94.897959183673436</v>
      </c>
      <c r="S96" s="119">
        <f t="shared" si="59"/>
        <v>236.10612244897951</v>
      </c>
      <c r="T96" s="14">
        <v>1</v>
      </c>
      <c r="U96" s="288">
        <v>1.4</v>
      </c>
      <c r="V96" s="22">
        <f t="shared" si="67"/>
        <v>1.4</v>
      </c>
      <c r="W96" s="119">
        <f t="shared" si="68"/>
        <v>3.4831999999999996</v>
      </c>
      <c r="X96" s="162" t="s">
        <v>62</v>
      </c>
      <c r="Y96" s="288">
        <v>2</v>
      </c>
      <c r="Z96" s="119">
        <f t="shared" si="69"/>
        <v>4.976</v>
      </c>
      <c r="AA96" s="288">
        <v>19.2</v>
      </c>
      <c r="AB96" s="164">
        <f t="shared" si="60"/>
        <v>47.769599999999997</v>
      </c>
      <c r="AC96" s="29">
        <v>8.64</v>
      </c>
      <c r="AD96" s="147">
        <f t="shared" si="70"/>
        <v>21.496320000000001</v>
      </c>
      <c r="AE96" s="29">
        <v>0.1</v>
      </c>
      <c r="AF96" s="119">
        <f t="shared" si="71"/>
        <v>0.24880000000000002</v>
      </c>
      <c r="AG96" s="31">
        <v>0.2</v>
      </c>
      <c r="AH96" s="119">
        <f t="shared" si="72"/>
        <v>0.49760000000000004</v>
      </c>
      <c r="AI96" s="22">
        <f t="shared" si="73"/>
        <v>19.5</v>
      </c>
      <c r="AJ96" s="22">
        <f t="shared" si="74"/>
        <v>48.515999999999998</v>
      </c>
      <c r="AK96" s="16"/>
      <c r="AL96" s="288">
        <v>0.44</v>
      </c>
      <c r="AM96" s="22">
        <f t="shared" si="75"/>
        <v>1.0947200000000001</v>
      </c>
      <c r="AN96" s="20"/>
      <c r="AO96" s="288">
        <v>0.59</v>
      </c>
      <c r="AP96" s="22">
        <f t="shared" si="76"/>
        <v>1.4679199999999999</v>
      </c>
      <c r="AQ96" s="33" t="s">
        <v>62</v>
      </c>
      <c r="AR96" s="288">
        <v>5.0000000000000001E-3</v>
      </c>
      <c r="AS96" s="22">
        <f t="shared" si="77"/>
        <v>1.244E-2</v>
      </c>
      <c r="AT96" s="21" t="s">
        <v>62</v>
      </c>
      <c r="AU96" s="264">
        <v>0.01</v>
      </c>
      <c r="AV96" s="260">
        <f t="shared" si="78"/>
        <v>2.4879999999999999E-2</v>
      </c>
      <c r="AW96" s="21"/>
      <c r="AX96" s="288">
        <v>0.03</v>
      </c>
      <c r="AY96" s="263">
        <f t="shared" si="79"/>
        <v>7.4639999999999998E-2</v>
      </c>
      <c r="AZ96" s="20"/>
      <c r="BA96" s="288">
        <v>1.1000000000000001</v>
      </c>
      <c r="BB96" s="263">
        <f t="shared" si="80"/>
        <v>2.7368000000000001</v>
      </c>
      <c r="BC96" s="20"/>
      <c r="BD96" s="288">
        <v>0.22</v>
      </c>
      <c r="BE96" s="119">
        <f t="shared" si="81"/>
        <v>0.54736000000000007</v>
      </c>
      <c r="BF96" s="20" t="s">
        <v>62</v>
      </c>
      <c r="BG96" s="288">
        <v>0.01</v>
      </c>
      <c r="BH96" s="43">
        <f t="shared" si="82"/>
        <v>2.4879999999999999E-2</v>
      </c>
      <c r="BI96" s="21" t="s">
        <v>62</v>
      </c>
      <c r="BJ96" s="286">
        <v>0.01</v>
      </c>
      <c r="BK96" s="119">
        <f t="shared" si="83"/>
        <v>2.4879999999999999E-2</v>
      </c>
      <c r="BL96" s="20"/>
      <c r="BM96" s="288">
        <v>0.38</v>
      </c>
      <c r="BN96" s="119">
        <f t="shared" si="84"/>
        <v>0.94544000000000006</v>
      </c>
      <c r="BO96" s="18" t="s">
        <v>141</v>
      </c>
      <c r="BP96" s="183" t="s">
        <v>118</v>
      </c>
      <c r="BQ96" s="184"/>
      <c r="BR96" s="6"/>
      <c r="BS96" s="2"/>
    </row>
    <row r="97" spans="1:106" ht="15" customHeight="1" x14ac:dyDescent="0.25">
      <c r="A97" s="194">
        <f t="shared" si="58"/>
        <v>42819</v>
      </c>
      <c r="B97" s="182">
        <v>1641</v>
      </c>
      <c r="C97" s="44">
        <v>20.97</v>
      </c>
      <c r="D97" s="59">
        <v>7.28</v>
      </c>
      <c r="E97" s="14">
        <v>1</v>
      </c>
      <c r="F97" s="15">
        <v>655</v>
      </c>
      <c r="G97" s="22">
        <f t="shared" si="61"/>
        <v>655</v>
      </c>
      <c r="H97" s="119">
        <f t="shared" si="62"/>
        <v>1074.855</v>
      </c>
      <c r="I97" s="14">
        <v>1</v>
      </c>
      <c r="J97" s="15">
        <v>545</v>
      </c>
      <c r="K97" s="15">
        <f t="shared" si="63"/>
        <v>545</v>
      </c>
      <c r="L97" s="125">
        <f t="shared" si="64"/>
        <v>894.34500000000003</v>
      </c>
      <c r="M97" s="16">
        <v>151</v>
      </c>
      <c r="N97" s="119">
        <f t="shared" si="65"/>
        <v>247.791</v>
      </c>
      <c r="O97" s="29">
        <v>88.1</v>
      </c>
      <c r="P97" s="22">
        <v>105</v>
      </c>
      <c r="Q97" s="15">
        <v>88</v>
      </c>
      <c r="R97" s="15">
        <f t="shared" si="66"/>
        <v>192.04545454545462</v>
      </c>
      <c r="S97" s="119">
        <f t="shared" si="59"/>
        <v>315.146590909091</v>
      </c>
      <c r="T97" s="14">
        <v>1</v>
      </c>
      <c r="U97" s="288">
        <v>2.8</v>
      </c>
      <c r="V97" s="22">
        <f t="shared" si="67"/>
        <v>2.8</v>
      </c>
      <c r="W97" s="119">
        <f t="shared" si="68"/>
        <v>4.5947999999999993</v>
      </c>
      <c r="X97" s="162"/>
      <c r="Y97" s="288">
        <v>2.1</v>
      </c>
      <c r="Z97" s="119">
        <f t="shared" si="69"/>
        <v>3.4461000000000004</v>
      </c>
      <c r="AA97" s="288">
        <v>25.7</v>
      </c>
      <c r="AB97" s="164">
        <f t="shared" si="60"/>
        <v>42.173699999999997</v>
      </c>
      <c r="AC97" s="29">
        <v>8.1</v>
      </c>
      <c r="AD97" s="147">
        <f t="shared" si="70"/>
        <v>13.292099999999998</v>
      </c>
      <c r="AE97" s="29">
        <v>0.1</v>
      </c>
      <c r="AF97" s="119">
        <f t="shared" si="71"/>
        <v>0.16410000000000002</v>
      </c>
      <c r="AG97" s="31">
        <v>0.2</v>
      </c>
      <c r="AH97" s="119">
        <f t="shared" si="72"/>
        <v>0.32820000000000005</v>
      </c>
      <c r="AI97" s="22">
        <f t="shared" si="73"/>
        <v>26</v>
      </c>
      <c r="AJ97" s="22">
        <f t="shared" si="74"/>
        <v>42.665999999999997</v>
      </c>
      <c r="AK97" s="16"/>
      <c r="AL97" s="288">
        <v>0.43</v>
      </c>
      <c r="AM97" s="22">
        <f t="shared" si="75"/>
        <v>0.70562999999999998</v>
      </c>
      <c r="AN97" s="20"/>
      <c r="AO97" s="288">
        <v>1.1000000000000001</v>
      </c>
      <c r="AP97" s="22">
        <f t="shared" si="76"/>
        <v>1.8051000000000001</v>
      </c>
      <c r="AQ97" s="33"/>
      <c r="AR97" s="288">
        <v>7.0000000000000001E-3</v>
      </c>
      <c r="AS97" s="22">
        <f t="shared" si="77"/>
        <v>1.1487000000000001E-2</v>
      </c>
      <c r="AT97" s="21" t="s">
        <v>62</v>
      </c>
      <c r="AU97" s="264">
        <v>0.01</v>
      </c>
      <c r="AV97" s="259">
        <f t="shared" si="78"/>
        <v>1.6410000000000001E-2</v>
      </c>
      <c r="AW97" s="21"/>
      <c r="AX97" s="288">
        <v>3.7999999999999999E-2</v>
      </c>
      <c r="AY97" s="262">
        <f t="shared" si="79"/>
        <v>6.2357999999999997E-2</v>
      </c>
      <c r="AZ97" s="20"/>
      <c r="BA97" s="288">
        <v>1.4</v>
      </c>
      <c r="BB97" s="262">
        <f t="shared" si="80"/>
        <v>2.2973999999999997</v>
      </c>
      <c r="BC97" s="20"/>
      <c r="BD97" s="288">
        <v>0.17</v>
      </c>
      <c r="BE97" s="119">
        <f t="shared" si="81"/>
        <v>0.27897000000000005</v>
      </c>
      <c r="BF97" s="20" t="s">
        <v>62</v>
      </c>
      <c r="BG97" s="288">
        <v>0.01</v>
      </c>
      <c r="BH97" s="43">
        <f t="shared" si="82"/>
        <v>1.6410000000000001E-2</v>
      </c>
      <c r="BI97" s="21" t="s">
        <v>62</v>
      </c>
      <c r="BJ97" s="286">
        <v>0.01</v>
      </c>
      <c r="BK97" s="119">
        <f t="shared" si="83"/>
        <v>1.6410000000000001E-2</v>
      </c>
      <c r="BL97" s="20"/>
      <c r="BM97" s="288">
        <v>0.4</v>
      </c>
      <c r="BN97" s="119">
        <f t="shared" si="84"/>
        <v>0.65640000000000009</v>
      </c>
      <c r="BO97" s="18" t="s">
        <v>141</v>
      </c>
      <c r="BP97" s="183" t="s">
        <v>118</v>
      </c>
      <c r="BQ97" s="184"/>
      <c r="BR97" s="6"/>
      <c r="BS97" s="2"/>
    </row>
    <row r="98" spans="1:106" ht="15" customHeight="1" x14ac:dyDescent="0.25">
      <c r="A98" s="194">
        <f t="shared" si="58"/>
        <v>42820</v>
      </c>
      <c r="B98" s="182">
        <v>1020</v>
      </c>
      <c r="C98" s="44">
        <v>20.81</v>
      </c>
      <c r="D98" s="59">
        <v>8.0500000000000007</v>
      </c>
      <c r="E98" s="14">
        <v>1</v>
      </c>
      <c r="F98" s="15">
        <v>373</v>
      </c>
      <c r="G98" s="22">
        <f t="shared" si="61"/>
        <v>373</v>
      </c>
      <c r="H98" s="119">
        <f t="shared" si="62"/>
        <v>380.46</v>
      </c>
      <c r="I98" s="14">
        <v>1</v>
      </c>
      <c r="J98" s="15">
        <v>194</v>
      </c>
      <c r="K98" s="15">
        <f t="shared" si="63"/>
        <v>194</v>
      </c>
      <c r="L98" s="125">
        <f t="shared" si="64"/>
        <v>197.88</v>
      </c>
      <c r="M98" s="16">
        <v>63</v>
      </c>
      <c r="N98" s="119">
        <f t="shared" si="65"/>
        <v>64.260000000000005</v>
      </c>
      <c r="O98" s="29">
        <v>88.9</v>
      </c>
      <c r="P98" s="22">
        <v>97</v>
      </c>
      <c r="Q98" s="15">
        <v>85</v>
      </c>
      <c r="R98" s="15">
        <f t="shared" si="66"/>
        <v>95.294117647058755</v>
      </c>
      <c r="S98" s="119">
        <f t="shared" si="59"/>
        <v>97.199999999999932</v>
      </c>
      <c r="T98" s="14">
        <v>1</v>
      </c>
      <c r="U98" s="288">
        <v>1.3</v>
      </c>
      <c r="V98" s="22">
        <f t="shared" si="67"/>
        <v>1.3</v>
      </c>
      <c r="W98" s="119">
        <f t="shared" si="68"/>
        <v>1.3260000000000001</v>
      </c>
      <c r="X98" s="162" t="s">
        <v>62</v>
      </c>
      <c r="Y98" s="288">
        <v>1</v>
      </c>
      <c r="Z98" s="119">
        <f t="shared" si="69"/>
        <v>1.02</v>
      </c>
      <c r="AA98" s="288">
        <v>10</v>
      </c>
      <c r="AB98" s="164">
        <f t="shared" si="60"/>
        <v>10.199999999999999</v>
      </c>
      <c r="AC98" s="29">
        <v>2.42</v>
      </c>
      <c r="AD98" s="147">
        <f t="shared" si="70"/>
        <v>2.4683999999999999</v>
      </c>
      <c r="AE98" s="29">
        <v>0.4</v>
      </c>
      <c r="AF98" s="119">
        <f t="shared" si="71"/>
        <v>0.40799999999999997</v>
      </c>
      <c r="AG98" s="31">
        <v>1.9930000000000001</v>
      </c>
      <c r="AH98" s="119">
        <f t="shared" si="72"/>
        <v>2.0328600000000003</v>
      </c>
      <c r="AI98" s="22">
        <f t="shared" si="73"/>
        <v>12.393000000000001</v>
      </c>
      <c r="AJ98" s="22">
        <f t="shared" si="74"/>
        <v>12.64086</v>
      </c>
      <c r="AK98" s="16"/>
      <c r="AL98" s="288">
        <v>0.5</v>
      </c>
      <c r="AM98" s="22">
        <f t="shared" si="75"/>
        <v>0.51</v>
      </c>
      <c r="AN98" s="20"/>
      <c r="AO98" s="288">
        <v>0.5</v>
      </c>
      <c r="AP98" s="22">
        <f t="shared" si="76"/>
        <v>0.51</v>
      </c>
      <c r="AQ98" s="33" t="s">
        <v>62</v>
      </c>
      <c r="AR98" s="288">
        <v>5.0000000000000001E-3</v>
      </c>
      <c r="AS98" s="22">
        <f t="shared" si="77"/>
        <v>5.1000000000000004E-3</v>
      </c>
      <c r="AT98" s="21" t="s">
        <v>62</v>
      </c>
      <c r="AU98" s="264">
        <v>0.01</v>
      </c>
      <c r="AV98" s="260">
        <f t="shared" si="78"/>
        <v>1.0200000000000001E-2</v>
      </c>
      <c r="AW98" s="21"/>
      <c r="AX98" s="288">
        <v>2.5999999999999999E-2</v>
      </c>
      <c r="AY98" s="263">
        <f t="shared" si="79"/>
        <v>2.6519999999999998E-2</v>
      </c>
      <c r="AZ98" s="20"/>
      <c r="BA98" s="288">
        <v>1.3</v>
      </c>
      <c r="BB98" s="263">
        <f t="shared" si="80"/>
        <v>1.3260000000000001</v>
      </c>
      <c r="BC98" s="20"/>
      <c r="BD98" s="288">
        <v>0.1</v>
      </c>
      <c r="BE98" s="119">
        <f t="shared" si="81"/>
        <v>0.10199999999999999</v>
      </c>
      <c r="BF98" s="20" t="s">
        <v>62</v>
      </c>
      <c r="BG98" s="288">
        <v>0.01</v>
      </c>
      <c r="BH98" s="43">
        <f t="shared" si="82"/>
        <v>1.0200000000000001E-2</v>
      </c>
      <c r="BI98" s="21" t="s">
        <v>62</v>
      </c>
      <c r="BJ98" s="286">
        <v>0.01</v>
      </c>
      <c r="BK98" s="119">
        <f t="shared" si="83"/>
        <v>1.0200000000000001E-2</v>
      </c>
      <c r="BL98" s="20"/>
      <c r="BM98" s="288">
        <v>0.39</v>
      </c>
      <c r="BN98" s="119">
        <f t="shared" si="84"/>
        <v>0.39779999999999999</v>
      </c>
      <c r="BO98" s="18" t="s">
        <v>141</v>
      </c>
      <c r="BP98" s="183" t="s">
        <v>118</v>
      </c>
      <c r="BQ98" s="184"/>
      <c r="BR98" s="6"/>
      <c r="BS98" s="2"/>
    </row>
    <row r="99" spans="1:106" ht="15" customHeight="1" x14ac:dyDescent="0.25">
      <c r="A99" s="194">
        <f t="shared" si="58"/>
        <v>42821</v>
      </c>
      <c r="B99" s="182">
        <v>2257</v>
      </c>
      <c r="C99" s="44">
        <v>18.329999999999998</v>
      </c>
      <c r="D99" s="59">
        <v>8.26</v>
      </c>
      <c r="E99" s="14">
        <v>1</v>
      </c>
      <c r="F99" s="15">
        <v>934</v>
      </c>
      <c r="G99" s="22">
        <f t="shared" si="61"/>
        <v>934</v>
      </c>
      <c r="H99" s="119">
        <f t="shared" si="62"/>
        <v>2108.038</v>
      </c>
      <c r="I99" s="14">
        <v>1</v>
      </c>
      <c r="J99" s="15">
        <v>878</v>
      </c>
      <c r="K99" s="15">
        <f t="shared" si="63"/>
        <v>878</v>
      </c>
      <c r="L99" s="125">
        <f t="shared" si="64"/>
        <v>1981.646</v>
      </c>
      <c r="M99" s="16">
        <v>311</v>
      </c>
      <c r="N99" s="119">
        <f t="shared" si="65"/>
        <v>701.92700000000002</v>
      </c>
      <c r="O99" s="29">
        <v>88.1</v>
      </c>
      <c r="P99" s="22">
        <v>98.9</v>
      </c>
      <c r="Q99" s="15">
        <v>92</v>
      </c>
      <c r="R99" s="15">
        <f t="shared" si="66"/>
        <v>117.39130434782621</v>
      </c>
      <c r="S99" s="119">
        <f t="shared" si="59"/>
        <v>264.95217391304374</v>
      </c>
      <c r="T99" s="14">
        <v>1</v>
      </c>
      <c r="U99" s="288">
        <v>2.2000000000000002</v>
      </c>
      <c r="V99" s="22">
        <f t="shared" si="67"/>
        <v>2.2000000000000002</v>
      </c>
      <c r="W99" s="119">
        <f t="shared" si="68"/>
        <v>4.9654000000000007</v>
      </c>
      <c r="X99" s="162" t="s">
        <v>62</v>
      </c>
      <c r="Y99" s="288">
        <v>1</v>
      </c>
      <c r="Z99" s="119">
        <f t="shared" si="69"/>
        <v>2.2570000000000001</v>
      </c>
      <c r="AA99" s="288">
        <v>36.1</v>
      </c>
      <c r="AB99" s="164">
        <f t="shared" si="60"/>
        <v>81.477699999999999</v>
      </c>
      <c r="AC99" s="29">
        <v>18.059999999999999</v>
      </c>
      <c r="AD99" s="147">
        <f t="shared" si="70"/>
        <v>40.761420000000001</v>
      </c>
      <c r="AE99" s="29">
        <v>0.1</v>
      </c>
      <c r="AF99" s="119">
        <f t="shared" si="71"/>
        <v>0.22570000000000001</v>
      </c>
      <c r="AG99" s="31">
        <v>0.2</v>
      </c>
      <c r="AH99" s="119">
        <f t="shared" si="72"/>
        <v>0.45140000000000002</v>
      </c>
      <c r="AI99" s="22">
        <f t="shared" si="73"/>
        <v>36.400000000000006</v>
      </c>
      <c r="AJ99" s="22">
        <f t="shared" si="74"/>
        <v>82.154800000000023</v>
      </c>
      <c r="AK99" s="16"/>
      <c r="AL99" s="288">
        <v>0.41</v>
      </c>
      <c r="AM99" s="22">
        <f t="shared" si="75"/>
        <v>0.92536999999999991</v>
      </c>
      <c r="AN99" s="20"/>
      <c r="AO99" s="288">
        <v>0.36</v>
      </c>
      <c r="AP99" s="22">
        <f t="shared" si="76"/>
        <v>0.81252000000000002</v>
      </c>
      <c r="AQ99" s="33"/>
      <c r="AR99" s="288">
        <v>5.0000000000000001E-3</v>
      </c>
      <c r="AS99" s="22">
        <f t="shared" si="77"/>
        <v>1.1285E-2</v>
      </c>
      <c r="AT99" s="21" t="s">
        <v>62</v>
      </c>
      <c r="AU99" s="264">
        <v>0.01</v>
      </c>
      <c r="AV99" s="259">
        <f t="shared" si="78"/>
        <v>2.257E-2</v>
      </c>
      <c r="AW99" s="21"/>
      <c r="AX99" s="288">
        <v>2.3E-2</v>
      </c>
      <c r="AY99" s="262">
        <f t="shared" si="79"/>
        <v>5.1910999999999999E-2</v>
      </c>
      <c r="AZ99" s="20"/>
      <c r="BA99" s="288">
        <v>1.6</v>
      </c>
      <c r="BB99" s="262">
        <f t="shared" si="80"/>
        <v>3.6112000000000002</v>
      </c>
      <c r="BC99" s="20"/>
      <c r="BD99" s="288">
        <v>0.26</v>
      </c>
      <c r="BE99" s="119">
        <f t="shared" si="81"/>
        <v>0.58682000000000001</v>
      </c>
      <c r="BF99" s="20" t="s">
        <v>62</v>
      </c>
      <c r="BG99" s="288">
        <v>0.01</v>
      </c>
      <c r="BH99" s="43">
        <f t="shared" si="82"/>
        <v>2.257E-2</v>
      </c>
      <c r="BI99" s="21" t="s">
        <v>62</v>
      </c>
      <c r="BJ99" s="286">
        <v>0.01</v>
      </c>
      <c r="BK99" s="119">
        <f t="shared" si="83"/>
        <v>2.257E-2</v>
      </c>
      <c r="BL99" s="20"/>
      <c r="BM99" s="288">
        <v>0.48</v>
      </c>
      <c r="BN99" s="119">
        <f t="shared" si="84"/>
        <v>1.0833599999999999</v>
      </c>
      <c r="BO99" s="18" t="s">
        <v>141</v>
      </c>
      <c r="BP99" s="183" t="s">
        <v>118</v>
      </c>
      <c r="BQ99" s="184"/>
      <c r="BR99" s="6"/>
      <c r="BS99" s="2"/>
    </row>
    <row r="100" spans="1:106" ht="15" customHeight="1" x14ac:dyDescent="0.25">
      <c r="A100" s="194">
        <f t="shared" si="58"/>
        <v>42822</v>
      </c>
      <c r="B100" s="182">
        <v>2729</v>
      </c>
      <c r="C100" s="44">
        <v>18.850000000000001</v>
      </c>
      <c r="D100" s="59">
        <v>8</v>
      </c>
      <c r="E100" s="14">
        <v>1</v>
      </c>
      <c r="F100" s="15">
        <v>1062</v>
      </c>
      <c r="G100" s="22">
        <f t="shared" si="61"/>
        <v>1062</v>
      </c>
      <c r="H100" s="119">
        <f t="shared" si="62"/>
        <v>2898.1979999999999</v>
      </c>
      <c r="I100" s="14">
        <v>1</v>
      </c>
      <c r="J100" s="15">
        <v>1049</v>
      </c>
      <c r="K100" s="15">
        <f t="shared" si="63"/>
        <v>1049</v>
      </c>
      <c r="L100" s="125">
        <f t="shared" si="64"/>
        <v>2862.721</v>
      </c>
      <c r="M100" s="16">
        <v>386</v>
      </c>
      <c r="N100" s="119">
        <f t="shared" si="65"/>
        <v>1053.394</v>
      </c>
      <c r="O100" s="29">
        <v>87.7</v>
      </c>
      <c r="P100" s="22">
        <v>99.6</v>
      </c>
      <c r="Q100" s="15">
        <v>90</v>
      </c>
      <c r="R100" s="15">
        <f t="shared" si="66"/>
        <v>132.22222222222211</v>
      </c>
      <c r="S100" s="119">
        <f t="shared" si="59"/>
        <v>360.83444444444416</v>
      </c>
      <c r="T100" s="14">
        <v>1</v>
      </c>
      <c r="U100" s="288">
        <v>2.2000000000000002</v>
      </c>
      <c r="V100" s="22">
        <f t="shared" si="67"/>
        <v>2.2000000000000002</v>
      </c>
      <c r="W100" s="119">
        <f t="shared" si="68"/>
        <v>6.0038</v>
      </c>
      <c r="X100" s="162" t="s">
        <v>62</v>
      </c>
      <c r="Y100" s="288">
        <v>1</v>
      </c>
      <c r="Z100" s="119">
        <f t="shared" si="69"/>
        <v>2.7290000000000001</v>
      </c>
      <c r="AA100" s="288">
        <v>39.700000000000003</v>
      </c>
      <c r="AB100" s="164">
        <f t="shared" si="60"/>
        <v>108.3413</v>
      </c>
      <c r="AC100" s="29">
        <v>20.09</v>
      </c>
      <c r="AD100" s="147">
        <f t="shared" si="70"/>
        <v>54.825609999999998</v>
      </c>
      <c r="AE100" s="29">
        <v>0.1</v>
      </c>
      <c r="AF100" s="119">
        <f t="shared" si="71"/>
        <v>0.27290000000000003</v>
      </c>
      <c r="AG100" s="31">
        <v>0.21299999999999999</v>
      </c>
      <c r="AH100" s="119">
        <f t="shared" si="72"/>
        <v>0.58127699999999993</v>
      </c>
      <c r="AI100" s="22">
        <f t="shared" si="73"/>
        <v>40.013000000000005</v>
      </c>
      <c r="AJ100" s="22">
        <f t="shared" si="74"/>
        <v>109.19547700000001</v>
      </c>
      <c r="AK100" s="16"/>
      <c r="AL100" s="288">
        <v>0.16</v>
      </c>
      <c r="AM100" s="22">
        <f t="shared" si="75"/>
        <v>0.43663999999999997</v>
      </c>
      <c r="AN100" s="20"/>
      <c r="AO100" s="288">
        <v>0.55000000000000004</v>
      </c>
      <c r="AP100" s="22">
        <f t="shared" si="76"/>
        <v>1.50095</v>
      </c>
      <c r="AQ100" s="33"/>
      <c r="AR100" s="288">
        <v>8.0000000000000002E-3</v>
      </c>
      <c r="AS100" s="22">
        <f t="shared" si="77"/>
        <v>2.1832000000000001E-2</v>
      </c>
      <c r="AT100" s="21" t="s">
        <v>62</v>
      </c>
      <c r="AU100" s="264">
        <v>0.01</v>
      </c>
      <c r="AV100" s="260">
        <f t="shared" si="78"/>
        <v>2.7289999999999998E-2</v>
      </c>
      <c r="AW100" s="21"/>
      <c r="AX100" s="288">
        <v>2.7E-2</v>
      </c>
      <c r="AY100" s="263">
        <f t="shared" si="79"/>
        <v>7.3682999999999998E-2</v>
      </c>
      <c r="AZ100" s="20"/>
      <c r="BA100" s="288">
        <v>2.9</v>
      </c>
      <c r="BB100" s="263">
        <f t="shared" si="80"/>
        <v>7.9140999999999995</v>
      </c>
      <c r="BC100" s="20"/>
      <c r="BD100" s="288">
        <v>0.4</v>
      </c>
      <c r="BE100" s="119">
        <f t="shared" si="81"/>
        <v>1.0916000000000001</v>
      </c>
      <c r="BF100" s="20"/>
      <c r="BG100" s="288">
        <v>0.02</v>
      </c>
      <c r="BH100" s="43">
        <f t="shared" si="82"/>
        <v>5.4579999999999997E-2</v>
      </c>
      <c r="BI100" s="21" t="s">
        <v>62</v>
      </c>
      <c r="BJ100" s="286">
        <v>0.01</v>
      </c>
      <c r="BK100" s="119">
        <f t="shared" si="83"/>
        <v>2.7289999999999998E-2</v>
      </c>
      <c r="BL100" s="20"/>
      <c r="BM100" s="288">
        <v>0.65</v>
      </c>
      <c r="BN100" s="119">
        <f t="shared" si="84"/>
        <v>1.7738500000000001</v>
      </c>
      <c r="BO100" s="18" t="s">
        <v>141</v>
      </c>
      <c r="BP100" s="183" t="s">
        <v>118</v>
      </c>
      <c r="BQ100" s="184" t="s">
        <v>110</v>
      </c>
      <c r="BR100" s="6"/>
      <c r="BS100" s="2"/>
    </row>
    <row r="101" spans="1:106" ht="15" customHeight="1" x14ac:dyDescent="0.25">
      <c r="A101" s="194">
        <f t="shared" si="58"/>
        <v>42823</v>
      </c>
      <c r="B101" s="182">
        <v>2729</v>
      </c>
      <c r="C101" s="44">
        <v>21.26</v>
      </c>
      <c r="D101" s="59">
        <v>7.86</v>
      </c>
      <c r="E101" s="14">
        <v>1</v>
      </c>
      <c r="F101" s="15">
        <v>887</v>
      </c>
      <c r="G101" s="22">
        <f t="shared" si="61"/>
        <v>887</v>
      </c>
      <c r="H101" s="119">
        <f t="shared" si="62"/>
        <v>2420.623</v>
      </c>
      <c r="I101" s="14">
        <v>1</v>
      </c>
      <c r="J101" s="15">
        <v>841</v>
      </c>
      <c r="K101" s="15">
        <f t="shared" si="63"/>
        <v>841</v>
      </c>
      <c r="L101" s="125">
        <f t="shared" si="64"/>
        <v>2295.0889999999999</v>
      </c>
      <c r="M101" s="16">
        <v>331</v>
      </c>
      <c r="N101" s="119">
        <f t="shared" si="65"/>
        <v>903.29899999999998</v>
      </c>
      <c r="O101" s="29">
        <v>87.6</v>
      </c>
      <c r="P101" s="22">
        <v>95.9</v>
      </c>
      <c r="Q101" s="15">
        <v>85.5</v>
      </c>
      <c r="R101" s="15">
        <f t="shared" si="66"/>
        <v>97.076023391812996</v>
      </c>
      <c r="S101" s="119">
        <f t="shared" si="59"/>
        <v>264.92046783625767</v>
      </c>
      <c r="T101" s="14">
        <v>1</v>
      </c>
      <c r="U101" s="288">
        <v>1.8</v>
      </c>
      <c r="V101" s="22">
        <f t="shared" si="67"/>
        <v>1.8</v>
      </c>
      <c r="W101" s="119">
        <f t="shared" si="68"/>
        <v>4.9121999999999995</v>
      </c>
      <c r="X101" s="162" t="s">
        <v>62</v>
      </c>
      <c r="Y101" s="288">
        <v>2</v>
      </c>
      <c r="Z101" s="119">
        <f t="shared" si="69"/>
        <v>5.4580000000000002</v>
      </c>
      <c r="AA101" s="288">
        <v>39.5</v>
      </c>
      <c r="AB101" s="164">
        <f t="shared" si="60"/>
        <v>107.7955</v>
      </c>
      <c r="AC101" s="29">
        <v>23.7</v>
      </c>
      <c r="AD101" s="147">
        <f t="shared" si="70"/>
        <v>64.677300000000002</v>
      </c>
      <c r="AE101" s="29">
        <v>0.1</v>
      </c>
      <c r="AF101" s="119">
        <f t="shared" si="71"/>
        <v>0.27290000000000003</v>
      </c>
      <c r="AG101" s="31">
        <v>0.2</v>
      </c>
      <c r="AH101" s="119">
        <f t="shared" si="72"/>
        <v>0.54580000000000006</v>
      </c>
      <c r="AI101" s="22">
        <f t="shared" si="73"/>
        <v>39.800000000000004</v>
      </c>
      <c r="AJ101" s="22">
        <f t="shared" si="74"/>
        <v>108.61420000000001</v>
      </c>
      <c r="AK101" s="16"/>
      <c r="AL101" s="288">
        <v>0.62</v>
      </c>
      <c r="AM101" s="22">
        <f t="shared" si="75"/>
        <v>1.69198</v>
      </c>
      <c r="AN101" s="20"/>
      <c r="AO101" s="288">
        <v>0.4</v>
      </c>
      <c r="AP101" s="22">
        <f t="shared" si="76"/>
        <v>1.0916000000000001</v>
      </c>
      <c r="AQ101" s="33" t="s">
        <v>62</v>
      </c>
      <c r="AR101" s="288">
        <v>5.0000000000000001E-3</v>
      </c>
      <c r="AS101" s="22">
        <f t="shared" si="77"/>
        <v>1.3644999999999999E-2</v>
      </c>
      <c r="AT101" s="21" t="s">
        <v>62</v>
      </c>
      <c r="AU101" s="264">
        <v>0.01</v>
      </c>
      <c r="AV101" s="259">
        <f t="shared" si="78"/>
        <v>2.7289999999999998E-2</v>
      </c>
      <c r="AW101" s="21"/>
      <c r="AX101" s="288">
        <v>0.02</v>
      </c>
      <c r="AY101" s="262">
        <f t="shared" si="79"/>
        <v>5.4579999999999997E-2</v>
      </c>
      <c r="AZ101" s="20"/>
      <c r="BA101" s="288">
        <v>1.1000000000000001</v>
      </c>
      <c r="BB101" s="262">
        <f t="shared" si="80"/>
        <v>3.0019</v>
      </c>
      <c r="BC101" s="20"/>
      <c r="BD101" s="288">
        <v>0.43</v>
      </c>
      <c r="BE101" s="119">
        <f t="shared" si="81"/>
        <v>1.17347</v>
      </c>
      <c r="BF101" s="20" t="s">
        <v>62</v>
      </c>
      <c r="BG101" s="288">
        <v>0.01</v>
      </c>
      <c r="BH101" s="43">
        <f t="shared" si="82"/>
        <v>2.7289999999999998E-2</v>
      </c>
      <c r="BI101" s="21" t="s">
        <v>62</v>
      </c>
      <c r="BJ101" s="286">
        <v>0.01</v>
      </c>
      <c r="BK101" s="119">
        <f t="shared" si="83"/>
        <v>2.7289999999999998E-2</v>
      </c>
      <c r="BL101" s="20"/>
      <c r="BM101" s="288">
        <v>0.41</v>
      </c>
      <c r="BN101" s="119">
        <f t="shared" si="84"/>
        <v>1.1188899999999999</v>
      </c>
      <c r="BO101" s="18" t="s">
        <v>141</v>
      </c>
      <c r="BP101" s="183" t="s">
        <v>118</v>
      </c>
      <c r="BQ101" s="184"/>
      <c r="BR101" s="6"/>
      <c r="BS101" s="2"/>
    </row>
    <row r="102" spans="1:106" ht="15" customHeight="1" x14ac:dyDescent="0.25">
      <c r="A102" s="194">
        <f t="shared" si="58"/>
        <v>42824</v>
      </c>
      <c r="B102" s="182">
        <v>2016</v>
      </c>
      <c r="C102" s="44">
        <v>22.07</v>
      </c>
      <c r="D102" s="59">
        <v>8.09</v>
      </c>
      <c r="E102" s="14">
        <v>1</v>
      </c>
      <c r="F102" s="15">
        <v>309</v>
      </c>
      <c r="G102" s="22">
        <f t="shared" si="61"/>
        <v>309</v>
      </c>
      <c r="H102" s="119">
        <f t="shared" si="62"/>
        <v>622.94399999999996</v>
      </c>
      <c r="I102" s="14">
        <v>1</v>
      </c>
      <c r="J102" s="15">
        <v>195</v>
      </c>
      <c r="K102" s="15">
        <f t="shared" si="63"/>
        <v>195</v>
      </c>
      <c r="L102" s="125">
        <f t="shared" si="64"/>
        <v>393.12</v>
      </c>
      <c r="M102" s="16">
        <v>141</v>
      </c>
      <c r="N102" s="119">
        <f t="shared" si="65"/>
        <v>284.25599999999997</v>
      </c>
      <c r="O102" s="29">
        <v>88.8</v>
      </c>
      <c r="P102" s="22">
        <v>96</v>
      </c>
      <c r="Q102" s="15">
        <v>88</v>
      </c>
      <c r="R102" s="15">
        <f t="shared" si="66"/>
        <v>81.818181818181856</v>
      </c>
      <c r="S102" s="119">
        <f t="shared" si="59"/>
        <v>164.94545454545462</v>
      </c>
      <c r="T102" s="14">
        <v>1</v>
      </c>
      <c r="U102" s="288">
        <v>1.5</v>
      </c>
      <c r="V102" s="22">
        <f t="shared" si="67"/>
        <v>1.5</v>
      </c>
      <c r="W102" s="119">
        <f t="shared" si="68"/>
        <v>3.024</v>
      </c>
      <c r="X102" s="162"/>
      <c r="Y102" s="288">
        <v>1</v>
      </c>
      <c r="Z102" s="119">
        <f t="shared" si="69"/>
        <v>2.016</v>
      </c>
      <c r="AA102" s="288">
        <v>16.7</v>
      </c>
      <c r="AB102" s="164">
        <f t="shared" si="60"/>
        <v>33.667199999999994</v>
      </c>
      <c r="AC102" s="29">
        <v>9.4700000000000006</v>
      </c>
      <c r="AD102" s="147">
        <f t="shared" si="70"/>
        <v>19.091519999999999</v>
      </c>
      <c r="AE102" s="29">
        <v>0.17199999999999999</v>
      </c>
      <c r="AF102" s="119">
        <f t="shared" si="71"/>
        <v>0.34675199999999995</v>
      </c>
      <c r="AG102" s="31">
        <v>1.581</v>
      </c>
      <c r="AH102" s="119">
        <f t="shared" si="72"/>
        <v>3.1872959999999999</v>
      </c>
      <c r="AI102" s="22">
        <f t="shared" si="73"/>
        <v>18.452999999999999</v>
      </c>
      <c r="AJ102" s="22">
        <f t="shared" si="74"/>
        <v>37.201248</v>
      </c>
      <c r="AK102" s="16"/>
      <c r="AL102" s="288">
        <v>0.73</v>
      </c>
      <c r="AM102" s="22">
        <f t="shared" si="75"/>
        <v>1.4716800000000001</v>
      </c>
      <c r="AN102" s="20"/>
      <c r="AO102" s="288">
        <v>0.41</v>
      </c>
      <c r="AP102" s="22">
        <f t="shared" si="76"/>
        <v>0.82655999999999996</v>
      </c>
      <c r="AQ102" s="33" t="s">
        <v>62</v>
      </c>
      <c r="AR102" s="288">
        <v>5.0000000000000001E-3</v>
      </c>
      <c r="AS102" s="22">
        <f t="shared" si="77"/>
        <v>1.008E-2</v>
      </c>
      <c r="AT102" s="21" t="s">
        <v>62</v>
      </c>
      <c r="AU102" s="264">
        <v>0.01</v>
      </c>
      <c r="AV102" s="260">
        <f t="shared" si="78"/>
        <v>2.0160000000000001E-2</v>
      </c>
      <c r="AW102" s="21"/>
      <c r="AX102" s="288">
        <v>2.1000000000000001E-2</v>
      </c>
      <c r="AY102" s="263">
        <f t="shared" si="79"/>
        <v>4.2336000000000006E-2</v>
      </c>
      <c r="AZ102" s="20"/>
      <c r="BA102" s="288">
        <v>0.83</v>
      </c>
      <c r="BB102" s="263">
        <f t="shared" si="80"/>
        <v>1.6732799999999999</v>
      </c>
      <c r="BC102" s="20"/>
      <c r="BD102" s="288">
        <v>0.14000000000000001</v>
      </c>
      <c r="BE102" s="119">
        <f t="shared" si="81"/>
        <v>0.28223999999999999</v>
      </c>
      <c r="BF102" s="20" t="s">
        <v>62</v>
      </c>
      <c r="BG102" s="288">
        <v>0.01</v>
      </c>
      <c r="BH102" s="43">
        <f t="shared" si="82"/>
        <v>2.0160000000000001E-2</v>
      </c>
      <c r="BI102" s="21" t="s">
        <v>62</v>
      </c>
      <c r="BJ102" s="286">
        <v>0.01</v>
      </c>
      <c r="BK102" s="119">
        <f t="shared" si="83"/>
        <v>2.0160000000000001E-2</v>
      </c>
      <c r="BL102" s="20"/>
      <c r="BM102" s="288">
        <v>0.56000000000000005</v>
      </c>
      <c r="BN102" s="119">
        <f t="shared" si="84"/>
        <v>1.12896</v>
      </c>
      <c r="BO102" s="18" t="s">
        <v>141</v>
      </c>
      <c r="BP102" s="183" t="s">
        <v>118</v>
      </c>
      <c r="BQ102" s="184" t="s">
        <v>119</v>
      </c>
      <c r="BR102" s="6" t="s">
        <v>135</v>
      </c>
      <c r="BS102" s="2"/>
    </row>
    <row r="103" spans="1:106" ht="15" customHeight="1" x14ac:dyDescent="0.25">
      <c r="A103" s="194">
        <f t="shared" si="58"/>
        <v>42825</v>
      </c>
      <c r="B103" s="182">
        <v>2099</v>
      </c>
      <c r="C103" s="44">
        <v>21.65</v>
      </c>
      <c r="D103" s="59">
        <v>7.8</v>
      </c>
      <c r="E103" s="14">
        <v>1</v>
      </c>
      <c r="F103" s="15">
        <v>220</v>
      </c>
      <c r="G103" s="22">
        <f t="shared" si="61"/>
        <v>220</v>
      </c>
      <c r="H103" s="119">
        <f t="shared" si="62"/>
        <v>461.78</v>
      </c>
      <c r="I103" s="14">
        <v>1</v>
      </c>
      <c r="J103" s="15">
        <v>141</v>
      </c>
      <c r="K103" s="15">
        <f t="shared" si="63"/>
        <v>141</v>
      </c>
      <c r="L103" s="125">
        <f t="shared" si="64"/>
        <v>295.959</v>
      </c>
      <c r="M103" s="16">
        <v>75</v>
      </c>
      <c r="N103" s="119">
        <f t="shared" si="65"/>
        <v>157.42500000000001</v>
      </c>
      <c r="O103" s="29">
        <v>88.9</v>
      </c>
      <c r="P103" s="22">
        <v>96.5</v>
      </c>
      <c r="Q103" s="15">
        <v>95</v>
      </c>
      <c r="R103" s="15">
        <f t="shared" si="66"/>
        <v>79.999999999999943</v>
      </c>
      <c r="S103" s="119">
        <f t="shared" si="59"/>
        <v>167.91999999999987</v>
      </c>
      <c r="T103" s="14">
        <v>1</v>
      </c>
      <c r="U103" s="288">
        <v>2.1</v>
      </c>
      <c r="V103" s="22">
        <f t="shared" si="67"/>
        <v>2.1</v>
      </c>
      <c r="W103" s="119">
        <f t="shared" si="68"/>
        <v>4.4079000000000006</v>
      </c>
      <c r="X103" s="162"/>
      <c r="Y103" s="288">
        <v>1.6</v>
      </c>
      <c r="Z103" s="119">
        <f t="shared" si="69"/>
        <v>3.3584000000000001</v>
      </c>
      <c r="AA103" s="288">
        <v>19.399999999999999</v>
      </c>
      <c r="AB103" s="164">
        <f t="shared" si="60"/>
        <v>40.720599999999997</v>
      </c>
      <c r="AC103" s="29">
        <v>12.67</v>
      </c>
      <c r="AD103" s="147">
        <f t="shared" si="70"/>
        <v>26.594329999999999</v>
      </c>
      <c r="AE103" s="29">
        <v>0.1</v>
      </c>
      <c r="AF103" s="119">
        <f t="shared" si="71"/>
        <v>0.2099</v>
      </c>
      <c r="AG103" s="31">
        <v>0.2</v>
      </c>
      <c r="AH103" s="119">
        <f t="shared" si="72"/>
        <v>0.41980000000000001</v>
      </c>
      <c r="AI103" s="22">
        <f t="shared" si="73"/>
        <v>19.7</v>
      </c>
      <c r="AJ103" s="22">
        <f t="shared" si="74"/>
        <v>41.350299999999997</v>
      </c>
      <c r="AK103" s="16"/>
      <c r="AL103" s="288">
        <v>0.18</v>
      </c>
      <c r="AM103" s="22">
        <f t="shared" si="75"/>
        <v>0.37781999999999999</v>
      </c>
      <c r="AN103" s="20"/>
      <c r="AO103" s="288">
        <v>0.52</v>
      </c>
      <c r="AP103" s="22">
        <f t="shared" si="76"/>
        <v>1.09148</v>
      </c>
      <c r="AQ103" s="33" t="s">
        <v>62</v>
      </c>
      <c r="AR103" s="288">
        <v>5.0000000000000001E-3</v>
      </c>
      <c r="AS103" s="22">
        <f t="shared" si="77"/>
        <v>1.0495000000000001E-2</v>
      </c>
      <c r="AT103" s="21" t="s">
        <v>62</v>
      </c>
      <c r="AU103" s="264">
        <v>0.01</v>
      </c>
      <c r="AV103" s="259">
        <f t="shared" si="78"/>
        <v>2.0990000000000002E-2</v>
      </c>
      <c r="AW103" s="21"/>
      <c r="AX103" s="288">
        <v>2.1999999999999999E-2</v>
      </c>
      <c r="AY103" s="262">
        <f t="shared" si="79"/>
        <v>4.6177999999999997E-2</v>
      </c>
      <c r="AZ103" s="20"/>
      <c r="BA103" s="288">
        <v>0.83</v>
      </c>
      <c r="BB103" s="262">
        <f t="shared" si="80"/>
        <v>1.7421699999999998</v>
      </c>
      <c r="BC103" s="20"/>
      <c r="BD103" s="288">
        <v>0.09</v>
      </c>
      <c r="BE103" s="119">
        <f t="shared" si="81"/>
        <v>0.18890999999999999</v>
      </c>
      <c r="BF103" s="20" t="s">
        <v>62</v>
      </c>
      <c r="BG103" s="288">
        <v>0.01</v>
      </c>
      <c r="BH103" s="43">
        <f t="shared" si="82"/>
        <v>2.0990000000000002E-2</v>
      </c>
      <c r="BI103" s="21" t="s">
        <v>62</v>
      </c>
      <c r="BJ103" s="286">
        <v>0.01</v>
      </c>
      <c r="BK103" s="119">
        <f t="shared" si="83"/>
        <v>2.0990000000000002E-2</v>
      </c>
      <c r="BL103" s="20"/>
      <c r="BM103" s="288">
        <v>0.66</v>
      </c>
      <c r="BN103" s="119">
        <f t="shared" si="84"/>
        <v>1.3853400000000002</v>
      </c>
      <c r="BO103" s="18" t="s">
        <v>141</v>
      </c>
      <c r="BP103" s="183" t="s">
        <v>118</v>
      </c>
      <c r="BQ103" s="184"/>
      <c r="BR103" s="6"/>
      <c r="BS103" s="2"/>
    </row>
    <row r="104" spans="1:106" s="24" customFormat="1" ht="15" customHeight="1" x14ac:dyDescent="0.25">
      <c r="A104" s="194">
        <f t="shared" si="58"/>
        <v>42826</v>
      </c>
      <c r="B104" s="182">
        <v>1748</v>
      </c>
      <c r="C104" s="44">
        <v>22.75</v>
      </c>
      <c r="D104" s="291">
        <v>8.27</v>
      </c>
      <c r="E104" s="292">
        <v>1</v>
      </c>
      <c r="F104" s="293">
        <v>298</v>
      </c>
      <c r="G104" s="294">
        <f t="shared" si="61"/>
        <v>298</v>
      </c>
      <c r="H104" s="119">
        <f t="shared" si="62"/>
        <v>520.904</v>
      </c>
      <c r="I104" s="292">
        <v>1</v>
      </c>
      <c r="J104" s="293">
        <v>222</v>
      </c>
      <c r="K104" s="293">
        <f t="shared" si="63"/>
        <v>222</v>
      </c>
      <c r="L104" s="295">
        <f t="shared" si="64"/>
        <v>388.05599999999998</v>
      </c>
      <c r="M104" s="16">
        <v>124</v>
      </c>
      <c r="N104" s="119">
        <f t="shared" si="65"/>
        <v>216.75200000000001</v>
      </c>
      <c r="O104" s="296">
        <v>88.8</v>
      </c>
      <c r="P104" s="294">
        <v>95</v>
      </c>
      <c r="Q104" s="293">
        <v>91</v>
      </c>
      <c r="R104" s="293">
        <f t="shared" si="66"/>
        <v>68.13186813186816</v>
      </c>
      <c r="S104" s="119">
        <f t="shared" si="59"/>
        <v>119.09450549450554</v>
      </c>
      <c r="T104" s="292">
        <v>1</v>
      </c>
      <c r="U104" s="297">
        <v>1.6</v>
      </c>
      <c r="V104" s="294">
        <f t="shared" si="67"/>
        <v>1.6</v>
      </c>
      <c r="W104" s="119">
        <f t="shared" si="68"/>
        <v>2.7968000000000002</v>
      </c>
      <c r="X104" s="162"/>
      <c r="Y104" s="297">
        <v>2.2999999999999998</v>
      </c>
      <c r="Z104" s="119">
        <f t="shared" si="69"/>
        <v>4.0203999999999995</v>
      </c>
      <c r="AA104" s="297">
        <v>14.2</v>
      </c>
      <c r="AB104" s="164">
        <f t="shared" si="60"/>
        <v>24.8216</v>
      </c>
      <c r="AC104" s="296">
        <v>5.88</v>
      </c>
      <c r="AD104" s="147">
        <f t="shared" si="70"/>
        <v>10.27824</v>
      </c>
      <c r="AE104" s="296">
        <v>0.1</v>
      </c>
      <c r="AF104" s="119">
        <f t="shared" si="71"/>
        <v>0.17480000000000001</v>
      </c>
      <c r="AG104" s="298">
        <v>0.2</v>
      </c>
      <c r="AH104" s="119">
        <f t="shared" si="72"/>
        <v>0.34960000000000002</v>
      </c>
      <c r="AI104" s="294">
        <f t="shared" si="73"/>
        <v>14.499999999999998</v>
      </c>
      <c r="AJ104" s="294">
        <f t="shared" si="74"/>
        <v>25.345999999999997</v>
      </c>
      <c r="AK104" s="16"/>
      <c r="AL104" s="297">
        <v>0.61</v>
      </c>
      <c r="AM104" s="294">
        <f t="shared" si="75"/>
        <v>1.0662799999999999</v>
      </c>
      <c r="AN104" s="299"/>
      <c r="AO104" s="297">
        <v>0.71</v>
      </c>
      <c r="AP104" s="294">
        <f t="shared" si="76"/>
        <v>1.24108</v>
      </c>
      <c r="AQ104" s="300" t="s">
        <v>62</v>
      </c>
      <c r="AR104" s="297">
        <v>5.0000000000000001E-3</v>
      </c>
      <c r="AS104" s="294">
        <f t="shared" si="77"/>
        <v>8.7399999999999995E-3</v>
      </c>
      <c r="AT104" s="301" t="s">
        <v>62</v>
      </c>
      <c r="AU104" s="302">
        <v>0.01</v>
      </c>
      <c r="AV104" s="303">
        <f t="shared" si="78"/>
        <v>1.7479999999999999E-2</v>
      </c>
      <c r="AW104" s="301"/>
      <c r="AX104" s="297">
        <v>1.4999999999999999E-2</v>
      </c>
      <c r="AY104" s="160">
        <f t="shared" si="79"/>
        <v>2.622E-2</v>
      </c>
      <c r="AZ104" s="299"/>
      <c r="BA104" s="297">
        <v>0.61</v>
      </c>
      <c r="BB104" s="160">
        <f t="shared" si="80"/>
        <v>1.0662799999999999</v>
      </c>
      <c r="BC104" s="299"/>
      <c r="BD104" s="297">
        <v>0.09</v>
      </c>
      <c r="BE104" s="119">
        <f t="shared" si="81"/>
        <v>0.15731999999999999</v>
      </c>
      <c r="BF104" s="299" t="s">
        <v>62</v>
      </c>
      <c r="BG104" s="297">
        <v>0.01</v>
      </c>
      <c r="BH104" s="43">
        <f t="shared" si="82"/>
        <v>1.7479999999999999E-2</v>
      </c>
      <c r="BI104" s="301" t="s">
        <v>62</v>
      </c>
      <c r="BJ104" s="304">
        <v>0.01</v>
      </c>
      <c r="BK104" s="119">
        <f t="shared" si="83"/>
        <v>1.7479999999999999E-2</v>
      </c>
      <c r="BL104" s="299"/>
      <c r="BM104" s="297">
        <v>0.46</v>
      </c>
      <c r="BN104" s="119">
        <f t="shared" si="84"/>
        <v>0.80408000000000002</v>
      </c>
      <c r="BO104" s="18" t="s">
        <v>141</v>
      </c>
      <c r="BP104" s="183" t="s">
        <v>118</v>
      </c>
      <c r="BQ104" s="305"/>
      <c r="BR104" s="306"/>
      <c r="BS104" s="307"/>
    </row>
    <row r="105" spans="1:106" ht="15" customHeight="1" x14ac:dyDescent="0.25">
      <c r="A105" s="194">
        <f t="shared" si="58"/>
        <v>42827</v>
      </c>
      <c r="B105" s="182">
        <v>1063</v>
      </c>
      <c r="C105" s="44">
        <v>18.579999999999998</v>
      </c>
      <c r="D105" s="59">
        <v>7.81</v>
      </c>
      <c r="E105" s="14">
        <v>1</v>
      </c>
      <c r="F105" s="15">
        <v>210</v>
      </c>
      <c r="G105" s="22">
        <f t="shared" si="61"/>
        <v>210</v>
      </c>
      <c r="H105" s="119">
        <f t="shared" si="62"/>
        <v>223.23</v>
      </c>
      <c r="I105" s="14">
        <v>1</v>
      </c>
      <c r="J105" s="15">
        <v>116</v>
      </c>
      <c r="K105" s="15">
        <f t="shared" si="63"/>
        <v>116</v>
      </c>
      <c r="L105" s="125">
        <f t="shared" si="64"/>
        <v>123.30800000000001</v>
      </c>
      <c r="M105" s="16">
        <v>69</v>
      </c>
      <c r="N105" s="119">
        <f t="shared" si="65"/>
        <v>73.346999999999994</v>
      </c>
      <c r="O105" s="29">
        <v>88.7</v>
      </c>
      <c r="P105" s="22">
        <v>95.5</v>
      </c>
      <c r="Q105" s="15">
        <v>96</v>
      </c>
      <c r="R105" s="15">
        <f t="shared" si="66"/>
        <v>70.8333333333333</v>
      </c>
      <c r="S105" s="119">
        <f t="shared" si="59"/>
        <v>75.295833333333306</v>
      </c>
      <c r="T105" s="14">
        <v>1</v>
      </c>
      <c r="U105" s="288">
        <v>1.8</v>
      </c>
      <c r="V105" s="22">
        <f t="shared" si="67"/>
        <v>1.8</v>
      </c>
      <c r="W105" s="119">
        <f t="shared" si="68"/>
        <v>1.9134</v>
      </c>
      <c r="X105" s="162"/>
      <c r="Y105" s="288">
        <v>0.5</v>
      </c>
      <c r="Z105" s="119">
        <f t="shared" si="69"/>
        <v>0.53149999999999997</v>
      </c>
      <c r="AA105" s="288">
        <v>8.8000000000000007</v>
      </c>
      <c r="AB105" s="164">
        <f t="shared" si="60"/>
        <v>9.3544000000000018</v>
      </c>
      <c r="AC105" s="29">
        <v>4.13</v>
      </c>
      <c r="AD105" s="147">
        <f t="shared" si="70"/>
        <v>4.3901899999999996</v>
      </c>
      <c r="AE105" s="29">
        <v>0.39</v>
      </c>
      <c r="AF105" s="119">
        <f t="shared" si="71"/>
        <v>0.41456999999999999</v>
      </c>
      <c r="AG105" s="31">
        <v>2.46</v>
      </c>
      <c r="AH105" s="119">
        <f t="shared" si="72"/>
        <v>2.6149800000000001</v>
      </c>
      <c r="AI105" s="22">
        <f t="shared" si="73"/>
        <v>11.650000000000002</v>
      </c>
      <c r="AJ105" s="22">
        <f t="shared" si="74"/>
        <v>12.383950000000002</v>
      </c>
      <c r="AK105" s="16"/>
      <c r="AL105" s="288">
        <v>0.38</v>
      </c>
      <c r="AM105" s="22">
        <f t="shared" si="75"/>
        <v>0.40394000000000002</v>
      </c>
      <c r="AN105" s="20"/>
      <c r="AO105" s="288">
        <v>0.42</v>
      </c>
      <c r="AP105" s="22">
        <f t="shared" si="76"/>
        <v>0.44645999999999997</v>
      </c>
      <c r="AQ105" s="33" t="s">
        <v>62</v>
      </c>
      <c r="AR105" s="288">
        <v>5.0000000000000001E-3</v>
      </c>
      <c r="AS105" s="22">
        <f t="shared" si="77"/>
        <v>5.3150000000000003E-3</v>
      </c>
      <c r="AT105" s="21" t="s">
        <v>62</v>
      </c>
      <c r="AU105" s="264">
        <v>0.01</v>
      </c>
      <c r="AV105" s="259">
        <f t="shared" si="78"/>
        <v>1.0630000000000001E-2</v>
      </c>
      <c r="AW105" s="21"/>
      <c r="AX105" s="288">
        <v>2.1999999999999999E-2</v>
      </c>
      <c r="AY105" s="262">
        <f t="shared" si="79"/>
        <v>2.3386000000000001E-2</v>
      </c>
      <c r="AZ105" s="20"/>
      <c r="BA105" s="288">
        <v>0.97</v>
      </c>
      <c r="BB105" s="262">
        <f t="shared" si="80"/>
        <v>1.03111</v>
      </c>
      <c r="BC105" s="20"/>
      <c r="BD105" s="288">
        <v>0.09</v>
      </c>
      <c r="BE105" s="119">
        <f t="shared" si="81"/>
        <v>9.5670000000000005E-2</v>
      </c>
      <c r="BF105" s="20" t="s">
        <v>62</v>
      </c>
      <c r="BG105" s="288">
        <v>0.01</v>
      </c>
      <c r="BH105" s="43">
        <f t="shared" si="82"/>
        <v>1.0630000000000001E-2</v>
      </c>
      <c r="BI105" s="21" t="s">
        <v>62</v>
      </c>
      <c r="BJ105" s="286">
        <v>0.01</v>
      </c>
      <c r="BK105" s="119">
        <f t="shared" si="83"/>
        <v>1.0630000000000001E-2</v>
      </c>
      <c r="BL105" s="20"/>
      <c r="BM105" s="288">
        <v>0.76</v>
      </c>
      <c r="BN105" s="119">
        <f t="shared" si="84"/>
        <v>0.80788000000000004</v>
      </c>
      <c r="BO105" s="18" t="s">
        <v>141</v>
      </c>
      <c r="BP105" s="183" t="s">
        <v>118</v>
      </c>
      <c r="BQ105" s="184"/>
      <c r="BR105" s="6"/>
      <c r="BS105" s="8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</row>
    <row r="106" spans="1:106" ht="15" customHeight="1" x14ac:dyDescent="0.25">
      <c r="A106" s="194">
        <f t="shared" si="58"/>
        <v>42828</v>
      </c>
      <c r="B106" s="182">
        <v>2580</v>
      </c>
      <c r="C106" s="44">
        <v>19.88</v>
      </c>
      <c r="D106" s="59">
        <v>7.79</v>
      </c>
      <c r="E106" s="14">
        <v>1</v>
      </c>
      <c r="F106" s="15">
        <v>603</v>
      </c>
      <c r="G106" s="22">
        <f t="shared" si="61"/>
        <v>603</v>
      </c>
      <c r="H106" s="119">
        <f t="shared" si="62"/>
        <v>1555.74</v>
      </c>
      <c r="I106" s="14">
        <v>1</v>
      </c>
      <c r="J106" s="15">
        <v>599</v>
      </c>
      <c r="K106" s="15">
        <f t="shared" si="63"/>
        <v>599</v>
      </c>
      <c r="L106" s="125">
        <f t="shared" si="64"/>
        <v>1545.42</v>
      </c>
      <c r="M106" s="16">
        <v>154</v>
      </c>
      <c r="N106" s="119">
        <f t="shared" si="65"/>
        <v>397.32</v>
      </c>
      <c r="O106" s="29">
        <v>88</v>
      </c>
      <c r="P106" s="22">
        <v>92</v>
      </c>
      <c r="Q106" s="15">
        <v>100</v>
      </c>
      <c r="R106" s="15">
        <f t="shared" si="66"/>
        <v>40</v>
      </c>
      <c r="S106" s="119">
        <f t="shared" si="59"/>
        <v>103.2</v>
      </c>
      <c r="T106" s="14">
        <v>1</v>
      </c>
      <c r="U106" s="288">
        <v>1.6</v>
      </c>
      <c r="V106" s="22">
        <f t="shared" si="67"/>
        <v>1.6</v>
      </c>
      <c r="W106" s="119">
        <f t="shared" si="68"/>
        <v>4.1280000000000001</v>
      </c>
      <c r="X106" s="162"/>
      <c r="Y106" s="288">
        <v>1.6</v>
      </c>
      <c r="Z106" s="119">
        <f t="shared" si="69"/>
        <v>4.1280000000000001</v>
      </c>
      <c r="AA106" s="288">
        <v>25.5</v>
      </c>
      <c r="AB106" s="164">
        <f t="shared" si="60"/>
        <v>65.790000000000006</v>
      </c>
      <c r="AC106" s="29">
        <v>10.58</v>
      </c>
      <c r="AD106" s="147">
        <f t="shared" si="70"/>
        <v>27.296400000000002</v>
      </c>
      <c r="AE106" s="29">
        <v>0.1</v>
      </c>
      <c r="AF106" s="119">
        <f t="shared" si="71"/>
        <v>0.25800000000000001</v>
      </c>
      <c r="AG106" s="31">
        <v>0.2</v>
      </c>
      <c r="AH106" s="119">
        <f t="shared" si="72"/>
        <v>0.51600000000000001</v>
      </c>
      <c r="AI106" s="22">
        <f t="shared" si="73"/>
        <v>25.8</v>
      </c>
      <c r="AJ106" s="22">
        <f t="shared" si="74"/>
        <v>66.563999999999993</v>
      </c>
      <c r="AK106" s="16"/>
      <c r="AL106" s="288">
        <v>0.74</v>
      </c>
      <c r="AM106" s="22">
        <f t="shared" si="75"/>
        <v>1.9092</v>
      </c>
      <c r="AN106" s="20"/>
      <c r="AO106" s="288">
        <v>0.48</v>
      </c>
      <c r="AP106" s="22">
        <f t="shared" si="76"/>
        <v>1.2383999999999999</v>
      </c>
      <c r="AQ106" s="33" t="s">
        <v>62</v>
      </c>
      <c r="AR106" s="288">
        <v>5.0000000000000001E-3</v>
      </c>
      <c r="AS106" s="22">
        <f t="shared" si="77"/>
        <v>1.29E-2</v>
      </c>
      <c r="AT106" s="21" t="s">
        <v>62</v>
      </c>
      <c r="AU106" s="264">
        <v>0.01</v>
      </c>
      <c r="AV106" s="260">
        <f t="shared" si="78"/>
        <v>2.58E-2</v>
      </c>
      <c r="AW106" s="21"/>
      <c r="AX106" s="288">
        <v>0.01</v>
      </c>
      <c r="AY106" s="263">
        <f t="shared" si="79"/>
        <v>2.58E-2</v>
      </c>
      <c r="AZ106" s="20"/>
      <c r="BA106" s="288">
        <v>0.56999999999999995</v>
      </c>
      <c r="BB106" s="263">
        <f t="shared" si="80"/>
        <v>1.4705999999999999</v>
      </c>
      <c r="BC106" s="20"/>
      <c r="BD106" s="288">
        <v>0.12</v>
      </c>
      <c r="BE106" s="119">
        <f t="shared" si="81"/>
        <v>0.30959999999999999</v>
      </c>
      <c r="BF106" s="20" t="s">
        <v>62</v>
      </c>
      <c r="BG106" s="288">
        <v>0.01</v>
      </c>
      <c r="BH106" s="43">
        <f t="shared" si="82"/>
        <v>2.58E-2</v>
      </c>
      <c r="BI106" s="21" t="s">
        <v>62</v>
      </c>
      <c r="BJ106" s="286">
        <v>0.01</v>
      </c>
      <c r="BK106" s="119">
        <f t="shared" si="83"/>
        <v>2.58E-2</v>
      </c>
      <c r="BL106" s="20"/>
      <c r="BM106" s="288">
        <v>0.53</v>
      </c>
      <c r="BN106" s="119">
        <f t="shared" si="84"/>
        <v>1.3674000000000002</v>
      </c>
      <c r="BO106" s="18" t="s">
        <v>141</v>
      </c>
      <c r="BP106" s="183" t="s">
        <v>118</v>
      </c>
      <c r="BQ106" s="184" t="s">
        <v>120</v>
      </c>
      <c r="BR106" s="6"/>
      <c r="BS106" s="8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</row>
    <row r="107" spans="1:106" ht="15" customHeight="1" x14ac:dyDescent="0.25">
      <c r="A107" s="194">
        <f t="shared" si="58"/>
        <v>42829</v>
      </c>
      <c r="B107" s="182">
        <v>2698</v>
      </c>
      <c r="C107" s="44">
        <v>22.94</v>
      </c>
      <c r="D107" s="59">
        <v>8.01</v>
      </c>
      <c r="E107" s="14">
        <v>1</v>
      </c>
      <c r="F107" s="15">
        <v>1182</v>
      </c>
      <c r="G107" s="22">
        <f t="shared" si="61"/>
        <v>1182</v>
      </c>
      <c r="H107" s="119">
        <f t="shared" si="62"/>
        <v>3189.0360000000001</v>
      </c>
      <c r="I107" s="14">
        <v>1</v>
      </c>
      <c r="J107" s="15">
        <v>1132</v>
      </c>
      <c r="K107" s="15">
        <f t="shared" si="63"/>
        <v>1132</v>
      </c>
      <c r="L107" s="125">
        <f t="shared" si="64"/>
        <v>3054.136</v>
      </c>
      <c r="M107" s="16">
        <v>400</v>
      </c>
      <c r="N107" s="119">
        <f t="shared" si="65"/>
        <v>1079.2</v>
      </c>
      <c r="O107" s="29">
        <v>88.8</v>
      </c>
      <c r="P107" s="22">
        <v>103.1</v>
      </c>
      <c r="Q107" s="15">
        <v>85</v>
      </c>
      <c r="R107" s="15">
        <f t="shared" si="66"/>
        <v>168.23529411764702</v>
      </c>
      <c r="S107" s="119">
        <f t="shared" si="59"/>
        <v>453.89882352941163</v>
      </c>
      <c r="T107" s="14">
        <v>1</v>
      </c>
      <c r="U107" s="288">
        <v>3.4</v>
      </c>
      <c r="V107" s="22">
        <f t="shared" si="67"/>
        <v>3.4</v>
      </c>
      <c r="W107" s="119">
        <f t="shared" si="68"/>
        <v>9.1731999999999996</v>
      </c>
      <c r="X107" s="162"/>
      <c r="Y107" s="288">
        <v>1.4</v>
      </c>
      <c r="Z107" s="119">
        <f t="shared" si="69"/>
        <v>3.7771999999999997</v>
      </c>
      <c r="AA107" s="288">
        <v>40.4</v>
      </c>
      <c r="AB107" s="164">
        <f t="shared" si="60"/>
        <v>108.9992</v>
      </c>
      <c r="AC107" s="29">
        <v>19.559999999999999</v>
      </c>
      <c r="AD107" s="147">
        <f t="shared" si="70"/>
        <v>52.772880000000001</v>
      </c>
      <c r="AE107" s="29">
        <v>0.1</v>
      </c>
      <c r="AF107" s="119">
        <f t="shared" si="71"/>
        <v>0.26979999999999998</v>
      </c>
      <c r="AG107" s="31">
        <v>0.2</v>
      </c>
      <c r="AH107" s="119">
        <f t="shared" si="72"/>
        <v>0.53959999999999997</v>
      </c>
      <c r="AI107" s="22">
        <f t="shared" si="73"/>
        <v>40.700000000000003</v>
      </c>
      <c r="AJ107" s="22">
        <f t="shared" si="74"/>
        <v>109.80860000000001</v>
      </c>
      <c r="AK107" s="16"/>
      <c r="AL107" s="288">
        <v>1.3</v>
      </c>
      <c r="AM107" s="22">
        <f t="shared" si="75"/>
        <v>3.5074000000000001</v>
      </c>
      <c r="AN107" s="20"/>
      <c r="AO107" s="288">
        <v>0.88</v>
      </c>
      <c r="AP107" s="22">
        <f t="shared" si="76"/>
        <v>2.3742400000000004</v>
      </c>
      <c r="AQ107" s="33"/>
      <c r="AR107" s="288">
        <v>1.2E-2</v>
      </c>
      <c r="AS107" s="22">
        <f t="shared" si="77"/>
        <v>3.2375999999999995E-2</v>
      </c>
      <c r="AT107" s="21" t="s">
        <v>62</v>
      </c>
      <c r="AU107" s="264">
        <v>0.01</v>
      </c>
      <c r="AV107" s="259">
        <f t="shared" si="78"/>
        <v>2.6980000000000001E-2</v>
      </c>
      <c r="AW107" s="21"/>
      <c r="AX107" s="288">
        <v>3.7999999999999999E-2</v>
      </c>
      <c r="AY107" s="262">
        <f t="shared" si="79"/>
        <v>0.102524</v>
      </c>
      <c r="AZ107" s="20"/>
      <c r="BA107" s="288">
        <v>5.3</v>
      </c>
      <c r="BB107" s="262">
        <f t="shared" si="80"/>
        <v>14.2994</v>
      </c>
      <c r="BC107" s="20"/>
      <c r="BD107" s="288">
        <v>0.28999999999999998</v>
      </c>
      <c r="BE107" s="119">
        <f t="shared" si="81"/>
        <v>0.78242</v>
      </c>
      <c r="BF107" s="20"/>
      <c r="BG107" s="288">
        <v>0.03</v>
      </c>
      <c r="BH107" s="43">
        <f t="shared" si="82"/>
        <v>8.0939999999999998E-2</v>
      </c>
      <c r="BI107" s="21"/>
      <c r="BJ107" s="286">
        <v>0.01</v>
      </c>
      <c r="BK107" s="119">
        <f t="shared" si="83"/>
        <v>2.6980000000000001E-2</v>
      </c>
      <c r="BL107" s="20"/>
      <c r="BM107" s="288">
        <v>0.86</v>
      </c>
      <c r="BN107" s="119">
        <f t="shared" si="84"/>
        <v>2.3202799999999999</v>
      </c>
      <c r="BO107" s="18" t="s">
        <v>141</v>
      </c>
      <c r="BP107" s="183" t="s">
        <v>118</v>
      </c>
      <c r="BQ107" s="184" t="s">
        <v>122</v>
      </c>
      <c r="BR107" s="6"/>
    </row>
    <row r="108" spans="1:106" ht="15" customHeight="1" x14ac:dyDescent="0.25">
      <c r="A108" s="194">
        <f t="shared" si="58"/>
        <v>42830</v>
      </c>
      <c r="B108" s="182">
        <v>2571</v>
      </c>
      <c r="C108" s="44">
        <v>22.36</v>
      </c>
      <c r="D108" s="59">
        <v>7.93</v>
      </c>
      <c r="E108" s="14">
        <v>1</v>
      </c>
      <c r="F108" s="15">
        <v>1004</v>
      </c>
      <c r="G108" s="22">
        <f t="shared" si="61"/>
        <v>1004</v>
      </c>
      <c r="H108" s="119">
        <f t="shared" si="62"/>
        <v>2581.2840000000001</v>
      </c>
      <c r="I108" s="14">
        <v>1</v>
      </c>
      <c r="J108" s="15">
        <v>908</v>
      </c>
      <c r="K108" s="15">
        <f t="shared" si="63"/>
        <v>908</v>
      </c>
      <c r="L108" s="125">
        <f t="shared" si="64"/>
        <v>2334.4679999999998</v>
      </c>
      <c r="M108" s="16">
        <v>229</v>
      </c>
      <c r="N108" s="119">
        <f t="shared" si="65"/>
        <v>588.75900000000001</v>
      </c>
      <c r="O108" s="29">
        <v>88.1</v>
      </c>
      <c r="P108" s="22">
        <v>97.5</v>
      </c>
      <c r="Q108" s="15">
        <v>89</v>
      </c>
      <c r="R108" s="15">
        <f t="shared" si="66"/>
        <v>105.61797752808995</v>
      </c>
      <c r="S108" s="119">
        <f t="shared" si="59"/>
        <v>271.54382022471924</v>
      </c>
      <c r="T108" s="14">
        <v>1</v>
      </c>
      <c r="U108" s="288">
        <v>2.2999999999999998</v>
      </c>
      <c r="V108" s="22">
        <f t="shared" si="67"/>
        <v>2.2999999999999998</v>
      </c>
      <c r="W108" s="119">
        <f t="shared" si="68"/>
        <v>5.9132999999999996</v>
      </c>
      <c r="X108" s="162"/>
      <c r="Y108" s="288">
        <v>1.8</v>
      </c>
      <c r="Z108" s="119">
        <f t="shared" si="69"/>
        <v>4.6278000000000006</v>
      </c>
      <c r="AA108" s="288">
        <v>34.9</v>
      </c>
      <c r="AB108" s="164">
        <f t="shared" si="60"/>
        <v>89.727899999999991</v>
      </c>
      <c r="AC108" s="29">
        <v>33.869999999999997</v>
      </c>
      <c r="AD108" s="147">
        <f t="shared" si="70"/>
        <v>87.079769999999996</v>
      </c>
      <c r="AE108" s="29">
        <v>0.33400000000000002</v>
      </c>
      <c r="AF108" s="119">
        <f t="shared" si="71"/>
        <v>0.85871400000000009</v>
      </c>
      <c r="AG108" s="31">
        <v>0.59399999999999997</v>
      </c>
      <c r="AH108" s="119">
        <f t="shared" si="72"/>
        <v>1.527174</v>
      </c>
      <c r="AI108" s="22">
        <f t="shared" si="73"/>
        <v>35.828000000000003</v>
      </c>
      <c r="AJ108" s="22">
        <f t="shared" si="74"/>
        <v>92.113788</v>
      </c>
      <c r="AK108" s="16"/>
      <c r="AL108" s="288">
        <v>0.88</v>
      </c>
      <c r="AM108" s="22">
        <f t="shared" si="75"/>
        <v>2.26248</v>
      </c>
      <c r="AN108" s="20"/>
      <c r="AO108" s="288">
        <v>0.71</v>
      </c>
      <c r="AP108" s="22">
        <f t="shared" si="76"/>
        <v>1.8254099999999998</v>
      </c>
      <c r="AQ108" s="33"/>
      <c r="AR108" s="288">
        <v>8.0000000000000002E-3</v>
      </c>
      <c r="AS108" s="22">
        <f t="shared" si="77"/>
        <v>2.0568000000000003E-2</v>
      </c>
      <c r="AT108" s="21" t="s">
        <v>62</v>
      </c>
      <c r="AU108" s="264">
        <v>0.01</v>
      </c>
      <c r="AV108" s="260">
        <f t="shared" si="78"/>
        <v>2.571E-2</v>
      </c>
      <c r="AW108" s="21"/>
      <c r="AX108" s="288">
        <v>2.5000000000000001E-2</v>
      </c>
      <c r="AY108" s="263">
        <f t="shared" si="79"/>
        <v>6.4274999999999999E-2</v>
      </c>
      <c r="AZ108" s="20"/>
      <c r="BA108" s="288">
        <v>1.4</v>
      </c>
      <c r="BB108" s="263">
        <f t="shared" si="80"/>
        <v>3.5993999999999997</v>
      </c>
      <c r="BC108" s="20"/>
      <c r="BD108" s="288">
        <v>0.22</v>
      </c>
      <c r="BE108" s="119">
        <f t="shared" si="81"/>
        <v>0.56562000000000001</v>
      </c>
      <c r="BF108" s="20"/>
      <c r="BG108" s="288">
        <v>0.01</v>
      </c>
      <c r="BH108" s="43">
        <f t="shared" si="82"/>
        <v>2.571E-2</v>
      </c>
      <c r="BI108" s="21"/>
      <c r="BJ108" s="286">
        <v>0.01</v>
      </c>
      <c r="BK108" s="119">
        <f t="shared" si="83"/>
        <v>2.571E-2</v>
      </c>
      <c r="BL108" s="20"/>
      <c r="BM108" s="288">
        <v>0.87</v>
      </c>
      <c r="BN108" s="119">
        <f t="shared" si="84"/>
        <v>2.2367699999999999</v>
      </c>
      <c r="BO108" s="18" t="s">
        <v>141</v>
      </c>
      <c r="BP108" s="183" t="s">
        <v>118</v>
      </c>
      <c r="BQ108" s="184"/>
      <c r="BR108" s="6"/>
    </row>
    <row r="109" spans="1:106" ht="15" customHeight="1" x14ac:dyDescent="0.25">
      <c r="A109" s="194">
        <f t="shared" si="58"/>
        <v>42831</v>
      </c>
      <c r="B109" s="182">
        <v>2673</v>
      </c>
      <c r="C109" s="44">
        <v>22.18</v>
      </c>
      <c r="D109" s="59">
        <v>8.08</v>
      </c>
      <c r="E109" s="14">
        <v>1</v>
      </c>
      <c r="F109" s="15">
        <v>1125</v>
      </c>
      <c r="G109" s="22">
        <f t="shared" si="61"/>
        <v>1125</v>
      </c>
      <c r="H109" s="119">
        <f t="shared" si="62"/>
        <v>3007.125</v>
      </c>
      <c r="I109" s="14">
        <v>1</v>
      </c>
      <c r="J109" s="15">
        <v>1092</v>
      </c>
      <c r="K109" s="15">
        <f t="shared" si="63"/>
        <v>1092</v>
      </c>
      <c r="L109" s="125">
        <f t="shared" si="64"/>
        <v>2918.9160000000002</v>
      </c>
      <c r="M109" s="16">
        <v>349</v>
      </c>
      <c r="N109" s="119">
        <f t="shared" si="65"/>
        <v>932.87699999999995</v>
      </c>
      <c r="O109" s="29">
        <v>88.7</v>
      </c>
      <c r="P109" s="22">
        <v>99.5</v>
      </c>
      <c r="Q109" s="15">
        <v>100</v>
      </c>
      <c r="R109" s="15">
        <f t="shared" si="66"/>
        <v>107.99999999999996</v>
      </c>
      <c r="S109" s="119">
        <f t="shared" si="59"/>
        <v>288.68399999999986</v>
      </c>
      <c r="T109" s="14">
        <v>1</v>
      </c>
      <c r="U109" s="288">
        <v>1.4</v>
      </c>
      <c r="V109" s="22">
        <f t="shared" si="67"/>
        <v>1.4</v>
      </c>
      <c r="W109" s="119">
        <f t="shared" si="68"/>
        <v>3.7422</v>
      </c>
      <c r="X109" s="162"/>
      <c r="Y109" s="288">
        <v>2.1</v>
      </c>
      <c r="Z109" s="119">
        <f t="shared" si="69"/>
        <v>5.6133000000000006</v>
      </c>
      <c r="AA109" s="288">
        <v>25</v>
      </c>
      <c r="AB109" s="164">
        <f t="shared" si="60"/>
        <v>66.825000000000003</v>
      </c>
      <c r="AC109" s="29">
        <v>11.65</v>
      </c>
      <c r="AD109" s="147">
        <f t="shared" si="70"/>
        <v>31.140450000000001</v>
      </c>
      <c r="AE109" s="29">
        <v>0.23300000000000001</v>
      </c>
      <c r="AF109" s="119">
        <f t="shared" si="71"/>
        <v>0.62280900000000006</v>
      </c>
      <c r="AG109" s="31">
        <v>0.38800000000000001</v>
      </c>
      <c r="AH109" s="119">
        <f t="shared" si="72"/>
        <v>1.0371239999999999</v>
      </c>
      <c r="AI109" s="22">
        <f t="shared" si="73"/>
        <v>25.621000000000002</v>
      </c>
      <c r="AJ109" s="22">
        <f t="shared" si="74"/>
        <v>68.484932999999998</v>
      </c>
      <c r="AK109" s="16"/>
      <c r="AL109" s="288">
        <v>0.85</v>
      </c>
      <c r="AM109" s="22">
        <f t="shared" si="75"/>
        <v>2.2720499999999997</v>
      </c>
      <c r="AN109" s="20"/>
      <c r="AO109" s="288">
        <v>0.56999999999999995</v>
      </c>
      <c r="AP109" s="22">
        <f t="shared" si="76"/>
        <v>1.5236099999999999</v>
      </c>
      <c r="AQ109" s="33" t="s">
        <v>62</v>
      </c>
      <c r="AR109" s="288">
        <v>5.0000000000000001E-3</v>
      </c>
      <c r="AS109" s="22">
        <f t="shared" si="77"/>
        <v>1.3365E-2</v>
      </c>
      <c r="AT109" s="21" t="s">
        <v>62</v>
      </c>
      <c r="AU109" s="264">
        <v>0.01</v>
      </c>
      <c r="AV109" s="259">
        <f t="shared" si="78"/>
        <v>2.673E-2</v>
      </c>
      <c r="AW109" s="21"/>
      <c r="AX109" s="288">
        <v>1.7999999999999999E-2</v>
      </c>
      <c r="AY109" s="262">
        <f t="shared" si="79"/>
        <v>4.8113999999999997E-2</v>
      </c>
      <c r="AZ109" s="20"/>
      <c r="BA109" s="288">
        <v>1.4</v>
      </c>
      <c r="BB109" s="262">
        <f t="shared" si="80"/>
        <v>3.7422</v>
      </c>
      <c r="BC109" s="20"/>
      <c r="BD109" s="288">
        <v>0.12</v>
      </c>
      <c r="BE109" s="119">
        <f t="shared" si="81"/>
        <v>0.32075999999999999</v>
      </c>
      <c r="BF109" s="20"/>
      <c r="BG109" s="288">
        <v>0.01</v>
      </c>
      <c r="BH109" s="43">
        <f t="shared" si="82"/>
        <v>2.673E-2</v>
      </c>
      <c r="BI109" s="21" t="s">
        <v>62</v>
      </c>
      <c r="BJ109" s="286">
        <v>0.01</v>
      </c>
      <c r="BK109" s="119">
        <f t="shared" si="83"/>
        <v>2.673E-2</v>
      </c>
      <c r="BL109" s="20"/>
      <c r="BM109" s="288">
        <v>0.49</v>
      </c>
      <c r="BN109" s="119">
        <f t="shared" si="84"/>
        <v>1.3097699999999999</v>
      </c>
      <c r="BO109" s="18" t="s">
        <v>141</v>
      </c>
      <c r="BP109" s="183" t="s">
        <v>118</v>
      </c>
      <c r="BQ109" s="184"/>
      <c r="BR109" s="6"/>
    </row>
    <row r="110" spans="1:106" ht="15" customHeight="1" x14ac:dyDescent="0.25">
      <c r="A110" s="194">
        <f t="shared" si="58"/>
        <v>42832</v>
      </c>
      <c r="B110" s="182">
        <v>2498</v>
      </c>
      <c r="C110" s="44">
        <v>22.17</v>
      </c>
      <c r="D110" s="59">
        <v>7.88</v>
      </c>
      <c r="E110" s="14">
        <v>1</v>
      </c>
      <c r="F110" s="15">
        <v>1108</v>
      </c>
      <c r="G110" s="22">
        <f t="shared" si="61"/>
        <v>1108</v>
      </c>
      <c r="H110" s="119">
        <f t="shared" si="62"/>
        <v>2767.7840000000001</v>
      </c>
      <c r="I110" s="14">
        <v>1</v>
      </c>
      <c r="J110" s="15">
        <v>1098</v>
      </c>
      <c r="K110" s="15">
        <f t="shared" si="63"/>
        <v>1098</v>
      </c>
      <c r="L110" s="125">
        <f t="shared" si="64"/>
        <v>2742.8040000000001</v>
      </c>
      <c r="M110" s="16">
        <v>356</v>
      </c>
      <c r="N110" s="119">
        <f t="shared" si="65"/>
        <v>889.28800000000001</v>
      </c>
      <c r="O110" s="29">
        <v>89.7</v>
      </c>
      <c r="P110" s="22">
        <v>99.4</v>
      </c>
      <c r="Q110" s="15">
        <v>97</v>
      </c>
      <c r="R110" s="15">
        <f t="shared" si="66"/>
        <v>100.00000000000004</v>
      </c>
      <c r="S110" s="119">
        <f t="shared" si="59"/>
        <v>249.80000000000013</v>
      </c>
      <c r="T110" s="14">
        <v>1</v>
      </c>
      <c r="U110" s="22">
        <v>1.7</v>
      </c>
      <c r="V110" s="22">
        <f t="shared" si="67"/>
        <v>1.7</v>
      </c>
      <c r="W110" s="119">
        <f t="shared" si="68"/>
        <v>4.246599999999999</v>
      </c>
      <c r="X110" s="162" t="s">
        <v>62</v>
      </c>
      <c r="Y110" s="288">
        <v>0.1</v>
      </c>
      <c r="Z110" s="119">
        <f t="shared" si="69"/>
        <v>0.24980000000000002</v>
      </c>
      <c r="AA110" s="288">
        <v>22.7</v>
      </c>
      <c r="AB110" s="164">
        <f t="shared" si="60"/>
        <v>56.704599999999999</v>
      </c>
      <c r="AC110" s="29">
        <v>9.35</v>
      </c>
      <c r="AD110" s="147">
        <f t="shared" si="70"/>
        <v>23.356300000000001</v>
      </c>
      <c r="AE110" s="29">
        <v>0.1</v>
      </c>
      <c r="AF110" s="119">
        <f t="shared" si="71"/>
        <v>0.24980000000000002</v>
      </c>
      <c r="AG110" s="31">
        <v>0.2</v>
      </c>
      <c r="AH110" s="119">
        <f t="shared" si="72"/>
        <v>0.49960000000000004</v>
      </c>
      <c r="AI110" s="22">
        <f t="shared" si="73"/>
        <v>23</v>
      </c>
      <c r="AJ110" s="22">
        <f t="shared" si="74"/>
        <v>57.454000000000001</v>
      </c>
      <c r="AK110" s="16"/>
      <c r="AL110" s="288">
        <v>1.22</v>
      </c>
      <c r="AM110" s="22">
        <f t="shared" si="75"/>
        <v>3.0475599999999998</v>
      </c>
      <c r="AN110" s="20"/>
      <c r="AO110" s="22">
        <v>0.62</v>
      </c>
      <c r="AP110" s="22">
        <f t="shared" si="76"/>
        <v>1.5487599999999999</v>
      </c>
      <c r="AQ110" s="33"/>
      <c r="AR110" s="22">
        <v>6.0000000000000001E-3</v>
      </c>
      <c r="AS110" s="22">
        <f t="shared" si="77"/>
        <v>1.4988E-2</v>
      </c>
      <c r="AT110" s="21" t="s">
        <v>62</v>
      </c>
      <c r="AU110" s="264">
        <v>0.01</v>
      </c>
      <c r="AV110" s="260">
        <f t="shared" si="78"/>
        <v>2.4979999999999999E-2</v>
      </c>
      <c r="AW110" s="21"/>
      <c r="AX110" s="267">
        <v>2.3E-2</v>
      </c>
      <c r="AY110" s="263">
        <f t="shared" si="79"/>
        <v>5.7453999999999998E-2</v>
      </c>
      <c r="AZ110" s="20"/>
      <c r="BA110" s="267">
        <v>1.9</v>
      </c>
      <c r="BB110" s="263">
        <f t="shared" si="80"/>
        <v>4.7462</v>
      </c>
      <c r="BC110" s="20"/>
      <c r="BD110" s="37">
        <v>0.18</v>
      </c>
      <c r="BE110" s="119">
        <f t="shared" si="81"/>
        <v>0.44963999999999998</v>
      </c>
      <c r="BF110" s="20"/>
      <c r="BG110" s="32">
        <v>0.01</v>
      </c>
      <c r="BH110" s="43">
        <f t="shared" si="82"/>
        <v>2.4979999999999999E-2</v>
      </c>
      <c r="BI110" s="21" t="s">
        <v>62</v>
      </c>
      <c r="BJ110" s="34">
        <v>0.01</v>
      </c>
      <c r="BK110" s="119">
        <f t="shared" si="83"/>
        <v>2.4979999999999999E-2</v>
      </c>
      <c r="BL110" s="20"/>
      <c r="BM110" s="36">
        <v>0.5</v>
      </c>
      <c r="BN110" s="119">
        <f t="shared" si="84"/>
        <v>1.2490000000000001</v>
      </c>
      <c r="BO110" s="18" t="s">
        <v>141</v>
      </c>
      <c r="BP110" s="183" t="s">
        <v>118</v>
      </c>
      <c r="BQ110" s="184"/>
      <c r="BR110" s="6"/>
    </row>
    <row r="111" spans="1:106" ht="15" customHeight="1" x14ac:dyDescent="0.25">
      <c r="A111" s="194">
        <f t="shared" si="58"/>
        <v>42833</v>
      </c>
      <c r="B111" s="182">
        <v>1902</v>
      </c>
      <c r="C111" s="44">
        <v>22.53</v>
      </c>
      <c r="D111" s="59">
        <v>7.92</v>
      </c>
      <c r="E111" s="14">
        <v>1</v>
      </c>
      <c r="F111" s="15">
        <v>815</v>
      </c>
      <c r="G111" s="22">
        <f t="shared" si="61"/>
        <v>815</v>
      </c>
      <c r="H111" s="119">
        <f t="shared" si="62"/>
        <v>1550.13</v>
      </c>
      <c r="I111" s="14">
        <v>1</v>
      </c>
      <c r="J111" s="15">
        <v>755</v>
      </c>
      <c r="K111" s="15">
        <f t="shared" si="63"/>
        <v>755</v>
      </c>
      <c r="L111" s="125">
        <f t="shared" si="64"/>
        <v>1436.01</v>
      </c>
      <c r="M111" s="16">
        <v>270</v>
      </c>
      <c r="N111" s="119">
        <f t="shared" si="65"/>
        <v>513.54</v>
      </c>
      <c r="O111" s="29">
        <v>90.2</v>
      </c>
      <c r="P111" s="22">
        <v>95.7</v>
      </c>
      <c r="Q111" s="15">
        <v>100</v>
      </c>
      <c r="R111" s="15">
        <f t="shared" si="66"/>
        <v>55</v>
      </c>
      <c r="S111" s="119">
        <f t="shared" si="59"/>
        <v>104.61</v>
      </c>
      <c r="T111" s="14">
        <v>1</v>
      </c>
      <c r="U111" s="22">
        <v>1.2</v>
      </c>
      <c r="V111" s="22">
        <f t="shared" si="67"/>
        <v>1.2</v>
      </c>
      <c r="W111" s="119">
        <f t="shared" si="68"/>
        <v>2.2824</v>
      </c>
      <c r="X111" s="162" t="s">
        <v>62</v>
      </c>
      <c r="Y111" s="22">
        <v>0.1</v>
      </c>
      <c r="Z111" s="119">
        <f t="shared" si="69"/>
        <v>0.19020000000000001</v>
      </c>
      <c r="AA111" s="288">
        <v>19.100000000000001</v>
      </c>
      <c r="AB111" s="164">
        <f t="shared" si="60"/>
        <v>36.328200000000002</v>
      </c>
      <c r="AC111" s="29">
        <v>5.61</v>
      </c>
      <c r="AD111" s="147">
        <f t="shared" si="70"/>
        <v>10.67022</v>
      </c>
      <c r="AE111" s="29">
        <v>0.1</v>
      </c>
      <c r="AF111" s="119">
        <f t="shared" si="71"/>
        <v>0.19020000000000001</v>
      </c>
      <c r="AG111" s="31">
        <v>0.2</v>
      </c>
      <c r="AH111" s="119">
        <f t="shared" si="72"/>
        <v>0.38040000000000002</v>
      </c>
      <c r="AI111" s="22">
        <f t="shared" si="73"/>
        <v>19.400000000000002</v>
      </c>
      <c r="AJ111" s="22">
        <f t="shared" si="74"/>
        <v>36.898800000000001</v>
      </c>
      <c r="AK111" s="16"/>
      <c r="AL111" s="288">
        <v>0.94</v>
      </c>
      <c r="AM111" s="22">
        <f t="shared" si="75"/>
        <v>1.7878799999999999</v>
      </c>
      <c r="AN111" s="20"/>
      <c r="AO111" s="22">
        <v>0.59</v>
      </c>
      <c r="AP111" s="22">
        <f t="shared" si="76"/>
        <v>1.1221799999999997</v>
      </c>
      <c r="AQ111" s="33" t="s">
        <v>62</v>
      </c>
      <c r="AR111" s="22">
        <v>5.0000000000000001E-3</v>
      </c>
      <c r="AS111" s="22">
        <f t="shared" si="77"/>
        <v>9.5099999999999994E-3</v>
      </c>
      <c r="AT111" s="21" t="s">
        <v>62</v>
      </c>
      <c r="AU111" s="264">
        <v>0.01</v>
      </c>
      <c r="AV111" s="259">
        <f t="shared" si="78"/>
        <v>1.9019999999999999E-2</v>
      </c>
      <c r="AW111" s="21"/>
      <c r="AX111" s="267">
        <v>1.7999999999999999E-2</v>
      </c>
      <c r="AY111" s="262">
        <f t="shared" si="79"/>
        <v>3.4235999999999996E-2</v>
      </c>
      <c r="AZ111" s="20"/>
      <c r="BA111" s="267">
        <v>0.48</v>
      </c>
      <c r="BB111" s="262">
        <f t="shared" si="80"/>
        <v>0.91295999999999988</v>
      </c>
      <c r="BC111" s="20"/>
      <c r="BD111" s="36">
        <v>0.1</v>
      </c>
      <c r="BE111" s="119">
        <f t="shared" si="81"/>
        <v>0.19020000000000001</v>
      </c>
      <c r="BF111" s="20" t="s">
        <v>62</v>
      </c>
      <c r="BG111" s="32">
        <v>0.01</v>
      </c>
      <c r="BH111" s="43">
        <f t="shared" si="82"/>
        <v>1.9019999999999999E-2</v>
      </c>
      <c r="BI111" s="21" t="s">
        <v>62</v>
      </c>
      <c r="BJ111" s="34">
        <v>0.01</v>
      </c>
      <c r="BK111" s="119">
        <f t="shared" si="83"/>
        <v>1.9019999999999999E-2</v>
      </c>
      <c r="BL111" s="20"/>
      <c r="BM111" s="36">
        <v>0.28000000000000003</v>
      </c>
      <c r="BN111" s="119">
        <f t="shared" si="84"/>
        <v>0.53256000000000003</v>
      </c>
      <c r="BO111" s="18" t="s">
        <v>141</v>
      </c>
      <c r="BP111" s="183" t="s">
        <v>118</v>
      </c>
      <c r="BQ111" s="184"/>
      <c r="BR111" s="6"/>
    </row>
    <row r="112" spans="1:106" ht="15" customHeight="1" x14ac:dyDescent="0.25">
      <c r="A112" s="194">
        <f t="shared" si="58"/>
        <v>42834</v>
      </c>
      <c r="B112" s="182">
        <v>1009</v>
      </c>
      <c r="C112" s="44">
        <v>20.53</v>
      </c>
      <c r="D112" s="59">
        <v>7.86</v>
      </c>
      <c r="E112" s="14">
        <v>1</v>
      </c>
      <c r="F112" s="15">
        <v>414</v>
      </c>
      <c r="G112" s="22">
        <f t="shared" si="61"/>
        <v>414</v>
      </c>
      <c r="H112" s="119">
        <f t="shared" si="62"/>
        <v>417.726</v>
      </c>
      <c r="I112" s="14">
        <v>1</v>
      </c>
      <c r="J112" s="15">
        <v>318</v>
      </c>
      <c r="K112" s="15">
        <f t="shared" si="63"/>
        <v>318</v>
      </c>
      <c r="L112" s="125">
        <f t="shared" si="64"/>
        <v>320.86200000000002</v>
      </c>
      <c r="M112" s="16">
        <v>95</v>
      </c>
      <c r="N112" s="119">
        <f t="shared" si="65"/>
        <v>95.855000000000004</v>
      </c>
      <c r="O112" s="29">
        <v>89.2</v>
      </c>
      <c r="P112" s="22">
        <v>94.1</v>
      </c>
      <c r="Q112" s="15">
        <v>100</v>
      </c>
      <c r="R112" s="15">
        <f t="shared" si="66"/>
        <v>48.999999999999915</v>
      </c>
      <c r="S112" s="119">
        <f t="shared" si="59"/>
        <v>49.44099999999991</v>
      </c>
      <c r="T112" s="14">
        <v>1</v>
      </c>
      <c r="U112" s="22">
        <v>4.3</v>
      </c>
      <c r="V112" s="22">
        <f t="shared" si="67"/>
        <v>4.3</v>
      </c>
      <c r="W112" s="119">
        <f t="shared" si="68"/>
        <v>4.3387000000000002</v>
      </c>
      <c r="X112" s="162"/>
      <c r="Y112" s="22">
        <v>0.8</v>
      </c>
      <c r="Z112" s="119">
        <f t="shared" si="69"/>
        <v>0.80720000000000003</v>
      </c>
      <c r="AA112" s="288">
        <v>9.1</v>
      </c>
      <c r="AB112" s="164">
        <f t="shared" si="60"/>
        <v>9.1818999999999988</v>
      </c>
      <c r="AC112" s="29">
        <v>1.1100000000000001</v>
      </c>
      <c r="AD112" s="147">
        <f t="shared" si="70"/>
        <v>1.11999</v>
      </c>
      <c r="AE112" s="29">
        <v>0.107</v>
      </c>
      <c r="AF112" s="119">
        <f t="shared" si="71"/>
        <v>0.10796299999999999</v>
      </c>
      <c r="AG112" s="31">
        <v>1.0329999999999999</v>
      </c>
      <c r="AH112" s="119">
        <f t="shared" si="72"/>
        <v>1.042297</v>
      </c>
      <c r="AI112" s="22">
        <f t="shared" si="73"/>
        <v>10.239999999999998</v>
      </c>
      <c r="AJ112" s="22">
        <f t="shared" si="74"/>
        <v>10.332159999999998</v>
      </c>
      <c r="AK112" s="16"/>
      <c r="AL112" s="22">
        <v>0.53</v>
      </c>
      <c r="AM112" s="22">
        <f t="shared" si="75"/>
        <v>0.53476999999999997</v>
      </c>
      <c r="AN112" s="20"/>
      <c r="AO112" s="22">
        <v>0.36</v>
      </c>
      <c r="AP112" s="22">
        <f t="shared" si="76"/>
        <v>0.36324000000000001</v>
      </c>
      <c r="AQ112" s="33" t="s">
        <v>62</v>
      </c>
      <c r="AR112" s="22">
        <v>5.0000000000000001E-3</v>
      </c>
      <c r="AS112" s="22">
        <f t="shared" si="77"/>
        <v>5.045E-3</v>
      </c>
      <c r="AT112" s="21" t="s">
        <v>62</v>
      </c>
      <c r="AU112" s="264">
        <v>0.01</v>
      </c>
      <c r="AV112" s="260">
        <f t="shared" si="78"/>
        <v>1.009E-2</v>
      </c>
      <c r="AW112" s="21"/>
      <c r="AX112" s="267">
        <v>1.4999999999999999E-2</v>
      </c>
      <c r="AY112" s="263">
        <f t="shared" si="79"/>
        <v>1.5134999999999999E-2</v>
      </c>
      <c r="AZ112" s="20"/>
      <c r="BA112" s="267">
        <v>0.47</v>
      </c>
      <c r="BB112" s="263">
        <f t="shared" si="80"/>
        <v>0.47422999999999998</v>
      </c>
      <c r="BC112" s="20"/>
      <c r="BD112" s="37">
        <v>7.0000000000000007E-2</v>
      </c>
      <c r="BE112" s="119">
        <f t="shared" si="81"/>
        <v>7.0630000000000012E-2</v>
      </c>
      <c r="BF112" s="20" t="s">
        <v>62</v>
      </c>
      <c r="BG112" s="32">
        <v>0.01</v>
      </c>
      <c r="BH112" s="43">
        <f t="shared" si="82"/>
        <v>1.009E-2</v>
      </c>
      <c r="BI112" s="21" t="s">
        <v>62</v>
      </c>
      <c r="BJ112" s="34">
        <v>0.01</v>
      </c>
      <c r="BK112" s="119">
        <f t="shared" si="83"/>
        <v>1.009E-2</v>
      </c>
      <c r="BL112" s="20"/>
      <c r="BM112" s="36">
        <v>0.26</v>
      </c>
      <c r="BN112" s="119">
        <f t="shared" si="84"/>
        <v>0.26234000000000002</v>
      </c>
      <c r="BO112" s="18" t="s">
        <v>141</v>
      </c>
      <c r="BP112" s="183" t="s">
        <v>118</v>
      </c>
      <c r="BQ112" s="184"/>
      <c r="BR112" s="6"/>
    </row>
    <row r="113" spans="1:106" ht="15" customHeight="1" x14ac:dyDescent="0.25">
      <c r="A113" s="194">
        <f t="shared" si="58"/>
        <v>42835</v>
      </c>
      <c r="B113" s="182">
        <v>2401</v>
      </c>
      <c r="C113" s="44">
        <v>19.89</v>
      </c>
      <c r="D113" s="59">
        <v>7.86</v>
      </c>
      <c r="E113" s="14">
        <v>1</v>
      </c>
      <c r="F113" s="15">
        <v>650</v>
      </c>
      <c r="G113" s="22">
        <f t="shared" si="61"/>
        <v>650</v>
      </c>
      <c r="H113" s="119">
        <f t="shared" si="62"/>
        <v>1560.65</v>
      </c>
      <c r="I113" s="14">
        <v>1</v>
      </c>
      <c r="J113" s="15">
        <v>635</v>
      </c>
      <c r="K113" s="15">
        <f t="shared" si="63"/>
        <v>635</v>
      </c>
      <c r="L113" s="125">
        <f t="shared" si="64"/>
        <v>1524.635</v>
      </c>
      <c r="M113" s="16">
        <v>186</v>
      </c>
      <c r="N113" s="119">
        <f t="shared" si="65"/>
        <v>446.58600000000001</v>
      </c>
      <c r="O113" s="29">
        <v>88.7</v>
      </c>
      <c r="P113" s="22">
        <v>95</v>
      </c>
      <c r="Q113" s="15">
        <v>100</v>
      </c>
      <c r="R113" s="15">
        <f t="shared" si="66"/>
        <v>62.999999999999972</v>
      </c>
      <c r="S113" s="119">
        <f t="shared" si="59"/>
        <v>151.26299999999995</v>
      </c>
      <c r="T113" s="14">
        <v>1</v>
      </c>
      <c r="U113" s="22">
        <v>1.7</v>
      </c>
      <c r="V113" s="22">
        <f t="shared" si="67"/>
        <v>1.7</v>
      </c>
      <c r="W113" s="119">
        <f t="shared" si="68"/>
        <v>4.0816999999999997</v>
      </c>
      <c r="X113" s="162"/>
      <c r="Y113" s="22">
        <v>0.5</v>
      </c>
      <c r="Z113" s="119">
        <f t="shared" si="69"/>
        <v>1.2004999999999999</v>
      </c>
      <c r="AA113" s="160">
        <v>14</v>
      </c>
      <c r="AB113" s="164">
        <f t="shared" si="60"/>
        <v>33.613999999999997</v>
      </c>
      <c r="AC113" s="29">
        <v>5.89</v>
      </c>
      <c r="AD113" s="147">
        <f t="shared" si="70"/>
        <v>14.14189</v>
      </c>
      <c r="AE113" s="29">
        <v>0.1</v>
      </c>
      <c r="AF113" s="119">
        <f t="shared" si="71"/>
        <v>0.24010000000000004</v>
      </c>
      <c r="AG113" s="31">
        <v>0.2</v>
      </c>
      <c r="AH113" s="119">
        <f t="shared" si="72"/>
        <v>0.48020000000000007</v>
      </c>
      <c r="AI113" s="22">
        <f t="shared" si="73"/>
        <v>14.299999999999999</v>
      </c>
      <c r="AJ113" s="22">
        <f t="shared" si="74"/>
        <v>34.334299999999999</v>
      </c>
      <c r="AK113" s="16"/>
      <c r="AL113" s="22">
        <v>0.57999999999999996</v>
      </c>
      <c r="AM113" s="22">
        <f t="shared" si="75"/>
        <v>1.3925799999999999</v>
      </c>
      <c r="AN113" s="20"/>
      <c r="AO113" s="22">
        <v>0.18</v>
      </c>
      <c r="AP113" s="22">
        <f t="shared" si="76"/>
        <v>0.43218000000000001</v>
      </c>
      <c r="AQ113" s="33" t="s">
        <v>62</v>
      </c>
      <c r="AR113" s="22">
        <v>5.0000000000000001E-3</v>
      </c>
      <c r="AS113" s="22">
        <f t="shared" si="77"/>
        <v>1.2005E-2</v>
      </c>
      <c r="AT113" s="21" t="s">
        <v>62</v>
      </c>
      <c r="AU113" s="288">
        <v>0.02</v>
      </c>
      <c r="AV113" s="259">
        <f t="shared" si="78"/>
        <v>4.802E-2</v>
      </c>
      <c r="AW113" s="21"/>
      <c r="AX113" s="267">
        <v>1.2E-2</v>
      </c>
      <c r="AY113" s="262">
        <f t="shared" si="79"/>
        <v>2.8812000000000001E-2</v>
      </c>
      <c r="AZ113" s="20"/>
      <c r="BA113" s="267">
        <v>1.1000000000000001</v>
      </c>
      <c r="BB113" s="262">
        <f t="shared" si="80"/>
        <v>2.6411000000000002</v>
      </c>
      <c r="BC113" s="20"/>
      <c r="BD113" s="36">
        <v>7.0000000000000007E-2</v>
      </c>
      <c r="BE113" s="119">
        <f t="shared" si="81"/>
        <v>0.16807000000000002</v>
      </c>
      <c r="BF113" s="20"/>
      <c r="BG113" s="32">
        <v>0.01</v>
      </c>
      <c r="BH113" s="43">
        <f t="shared" si="82"/>
        <v>2.401E-2</v>
      </c>
      <c r="BI113" s="21" t="s">
        <v>62</v>
      </c>
      <c r="BJ113" s="34">
        <v>0.01</v>
      </c>
      <c r="BK113" s="119">
        <f t="shared" si="83"/>
        <v>2.401E-2</v>
      </c>
      <c r="BL113" s="20"/>
      <c r="BM113" s="36">
        <v>0.28999999999999998</v>
      </c>
      <c r="BN113" s="119">
        <f t="shared" si="84"/>
        <v>0.69628999999999996</v>
      </c>
      <c r="BO113" s="18" t="s">
        <v>141</v>
      </c>
      <c r="BP113" s="183" t="s">
        <v>118</v>
      </c>
      <c r="BQ113" s="184"/>
      <c r="BR113" s="6"/>
    </row>
    <row r="114" spans="1:106" ht="15" customHeight="1" x14ac:dyDescent="0.25">
      <c r="A114" s="194">
        <f t="shared" si="58"/>
        <v>42836</v>
      </c>
      <c r="B114" s="182">
        <v>2389</v>
      </c>
      <c r="C114" s="44">
        <v>22.39</v>
      </c>
      <c r="D114" s="59">
        <v>7.88</v>
      </c>
      <c r="E114" s="14">
        <v>1</v>
      </c>
      <c r="F114" s="15">
        <v>1146</v>
      </c>
      <c r="G114" s="22">
        <f t="shared" si="61"/>
        <v>1146</v>
      </c>
      <c r="H114" s="119">
        <f t="shared" si="62"/>
        <v>2737.7939999999999</v>
      </c>
      <c r="I114" s="14">
        <v>1</v>
      </c>
      <c r="J114" s="15">
        <v>1118</v>
      </c>
      <c r="K114" s="15">
        <f t="shared" si="63"/>
        <v>1118</v>
      </c>
      <c r="L114" s="125">
        <f t="shared" si="64"/>
        <v>2670.902</v>
      </c>
      <c r="M114" s="16">
        <v>350</v>
      </c>
      <c r="N114" s="119">
        <f t="shared" si="65"/>
        <v>836.15</v>
      </c>
      <c r="O114" s="29">
        <v>89.6</v>
      </c>
      <c r="P114" s="22">
        <v>99.4</v>
      </c>
      <c r="Q114" s="15">
        <v>100</v>
      </c>
      <c r="R114" s="15">
        <f t="shared" si="66"/>
        <v>98.000000000000114</v>
      </c>
      <c r="S114" s="119">
        <f t="shared" si="59"/>
        <v>234.12200000000027</v>
      </c>
      <c r="T114" s="14">
        <v>1</v>
      </c>
      <c r="U114" s="22">
        <v>2.2000000000000002</v>
      </c>
      <c r="V114" s="22">
        <f t="shared" si="67"/>
        <v>2.2000000000000002</v>
      </c>
      <c r="W114" s="119">
        <f t="shared" si="68"/>
        <v>5.2557999999999998</v>
      </c>
      <c r="X114" s="162" t="s">
        <v>62</v>
      </c>
      <c r="Y114" s="22">
        <v>1</v>
      </c>
      <c r="Z114" s="119">
        <f t="shared" si="69"/>
        <v>2.3889999999999998</v>
      </c>
      <c r="AA114" s="160">
        <v>18.7</v>
      </c>
      <c r="AB114" s="164">
        <f t="shared" si="60"/>
        <v>44.674299999999995</v>
      </c>
      <c r="AC114" s="29">
        <v>7.62</v>
      </c>
      <c r="AD114" s="147">
        <f t="shared" si="70"/>
        <v>18.204180000000001</v>
      </c>
      <c r="AE114" s="29">
        <v>0.13200000000000001</v>
      </c>
      <c r="AF114" s="119">
        <f t="shared" si="71"/>
        <v>0.31534800000000002</v>
      </c>
      <c r="AG114" s="31">
        <v>0.14799999999999999</v>
      </c>
      <c r="AH114" s="119">
        <f t="shared" si="72"/>
        <v>0.353572</v>
      </c>
      <c r="AI114" s="22">
        <f t="shared" si="73"/>
        <v>18.98</v>
      </c>
      <c r="AJ114" s="22">
        <f t="shared" si="74"/>
        <v>45.343220000000002</v>
      </c>
      <c r="AK114" s="16"/>
      <c r="AL114" s="22">
        <v>1.1299999999999999</v>
      </c>
      <c r="AM114" s="22">
        <f t="shared" si="75"/>
        <v>2.6995699999999996</v>
      </c>
      <c r="AN114" s="20"/>
      <c r="AO114" s="22">
        <v>0.28999999999999998</v>
      </c>
      <c r="AP114" s="22">
        <f t="shared" si="76"/>
        <v>0.69280999999999993</v>
      </c>
      <c r="AQ114" s="33"/>
      <c r="AR114" s="22">
        <v>7.0000000000000001E-3</v>
      </c>
      <c r="AS114" s="22">
        <f t="shared" si="77"/>
        <v>1.6722999999999998E-2</v>
      </c>
      <c r="AT114" s="21" t="s">
        <v>62</v>
      </c>
      <c r="AU114" s="288">
        <v>0.01</v>
      </c>
      <c r="AV114" s="260">
        <f t="shared" si="78"/>
        <v>2.3890000000000002E-2</v>
      </c>
      <c r="AW114" s="21"/>
      <c r="AX114" s="267">
        <v>2.1000000000000001E-2</v>
      </c>
      <c r="AY114" s="263">
        <f t="shared" si="79"/>
        <v>5.0169000000000005E-2</v>
      </c>
      <c r="AZ114" s="20"/>
      <c r="BA114" s="267">
        <v>2.8</v>
      </c>
      <c r="BB114" s="263">
        <f t="shared" si="80"/>
        <v>6.6891999999999996</v>
      </c>
      <c r="BC114" s="20"/>
      <c r="BD114" s="37">
        <v>0.11</v>
      </c>
      <c r="BE114" s="119">
        <f t="shared" si="81"/>
        <v>0.26279000000000002</v>
      </c>
      <c r="BF114" s="20"/>
      <c r="BG114" s="32">
        <v>0.02</v>
      </c>
      <c r="BH114" s="43">
        <f t="shared" si="82"/>
        <v>4.7780000000000003E-2</v>
      </c>
      <c r="BI114" s="21" t="s">
        <v>62</v>
      </c>
      <c r="BJ114" s="34">
        <v>0.01</v>
      </c>
      <c r="BK114" s="119">
        <f t="shared" si="83"/>
        <v>2.3890000000000002E-2</v>
      </c>
      <c r="BL114" s="20"/>
      <c r="BM114" s="36">
        <v>0.33</v>
      </c>
      <c r="BN114" s="119">
        <f t="shared" si="84"/>
        <v>0.78837000000000002</v>
      </c>
      <c r="BO114" s="18" t="s">
        <v>141</v>
      </c>
      <c r="BP114" s="183" t="s">
        <v>118</v>
      </c>
      <c r="BQ114" s="184"/>
      <c r="BR114" s="6"/>
    </row>
    <row r="115" spans="1:106" ht="15" customHeight="1" x14ac:dyDescent="0.25">
      <c r="A115" s="194">
        <f t="shared" si="58"/>
        <v>42837</v>
      </c>
      <c r="B115" s="182">
        <v>2676</v>
      </c>
      <c r="C115" s="44">
        <v>22.73</v>
      </c>
      <c r="D115" s="59">
        <v>7.51</v>
      </c>
      <c r="E115" s="14">
        <v>1</v>
      </c>
      <c r="F115" s="15">
        <v>1173</v>
      </c>
      <c r="G115" s="22">
        <f t="shared" si="61"/>
        <v>1173</v>
      </c>
      <c r="H115" s="119">
        <f t="shared" si="62"/>
        <v>3138.9479999999999</v>
      </c>
      <c r="I115" s="14">
        <v>1</v>
      </c>
      <c r="J115" s="15">
        <v>1157</v>
      </c>
      <c r="K115" s="15">
        <f t="shared" si="63"/>
        <v>1157</v>
      </c>
      <c r="L115" s="125">
        <f t="shared" si="64"/>
        <v>3096.1320000000001</v>
      </c>
      <c r="M115" s="16">
        <v>444</v>
      </c>
      <c r="N115" s="119">
        <f t="shared" si="65"/>
        <v>1188.144</v>
      </c>
      <c r="O115" s="29">
        <v>88.9</v>
      </c>
      <c r="P115" s="22">
        <v>99.1</v>
      </c>
      <c r="Q115" s="15">
        <v>100</v>
      </c>
      <c r="R115" s="15">
        <f t="shared" si="66"/>
        <v>101.99999999999989</v>
      </c>
      <c r="S115" s="119">
        <f t="shared" si="59"/>
        <v>272.95199999999971</v>
      </c>
      <c r="T115" s="14">
        <v>1</v>
      </c>
      <c r="U115" s="22">
        <v>2.1</v>
      </c>
      <c r="V115" s="22">
        <f t="shared" si="67"/>
        <v>2.1</v>
      </c>
      <c r="W115" s="119">
        <f t="shared" si="68"/>
        <v>5.6196000000000002</v>
      </c>
      <c r="X115" s="162"/>
      <c r="Y115" s="22">
        <v>1.3</v>
      </c>
      <c r="Z115" s="119">
        <f t="shared" si="69"/>
        <v>3.4788000000000001</v>
      </c>
      <c r="AA115" s="160">
        <v>20.2</v>
      </c>
      <c r="AB115" s="164">
        <f t="shared" si="60"/>
        <v>54.055199999999999</v>
      </c>
      <c r="AC115" s="29">
        <v>8.41</v>
      </c>
      <c r="AD115" s="147">
        <f t="shared" si="70"/>
        <v>22.50516</v>
      </c>
      <c r="AE115" s="29">
        <v>0.1</v>
      </c>
      <c r="AF115" s="119">
        <f t="shared" si="71"/>
        <v>0.2676</v>
      </c>
      <c r="AG115" s="31">
        <v>0.2</v>
      </c>
      <c r="AH115" s="119">
        <f t="shared" si="72"/>
        <v>0.53520000000000001</v>
      </c>
      <c r="AI115" s="22">
        <f t="shared" si="73"/>
        <v>20.5</v>
      </c>
      <c r="AJ115" s="22">
        <f t="shared" si="74"/>
        <v>54.857999999999997</v>
      </c>
      <c r="AK115" s="16"/>
      <c r="AL115" s="22">
        <v>0.97</v>
      </c>
      <c r="AM115" s="22">
        <f t="shared" si="75"/>
        <v>2.5957199999999996</v>
      </c>
      <c r="AN115" s="20"/>
      <c r="AO115" s="22">
        <v>0.39</v>
      </c>
      <c r="AP115" s="22">
        <f t="shared" si="76"/>
        <v>1.0436400000000001</v>
      </c>
      <c r="AQ115" s="33" t="s">
        <v>62</v>
      </c>
      <c r="AR115" s="22">
        <v>5.0000000000000001E-3</v>
      </c>
      <c r="AS115" s="22">
        <f t="shared" si="77"/>
        <v>1.3380000000000001E-2</v>
      </c>
      <c r="AT115" s="21" t="s">
        <v>62</v>
      </c>
      <c r="AU115" s="288">
        <v>0.01</v>
      </c>
      <c r="AV115" s="259">
        <f t="shared" si="78"/>
        <v>2.6760000000000003E-2</v>
      </c>
      <c r="AW115" s="21"/>
      <c r="AX115" s="267">
        <v>2.4E-2</v>
      </c>
      <c r="AY115" s="262">
        <f t="shared" si="79"/>
        <v>6.4224000000000003E-2</v>
      </c>
      <c r="AZ115" s="20"/>
      <c r="BA115" s="267">
        <v>2.7</v>
      </c>
      <c r="BB115" s="262">
        <f t="shared" si="80"/>
        <v>7.225200000000001</v>
      </c>
      <c r="BC115" s="20"/>
      <c r="BD115" s="36">
        <v>0.12</v>
      </c>
      <c r="BE115" s="119">
        <f t="shared" si="81"/>
        <v>0.32112000000000002</v>
      </c>
      <c r="BF115" s="20"/>
      <c r="BG115" s="32">
        <v>0.01</v>
      </c>
      <c r="BH115" s="43">
        <f t="shared" si="82"/>
        <v>2.6760000000000003E-2</v>
      </c>
      <c r="BI115" s="21" t="s">
        <v>62</v>
      </c>
      <c r="BJ115" s="34">
        <v>0.01</v>
      </c>
      <c r="BK115" s="119">
        <f t="shared" si="83"/>
        <v>2.6760000000000003E-2</v>
      </c>
      <c r="BL115" s="20"/>
      <c r="BM115" s="36">
        <v>0.33</v>
      </c>
      <c r="BN115" s="119">
        <f t="shared" si="84"/>
        <v>0.88308000000000009</v>
      </c>
      <c r="BO115" s="18" t="s">
        <v>141</v>
      </c>
      <c r="BP115" s="183" t="s">
        <v>118</v>
      </c>
      <c r="BQ115" s="184"/>
      <c r="BR115" s="6"/>
    </row>
    <row r="116" spans="1:106" ht="15" customHeight="1" x14ac:dyDescent="0.25">
      <c r="A116" s="194">
        <f t="shared" si="58"/>
        <v>42838</v>
      </c>
      <c r="B116" s="182">
        <v>2539</v>
      </c>
      <c r="C116" s="44">
        <v>23.15</v>
      </c>
      <c r="D116" s="59">
        <v>7.5</v>
      </c>
      <c r="E116" s="14">
        <v>1</v>
      </c>
      <c r="F116" s="15">
        <v>1081</v>
      </c>
      <c r="G116" s="22">
        <f t="shared" si="61"/>
        <v>1081</v>
      </c>
      <c r="H116" s="119">
        <f t="shared" si="62"/>
        <v>2744.6590000000001</v>
      </c>
      <c r="I116" s="14">
        <v>1</v>
      </c>
      <c r="J116" s="15">
        <v>1061</v>
      </c>
      <c r="K116" s="15">
        <f t="shared" si="63"/>
        <v>1061</v>
      </c>
      <c r="L116" s="125">
        <f t="shared" si="64"/>
        <v>2693.8789999999999</v>
      </c>
      <c r="M116" s="16">
        <v>319</v>
      </c>
      <c r="N116" s="119">
        <f t="shared" si="65"/>
        <v>809.94100000000003</v>
      </c>
      <c r="O116" s="29">
        <v>89.4</v>
      </c>
      <c r="P116" s="22">
        <v>98.9</v>
      </c>
      <c r="Q116" s="15">
        <v>93</v>
      </c>
      <c r="R116" s="15">
        <f t="shared" si="66"/>
        <v>102.15053763440861</v>
      </c>
      <c r="S116" s="119">
        <f t="shared" si="59"/>
        <v>259.36021505376345</v>
      </c>
      <c r="T116" s="14">
        <v>1</v>
      </c>
      <c r="U116" s="22">
        <v>2.2000000000000002</v>
      </c>
      <c r="V116" s="22">
        <f t="shared" si="67"/>
        <v>2.2000000000000002</v>
      </c>
      <c r="W116" s="119">
        <f t="shared" si="68"/>
        <v>5.5857999999999999</v>
      </c>
      <c r="X116" s="162"/>
      <c r="Y116" s="22">
        <v>1</v>
      </c>
      <c r="Z116" s="119">
        <f t="shared" si="69"/>
        <v>2.5390000000000001</v>
      </c>
      <c r="AA116" s="160">
        <v>21.3</v>
      </c>
      <c r="AB116" s="164">
        <f t="shared" si="60"/>
        <v>54.080700000000007</v>
      </c>
      <c r="AC116" s="29">
        <v>8.91</v>
      </c>
      <c r="AD116" s="147">
        <f t="shared" si="70"/>
        <v>22.622490000000003</v>
      </c>
      <c r="AE116" s="29">
        <v>0.1</v>
      </c>
      <c r="AF116" s="119">
        <f t="shared" si="71"/>
        <v>0.25390000000000001</v>
      </c>
      <c r="AG116" s="31">
        <v>0.2</v>
      </c>
      <c r="AH116" s="119">
        <f t="shared" si="72"/>
        <v>0.50780000000000003</v>
      </c>
      <c r="AI116" s="22">
        <f t="shared" si="73"/>
        <v>21.6</v>
      </c>
      <c r="AJ116" s="22">
        <f t="shared" si="74"/>
        <v>54.842400000000005</v>
      </c>
      <c r="AK116" s="16"/>
      <c r="AL116" s="22">
        <v>0.88</v>
      </c>
      <c r="AM116" s="22">
        <f t="shared" si="75"/>
        <v>2.2343200000000003</v>
      </c>
      <c r="AN116" s="20"/>
      <c r="AO116" s="22">
        <v>0.41</v>
      </c>
      <c r="AP116" s="22">
        <f t="shared" si="76"/>
        <v>1.0409900000000001</v>
      </c>
      <c r="AQ116" s="33"/>
      <c r="AR116" s="22">
        <v>7.0000000000000001E-3</v>
      </c>
      <c r="AS116" s="22">
        <f t="shared" si="77"/>
        <v>1.7773000000000001E-2</v>
      </c>
      <c r="AT116" s="21" t="s">
        <v>62</v>
      </c>
      <c r="AU116" s="288">
        <v>0.01</v>
      </c>
      <c r="AV116" s="260">
        <f t="shared" si="78"/>
        <v>2.5389999999999999E-2</v>
      </c>
      <c r="AW116" s="21"/>
      <c r="AX116" s="267">
        <v>2.3E-2</v>
      </c>
      <c r="AY116" s="263">
        <f t="shared" si="79"/>
        <v>5.8396999999999998E-2</v>
      </c>
      <c r="AZ116" s="20"/>
      <c r="BA116" s="267">
        <v>2.2000000000000002</v>
      </c>
      <c r="BB116" s="263">
        <f t="shared" si="80"/>
        <v>5.5857999999999999</v>
      </c>
      <c r="BC116" s="20"/>
      <c r="BD116" s="37">
        <v>0.1</v>
      </c>
      <c r="BE116" s="119">
        <f t="shared" si="81"/>
        <v>0.25390000000000001</v>
      </c>
      <c r="BF116" s="20"/>
      <c r="BG116" s="32">
        <v>0.01</v>
      </c>
      <c r="BH116" s="43">
        <f t="shared" si="82"/>
        <v>2.5389999999999999E-2</v>
      </c>
      <c r="BI116" s="21" t="s">
        <v>62</v>
      </c>
      <c r="BJ116" s="34">
        <v>0.01</v>
      </c>
      <c r="BK116" s="119">
        <f t="shared" si="83"/>
        <v>2.5389999999999999E-2</v>
      </c>
      <c r="BL116" s="20"/>
      <c r="BM116" s="36">
        <v>0.31</v>
      </c>
      <c r="BN116" s="119">
        <f t="shared" si="84"/>
        <v>0.78709000000000007</v>
      </c>
      <c r="BO116" s="18" t="s">
        <v>141</v>
      </c>
      <c r="BP116" s="183" t="s">
        <v>118</v>
      </c>
      <c r="BQ116" s="184"/>
      <c r="BR116" s="6"/>
    </row>
    <row r="117" spans="1:106" ht="15" customHeight="1" x14ac:dyDescent="0.25">
      <c r="A117" s="194">
        <f t="shared" si="58"/>
        <v>42839</v>
      </c>
      <c r="B117" s="182">
        <v>1144</v>
      </c>
      <c r="C117" s="44">
        <v>21.77</v>
      </c>
      <c r="D117" s="59">
        <v>7.42</v>
      </c>
      <c r="E117" s="14">
        <v>1</v>
      </c>
      <c r="F117" s="15">
        <v>445</v>
      </c>
      <c r="G117" s="22">
        <f t="shared" si="61"/>
        <v>445</v>
      </c>
      <c r="H117" s="119">
        <f t="shared" si="62"/>
        <v>509.08</v>
      </c>
      <c r="I117" s="14">
        <v>1</v>
      </c>
      <c r="J117" s="15">
        <v>419</v>
      </c>
      <c r="K117" s="15">
        <f t="shared" si="63"/>
        <v>419</v>
      </c>
      <c r="L117" s="125">
        <f t="shared" si="64"/>
        <v>479.33600000000001</v>
      </c>
      <c r="M117" s="16">
        <v>130</v>
      </c>
      <c r="N117" s="119">
        <f t="shared" si="65"/>
        <v>148.72</v>
      </c>
      <c r="O117" s="29">
        <v>88.3</v>
      </c>
      <c r="P117" s="22">
        <v>92</v>
      </c>
      <c r="Q117" s="15">
        <v>92</v>
      </c>
      <c r="R117" s="15">
        <f t="shared" si="66"/>
        <v>40.217391304347856</v>
      </c>
      <c r="S117" s="119">
        <f t="shared" si="59"/>
        <v>46.008695652173948</v>
      </c>
      <c r="T117" s="14">
        <v>1</v>
      </c>
      <c r="U117" s="22">
        <v>1.5</v>
      </c>
      <c r="V117" s="22">
        <f t="shared" si="67"/>
        <v>1.5</v>
      </c>
      <c r="W117" s="119">
        <f t="shared" si="68"/>
        <v>1.716</v>
      </c>
      <c r="X117" s="162"/>
      <c r="Y117" s="22">
        <v>0.8</v>
      </c>
      <c r="Z117" s="119">
        <f t="shared" si="69"/>
        <v>0.91520000000000001</v>
      </c>
      <c r="AA117" s="160">
        <v>11.4</v>
      </c>
      <c r="AB117" s="164">
        <f t="shared" si="60"/>
        <v>13.041600000000001</v>
      </c>
      <c r="AC117" s="29">
        <v>4.8099999999999996</v>
      </c>
      <c r="AD117" s="147">
        <f t="shared" si="70"/>
        <v>5.5026399999999995</v>
      </c>
      <c r="AE117" s="29">
        <v>0.1</v>
      </c>
      <c r="AF117" s="119">
        <f t="shared" si="71"/>
        <v>0.1144</v>
      </c>
      <c r="AG117" s="31">
        <v>0.2</v>
      </c>
      <c r="AH117" s="119">
        <f t="shared" si="72"/>
        <v>0.2288</v>
      </c>
      <c r="AI117" s="22">
        <f t="shared" si="73"/>
        <v>11.7</v>
      </c>
      <c r="AJ117" s="22">
        <f t="shared" si="74"/>
        <v>13.384799999999998</v>
      </c>
      <c r="AK117" s="16"/>
      <c r="AL117" s="22">
        <v>0.17</v>
      </c>
      <c r="AM117" s="22">
        <f t="shared" si="75"/>
        <v>0.19448000000000001</v>
      </c>
      <c r="AN117" s="20"/>
      <c r="AO117" s="22">
        <v>0.28000000000000003</v>
      </c>
      <c r="AP117" s="22">
        <f t="shared" si="76"/>
        <v>0.32032000000000005</v>
      </c>
      <c r="AQ117" s="33" t="s">
        <v>62</v>
      </c>
      <c r="AR117" s="22">
        <v>5.0000000000000001E-3</v>
      </c>
      <c r="AS117" s="22">
        <f t="shared" si="77"/>
        <v>5.7199999999999994E-3</v>
      </c>
      <c r="AT117" s="21" t="s">
        <v>62</v>
      </c>
      <c r="AU117" s="288">
        <v>0.01</v>
      </c>
      <c r="AV117" s="259">
        <f t="shared" si="78"/>
        <v>1.1439999999999999E-2</v>
      </c>
      <c r="AW117" s="21"/>
      <c r="AX117" s="267">
        <v>8.0000000000000002E-3</v>
      </c>
      <c r="AY117" s="262">
        <f t="shared" si="79"/>
        <v>9.1520000000000004E-3</v>
      </c>
      <c r="AZ117" s="20"/>
      <c r="BA117" s="267">
        <v>0.56999999999999995</v>
      </c>
      <c r="BB117" s="262">
        <f t="shared" si="80"/>
        <v>0.65207999999999988</v>
      </c>
      <c r="BC117" s="20"/>
      <c r="BD117" s="36">
        <v>0.06</v>
      </c>
      <c r="BE117" s="119">
        <f t="shared" si="81"/>
        <v>6.8640000000000007E-2</v>
      </c>
      <c r="BF117" s="20" t="s">
        <v>62</v>
      </c>
      <c r="BG117" s="32">
        <v>0.01</v>
      </c>
      <c r="BH117" s="43">
        <f t="shared" si="82"/>
        <v>1.1439999999999999E-2</v>
      </c>
      <c r="BI117" s="21" t="s">
        <v>62</v>
      </c>
      <c r="BJ117" s="34">
        <v>0.01</v>
      </c>
      <c r="BK117" s="119">
        <f t="shared" si="83"/>
        <v>1.1439999999999999E-2</v>
      </c>
      <c r="BL117" s="20"/>
      <c r="BM117" s="36">
        <v>0.31</v>
      </c>
      <c r="BN117" s="119">
        <f t="shared" si="84"/>
        <v>0.35464000000000001</v>
      </c>
      <c r="BO117" s="18" t="s">
        <v>141</v>
      </c>
      <c r="BP117" s="183" t="s">
        <v>118</v>
      </c>
      <c r="BQ117" s="184"/>
      <c r="BR117" s="6"/>
    </row>
    <row r="118" spans="1:106" ht="15" customHeight="1" x14ac:dyDescent="0.25">
      <c r="A118" s="194">
        <f t="shared" si="58"/>
        <v>42840</v>
      </c>
      <c r="B118" s="182">
        <v>1265</v>
      </c>
      <c r="C118" s="44">
        <v>19.399999999999999</v>
      </c>
      <c r="D118" s="59">
        <v>7.65</v>
      </c>
      <c r="E118" s="14">
        <v>1</v>
      </c>
      <c r="F118" s="15">
        <v>138</v>
      </c>
      <c r="G118" s="22">
        <f t="shared" si="61"/>
        <v>138</v>
      </c>
      <c r="H118" s="119">
        <f t="shared" si="62"/>
        <v>174.57</v>
      </c>
      <c r="I118" s="14">
        <v>1</v>
      </c>
      <c r="J118" s="15">
        <v>122</v>
      </c>
      <c r="K118" s="15">
        <f t="shared" si="63"/>
        <v>122</v>
      </c>
      <c r="L118" s="125">
        <f t="shared" si="64"/>
        <v>154.33000000000001</v>
      </c>
      <c r="M118" s="16">
        <v>43</v>
      </c>
      <c r="N118" s="119">
        <f t="shared" si="65"/>
        <v>54.395000000000003</v>
      </c>
      <c r="O118" s="29">
        <v>88.5</v>
      </c>
      <c r="P118" s="22">
        <v>91</v>
      </c>
      <c r="Q118" s="15">
        <v>94</v>
      </c>
      <c r="R118" s="15">
        <f t="shared" si="66"/>
        <v>26.595744680851062</v>
      </c>
      <c r="S118" s="119">
        <f t="shared" si="59"/>
        <v>33.643617021276597</v>
      </c>
      <c r="T118" s="14">
        <v>1</v>
      </c>
      <c r="U118" s="22">
        <v>0.95</v>
      </c>
      <c r="V118" s="22">
        <f t="shared" si="67"/>
        <v>0.95</v>
      </c>
      <c r="W118" s="119">
        <f t="shared" si="68"/>
        <v>1.2017500000000001</v>
      </c>
      <c r="X118" s="162"/>
      <c r="Y118" s="22">
        <v>0.7</v>
      </c>
      <c r="Z118" s="119">
        <f t="shared" si="69"/>
        <v>0.88549999999999995</v>
      </c>
      <c r="AA118" s="160">
        <v>5.6</v>
      </c>
      <c r="AB118" s="164">
        <f t="shared" si="60"/>
        <v>7.0839999999999996</v>
      </c>
      <c r="AC118" s="29">
        <v>8.5</v>
      </c>
      <c r="AD118" s="147">
        <f t="shared" si="70"/>
        <v>10.7525</v>
      </c>
      <c r="AE118" s="29">
        <v>0.1</v>
      </c>
      <c r="AF118" s="119">
        <f t="shared" si="71"/>
        <v>0.1265</v>
      </c>
      <c r="AG118" s="31">
        <v>0.2</v>
      </c>
      <c r="AH118" s="119">
        <f t="shared" si="72"/>
        <v>0.253</v>
      </c>
      <c r="AI118" s="22">
        <f t="shared" si="73"/>
        <v>5.8999999999999995</v>
      </c>
      <c r="AJ118" s="22">
        <f t="shared" si="74"/>
        <v>7.4634999999999989</v>
      </c>
      <c r="AK118" s="16"/>
      <c r="AL118" s="22">
        <v>0.23</v>
      </c>
      <c r="AM118" s="22">
        <f t="shared" si="75"/>
        <v>0.29094999999999999</v>
      </c>
      <c r="AN118" s="20"/>
      <c r="AO118" s="22">
        <v>0.15</v>
      </c>
      <c r="AP118" s="22">
        <f t="shared" si="76"/>
        <v>0.18975</v>
      </c>
      <c r="AQ118" s="33" t="s">
        <v>62</v>
      </c>
      <c r="AR118" s="22">
        <v>5.0000000000000001E-3</v>
      </c>
      <c r="AS118" s="22">
        <f t="shared" si="77"/>
        <v>6.3249999999999999E-3</v>
      </c>
      <c r="AT118" s="21" t="s">
        <v>62</v>
      </c>
      <c r="AU118" s="288">
        <v>0.01</v>
      </c>
      <c r="AV118" s="260">
        <f t="shared" si="78"/>
        <v>1.265E-2</v>
      </c>
      <c r="AW118" s="21"/>
      <c r="AX118" s="267">
        <v>8.0000000000000002E-3</v>
      </c>
      <c r="AY118" s="263">
        <f t="shared" si="79"/>
        <v>1.0120000000000001E-2</v>
      </c>
      <c r="AZ118" s="20"/>
      <c r="BA118" s="267">
        <v>0.24</v>
      </c>
      <c r="BB118" s="263">
        <f t="shared" si="80"/>
        <v>0.30359999999999998</v>
      </c>
      <c r="BC118" s="20"/>
      <c r="BD118" s="37">
        <v>0.03</v>
      </c>
      <c r="BE118" s="119">
        <f t="shared" si="81"/>
        <v>3.7949999999999998E-2</v>
      </c>
      <c r="BF118" s="20" t="s">
        <v>62</v>
      </c>
      <c r="BG118" s="32">
        <v>0.01</v>
      </c>
      <c r="BH118" s="43">
        <f t="shared" si="82"/>
        <v>1.265E-2</v>
      </c>
      <c r="BI118" s="21" t="s">
        <v>62</v>
      </c>
      <c r="BJ118" s="34">
        <v>0.01</v>
      </c>
      <c r="BK118" s="119">
        <f t="shared" si="83"/>
        <v>1.265E-2</v>
      </c>
      <c r="BL118" s="20"/>
      <c r="BM118" s="36">
        <v>0.26</v>
      </c>
      <c r="BN118" s="119">
        <f t="shared" si="84"/>
        <v>0.32890000000000003</v>
      </c>
      <c r="BO118" s="18" t="s">
        <v>141</v>
      </c>
      <c r="BP118" s="183" t="s">
        <v>118</v>
      </c>
      <c r="BQ118" s="184"/>
      <c r="BR118" s="6"/>
    </row>
    <row r="119" spans="1:106" ht="15" customHeight="1" x14ac:dyDescent="0.25">
      <c r="A119" s="194">
        <f t="shared" si="58"/>
        <v>42841</v>
      </c>
      <c r="B119" s="182">
        <v>1047</v>
      </c>
      <c r="C119" s="44">
        <v>17.78</v>
      </c>
      <c r="D119" s="59">
        <v>7.52</v>
      </c>
      <c r="E119" s="14">
        <v>1</v>
      </c>
      <c r="F119" s="15">
        <v>34</v>
      </c>
      <c r="G119" s="22">
        <f t="shared" si="61"/>
        <v>34</v>
      </c>
      <c r="H119" s="119">
        <f t="shared" si="62"/>
        <v>35.597999999999999</v>
      </c>
      <c r="I119" s="14">
        <v>1</v>
      </c>
      <c r="J119" s="15">
        <v>32</v>
      </c>
      <c r="K119" s="15">
        <f t="shared" si="63"/>
        <v>32</v>
      </c>
      <c r="L119" s="125">
        <f t="shared" si="64"/>
        <v>33.503999999999998</v>
      </c>
      <c r="M119" s="16">
        <v>13</v>
      </c>
      <c r="N119" s="119">
        <f t="shared" si="65"/>
        <v>13.611000000000001</v>
      </c>
      <c r="O119" s="29">
        <v>90.5</v>
      </c>
      <c r="P119" s="22">
        <v>91.7</v>
      </c>
      <c r="Q119" s="15">
        <v>99</v>
      </c>
      <c r="R119" s="15">
        <f t="shared" si="66"/>
        <v>12.12121212121215</v>
      </c>
      <c r="S119" s="119">
        <f t="shared" si="59"/>
        <v>12.690909090909122</v>
      </c>
      <c r="T119" s="14">
        <v>1</v>
      </c>
      <c r="U119" s="22">
        <v>0.77</v>
      </c>
      <c r="V119" s="22">
        <f t="shared" si="67"/>
        <v>0.77</v>
      </c>
      <c r="W119" s="119">
        <f t="shared" si="68"/>
        <v>0.80619000000000007</v>
      </c>
      <c r="X119" s="162"/>
      <c r="Y119" s="22">
        <v>0.2</v>
      </c>
      <c r="Z119" s="119">
        <f t="shared" si="69"/>
        <v>0.2094</v>
      </c>
      <c r="AA119" s="160">
        <v>3.8</v>
      </c>
      <c r="AB119" s="164">
        <f t="shared" si="60"/>
        <v>3.9785999999999997</v>
      </c>
      <c r="AC119" s="29">
        <v>2.2000000000000002</v>
      </c>
      <c r="AD119" s="147">
        <f t="shared" si="70"/>
        <v>2.3033999999999999</v>
      </c>
      <c r="AE119" s="29">
        <v>0.24099999999999999</v>
      </c>
      <c r="AF119" s="119">
        <f t="shared" si="71"/>
        <v>0.25232700000000002</v>
      </c>
      <c r="AG119" s="31">
        <v>1.7330000000000001</v>
      </c>
      <c r="AH119" s="119">
        <f t="shared" si="72"/>
        <v>1.814451</v>
      </c>
      <c r="AI119" s="22">
        <f t="shared" si="73"/>
        <v>5.7739999999999991</v>
      </c>
      <c r="AJ119" s="22">
        <f t="shared" si="74"/>
        <v>6.0453779999999986</v>
      </c>
      <c r="AK119" s="16" t="s">
        <v>62</v>
      </c>
      <c r="AL119" s="22">
        <v>0.1</v>
      </c>
      <c r="AM119" s="22">
        <f t="shared" si="75"/>
        <v>0.1047</v>
      </c>
      <c r="AN119" s="20"/>
      <c r="AO119" s="22">
        <v>7.0000000000000007E-2</v>
      </c>
      <c r="AP119" s="22">
        <f t="shared" si="76"/>
        <v>7.3290000000000008E-2</v>
      </c>
      <c r="AQ119" s="33" t="s">
        <v>62</v>
      </c>
      <c r="AR119" s="22">
        <v>5.0000000000000001E-3</v>
      </c>
      <c r="AS119" s="22">
        <f t="shared" si="77"/>
        <v>5.2350000000000001E-3</v>
      </c>
      <c r="AT119" s="21" t="s">
        <v>62</v>
      </c>
      <c r="AU119" s="288">
        <v>0.01</v>
      </c>
      <c r="AV119" s="259">
        <f t="shared" si="78"/>
        <v>1.047E-2</v>
      </c>
      <c r="AW119" s="21"/>
      <c r="AX119" s="267">
        <v>6.0000000000000001E-3</v>
      </c>
      <c r="AY119" s="262">
        <f t="shared" si="79"/>
        <v>6.2820000000000003E-3</v>
      </c>
      <c r="AZ119" s="20"/>
      <c r="BA119" s="267">
        <v>0.21</v>
      </c>
      <c r="BB119" s="262">
        <f t="shared" si="80"/>
        <v>0.21987000000000001</v>
      </c>
      <c r="BC119" s="20"/>
      <c r="BD119" s="36">
        <v>0.02</v>
      </c>
      <c r="BE119" s="119">
        <f t="shared" si="81"/>
        <v>2.094E-2</v>
      </c>
      <c r="BF119" s="20" t="s">
        <v>62</v>
      </c>
      <c r="BG119" s="32">
        <v>0.01</v>
      </c>
      <c r="BH119" s="43">
        <f t="shared" si="82"/>
        <v>1.047E-2</v>
      </c>
      <c r="BI119" s="21" t="s">
        <v>62</v>
      </c>
      <c r="BJ119" s="34">
        <v>0.01</v>
      </c>
      <c r="BK119" s="119">
        <f t="shared" si="83"/>
        <v>1.047E-2</v>
      </c>
      <c r="BL119" s="20"/>
      <c r="BM119" s="36">
        <v>0.26</v>
      </c>
      <c r="BN119" s="119">
        <f t="shared" si="84"/>
        <v>0.27222000000000002</v>
      </c>
      <c r="BO119" s="18" t="s">
        <v>141</v>
      </c>
      <c r="BP119" s="183" t="s">
        <v>118</v>
      </c>
      <c r="BQ119" s="184"/>
      <c r="BR119" s="6"/>
    </row>
    <row r="120" spans="1:106" ht="15" customHeight="1" x14ac:dyDescent="0.25">
      <c r="A120" s="194">
        <f t="shared" si="58"/>
        <v>42842</v>
      </c>
      <c r="B120" s="182">
        <v>1250</v>
      </c>
      <c r="C120" s="44">
        <v>17.05</v>
      </c>
      <c r="D120" s="59">
        <v>7.56</v>
      </c>
      <c r="E120" s="14">
        <v>1</v>
      </c>
      <c r="F120" s="15">
        <v>69</v>
      </c>
      <c r="G120" s="22">
        <f t="shared" si="61"/>
        <v>69</v>
      </c>
      <c r="H120" s="119">
        <f t="shared" si="62"/>
        <v>86.25</v>
      </c>
      <c r="I120" s="14">
        <v>1</v>
      </c>
      <c r="J120" s="15">
        <v>55</v>
      </c>
      <c r="K120" s="15">
        <f t="shared" si="63"/>
        <v>55</v>
      </c>
      <c r="L120" s="125">
        <f t="shared" si="64"/>
        <v>68.75</v>
      </c>
      <c r="M120" s="16">
        <v>21</v>
      </c>
      <c r="N120" s="119">
        <f t="shared" si="65"/>
        <v>26.25</v>
      </c>
      <c r="O120" s="29">
        <v>89.1</v>
      </c>
      <c r="P120" s="22">
        <v>91</v>
      </c>
      <c r="Q120" s="15">
        <v>99</v>
      </c>
      <c r="R120" s="15">
        <f t="shared" si="66"/>
        <v>19.191919191919251</v>
      </c>
      <c r="S120" s="119">
        <f t="shared" si="59"/>
        <v>23.989898989899061</v>
      </c>
      <c r="T120" s="14">
        <v>1</v>
      </c>
      <c r="U120" s="22">
        <v>0.93</v>
      </c>
      <c r="V120" s="22">
        <f t="shared" si="67"/>
        <v>0.93</v>
      </c>
      <c r="W120" s="119">
        <f t="shared" si="68"/>
        <v>1.1625000000000001</v>
      </c>
      <c r="X120" s="162"/>
      <c r="Y120" s="22">
        <v>0.2</v>
      </c>
      <c r="Z120" s="119">
        <f t="shared" si="69"/>
        <v>0.25</v>
      </c>
      <c r="AA120" s="160">
        <v>4.3</v>
      </c>
      <c r="AB120" s="164">
        <f t="shared" si="60"/>
        <v>5.375</v>
      </c>
      <c r="AC120" s="29">
        <v>1.54</v>
      </c>
      <c r="AD120" s="147">
        <f t="shared" si="70"/>
        <v>1.925</v>
      </c>
      <c r="AE120" s="29">
        <v>0.28000000000000003</v>
      </c>
      <c r="AF120" s="119">
        <f t="shared" si="71"/>
        <v>0.35000000000000003</v>
      </c>
      <c r="AG120" s="31">
        <v>1.74</v>
      </c>
      <c r="AH120" s="119">
        <f t="shared" si="72"/>
        <v>2.1749999999999998</v>
      </c>
      <c r="AI120" s="22">
        <f t="shared" si="73"/>
        <v>6.32</v>
      </c>
      <c r="AJ120" s="22">
        <f t="shared" si="74"/>
        <v>7.9</v>
      </c>
      <c r="AK120" s="16" t="s">
        <v>62</v>
      </c>
      <c r="AL120" s="22">
        <v>0.1</v>
      </c>
      <c r="AM120" s="22">
        <f t="shared" si="75"/>
        <v>0.125</v>
      </c>
      <c r="AN120" s="20"/>
      <c r="AO120" s="22">
        <v>0.12</v>
      </c>
      <c r="AP120" s="22">
        <f t="shared" si="76"/>
        <v>0.15</v>
      </c>
      <c r="AQ120" s="33" t="s">
        <v>62</v>
      </c>
      <c r="AR120" s="22">
        <v>5.0000000000000001E-3</v>
      </c>
      <c r="AS120" s="22">
        <f t="shared" si="77"/>
        <v>6.2500000000000003E-3</v>
      </c>
      <c r="AT120" s="21" t="s">
        <v>62</v>
      </c>
      <c r="AU120" s="288">
        <v>0.01</v>
      </c>
      <c r="AV120" s="260">
        <f t="shared" si="78"/>
        <v>1.2500000000000001E-2</v>
      </c>
      <c r="AW120" s="21"/>
      <c r="AX120" s="267">
        <v>8.9999999999999993E-3</v>
      </c>
      <c r="AY120" s="263">
        <f t="shared" si="79"/>
        <v>1.125E-2</v>
      </c>
      <c r="AZ120" s="20"/>
      <c r="BA120" s="267">
        <v>0.52</v>
      </c>
      <c r="BB120" s="263">
        <f t="shared" si="80"/>
        <v>0.65</v>
      </c>
      <c r="BC120" s="20"/>
      <c r="BD120" s="37">
        <v>0.03</v>
      </c>
      <c r="BE120" s="119">
        <f t="shared" si="81"/>
        <v>3.7499999999999999E-2</v>
      </c>
      <c r="BF120" s="20" t="s">
        <v>62</v>
      </c>
      <c r="BG120" s="32">
        <v>0.01</v>
      </c>
      <c r="BH120" s="43">
        <f t="shared" si="82"/>
        <v>1.2500000000000001E-2</v>
      </c>
      <c r="BI120" s="21" t="s">
        <v>62</v>
      </c>
      <c r="BJ120" s="34">
        <v>0.01</v>
      </c>
      <c r="BK120" s="119">
        <f t="shared" si="83"/>
        <v>1.2500000000000001E-2</v>
      </c>
      <c r="BL120" s="20"/>
      <c r="BM120" s="36">
        <v>0.32</v>
      </c>
      <c r="BN120" s="119">
        <f t="shared" si="84"/>
        <v>0.4</v>
      </c>
      <c r="BO120" s="18" t="s">
        <v>141</v>
      </c>
      <c r="BP120" s="183" t="s">
        <v>118</v>
      </c>
      <c r="BQ120" s="184"/>
      <c r="BR120" s="6"/>
    </row>
    <row r="121" spans="1:106" ht="15" customHeight="1" x14ac:dyDescent="0.25">
      <c r="A121" s="194">
        <f t="shared" si="58"/>
        <v>42843</v>
      </c>
      <c r="B121" s="182">
        <v>2141</v>
      </c>
      <c r="C121" s="44">
        <v>17.93</v>
      </c>
      <c r="D121" s="59">
        <v>7.81</v>
      </c>
      <c r="E121" s="14">
        <v>1</v>
      </c>
      <c r="F121" s="15">
        <v>574</v>
      </c>
      <c r="G121" s="22">
        <f t="shared" si="61"/>
        <v>574</v>
      </c>
      <c r="H121" s="119">
        <f t="shared" si="62"/>
        <v>1228.934</v>
      </c>
      <c r="I121" s="14">
        <v>1</v>
      </c>
      <c r="J121" s="15">
        <v>533</v>
      </c>
      <c r="K121" s="15">
        <f t="shared" si="63"/>
        <v>533</v>
      </c>
      <c r="L121" s="125">
        <f t="shared" si="64"/>
        <v>1141.153</v>
      </c>
      <c r="M121" s="16">
        <v>216</v>
      </c>
      <c r="N121" s="119">
        <f t="shared" si="65"/>
        <v>462.45600000000002</v>
      </c>
      <c r="O121" s="29">
        <v>88.6</v>
      </c>
      <c r="P121" s="22">
        <v>92.6</v>
      </c>
      <c r="Q121" s="15">
        <v>98</v>
      </c>
      <c r="R121" s="15">
        <f t="shared" si="66"/>
        <v>40.816326530612244</v>
      </c>
      <c r="S121" s="119">
        <f t="shared" si="59"/>
        <v>87.387755102040813</v>
      </c>
      <c r="T121" s="14">
        <v>1</v>
      </c>
      <c r="U121" s="22">
        <v>1.6</v>
      </c>
      <c r="V121" s="22">
        <f t="shared" si="67"/>
        <v>1.6</v>
      </c>
      <c r="W121" s="119">
        <f t="shared" si="68"/>
        <v>3.4256000000000002</v>
      </c>
      <c r="X121" s="162" t="s">
        <v>62</v>
      </c>
      <c r="Y121" s="22">
        <v>0.5</v>
      </c>
      <c r="Z121" s="119">
        <f t="shared" si="69"/>
        <v>1.0705</v>
      </c>
      <c r="AA121" s="160">
        <v>15.3</v>
      </c>
      <c r="AB121" s="164">
        <f t="shared" si="60"/>
        <v>32.757300000000001</v>
      </c>
      <c r="AC121" s="29">
        <v>37.25</v>
      </c>
      <c r="AD121" s="147">
        <f t="shared" si="70"/>
        <v>79.752250000000004</v>
      </c>
      <c r="AE121" s="29">
        <v>0.13500000000000001</v>
      </c>
      <c r="AF121" s="119">
        <f t="shared" si="71"/>
        <v>0.28903500000000004</v>
      </c>
      <c r="AG121" s="31">
        <v>0.98199999999999998</v>
      </c>
      <c r="AH121" s="119">
        <f t="shared" si="72"/>
        <v>2.1024620000000001</v>
      </c>
      <c r="AI121" s="22">
        <f t="shared" si="73"/>
        <v>16.417000000000002</v>
      </c>
      <c r="AJ121" s="22">
        <f t="shared" si="74"/>
        <v>35.148797000000009</v>
      </c>
      <c r="AK121" s="16"/>
      <c r="AL121" s="22">
        <v>0.42</v>
      </c>
      <c r="AM121" s="22">
        <f t="shared" si="75"/>
        <v>0.89921999999999991</v>
      </c>
      <c r="AN121" s="20"/>
      <c r="AO121" s="22">
        <v>0.23</v>
      </c>
      <c r="AP121" s="22">
        <f t="shared" si="76"/>
        <v>0.49243000000000003</v>
      </c>
      <c r="AQ121" s="33" t="s">
        <v>62</v>
      </c>
      <c r="AR121" s="22">
        <v>5.0000000000000001E-3</v>
      </c>
      <c r="AS121" s="22">
        <f t="shared" si="77"/>
        <v>1.0704999999999999E-2</v>
      </c>
      <c r="AT121" s="21" t="s">
        <v>62</v>
      </c>
      <c r="AU121" s="288">
        <v>0.01</v>
      </c>
      <c r="AV121" s="259">
        <f t="shared" si="78"/>
        <v>2.1409999999999998E-2</v>
      </c>
      <c r="AW121" s="21"/>
      <c r="AX121" s="267">
        <v>8.0000000000000002E-3</v>
      </c>
      <c r="AY121" s="262">
        <f t="shared" si="79"/>
        <v>1.7128000000000001E-2</v>
      </c>
      <c r="AZ121" s="20"/>
      <c r="BA121" s="267">
        <v>0.71</v>
      </c>
      <c r="BB121" s="262">
        <f t="shared" si="80"/>
        <v>1.5201099999999999</v>
      </c>
      <c r="BC121" s="20"/>
      <c r="BD121" s="36">
        <v>0.05</v>
      </c>
      <c r="BE121" s="119">
        <f t="shared" si="81"/>
        <v>0.10705000000000001</v>
      </c>
      <c r="BF121" s="20" t="s">
        <v>62</v>
      </c>
      <c r="BG121" s="32">
        <v>0.01</v>
      </c>
      <c r="BH121" s="43">
        <f t="shared" si="82"/>
        <v>2.1409999999999998E-2</v>
      </c>
      <c r="BI121" s="21" t="s">
        <v>62</v>
      </c>
      <c r="BJ121" s="34">
        <v>0.01</v>
      </c>
      <c r="BK121" s="119">
        <f t="shared" si="83"/>
        <v>2.1409999999999998E-2</v>
      </c>
      <c r="BL121" s="20"/>
      <c r="BM121" s="36">
        <v>0.34</v>
      </c>
      <c r="BN121" s="119">
        <f t="shared" si="84"/>
        <v>0.72794000000000003</v>
      </c>
      <c r="BO121" s="18" t="s">
        <v>141</v>
      </c>
      <c r="BP121" s="183" t="s">
        <v>118</v>
      </c>
      <c r="BQ121" s="184"/>
      <c r="BR121" s="6"/>
    </row>
    <row r="122" spans="1:106" ht="15" customHeight="1" x14ac:dyDescent="0.25">
      <c r="A122" s="194">
        <f t="shared" si="58"/>
        <v>42844</v>
      </c>
      <c r="B122" s="182">
        <v>2343</v>
      </c>
      <c r="C122" s="44">
        <v>20.63</v>
      </c>
      <c r="D122" s="59">
        <v>7.64</v>
      </c>
      <c r="E122" s="14">
        <v>1</v>
      </c>
      <c r="F122" s="15">
        <v>1123</v>
      </c>
      <c r="G122" s="22">
        <f t="shared" si="61"/>
        <v>1123</v>
      </c>
      <c r="H122" s="119">
        <f t="shared" si="62"/>
        <v>2631.1889999999999</v>
      </c>
      <c r="I122" s="14">
        <v>1</v>
      </c>
      <c r="J122" s="15">
        <v>1116</v>
      </c>
      <c r="K122" s="15">
        <f t="shared" si="63"/>
        <v>1116</v>
      </c>
      <c r="L122" s="125">
        <f t="shared" si="64"/>
        <v>2614.788</v>
      </c>
      <c r="M122" s="16">
        <v>455</v>
      </c>
      <c r="N122" s="119">
        <f t="shared" si="65"/>
        <v>1066.0650000000001</v>
      </c>
      <c r="O122" s="29">
        <v>89.8</v>
      </c>
      <c r="P122" s="22">
        <v>98.9</v>
      </c>
      <c r="Q122" s="15">
        <v>97</v>
      </c>
      <c r="R122" s="15">
        <f t="shared" si="66"/>
        <v>93.814432989690815</v>
      </c>
      <c r="S122" s="119">
        <f t="shared" si="59"/>
        <v>219.80721649484556</v>
      </c>
      <c r="T122" s="14">
        <v>1</v>
      </c>
      <c r="U122" s="22">
        <v>2.4</v>
      </c>
      <c r="V122" s="22">
        <f t="shared" si="67"/>
        <v>2.4</v>
      </c>
      <c r="W122" s="119">
        <f t="shared" si="68"/>
        <v>5.6231999999999998</v>
      </c>
      <c r="X122" s="162"/>
      <c r="Y122" s="22">
        <v>0.9</v>
      </c>
      <c r="Z122" s="119">
        <f t="shared" si="69"/>
        <v>2.1087000000000002</v>
      </c>
      <c r="AA122" s="160">
        <v>22.1</v>
      </c>
      <c r="AB122" s="164">
        <f t="shared" si="60"/>
        <v>51.780300000000004</v>
      </c>
      <c r="AC122" s="29">
        <v>10.32</v>
      </c>
      <c r="AD122" s="147">
        <f t="shared" si="70"/>
        <v>24.179760000000002</v>
      </c>
      <c r="AE122" s="29">
        <v>0.1</v>
      </c>
      <c r="AF122" s="119">
        <f t="shared" si="71"/>
        <v>0.23430000000000001</v>
      </c>
      <c r="AG122" s="31">
        <v>0.2</v>
      </c>
      <c r="AH122" s="119">
        <f t="shared" si="72"/>
        <v>0.46860000000000002</v>
      </c>
      <c r="AI122" s="22">
        <f t="shared" si="73"/>
        <v>22.400000000000002</v>
      </c>
      <c r="AJ122" s="22">
        <f t="shared" si="74"/>
        <v>52.483200000000004</v>
      </c>
      <c r="AK122" s="16"/>
      <c r="AL122" s="22">
        <v>1.1200000000000001</v>
      </c>
      <c r="AM122" s="22">
        <f t="shared" si="75"/>
        <v>2.6241600000000003</v>
      </c>
      <c r="AN122" s="20"/>
      <c r="AO122" s="22">
        <v>0.43</v>
      </c>
      <c r="AP122" s="22">
        <f t="shared" si="76"/>
        <v>1.00749</v>
      </c>
      <c r="AQ122" s="33"/>
      <c r="AR122" s="22">
        <v>8.0000000000000002E-3</v>
      </c>
      <c r="AS122" s="22">
        <f t="shared" si="77"/>
        <v>1.8744E-2</v>
      </c>
      <c r="AT122" s="21" t="s">
        <v>62</v>
      </c>
      <c r="AU122" s="288">
        <v>0.01</v>
      </c>
      <c r="AV122" s="260">
        <f t="shared" si="78"/>
        <v>2.3429999999999999E-2</v>
      </c>
      <c r="AW122" s="21"/>
      <c r="AX122" s="267">
        <v>0.02</v>
      </c>
      <c r="AY122" s="263">
        <f t="shared" si="79"/>
        <v>4.6859999999999999E-2</v>
      </c>
      <c r="AZ122" s="20"/>
      <c r="BA122" s="267">
        <v>3.1</v>
      </c>
      <c r="BB122" s="263">
        <f t="shared" si="80"/>
        <v>7.2633000000000001</v>
      </c>
      <c r="BC122" s="20"/>
      <c r="BD122" s="37">
        <v>0.11</v>
      </c>
      <c r="BE122" s="119">
        <f t="shared" si="81"/>
        <v>0.25773000000000001</v>
      </c>
      <c r="BF122" s="20"/>
      <c r="BG122" s="32">
        <v>0.02</v>
      </c>
      <c r="BH122" s="43">
        <f t="shared" si="82"/>
        <v>4.6859999999999999E-2</v>
      </c>
      <c r="BI122" s="21" t="s">
        <v>62</v>
      </c>
      <c r="BJ122" s="34">
        <v>0.01</v>
      </c>
      <c r="BK122" s="119">
        <f t="shared" si="83"/>
        <v>2.3429999999999999E-2</v>
      </c>
      <c r="BL122" s="20"/>
      <c r="BM122" s="36">
        <v>0.33</v>
      </c>
      <c r="BN122" s="119">
        <f t="shared" si="84"/>
        <v>0.77319000000000004</v>
      </c>
      <c r="BO122" s="18" t="s">
        <v>141</v>
      </c>
      <c r="BP122" s="183" t="s">
        <v>118</v>
      </c>
      <c r="BQ122" s="184"/>
      <c r="BR122" s="6"/>
    </row>
    <row r="123" spans="1:106" ht="15" customHeight="1" x14ac:dyDescent="0.25">
      <c r="A123" s="194">
        <f t="shared" si="58"/>
        <v>42845</v>
      </c>
      <c r="B123" s="182">
        <v>2412</v>
      </c>
      <c r="C123" s="44">
        <v>21.39</v>
      </c>
      <c r="D123" s="59">
        <v>7.66</v>
      </c>
      <c r="E123" s="14">
        <v>2</v>
      </c>
      <c r="F123" s="15">
        <v>835</v>
      </c>
      <c r="G123" s="22">
        <f t="shared" si="61"/>
        <v>1670</v>
      </c>
      <c r="H123" s="119">
        <f t="shared" si="62"/>
        <v>4028.04</v>
      </c>
      <c r="I123" s="14">
        <v>2</v>
      </c>
      <c r="J123" s="15">
        <v>828</v>
      </c>
      <c r="K123" s="15">
        <f t="shared" si="63"/>
        <v>1656</v>
      </c>
      <c r="L123" s="125">
        <f t="shared" si="64"/>
        <v>3994.2719999999999</v>
      </c>
      <c r="M123" s="16">
        <v>534</v>
      </c>
      <c r="N123" s="119">
        <f t="shared" si="65"/>
        <v>1288.008</v>
      </c>
      <c r="O123" s="29">
        <v>89</v>
      </c>
      <c r="P123" s="22">
        <v>97.5</v>
      </c>
      <c r="Q123" s="15">
        <v>100</v>
      </c>
      <c r="R123" s="15">
        <f t="shared" si="66"/>
        <v>85</v>
      </c>
      <c r="S123" s="119">
        <f t="shared" si="59"/>
        <v>205.02</v>
      </c>
      <c r="T123" s="14">
        <v>1</v>
      </c>
      <c r="U123" s="22">
        <v>1.4</v>
      </c>
      <c r="V123" s="22">
        <f t="shared" si="67"/>
        <v>1.4</v>
      </c>
      <c r="W123" s="119">
        <f t="shared" si="68"/>
        <v>3.3767999999999998</v>
      </c>
      <c r="X123" s="162"/>
      <c r="Y123" s="22">
        <v>1.2</v>
      </c>
      <c r="Z123" s="119">
        <f t="shared" si="69"/>
        <v>2.8944000000000001</v>
      </c>
      <c r="AA123" s="160">
        <v>21.6</v>
      </c>
      <c r="AB123" s="164">
        <f t="shared" si="60"/>
        <v>52.099200000000003</v>
      </c>
      <c r="AC123" s="29">
        <v>9.7200000000000006</v>
      </c>
      <c r="AD123" s="147">
        <f t="shared" si="70"/>
        <v>23.444640000000003</v>
      </c>
      <c r="AE123" s="29">
        <v>0.186</v>
      </c>
      <c r="AF123" s="119">
        <f t="shared" si="71"/>
        <v>0.44863200000000003</v>
      </c>
      <c r="AG123" s="31">
        <v>0.40799999999999997</v>
      </c>
      <c r="AH123" s="119">
        <f t="shared" si="72"/>
        <v>0.98409599999999986</v>
      </c>
      <c r="AI123" s="22">
        <f t="shared" si="73"/>
        <v>22.194000000000003</v>
      </c>
      <c r="AJ123" s="22">
        <f t="shared" si="74"/>
        <v>53.531928000000008</v>
      </c>
      <c r="AK123" s="16"/>
      <c r="AL123" s="22">
        <v>0.95</v>
      </c>
      <c r="AM123" s="22">
        <f t="shared" si="75"/>
        <v>2.2913999999999999</v>
      </c>
      <c r="AN123" s="20"/>
      <c r="AO123" s="22">
        <v>0.28999999999999998</v>
      </c>
      <c r="AP123" s="22">
        <f t="shared" si="76"/>
        <v>0.69947999999999988</v>
      </c>
      <c r="AQ123" s="33" t="s">
        <v>62</v>
      </c>
      <c r="AR123" s="22">
        <v>5.0000000000000001E-3</v>
      </c>
      <c r="AS123" s="22">
        <f t="shared" si="77"/>
        <v>1.2060000000000001E-2</v>
      </c>
      <c r="AT123" s="21" t="s">
        <v>62</v>
      </c>
      <c r="AU123" s="288">
        <v>0.01</v>
      </c>
      <c r="AV123" s="259">
        <f t="shared" si="78"/>
        <v>2.4120000000000003E-2</v>
      </c>
      <c r="AW123" s="21"/>
      <c r="AX123" s="267">
        <v>0.01</v>
      </c>
      <c r="AY123" s="262">
        <f t="shared" si="79"/>
        <v>2.4120000000000003E-2</v>
      </c>
      <c r="AZ123" s="20"/>
      <c r="BA123" s="267">
        <v>2.1</v>
      </c>
      <c r="BB123" s="262">
        <f t="shared" si="80"/>
        <v>5.0651999999999999</v>
      </c>
      <c r="BC123" s="20"/>
      <c r="BD123" s="36">
        <v>0.09</v>
      </c>
      <c r="BE123" s="119">
        <f t="shared" si="81"/>
        <v>0.21708</v>
      </c>
      <c r="BF123" s="20"/>
      <c r="BG123" s="32">
        <v>0.01</v>
      </c>
      <c r="BH123" s="43">
        <f t="shared" si="82"/>
        <v>2.4120000000000003E-2</v>
      </c>
      <c r="BI123" s="21" t="s">
        <v>62</v>
      </c>
      <c r="BJ123" s="34">
        <v>0.01</v>
      </c>
      <c r="BK123" s="119">
        <f t="shared" si="83"/>
        <v>2.4120000000000003E-2</v>
      </c>
      <c r="BL123" s="20"/>
      <c r="BM123" s="36">
        <v>0.22</v>
      </c>
      <c r="BN123" s="119">
        <f t="shared" si="84"/>
        <v>0.53064</v>
      </c>
      <c r="BO123" s="18" t="s">
        <v>141</v>
      </c>
      <c r="BP123" s="183" t="s">
        <v>118</v>
      </c>
      <c r="BQ123" s="184" t="s">
        <v>121</v>
      </c>
      <c r="BR123" s="6"/>
    </row>
    <row r="124" spans="1:106" ht="15" customHeight="1" x14ac:dyDescent="0.25">
      <c r="A124" s="194">
        <f t="shared" si="58"/>
        <v>42846</v>
      </c>
      <c r="B124" s="182">
        <v>2375</v>
      </c>
      <c r="C124" s="44">
        <v>21.91</v>
      </c>
      <c r="D124" s="59">
        <v>7.82</v>
      </c>
      <c r="E124" s="14">
        <v>2</v>
      </c>
      <c r="F124" s="15">
        <v>532</v>
      </c>
      <c r="G124" s="22">
        <f t="shared" si="61"/>
        <v>1064</v>
      </c>
      <c r="H124" s="119">
        <f t="shared" si="62"/>
        <v>2527</v>
      </c>
      <c r="I124" s="14">
        <v>2</v>
      </c>
      <c r="J124" s="15">
        <v>490</v>
      </c>
      <c r="K124" s="15">
        <f t="shared" si="63"/>
        <v>980</v>
      </c>
      <c r="L124" s="125">
        <f t="shared" si="64"/>
        <v>2327.5</v>
      </c>
      <c r="M124" s="16">
        <v>380</v>
      </c>
      <c r="N124" s="119">
        <f t="shared" si="65"/>
        <v>902.5</v>
      </c>
      <c r="O124" s="29">
        <v>89.6</v>
      </c>
      <c r="P124" s="22">
        <v>98.3</v>
      </c>
      <c r="Q124" s="15">
        <v>94</v>
      </c>
      <c r="R124" s="15">
        <f t="shared" si="66"/>
        <v>92.553191489361737</v>
      </c>
      <c r="S124" s="119">
        <f t="shared" si="59"/>
        <v>219.81382978723414</v>
      </c>
      <c r="T124" s="14">
        <v>1</v>
      </c>
      <c r="U124" s="22">
        <v>1.6</v>
      </c>
      <c r="V124" s="22">
        <f t="shared" si="67"/>
        <v>1.6</v>
      </c>
      <c r="W124" s="119">
        <f t="shared" si="68"/>
        <v>3.8</v>
      </c>
      <c r="X124" s="162"/>
      <c r="Y124" s="22">
        <v>1</v>
      </c>
      <c r="Z124" s="119">
        <f t="shared" si="69"/>
        <v>2.375</v>
      </c>
      <c r="AA124" s="160">
        <v>19.100000000000001</v>
      </c>
      <c r="AB124" s="164">
        <f t="shared" si="60"/>
        <v>45.362499999999997</v>
      </c>
      <c r="AC124" s="29">
        <v>5.93</v>
      </c>
      <c r="AD124" s="147">
        <f t="shared" si="70"/>
        <v>14.08375</v>
      </c>
      <c r="AE124" s="29">
        <v>0.1</v>
      </c>
      <c r="AF124" s="119">
        <f t="shared" si="71"/>
        <v>0.23749999999999999</v>
      </c>
      <c r="AG124" s="31">
        <v>0.2</v>
      </c>
      <c r="AH124" s="119">
        <f t="shared" si="72"/>
        <v>0.47499999999999998</v>
      </c>
      <c r="AI124" s="22">
        <f t="shared" si="73"/>
        <v>19.400000000000002</v>
      </c>
      <c r="AJ124" s="22">
        <f t="shared" si="74"/>
        <v>46.07500000000001</v>
      </c>
      <c r="AK124" s="16"/>
      <c r="AL124" s="22">
        <v>1.1200000000000001</v>
      </c>
      <c r="AM124" s="22">
        <f t="shared" si="75"/>
        <v>2.6600000000000006</v>
      </c>
      <c r="AN124" s="20"/>
      <c r="AO124" s="22">
        <v>0.46</v>
      </c>
      <c r="AP124" s="22">
        <f t="shared" si="76"/>
        <v>1.0925</v>
      </c>
      <c r="AQ124" s="33"/>
      <c r="AR124" s="22">
        <v>5.0000000000000001E-3</v>
      </c>
      <c r="AS124" s="22">
        <f t="shared" si="77"/>
        <v>1.1875E-2</v>
      </c>
      <c r="AT124" s="21" t="s">
        <v>62</v>
      </c>
      <c r="AU124" s="288">
        <v>0.01</v>
      </c>
      <c r="AV124" s="260">
        <f t="shared" si="78"/>
        <v>2.375E-2</v>
      </c>
      <c r="AW124" s="21"/>
      <c r="AX124" s="267">
        <v>2.1000000000000001E-2</v>
      </c>
      <c r="AY124" s="263">
        <f t="shared" si="79"/>
        <v>4.9875000000000003E-2</v>
      </c>
      <c r="AZ124" s="20"/>
      <c r="BA124" s="267">
        <v>1.9</v>
      </c>
      <c r="BB124" s="263">
        <f t="shared" si="80"/>
        <v>4.5125000000000002</v>
      </c>
      <c r="BC124" s="20"/>
      <c r="BD124" s="37">
        <v>0.11</v>
      </c>
      <c r="BE124" s="119">
        <f t="shared" si="81"/>
        <v>0.26124999999999998</v>
      </c>
      <c r="BF124" s="20"/>
      <c r="BG124" s="32">
        <v>0.01</v>
      </c>
      <c r="BH124" s="43">
        <f t="shared" si="82"/>
        <v>2.375E-2</v>
      </c>
      <c r="BI124" s="21" t="s">
        <v>62</v>
      </c>
      <c r="BJ124" s="34">
        <v>0.01</v>
      </c>
      <c r="BK124" s="119">
        <f t="shared" si="83"/>
        <v>2.375E-2</v>
      </c>
      <c r="BL124" s="20"/>
      <c r="BM124" s="36">
        <v>0.34</v>
      </c>
      <c r="BN124" s="119">
        <f t="shared" si="84"/>
        <v>0.80750000000000011</v>
      </c>
      <c r="BO124" s="18" t="s">
        <v>141</v>
      </c>
      <c r="BP124" s="183" t="s">
        <v>118</v>
      </c>
      <c r="BQ124" s="184"/>
      <c r="BR124" s="6"/>
      <c r="BS124" s="9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</row>
    <row r="125" spans="1:106" ht="15" customHeight="1" x14ac:dyDescent="0.25">
      <c r="A125" s="194">
        <f t="shared" si="58"/>
        <v>42847</v>
      </c>
      <c r="B125" s="182">
        <v>1913</v>
      </c>
      <c r="C125" s="44">
        <v>22.62</v>
      </c>
      <c r="D125" s="59">
        <v>8.08</v>
      </c>
      <c r="E125" s="14">
        <v>1</v>
      </c>
      <c r="F125" s="15">
        <v>502</v>
      </c>
      <c r="G125" s="22">
        <f t="shared" si="61"/>
        <v>502</v>
      </c>
      <c r="H125" s="119">
        <f t="shared" si="62"/>
        <v>960.32600000000002</v>
      </c>
      <c r="I125" s="14">
        <v>1</v>
      </c>
      <c r="J125" s="15">
        <v>412</v>
      </c>
      <c r="K125" s="15">
        <f t="shared" si="63"/>
        <v>412</v>
      </c>
      <c r="L125" s="125">
        <f t="shared" si="64"/>
        <v>788.15599999999995</v>
      </c>
      <c r="M125" s="16">
        <v>113</v>
      </c>
      <c r="N125" s="119">
        <f t="shared" si="65"/>
        <v>216.16900000000001</v>
      </c>
      <c r="O125" s="29">
        <v>88.6</v>
      </c>
      <c r="P125" s="22">
        <v>95.3</v>
      </c>
      <c r="Q125" s="15">
        <v>88</v>
      </c>
      <c r="R125" s="15">
        <f t="shared" si="66"/>
        <v>76.136363636363669</v>
      </c>
      <c r="S125" s="119">
        <f t="shared" si="59"/>
        <v>145.6488636363637</v>
      </c>
      <c r="T125" s="14">
        <v>1</v>
      </c>
      <c r="U125" s="22">
        <v>0.97</v>
      </c>
      <c r="V125" s="22">
        <f t="shared" si="67"/>
        <v>0.97</v>
      </c>
      <c r="W125" s="119">
        <f t="shared" si="68"/>
        <v>1.85561</v>
      </c>
      <c r="X125" s="162"/>
      <c r="Y125" s="22">
        <v>1.6</v>
      </c>
      <c r="Z125" s="119">
        <f t="shared" si="69"/>
        <v>3.0608</v>
      </c>
      <c r="AA125" s="160">
        <v>12.8</v>
      </c>
      <c r="AB125" s="164">
        <f t="shared" si="60"/>
        <v>24.4864</v>
      </c>
      <c r="AC125" s="29">
        <v>2.19</v>
      </c>
      <c r="AD125" s="147">
        <f t="shared" si="70"/>
        <v>4.18947</v>
      </c>
      <c r="AE125" s="29">
        <v>0.1</v>
      </c>
      <c r="AF125" s="119">
        <f t="shared" si="71"/>
        <v>0.1913</v>
      </c>
      <c r="AG125" s="31">
        <v>0.2</v>
      </c>
      <c r="AH125" s="119">
        <f t="shared" si="72"/>
        <v>0.3826</v>
      </c>
      <c r="AI125" s="22">
        <f t="shared" si="73"/>
        <v>13.1</v>
      </c>
      <c r="AJ125" s="22">
        <f t="shared" si="74"/>
        <v>25.060299999999998</v>
      </c>
      <c r="AK125" s="16"/>
      <c r="AL125" s="22">
        <v>0.45</v>
      </c>
      <c r="AM125" s="22">
        <f t="shared" si="75"/>
        <v>0.86085</v>
      </c>
      <c r="AN125" s="20"/>
      <c r="AO125" s="22">
        <v>0.35</v>
      </c>
      <c r="AP125" s="22">
        <f t="shared" si="76"/>
        <v>0.66954999999999998</v>
      </c>
      <c r="AQ125" s="33" t="s">
        <v>62</v>
      </c>
      <c r="AR125" s="22">
        <v>5.0000000000000001E-3</v>
      </c>
      <c r="AS125" s="22">
        <f t="shared" si="77"/>
        <v>9.5649999999999989E-3</v>
      </c>
      <c r="AT125" s="21" t="s">
        <v>62</v>
      </c>
      <c r="AU125" s="288">
        <v>0.01</v>
      </c>
      <c r="AV125" s="259">
        <f t="shared" si="78"/>
        <v>1.9129999999999998E-2</v>
      </c>
      <c r="AW125" s="21"/>
      <c r="AX125" s="267">
        <v>1.2999999999999999E-2</v>
      </c>
      <c r="AY125" s="262">
        <f t="shared" si="79"/>
        <v>2.4868999999999999E-2</v>
      </c>
      <c r="AZ125" s="20"/>
      <c r="BA125" s="267">
        <v>0.43</v>
      </c>
      <c r="BB125" s="262">
        <f t="shared" si="80"/>
        <v>0.82259000000000004</v>
      </c>
      <c r="BC125" s="20"/>
      <c r="BD125" s="36">
        <v>0.06</v>
      </c>
      <c r="BE125" s="119">
        <f t="shared" si="81"/>
        <v>0.11478000000000001</v>
      </c>
      <c r="BF125" s="20" t="s">
        <v>62</v>
      </c>
      <c r="BG125" s="32">
        <v>0.01</v>
      </c>
      <c r="BH125" s="43">
        <f t="shared" si="82"/>
        <v>1.9129999999999998E-2</v>
      </c>
      <c r="BI125" s="21" t="s">
        <v>62</v>
      </c>
      <c r="BJ125" s="34">
        <v>0.01</v>
      </c>
      <c r="BK125" s="119">
        <f t="shared" si="83"/>
        <v>1.9129999999999998E-2</v>
      </c>
      <c r="BL125" s="20"/>
      <c r="BM125" s="36">
        <v>0.19</v>
      </c>
      <c r="BN125" s="119">
        <f t="shared" si="84"/>
        <v>0.36347000000000002</v>
      </c>
      <c r="BO125" s="18" t="s">
        <v>141</v>
      </c>
      <c r="BP125" s="183" t="s">
        <v>118</v>
      </c>
      <c r="BQ125" s="184"/>
      <c r="BR125" s="6"/>
    </row>
    <row r="126" spans="1:106" ht="15" customHeight="1" x14ac:dyDescent="0.25">
      <c r="A126" s="194">
        <f t="shared" si="58"/>
        <v>42848</v>
      </c>
      <c r="B126" s="182">
        <v>1094</v>
      </c>
      <c r="C126" s="44">
        <v>19.510000000000002</v>
      </c>
      <c r="D126" s="59">
        <v>7.82</v>
      </c>
      <c r="E126" s="14">
        <v>1</v>
      </c>
      <c r="F126" s="15">
        <v>499</v>
      </c>
      <c r="G126" s="22">
        <f t="shared" si="61"/>
        <v>499</v>
      </c>
      <c r="H126" s="119">
        <f t="shared" si="62"/>
        <v>545.90599999999995</v>
      </c>
      <c r="I126" s="14">
        <v>1</v>
      </c>
      <c r="J126" s="15">
        <v>289</v>
      </c>
      <c r="K126" s="15">
        <f t="shared" si="63"/>
        <v>289</v>
      </c>
      <c r="L126" s="125">
        <f t="shared" si="64"/>
        <v>316.166</v>
      </c>
      <c r="M126" s="16">
        <v>80</v>
      </c>
      <c r="N126" s="119">
        <f t="shared" si="65"/>
        <v>87.52</v>
      </c>
      <c r="O126" s="29">
        <v>89.4</v>
      </c>
      <c r="P126" s="22">
        <v>101</v>
      </c>
      <c r="Q126" s="15">
        <v>92</v>
      </c>
      <c r="R126" s="15">
        <f t="shared" si="66"/>
        <v>126.08695652173907</v>
      </c>
      <c r="S126" s="119">
        <f t="shared" si="59"/>
        <v>137.93913043478253</v>
      </c>
      <c r="T126" s="14">
        <v>1</v>
      </c>
      <c r="U126" s="22">
        <v>1.8</v>
      </c>
      <c r="V126" s="22">
        <f t="shared" si="67"/>
        <v>1.8</v>
      </c>
      <c r="W126" s="119">
        <f t="shared" si="68"/>
        <v>1.9692000000000001</v>
      </c>
      <c r="X126" s="162"/>
      <c r="Y126" s="22">
        <v>1.1000000000000001</v>
      </c>
      <c r="Z126" s="119">
        <f t="shared" si="69"/>
        <v>1.2034</v>
      </c>
      <c r="AA126" s="160">
        <v>17</v>
      </c>
      <c r="AB126" s="164">
        <f t="shared" si="60"/>
        <v>18.597999999999999</v>
      </c>
      <c r="AC126" s="29">
        <v>5.57</v>
      </c>
      <c r="AD126" s="147">
        <f t="shared" si="70"/>
        <v>6.0935800000000002</v>
      </c>
      <c r="AE126" s="29">
        <v>0.1</v>
      </c>
      <c r="AF126" s="119">
        <f t="shared" si="71"/>
        <v>0.10940000000000001</v>
      </c>
      <c r="AG126" s="31">
        <v>0.2</v>
      </c>
      <c r="AH126" s="119">
        <f t="shared" si="72"/>
        <v>0.21880000000000002</v>
      </c>
      <c r="AI126" s="22">
        <f t="shared" si="73"/>
        <v>17.3</v>
      </c>
      <c r="AJ126" s="22">
        <f t="shared" si="74"/>
        <v>18.926200000000001</v>
      </c>
      <c r="AK126" s="16"/>
      <c r="AL126" s="22">
        <v>0.2</v>
      </c>
      <c r="AM126" s="22">
        <f t="shared" si="75"/>
        <v>0.21880000000000002</v>
      </c>
      <c r="AN126" s="20"/>
      <c r="AO126" s="22">
        <v>0.31</v>
      </c>
      <c r="AP126" s="22">
        <f t="shared" si="76"/>
        <v>0.33914</v>
      </c>
      <c r="AQ126" s="33" t="s">
        <v>62</v>
      </c>
      <c r="AR126" s="22">
        <v>5.0000000000000001E-3</v>
      </c>
      <c r="AS126" s="22">
        <f t="shared" si="77"/>
        <v>5.47E-3</v>
      </c>
      <c r="AT126" s="21" t="s">
        <v>62</v>
      </c>
      <c r="AU126" s="288">
        <v>0.01</v>
      </c>
      <c r="AV126" s="260">
        <f t="shared" si="78"/>
        <v>1.094E-2</v>
      </c>
      <c r="AW126" s="21"/>
      <c r="AX126" s="267">
        <v>1.6E-2</v>
      </c>
      <c r="AY126" s="263">
        <f t="shared" si="79"/>
        <v>1.7504000000000002E-2</v>
      </c>
      <c r="AZ126" s="20"/>
      <c r="BA126" s="267">
        <v>0.74</v>
      </c>
      <c r="BB126" s="263">
        <f t="shared" si="80"/>
        <v>0.80955999999999995</v>
      </c>
      <c r="BC126" s="20"/>
      <c r="BD126" s="37">
        <v>7.0000000000000007E-2</v>
      </c>
      <c r="BE126" s="119">
        <f t="shared" si="81"/>
        <v>7.6580000000000009E-2</v>
      </c>
      <c r="BF126" s="20" t="s">
        <v>62</v>
      </c>
      <c r="BG126" s="32">
        <v>0.01</v>
      </c>
      <c r="BH126" s="43">
        <f t="shared" si="82"/>
        <v>1.094E-2</v>
      </c>
      <c r="BI126" s="21" t="s">
        <v>62</v>
      </c>
      <c r="BJ126" s="34">
        <v>0.01</v>
      </c>
      <c r="BK126" s="119">
        <f t="shared" si="83"/>
        <v>1.094E-2</v>
      </c>
      <c r="BL126" s="20"/>
      <c r="BM126" s="36">
        <v>0.28999999999999998</v>
      </c>
      <c r="BN126" s="119">
        <f t="shared" si="84"/>
        <v>0.31725999999999999</v>
      </c>
      <c r="BO126" s="18" t="s">
        <v>141</v>
      </c>
      <c r="BP126" s="183" t="s">
        <v>118</v>
      </c>
      <c r="BQ126" s="184"/>
      <c r="BR126" s="6"/>
    </row>
    <row r="127" spans="1:106" ht="15" customHeight="1" x14ac:dyDescent="0.25">
      <c r="A127" s="194">
        <f t="shared" si="58"/>
        <v>42849</v>
      </c>
      <c r="B127" s="182">
        <v>2543</v>
      </c>
      <c r="C127" s="44">
        <v>19.850000000000001</v>
      </c>
      <c r="D127" s="59">
        <v>8.0500000000000007</v>
      </c>
      <c r="E127" s="14">
        <v>1</v>
      </c>
      <c r="F127" s="15">
        <v>420</v>
      </c>
      <c r="G127" s="22">
        <f t="shared" si="61"/>
        <v>420</v>
      </c>
      <c r="H127" s="119">
        <f t="shared" si="62"/>
        <v>1068.06</v>
      </c>
      <c r="I127" s="14">
        <v>1</v>
      </c>
      <c r="J127" s="15">
        <v>331</v>
      </c>
      <c r="K127" s="15">
        <f t="shared" si="63"/>
        <v>331</v>
      </c>
      <c r="L127" s="125">
        <f t="shared" si="64"/>
        <v>841.73299999999995</v>
      </c>
      <c r="M127" s="16">
        <v>106</v>
      </c>
      <c r="N127" s="119">
        <f t="shared" si="65"/>
        <v>269.55799999999999</v>
      </c>
      <c r="O127" s="29">
        <v>90.9</v>
      </c>
      <c r="P127" s="22">
        <v>97.5</v>
      </c>
      <c r="Q127" s="15">
        <v>80</v>
      </c>
      <c r="R127" s="15">
        <f t="shared" si="66"/>
        <v>82.499999999999929</v>
      </c>
      <c r="S127" s="119">
        <f t="shared" si="59"/>
        <v>209.79749999999981</v>
      </c>
      <c r="T127" s="14">
        <v>1</v>
      </c>
      <c r="U127" s="22">
        <v>1.7</v>
      </c>
      <c r="V127" s="22">
        <f t="shared" si="67"/>
        <v>1.7</v>
      </c>
      <c r="W127" s="119">
        <f t="shared" si="68"/>
        <v>4.3230999999999993</v>
      </c>
      <c r="X127" s="162"/>
      <c r="Y127" s="22">
        <v>0.8</v>
      </c>
      <c r="Z127" s="119">
        <f t="shared" si="69"/>
        <v>2.0344000000000002</v>
      </c>
      <c r="AA127" s="160">
        <v>14.4</v>
      </c>
      <c r="AB127" s="164">
        <f t="shared" si="60"/>
        <v>36.619200000000006</v>
      </c>
      <c r="AC127" s="29">
        <v>9.4499999999999993</v>
      </c>
      <c r="AD127" s="147">
        <f t="shared" si="70"/>
        <v>24.03135</v>
      </c>
      <c r="AE127" s="29">
        <v>0.193</v>
      </c>
      <c r="AF127" s="119">
        <f t="shared" si="71"/>
        <v>0.49079900000000004</v>
      </c>
      <c r="AG127" s="31">
        <v>0.26500000000000001</v>
      </c>
      <c r="AH127" s="119">
        <f t="shared" si="72"/>
        <v>0.67389500000000002</v>
      </c>
      <c r="AI127" s="22">
        <f t="shared" si="73"/>
        <v>14.858000000000001</v>
      </c>
      <c r="AJ127" s="22">
        <f t="shared" si="74"/>
        <v>37.783894000000004</v>
      </c>
      <c r="AK127" s="16" t="s">
        <v>62</v>
      </c>
      <c r="AL127" s="22">
        <v>0.1</v>
      </c>
      <c r="AM127" s="22">
        <f t="shared" si="75"/>
        <v>0.25430000000000003</v>
      </c>
      <c r="AN127" s="20"/>
      <c r="AO127" s="22">
        <v>0.37</v>
      </c>
      <c r="AP127" s="22">
        <f t="shared" si="76"/>
        <v>0.94090999999999991</v>
      </c>
      <c r="AQ127" s="33" t="s">
        <v>62</v>
      </c>
      <c r="AR127" s="22">
        <v>5.0000000000000001E-3</v>
      </c>
      <c r="AS127" s="22">
        <f t="shared" si="77"/>
        <v>1.2715000000000001E-2</v>
      </c>
      <c r="AT127" s="21" t="s">
        <v>62</v>
      </c>
      <c r="AU127" s="288">
        <v>0.01</v>
      </c>
      <c r="AV127" s="259">
        <f t="shared" si="78"/>
        <v>2.5430000000000001E-2</v>
      </c>
      <c r="AW127" s="21"/>
      <c r="AX127" s="267">
        <v>2.1000000000000001E-2</v>
      </c>
      <c r="AY127" s="262">
        <f t="shared" si="79"/>
        <v>5.3403000000000006E-2</v>
      </c>
      <c r="AZ127" s="20"/>
      <c r="BA127" s="267">
        <v>0.83</v>
      </c>
      <c r="BB127" s="262">
        <f t="shared" si="80"/>
        <v>2.11069</v>
      </c>
      <c r="BC127" s="20"/>
      <c r="BD127" s="36">
        <v>0.09</v>
      </c>
      <c r="BE127" s="119">
        <f t="shared" si="81"/>
        <v>0.22887000000000002</v>
      </c>
      <c r="BF127" s="20" t="s">
        <v>62</v>
      </c>
      <c r="BG127" s="32">
        <v>0.01</v>
      </c>
      <c r="BH127" s="43">
        <f t="shared" si="82"/>
        <v>2.5430000000000001E-2</v>
      </c>
      <c r="BI127" s="21" t="s">
        <v>62</v>
      </c>
      <c r="BJ127" s="34">
        <v>0.01</v>
      </c>
      <c r="BK127" s="119">
        <f t="shared" si="83"/>
        <v>2.5430000000000001E-2</v>
      </c>
      <c r="BL127" s="20"/>
      <c r="BM127" s="36">
        <v>0.41</v>
      </c>
      <c r="BN127" s="119">
        <f t="shared" si="84"/>
        <v>1.0426299999999999</v>
      </c>
      <c r="BO127" s="18" t="s">
        <v>141</v>
      </c>
      <c r="BP127" s="183" t="s">
        <v>118</v>
      </c>
      <c r="BQ127" s="184"/>
      <c r="BR127" s="6"/>
    </row>
    <row r="128" spans="1:106" ht="15" customHeight="1" x14ac:dyDescent="0.25">
      <c r="A128" s="194">
        <f t="shared" si="58"/>
        <v>42850</v>
      </c>
      <c r="B128" s="182">
        <v>2731</v>
      </c>
      <c r="C128" s="44">
        <v>22.23</v>
      </c>
      <c r="D128" s="59">
        <v>7.48</v>
      </c>
      <c r="E128" s="14">
        <v>1</v>
      </c>
      <c r="F128" s="15">
        <v>991</v>
      </c>
      <c r="G128" s="22">
        <f t="shared" si="61"/>
        <v>991</v>
      </c>
      <c r="H128" s="119">
        <f t="shared" si="62"/>
        <v>2706.4209999999998</v>
      </c>
      <c r="I128" s="14">
        <v>1</v>
      </c>
      <c r="J128" s="15">
        <v>983</v>
      </c>
      <c r="K128" s="15">
        <f t="shared" si="63"/>
        <v>983</v>
      </c>
      <c r="L128" s="125">
        <f t="shared" si="64"/>
        <v>2684.5729999999999</v>
      </c>
      <c r="M128" s="16">
        <v>339</v>
      </c>
      <c r="N128" s="119">
        <f t="shared" si="65"/>
        <v>925.80899999999997</v>
      </c>
      <c r="O128" s="29">
        <v>88.5</v>
      </c>
      <c r="P128" s="22">
        <v>99.7</v>
      </c>
      <c r="Q128" s="15">
        <v>92</v>
      </c>
      <c r="R128" s="15">
        <f t="shared" si="66"/>
        <v>121.73913043478265</v>
      </c>
      <c r="S128" s="119">
        <f t="shared" si="59"/>
        <v>332.46956521739139</v>
      </c>
      <c r="T128" s="14">
        <v>1</v>
      </c>
      <c r="U128" s="22">
        <v>2</v>
      </c>
      <c r="V128" s="22">
        <f t="shared" si="67"/>
        <v>2</v>
      </c>
      <c r="W128" s="119">
        <f t="shared" si="68"/>
        <v>5.4619999999999997</v>
      </c>
      <c r="X128" s="162"/>
      <c r="Y128" s="288">
        <v>1</v>
      </c>
      <c r="Z128" s="119">
        <f t="shared" si="69"/>
        <v>2.7309999999999999</v>
      </c>
      <c r="AA128" s="160">
        <v>24.9</v>
      </c>
      <c r="AB128" s="164">
        <f t="shared" si="60"/>
        <v>68.001899999999992</v>
      </c>
      <c r="AC128" s="29">
        <v>16.25</v>
      </c>
      <c r="AD128" s="147">
        <f t="shared" si="70"/>
        <v>44.378749999999997</v>
      </c>
      <c r="AE128" s="29">
        <v>0.1</v>
      </c>
      <c r="AF128" s="119">
        <f t="shared" si="71"/>
        <v>0.27310000000000001</v>
      </c>
      <c r="AG128" s="31">
        <v>0.2</v>
      </c>
      <c r="AH128" s="119">
        <f t="shared" si="72"/>
        <v>0.54620000000000002</v>
      </c>
      <c r="AI128" s="22">
        <f t="shared" si="73"/>
        <v>25.2</v>
      </c>
      <c r="AJ128" s="22">
        <f t="shared" si="74"/>
        <v>68.82119999999999</v>
      </c>
      <c r="AK128" s="16"/>
      <c r="AL128" s="22">
        <v>0.45</v>
      </c>
      <c r="AM128" s="22">
        <f t="shared" si="75"/>
        <v>1.22895</v>
      </c>
      <c r="AN128" s="20"/>
      <c r="AO128" s="22">
        <v>0.44</v>
      </c>
      <c r="AP128" s="22">
        <f t="shared" si="76"/>
        <v>1.20164</v>
      </c>
      <c r="AQ128" s="33"/>
      <c r="AR128" s="22">
        <v>7.0000000000000001E-3</v>
      </c>
      <c r="AS128" s="22">
        <f t="shared" si="77"/>
        <v>1.9117000000000002E-2</v>
      </c>
      <c r="AT128" s="21" t="s">
        <v>62</v>
      </c>
      <c r="AU128" s="288">
        <v>0.01</v>
      </c>
      <c r="AV128" s="260">
        <f t="shared" si="78"/>
        <v>2.7310000000000001E-2</v>
      </c>
      <c r="AW128" s="21"/>
      <c r="AX128" s="267">
        <v>2.1000000000000001E-2</v>
      </c>
      <c r="AY128" s="263">
        <f t="shared" si="79"/>
        <v>5.7351000000000006E-2</v>
      </c>
      <c r="AZ128" s="20"/>
      <c r="BA128" s="267">
        <v>2.6</v>
      </c>
      <c r="BB128" s="263">
        <f t="shared" si="80"/>
        <v>7.1006</v>
      </c>
      <c r="BC128" s="20"/>
      <c r="BD128" s="37">
        <v>0.15</v>
      </c>
      <c r="BE128" s="119">
        <f t="shared" si="81"/>
        <v>0.40964999999999996</v>
      </c>
      <c r="BF128" s="20"/>
      <c r="BG128" s="32">
        <v>0.01</v>
      </c>
      <c r="BH128" s="43">
        <f t="shared" si="82"/>
        <v>2.7310000000000001E-2</v>
      </c>
      <c r="BI128" s="21" t="s">
        <v>62</v>
      </c>
      <c r="BJ128" s="34">
        <v>0.01</v>
      </c>
      <c r="BK128" s="119">
        <f t="shared" si="83"/>
        <v>2.7310000000000001E-2</v>
      </c>
      <c r="BL128" s="20"/>
      <c r="BM128" s="36">
        <v>0.44</v>
      </c>
      <c r="BN128" s="119">
        <f t="shared" si="84"/>
        <v>1.20164</v>
      </c>
      <c r="BO128" s="18" t="s">
        <v>141</v>
      </c>
      <c r="BP128" s="183" t="s">
        <v>118</v>
      </c>
      <c r="BQ128" s="184"/>
      <c r="BR128" s="6"/>
    </row>
    <row r="129" spans="1:106" ht="15" customHeight="1" x14ac:dyDescent="0.25">
      <c r="A129" s="194">
        <f t="shared" si="58"/>
        <v>42851</v>
      </c>
      <c r="B129" s="182">
        <v>2624</v>
      </c>
      <c r="C129" s="44">
        <v>21.15</v>
      </c>
      <c r="D129" s="59">
        <v>7.29</v>
      </c>
      <c r="E129" s="14">
        <v>2</v>
      </c>
      <c r="F129" s="15">
        <v>671</v>
      </c>
      <c r="G129" s="22">
        <f t="shared" si="61"/>
        <v>1342</v>
      </c>
      <c r="H129" s="119">
        <f t="shared" si="62"/>
        <v>3521.4079999999999</v>
      </c>
      <c r="I129" s="14">
        <v>2</v>
      </c>
      <c r="J129" s="15">
        <v>663</v>
      </c>
      <c r="K129" s="15">
        <f t="shared" si="63"/>
        <v>1326</v>
      </c>
      <c r="L129" s="125">
        <f t="shared" si="64"/>
        <v>3479.424</v>
      </c>
      <c r="M129" s="16">
        <v>386</v>
      </c>
      <c r="N129" s="119">
        <f t="shared" si="65"/>
        <v>1012.864</v>
      </c>
      <c r="O129" s="29">
        <v>89.1</v>
      </c>
      <c r="P129" s="22">
        <v>101.4</v>
      </c>
      <c r="Q129" s="15">
        <v>95</v>
      </c>
      <c r="R129" s="15">
        <f t="shared" si="66"/>
        <v>129.47368421052644</v>
      </c>
      <c r="S129" s="119">
        <f t="shared" si="59"/>
        <v>339.73894736842135</v>
      </c>
      <c r="T129" s="14">
        <v>1</v>
      </c>
      <c r="U129" s="22">
        <v>1.5</v>
      </c>
      <c r="V129" s="22">
        <f t="shared" si="67"/>
        <v>1.5</v>
      </c>
      <c r="W129" s="119">
        <f t="shared" si="68"/>
        <v>3.9359999999999999</v>
      </c>
      <c r="X129" s="162"/>
      <c r="Y129" s="288">
        <v>0.9</v>
      </c>
      <c r="Z129" s="119">
        <f t="shared" si="69"/>
        <v>2.3615999999999997</v>
      </c>
      <c r="AA129" s="160">
        <v>19.100000000000001</v>
      </c>
      <c r="AB129" s="164">
        <f t="shared" si="60"/>
        <v>50.118400000000001</v>
      </c>
      <c r="AC129" s="29">
        <v>7.5</v>
      </c>
      <c r="AD129" s="147">
        <f t="shared" si="70"/>
        <v>19.68</v>
      </c>
      <c r="AE129" s="29">
        <v>0.1</v>
      </c>
      <c r="AF129" s="119">
        <f t="shared" si="71"/>
        <v>0.26240000000000002</v>
      </c>
      <c r="AG129" s="31">
        <v>0.2</v>
      </c>
      <c r="AH129" s="119">
        <f t="shared" si="72"/>
        <v>0.52480000000000004</v>
      </c>
      <c r="AI129" s="22">
        <f t="shared" si="73"/>
        <v>19.400000000000002</v>
      </c>
      <c r="AJ129" s="22">
        <f t="shared" si="74"/>
        <v>50.905600000000007</v>
      </c>
      <c r="AK129" s="16"/>
      <c r="AL129" s="22">
        <v>0.16</v>
      </c>
      <c r="AM129" s="22">
        <f t="shared" si="75"/>
        <v>0.41984000000000005</v>
      </c>
      <c r="AN129" s="20"/>
      <c r="AO129" s="22">
        <v>0.41</v>
      </c>
      <c r="AP129" s="22">
        <f t="shared" si="76"/>
        <v>1.0758399999999999</v>
      </c>
      <c r="AQ129" s="33"/>
      <c r="AR129" s="22">
        <v>7.0000000000000001E-3</v>
      </c>
      <c r="AS129" s="22">
        <f t="shared" si="77"/>
        <v>1.8368000000000002E-2</v>
      </c>
      <c r="AT129" s="21" t="s">
        <v>62</v>
      </c>
      <c r="AU129" s="288">
        <v>0.01</v>
      </c>
      <c r="AV129" s="259">
        <f t="shared" si="78"/>
        <v>2.6240000000000003E-2</v>
      </c>
      <c r="AW129" s="21"/>
      <c r="AX129" s="267">
        <v>1.9E-2</v>
      </c>
      <c r="AY129" s="262">
        <f t="shared" si="79"/>
        <v>4.9856000000000004E-2</v>
      </c>
      <c r="AZ129" s="20"/>
      <c r="BA129" s="267">
        <v>3</v>
      </c>
      <c r="BB129" s="262">
        <f t="shared" si="80"/>
        <v>7.8719999999999999</v>
      </c>
      <c r="BC129" s="20"/>
      <c r="BD129" s="36">
        <v>0.19</v>
      </c>
      <c r="BE129" s="119">
        <f t="shared" si="81"/>
        <v>0.49856</v>
      </c>
      <c r="BF129" s="20"/>
      <c r="BG129" s="32">
        <v>0.02</v>
      </c>
      <c r="BH129" s="43">
        <f t="shared" si="82"/>
        <v>5.2480000000000006E-2</v>
      </c>
      <c r="BI129" s="21" t="s">
        <v>62</v>
      </c>
      <c r="BJ129" s="34">
        <v>0.01</v>
      </c>
      <c r="BK129" s="119">
        <f t="shared" si="83"/>
        <v>2.6240000000000003E-2</v>
      </c>
      <c r="BL129" s="20"/>
      <c r="BM129" s="36">
        <v>0.41</v>
      </c>
      <c r="BN129" s="119">
        <f t="shared" si="84"/>
        <v>1.0758399999999999</v>
      </c>
      <c r="BO129" s="18" t="s">
        <v>141</v>
      </c>
      <c r="BP129" s="183" t="s">
        <v>118</v>
      </c>
      <c r="BQ129" s="184"/>
      <c r="BR129" s="6"/>
    </row>
    <row r="130" spans="1:106" ht="15" customHeight="1" x14ac:dyDescent="0.25">
      <c r="A130" s="194">
        <f t="shared" si="58"/>
        <v>42852</v>
      </c>
      <c r="B130" s="182">
        <v>2624</v>
      </c>
      <c r="C130" s="44">
        <v>21.29</v>
      </c>
      <c r="D130" s="59">
        <v>7.24</v>
      </c>
      <c r="E130" s="14">
        <v>1</v>
      </c>
      <c r="F130" s="15">
        <v>581</v>
      </c>
      <c r="G130" s="22">
        <f t="shared" si="61"/>
        <v>581</v>
      </c>
      <c r="H130" s="119">
        <f t="shared" si="62"/>
        <v>1524.5440000000001</v>
      </c>
      <c r="I130" s="14">
        <v>1</v>
      </c>
      <c r="J130" s="15">
        <v>544</v>
      </c>
      <c r="K130" s="15">
        <f t="shared" si="63"/>
        <v>544</v>
      </c>
      <c r="L130" s="125">
        <f t="shared" si="64"/>
        <v>1427.4559999999999</v>
      </c>
      <c r="M130" s="16">
        <v>139</v>
      </c>
      <c r="N130" s="119">
        <f t="shared" si="65"/>
        <v>364.73599999999999</v>
      </c>
      <c r="O130" s="29">
        <v>90.7</v>
      </c>
      <c r="P130" s="22">
        <v>95.3</v>
      </c>
      <c r="Q130" s="15">
        <v>97</v>
      </c>
      <c r="R130" s="15">
        <f t="shared" si="66"/>
        <v>47.422680412371079</v>
      </c>
      <c r="S130" s="119">
        <f t="shared" si="59"/>
        <v>124.43711340206171</v>
      </c>
      <c r="T130" s="14">
        <v>1</v>
      </c>
      <c r="U130" s="22">
        <v>1.2</v>
      </c>
      <c r="V130" s="22">
        <f t="shared" si="67"/>
        <v>1.2</v>
      </c>
      <c r="W130" s="119">
        <f t="shared" si="68"/>
        <v>3.1487999999999996</v>
      </c>
      <c r="X130" s="162"/>
      <c r="Y130" s="288">
        <v>0.8</v>
      </c>
      <c r="Z130" s="119">
        <f t="shared" si="69"/>
        <v>2.0992000000000002</v>
      </c>
      <c r="AA130" s="160">
        <v>15.7</v>
      </c>
      <c r="AB130" s="164">
        <f t="shared" si="60"/>
        <v>41.196799999999996</v>
      </c>
      <c r="AC130" s="29">
        <v>16.14</v>
      </c>
      <c r="AD130" s="147">
        <f t="shared" si="70"/>
        <v>42.35136</v>
      </c>
      <c r="AE130" s="29">
        <v>0.1</v>
      </c>
      <c r="AF130" s="119">
        <f t="shared" si="71"/>
        <v>0.26240000000000002</v>
      </c>
      <c r="AG130" s="31">
        <v>0.2</v>
      </c>
      <c r="AH130" s="119">
        <f t="shared" si="72"/>
        <v>0.52480000000000004</v>
      </c>
      <c r="AI130" s="22">
        <f t="shared" si="73"/>
        <v>15.999999999999998</v>
      </c>
      <c r="AJ130" s="22">
        <f t="shared" si="74"/>
        <v>41.983999999999995</v>
      </c>
      <c r="AK130" s="16" t="s">
        <v>62</v>
      </c>
      <c r="AL130" s="22">
        <v>0.1</v>
      </c>
      <c r="AM130" s="22">
        <f t="shared" si="75"/>
        <v>0.26240000000000002</v>
      </c>
      <c r="AN130" s="20"/>
      <c r="AO130" s="22">
        <v>0.23</v>
      </c>
      <c r="AP130" s="22">
        <f t="shared" si="76"/>
        <v>0.60351999999999995</v>
      </c>
      <c r="AQ130" s="33" t="s">
        <v>62</v>
      </c>
      <c r="AR130" s="22">
        <v>5.0000000000000001E-3</v>
      </c>
      <c r="AS130" s="22">
        <f t="shared" si="77"/>
        <v>1.3120000000000001E-2</v>
      </c>
      <c r="AT130" s="21" t="s">
        <v>62</v>
      </c>
      <c r="AU130" s="288">
        <v>0.01</v>
      </c>
      <c r="AV130" s="260">
        <f t="shared" si="78"/>
        <v>2.6240000000000003E-2</v>
      </c>
      <c r="AW130" s="21"/>
      <c r="AX130" s="267">
        <v>1.2999999999999999E-2</v>
      </c>
      <c r="AY130" s="263">
        <f t="shared" si="79"/>
        <v>3.4112000000000003E-2</v>
      </c>
      <c r="AZ130" s="20"/>
      <c r="BA130" s="267">
        <v>1.3</v>
      </c>
      <c r="BB130" s="263">
        <f t="shared" si="80"/>
        <v>3.4112000000000005</v>
      </c>
      <c r="BC130" s="20"/>
      <c r="BD130" s="37">
        <v>0.14000000000000001</v>
      </c>
      <c r="BE130" s="119">
        <f t="shared" si="81"/>
        <v>0.36736000000000002</v>
      </c>
      <c r="BF130" s="20"/>
      <c r="BG130" s="32">
        <v>0.01</v>
      </c>
      <c r="BH130" s="43">
        <f t="shared" si="82"/>
        <v>2.6240000000000003E-2</v>
      </c>
      <c r="BI130" s="21" t="s">
        <v>62</v>
      </c>
      <c r="BJ130" s="34">
        <v>0.01</v>
      </c>
      <c r="BK130" s="119">
        <f t="shared" si="83"/>
        <v>2.6240000000000003E-2</v>
      </c>
      <c r="BL130" s="20"/>
      <c r="BM130" s="36">
        <v>0.24</v>
      </c>
      <c r="BN130" s="119">
        <f t="shared" si="84"/>
        <v>0.62975999999999999</v>
      </c>
      <c r="BO130" s="18" t="s">
        <v>141</v>
      </c>
      <c r="BP130" s="183" t="s">
        <v>118</v>
      </c>
      <c r="BQ130" s="184"/>
      <c r="BR130" s="6"/>
    </row>
    <row r="131" spans="1:106" ht="15" customHeight="1" x14ac:dyDescent="0.25">
      <c r="A131" s="194">
        <f t="shared" si="58"/>
        <v>42853</v>
      </c>
      <c r="B131" s="182">
        <v>2368</v>
      </c>
      <c r="C131" s="44">
        <v>21.42</v>
      </c>
      <c r="D131" s="59">
        <v>7.56</v>
      </c>
      <c r="E131" s="14">
        <v>1</v>
      </c>
      <c r="F131" s="15">
        <v>481</v>
      </c>
      <c r="G131" s="22">
        <f t="shared" si="61"/>
        <v>481</v>
      </c>
      <c r="H131" s="119">
        <f t="shared" si="62"/>
        <v>1139.008</v>
      </c>
      <c r="I131" s="14">
        <v>1</v>
      </c>
      <c r="J131" s="15">
        <v>438</v>
      </c>
      <c r="K131" s="15">
        <f t="shared" si="63"/>
        <v>438</v>
      </c>
      <c r="L131" s="125">
        <f t="shared" si="64"/>
        <v>1037.184</v>
      </c>
      <c r="M131" s="16">
        <v>103</v>
      </c>
      <c r="N131" s="119">
        <f t="shared" si="65"/>
        <v>243.904</v>
      </c>
      <c r="O131" s="29">
        <v>89.2</v>
      </c>
      <c r="P131" s="22">
        <v>93.8</v>
      </c>
      <c r="Q131" s="15">
        <v>91</v>
      </c>
      <c r="R131" s="15">
        <f t="shared" si="66"/>
        <v>50.549450549450491</v>
      </c>
      <c r="S131" s="119">
        <f t="shared" si="59"/>
        <v>119.70109890109877</v>
      </c>
      <c r="T131" s="14">
        <v>1</v>
      </c>
      <c r="U131" s="22">
        <v>1.4</v>
      </c>
      <c r="V131" s="22">
        <f t="shared" si="67"/>
        <v>1.4</v>
      </c>
      <c r="W131" s="119">
        <f t="shared" si="68"/>
        <v>3.3151999999999999</v>
      </c>
      <c r="X131" s="162"/>
      <c r="Y131" s="288">
        <v>0.9</v>
      </c>
      <c r="Z131" s="119">
        <f t="shared" si="69"/>
        <v>2.1312000000000002</v>
      </c>
      <c r="AA131" s="160">
        <v>19.5</v>
      </c>
      <c r="AB131" s="164">
        <f t="shared" si="60"/>
        <v>46.176000000000002</v>
      </c>
      <c r="AC131" s="29">
        <v>5.44</v>
      </c>
      <c r="AD131" s="147">
        <f t="shared" si="70"/>
        <v>12.881920000000001</v>
      </c>
      <c r="AE131" s="29">
        <v>0.1</v>
      </c>
      <c r="AF131" s="119">
        <f t="shared" si="71"/>
        <v>0.23680000000000001</v>
      </c>
      <c r="AG131" s="31">
        <v>0.2</v>
      </c>
      <c r="AH131" s="119">
        <f t="shared" si="72"/>
        <v>0.47360000000000002</v>
      </c>
      <c r="AI131" s="22">
        <f t="shared" si="73"/>
        <v>19.8</v>
      </c>
      <c r="AJ131" s="22">
        <f t="shared" si="74"/>
        <v>46.886400000000002</v>
      </c>
      <c r="AK131" s="16" t="s">
        <v>62</v>
      </c>
      <c r="AL131" s="22">
        <v>0.1</v>
      </c>
      <c r="AM131" s="22">
        <f t="shared" si="75"/>
        <v>0.23680000000000001</v>
      </c>
      <c r="AN131" s="20"/>
      <c r="AO131" s="22">
        <v>0.27</v>
      </c>
      <c r="AP131" s="22">
        <f t="shared" si="76"/>
        <v>0.63936000000000004</v>
      </c>
      <c r="AQ131" s="33"/>
      <c r="AR131" s="22">
        <v>6.0000000000000001E-3</v>
      </c>
      <c r="AS131" s="22">
        <f t="shared" si="77"/>
        <v>1.4208E-2</v>
      </c>
      <c r="AT131" s="21" t="s">
        <v>62</v>
      </c>
      <c r="AU131" s="288">
        <v>0.01</v>
      </c>
      <c r="AV131" s="259">
        <f t="shared" si="78"/>
        <v>2.368E-2</v>
      </c>
      <c r="AW131" s="21"/>
      <c r="AX131" s="267">
        <v>2.7E-2</v>
      </c>
      <c r="AY131" s="262">
        <f t="shared" si="79"/>
        <v>6.3936000000000007E-2</v>
      </c>
      <c r="AZ131" s="20"/>
      <c r="BA131" s="267">
        <v>1.4</v>
      </c>
      <c r="BB131" s="262">
        <f t="shared" si="80"/>
        <v>3.3151999999999999</v>
      </c>
      <c r="BC131" s="20"/>
      <c r="BD131" s="36">
        <v>0.24</v>
      </c>
      <c r="BE131" s="119">
        <f t="shared" si="81"/>
        <v>0.56831999999999994</v>
      </c>
      <c r="BF131" s="20"/>
      <c r="BG131" s="32">
        <v>0.02</v>
      </c>
      <c r="BH131" s="43">
        <f t="shared" si="82"/>
        <v>4.7359999999999999E-2</v>
      </c>
      <c r="BI131" s="21" t="s">
        <v>62</v>
      </c>
      <c r="BJ131" s="34">
        <v>0.01</v>
      </c>
      <c r="BK131" s="119">
        <f t="shared" si="83"/>
        <v>2.368E-2</v>
      </c>
      <c r="BL131" s="20"/>
      <c r="BM131" s="36">
        <v>0.38</v>
      </c>
      <c r="BN131" s="119">
        <f t="shared" si="84"/>
        <v>0.89984000000000008</v>
      </c>
      <c r="BO131" s="18" t="s">
        <v>141</v>
      </c>
      <c r="BP131" s="183" t="s">
        <v>118</v>
      </c>
      <c r="BQ131" s="184"/>
      <c r="BR131" s="6"/>
      <c r="BS131" s="9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</row>
    <row r="132" spans="1:106" ht="15" customHeight="1" x14ac:dyDescent="0.25">
      <c r="A132" s="194">
        <f t="shared" si="58"/>
        <v>42854</v>
      </c>
      <c r="B132" s="182">
        <v>2091</v>
      </c>
      <c r="C132" s="44">
        <v>21.26</v>
      </c>
      <c r="D132" s="59">
        <v>7.6</v>
      </c>
      <c r="E132" s="14">
        <v>1</v>
      </c>
      <c r="F132" s="15">
        <v>544</v>
      </c>
      <c r="G132" s="22">
        <f t="shared" si="61"/>
        <v>544</v>
      </c>
      <c r="H132" s="119">
        <f t="shared" si="62"/>
        <v>1137.5039999999999</v>
      </c>
      <c r="I132" s="14">
        <v>1</v>
      </c>
      <c r="J132" s="15">
        <v>465</v>
      </c>
      <c r="K132" s="15">
        <f t="shared" si="63"/>
        <v>465</v>
      </c>
      <c r="L132" s="125">
        <f t="shared" si="64"/>
        <v>972.31500000000005</v>
      </c>
      <c r="M132" s="16">
        <v>97</v>
      </c>
      <c r="N132" s="119">
        <f t="shared" si="65"/>
        <v>202.827</v>
      </c>
      <c r="O132" s="29">
        <v>89.7</v>
      </c>
      <c r="P132" s="22">
        <v>99</v>
      </c>
      <c r="Q132" s="15">
        <v>90</v>
      </c>
      <c r="R132" s="15">
        <f t="shared" si="66"/>
        <v>103.33333333333329</v>
      </c>
      <c r="S132" s="119">
        <f t="shared" si="59"/>
        <v>216.06999999999991</v>
      </c>
      <c r="T132" s="14">
        <v>1</v>
      </c>
      <c r="U132" s="22">
        <v>2.2000000000000002</v>
      </c>
      <c r="V132" s="22">
        <f t="shared" si="67"/>
        <v>2.2000000000000002</v>
      </c>
      <c r="W132" s="119">
        <f t="shared" si="68"/>
        <v>4.600200000000001</v>
      </c>
      <c r="X132" s="162"/>
      <c r="Y132" s="288">
        <v>1.2</v>
      </c>
      <c r="Z132" s="119">
        <f t="shared" si="69"/>
        <v>2.5091999999999999</v>
      </c>
      <c r="AA132" s="160">
        <v>22.5</v>
      </c>
      <c r="AB132" s="164">
        <f t="shared" si="60"/>
        <v>47.047499999999999</v>
      </c>
      <c r="AC132" s="29">
        <v>8.77</v>
      </c>
      <c r="AD132" s="147">
        <f t="shared" si="70"/>
        <v>18.338069999999998</v>
      </c>
      <c r="AE132" s="29">
        <v>0.1</v>
      </c>
      <c r="AF132" s="119">
        <f t="shared" si="71"/>
        <v>0.20910000000000004</v>
      </c>
      <c r="AG132" s="31">
        <v>0.2</v>
      </c>
      <c r="AH132" s="119">
        <f t="shared" si="72"/>
        <v>0.41820000000000007</v>
      </c>
      <c r="AI132" s="22">
        <f t="shared" si="73"/>
        <v>22.8</v>
      </c>
      <c r="AJ132" s="22">
        <f t="shared" si="74"/>
        <v>47.674800000000005</v>
      </c>
      <c r="AK132" s="16"/>
      <c r="AL132" s="22">
        <v>0.2</v>
      </c>
      <c r="AM132" s="22">
        <f t="shared" si="75"/>
        <v>0.41820000000000007</v>
      </c>
      <c r="AN132" s="20"/>
      <c r="AO132" s="22">
        <v>0.63</v>
      </c>
      <c r="AP132" s="22">
        <f t="shared" si="76"/>
        <v>1.3173299999999999</v>
      </c>
      <c r="AQ132" s="33"/>
      <c r="AR132" s="22">
        <v>2.1000000000000001E-2</v>
      </c>
      <c r="AS132" s="22">
        <f t="shared" si="77"/>
        <v>4.3910999999999999E-2</v>
      </c>
      <c r="AT132" s="21" t="s">
        <v>62</v>
      </c>
      <c r="AU132" s="288">
        <v>0.01</v>
      </c>
      <c r="AV132" s="260">
        <f t="shared" si="78"/>
        <v>2.0910000000000002E-2</v>
      </c>
      <c r="AW132" s="21"/>
      <c r="AX132" s="267">
        <v>2.4E-2</v>
      </c>
      <c r="AY132" s="263">
        <f t="shared" si="79"/>
        <v>5.0183999999999999E-2</v>
      </c>
      <c r="AZ132" s="20"/>
      <c r="BA132" s="267">
        <v>3.4</v>
      </c>
      <c r="BB132" s="263">
        <f t="shared" si="80"/>
        <v>7.1093999999999999</v>
      </c>
      <c r="BC132" s="20"/>
      <c r="BD132" s="37">
        <v>0.18</v>
      </c>
      <c r="BE132" s="119">
        <f t="shared" si="81"/>
        <v>0.37637999999999999</v>
      </c>
      <c r="BF132" s="20"/>
      <c r="BG132" s="32">
        <v>0.02</v>
      </c>
      <c r="BH132" s="43">
        <f t="shared" si="82"/>
        <v>4.1820000000000003E-2</v>
      </c>
      <c r="BI132" s="21" t="s">
        <v>62</v>
      </c>
      <c r="BJ132" s="34">
        <v>0.01</v>
      </c>
      <c r="BK132" s="119">
        <f t="shared" si="83"/>
        <v>2.0910000000000002E-2</v>
      </c>
      <c r="BL132" s="20"/>
      <c r="BM132" s="36">
        <v>0.56000000000000005</v>
      </c>
      <c r="BN132" s="119">
        <f t="shared" si="84"/>
        <v>1.17096</v>
      </c>
      <c r="BO132" s="18" t="s">
        <v>141</v>
      </c>
      <c r="BP132" s="183" t="s">
        <v>118</v>
      </c>
      <c r="BQ132" s="184"/>
      <c r="BR132" s="6"/>
      <c r="BS132" s="8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</row>
    <row r="133" spans="1:106" s="349" customFormat="1" ht="15" customHeight="1" x14ac:dyDescent="0.25">
      <c r="A133" s="194">
        <f t="shared" si="58"/>
        <v>42855</v>
      </c>
      <c r="B133" s="358">
        <v>1261</v>
      </c>
      <c r="C133" s="329">
        <v>18.04</v>
      </c>
      <c r="D133" s="330">
        <v>7.65</v>
      </c>
      <c r="E133" s="331">
        <v>1</v>
      </c>
      <c r="F133" s="332">
        <v>541</v>
      </c>
      <c r="G133" s="333">
        <f t="shared" si="61"/>
        <v>541</v>
      </c>
      <c r="H133" s="334">
        <f t="shared" si="62"/>
        <v>682.20100000000002</v>
      </c>
      <c r="I133" s="331">
        <v>1</v>
      </c>
      <c r="J133" s="332">
        <v>423</v>
      </c>
      <c r="K133" s="332">
        <f t="shared" si="63"/>
        <v>423</v>
      </c>
      <c r="L133" s="335">
        <f t="shared" si="64"/>
        <v>533.40300000000002</v>
      </c>
      <c r="M133" s="336">
        <v>85</v>
      </c>
      <c r="N133" s="334">
        <f t="shared" si="65"/>
        <v>107.185</v>
      </c>
      <c r="O133" s="337">
        <v>89.3</v>
      </c>
      <c r="P133" s="333">
        <v>98.7</v>
      </c>
      <c r="Q133" s="332">
        <v>99</v>
      </c>
      <c r="R133" s="332">
        <f t="shared" si="66"/>
        <v>94.949494949495005</v>
      </c>
      <c r="S133" s="334">
        <f t="shared" si="59"/>
        <v>119.7313131313132</v>
      </c>
      <c r="T133" s="331">
        <v>1</v>
      </c>
      <c r="U133" s="333">
        <v>2.9</v>
      </c>
      <c r="V133" s="333">
        <f t="shared" si="67"/>
        <v>2.9</v>
      </c>
      <c r="W133" s="334">
        <f t="shared" si="68"/>
        <v>3.6569000000000003</v>
      </c>
      <c r="X133" s="338"/>
      <c r="Y133" s="382">
        <v>1</v>
      </c>
      <c r="Z133" s="334">
        <f t="shared" si="69"/>
        <v>1.2609999999999999</v>
      </c>
      <c r="AA133" s="339">
        <v>23.8</v>
      </c>
      <c r="AB133" s="340">
        <f t="shared" si="60"/>
        <v>30.011800000000001</v>
      </c>
      <c r="AC133" s="337">
        <v>12.17</v>
      </c>
      <c r="AD133" s="367">
        <f t="shared" si="70"/>
        <v>15.34637</v>
      </c>
      <c r="AE133" s="337">
        <v>0.1</v>
      </c>
      <c r="AF133" s="334">
        <f t="shared" si="71"/>
        <v>0.12610000000000002</v>
      </c>
      <c r="AG133" s="359">
        <v>0.2</v>
      </c>
      <c r="AH133" s="334">
        <f t="shared" si="72"/>
        <v>0.25220000000000004</v>
      </c>
      <c r="AI133" s="333">
        <f t="shared" si="73"/>
        <v>24.1</v>
      </c>
      <c r="AJ133" s="333">
        <f t="shared" si="74"/>
        <v>30.390100000000004</v>
      </c>
      <c r="AK133" s="336"/>
      <c r="AL133" s="333">
        <v>2</v>
      </c>
      <c r="AM133" s="333">
        <f t="shared" si="75"/>
        <v>2.5219999999999998</v>
      </c>
      <c r="AN133" s="341"/>
      <c r="AO133" s="333">
        <v>0.44</v>
      </c>
      <c r="AP133" s="333">
        <f t="shared" si="76"/>
        <v>0.55484</v>
      </c>
      <c r="AQ133" s="342"/>
      <c r="AR133" s="333">
        <v>8.9999999999999993E-3</v>
      </c>
      <c r="AS133" s="333">
        <f t="shared" si="77"/>
        <v>1.1348999999999998E-2</v>
      </c>
      <c r="AT133" s="343" t="s">
        <v>62</v>
      </c>
      <c r="AU133" s="382">
        <v>0.01</v>
      </c>
      <c r="AV133" s="373">
        <f t="shared" si="78"/>
        <v>1.261E-2</v>
      </c>
      <c r="AW133" s="343"/>
      <c r="AX133" s="368">
        <v>2.9000000000000001E-2</v>
      </c>
      <c r="AY133" s="374">
        <f t="shared" si="79"/>
        <v>3.6569000000000004E-2</v>
      </c>
      <c r="AZ133" s="341"/>
      <c r="BA133" s="368">
        <v>2.2999999999999998</v>
      </c>
      <c r="BB133" s="374">
        <f t="shared" si="80"/>
        <v>2.9002999999999997</v>
      </c>
      <c r="BC133" s="341"/>
      <c r="BD133" s="372">
        <v>0.17</v>
      </c>
      <c r="BE133" s="334">
        <f t="shared" si="81"/>
        <v>0.21437</v>
      </c>
      <c r="BF133" s="341"/>
      <c r="BG133" s="370">
        <v>0.02</v>
      </c>
      <c r="BH133" s="345">
        <f t="shared" si="82"/>
        <v>2.5219999999999999E-2</v>
      </c>
      <c r="BI133" s="343" t="s">
        <v>62</v>
      </c>
      <c r="BJ133" s="371">
        <v>0.01</v>
      </c>
      <c r="BK133" s="334">
        <f t="shared" si="83"/>
        <v>1.261E-2</v>
      </c>
      <c r="BL133" s="341"/>
      <c r="BM133" s="372">
        <v>0.65</v>
      </c>
      <c r="BN133" s="334">
        <f t="shared" si="84"/>
        <v>0.81964999999999999</v>
      </c>
      <c r="BO133" s="383" t="s">
        <v>141</v>
      </c>
      <c r="BP133" s="384" t="s">
        <v>118</v>
      </c>
      <c r="BQ133" s="346"/>
      <c r="BR133" s="347"/>
      <c r="BS133" s="385"/>
      <c r="BT133" s="386"/>
      <c r="BU133" s="386"/>
      <c r="BV133" s="386"/>
      <c r="BW133" s="386"/>
      <c r="BX133" s="386"/>
      <c r="BY133" s="386"/>
      <c r="BZ133" s="386"/>
      <c r="CA133" s="386"/>
      <c r="CB133" s="386"/>
      <c r="CC133" s="386"/>
      <c r="CD133" s="386"/>
      <c r="CE133" s="386"/>
      <c r="CF133" s="386"/>
      <c r="CG133" s="386"/>
      <c r="CH133" s="386"/>
      <c r="CI133" s="386"/>
      <c r="CJ133" s="386"/>
      <c r="CK133" s="386"/>
      <c r="CL133" s="386"/>
      <c r="CM133" s="386"/>
      <c r="CN133" s="386"/>
      <c r="CO133" s="386"/>
      <c r="CP133" s="386"/>
      <c r="CQ133" s="386"/>
      <c r="CR133" s="386"/>
      <c r="CS133" s="386"/>
      <c r="CT133" s="386"/>
      <c r="CU133" s="386"/>
      <c r="CV133" s="386"/>
      <c r="CW133" s="386"/>
      <c r="CX133" s="386"/>
      <c r="CY133" s="386"/>
      <c r="CZ133" s="386"/>
      <c r="DA133" s="386"/>
      <c r="DB133" s="386"/>
    </row>
    <row r="134" spans="1:106" ht="15" customHeight="1" x14ac:dyDescent="0.25">
      <c r="A134" s="194">
        <f>A133+1</f>
        <v>42856</v>
      </c>
      <c r="B134" s="182">
        <v>1320</v>
      </c>
      <c r="C134" s="44">
        <v>17.579999999999998</v>
      </c>
      <c r="D134" s="59">
        <v>7.7</v>
      </c>
      <c r="E134" s="14">
        <v>1</v>
      </c>
      <c r="F134" s="15">
        <v>497</v>
      </c>
      <c r="G134" s="22">
        <f t="shared" si="61"/>
        <v>497</v>
      </c>
      <c r="H134" s="119">
        <f t="shared" si="62"/>
        <v>656.04</v>
      </c>
      <c r="I134" s="14">
        <v>1</v>
      </c>
      <c r="J134" s="15">
        <v>260</v>
      </c>
      <c r="K134" s="15">
        <f t="shared" si="63"/>
        <v>260</v>
      </c>
      <c r="L134" s="125">
        <f t="shared" si="64"/>
        <v>343.2</v>
      </c>
      <c r="M134" s="16">
        <v>80</v>
      </c>
      <c r="N134" s="119">
        <f t="shared" si="65"/>
        <v>105.6</v>
      </c>
      <c r="O134" s="29">
        <v>87.1</v>
      </c>
      <c r="P134" s="22">
        <v>102.5</v>
      </c>
      <c r="Q134" s="15">
        <v>89</v>
      </c>
      <c r="R134" s="15">
        <f t="shared" si="66"/>
        <v>173.03370786516859</v>
      </c>
      <c r="S134" s="119">
        <f t="shared" si="59"/>
        <v>228.40449438202253</v>
      </c>
      <c r="T134" s="14">
        <v>1</v>
      </c>
      <c r="U134" s="22">
        <v>2.5</v>
      </c>
      <c r="V134" s="22">
        <f t="shared" si="67"/>
        <v>2.5</v>
      </c>
      <c r="W134" s="119">
        <f t="shared" si="68"/>
        <v>3.3</v>
      </c>
      <c r="X134" s="162"/>
      <c r="Y134" s="288">
        <v>0.4</v>
      </c>
      <c r="Z134" s="119">
        <f t="shared" si="69"/>
        <v>0.52800000000000002</v>
      </c>
      <c r="AA134" s="160">
        <v>12.3</v>
      </c>
      <c r="AB134" s="164">
        <f t="shared" si="60"/>
        <v>16.236000000000001</v>
      </c>
      <c r="AC134" s="29">
        <v>6.28</v>
      </c>
      <c r="AD134" s="147">
        <f t="shared" si="70"/>
        <v>8.2896000000000001</v>
      </c>
      <c r="AE134" s="29">
        <v>1.363</v>
      </c>
      <c r="AF134" s="119">
        <f t="shared" si="71"/>
        <v>1.7991600000000001</v>
      </c>
      <c r="AG134" s="31">
        <v>17.43</v>
      </c>
      <c r="AH134" s="119">
        <f t="shared" si="72"/>
        <v>23.0076</v>
      </c>
      <c r="AI134" s="22">
        <f t="shared" si="73"/>
        <v>31.093</v>
      </c>
      <c r="AJ134" s="22">
        <f t="shared" si="74"/>
        <v>41.042760000000001</v>
      </c>
      <c r="AK134" s="16"/>
      <c r="AL134" s="22">
        <v>0.6</v>
      </c>
      <c r="AM134" s="22">
        <f t="shared" si="75"/>
        <v>0.79200000000000004</v>
      </c>
      <c r="AN134" s="20"/>
      <c r="AO134" s="22">
        <v>0.65</v>
      </c>
      <c r="AP134" s="22">
        <f t="shared" si="76"/>
        <v>0.85799999999999998</v>
      </c>
      <c r="AQ134" s="33"/>
      <c r="AR134" s="22">
        <v>0.01</v>
      </c>
      <c r="AS134" s="22">
        <f t="shared" si="77"/>
        <v>1.3200000000000002E-2</v>
      </c>
      <c r="AT134" s="21" t="s">
        <v>62</v>
      </c>
      <c r="AU134" s="288">
        <v>0.01</v>
      </c>
      <c r="AV134" s="260">
        <f t="shared" si="78"/>
        <v>1.3200000000000002E-2</v>
      </c>
      <c r="AW134" s="21"/>
      <c r="AX134" s="267">
        <v>4.1000000000000002E-2</v>
      </c>
      <c r="AY134" s="263">
        <f t="shared" si="79"/>
        <v>5.4120000000000001E-2</v>
      </c>
      <c r="AZ134" s="20"/>
      <c r="BA134" s="267">
        <v>2.8</v>
      </c>
      <c r="BB134" s="263">
        <f t="shared" si="80"/>
        <v>3.6959999999999997</v>
      </c>
      <c r="BC134" s="20"/>
      <c r="BD134" s="37">
        <v>0.11</v>
      </c>
      <c r="BE134" s="119">
        <f t="shared" si="81"/>
        <v>0.1452</v>
      </c>
      <c r="BF134" s="20"/>
      <c r="BG134" s="32">
        <v>0.02</v>
      </c>
      <c r="BH134" s="43">
        <f t="shared" si="82"/>
        <v>2.6400000000000003E-2</v>
      </c>
      <c r="BI134" s="21"/>
      <c r="BJ134" s="34">
        <v>0.01</v>
      </c>
      <c r="BK134" s="119">
        <f t="shared" si="83"/>
        <v>1.3200000000000002E-2</v>
      </c>
      <c r="BL134" s="20"/>
      <c r="BM134" s="36">
        <v>1.1000000000000001</v>
      </c>
      <c r="BN134" s="119">
        <f t="shared" si="84"/>
        <v>1.4520000000000002</v>
      </c>
      <c r="BO134" s="18" t="s">
        <v>141</v>
      </c>
      <c r="BP134" s="183" t="s">
        <v>118</v>
      </c>
      <c r="BQ134" s="184"/>
      <c r="BR134" s="6"/>
      <c r="BS134" s="8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</row>
    <row r="135" spans="1:106" ht="15" customHeight="1" x14ac:dyDescent="0.25">
      <c r="A135" s="194">
        <f t="shared" si="58"/>
        <v>42857</v>
      </c>
      <c r="B135" s="182">
        <v>2502</v>
      </c>
      <c r="C135" s="44">
        <v>18.55</v>
      </c>
      <c r="D135" s="59">
        <v>7.79</v>
      </c>
      <c r="E135" s="14">
        <v>2</v>
      </c>
      <c r="F135" s="15">
        <v>712</v>
      </c>
      <c r="G135" s="22">
        <f t="shared" si="61"/>
        <v>1424</v>
      </c>
      <c r="H135" s="119">
        <f t="shared" si="62"/>
        <v>3562.848</v>
      </c>
      <c r="I135" s="14">
        <v>2</v>
      </c>
      <c r="J135" s="15">
        <v>640</v>
      </c>
      <c r="K135" s="15">
        <f t="shared" si="63"/>
        <v>1280</v>
      </c>
      <c r="L135" s="125">
        <f t="shared" si="64"/>
        <v>3202.56</v>
      </c>
      <c r="M135" s="16">
        <v>464</v>
      </c>
      <c r="N135" s="119">
        <f t="shared" si="65"/>
        <v>1160.9280000000001</v>
      </c>
      <c r="O135" s="29">
        <v>90.3</v>
      </c>
      <c r="P135" s="22">
        <v>105.3</v>
      </c>
      <c r="Q135" s="15">
        <v>94.5</v>
      </c>
      <c r="R135" s="15">
        <f t="shared" si="66"/>
        <v>158.73015873015873</v>
      </c>
      <c r="S135" s="119">
        <f t="shared" si="59"/>
        <v>397.14285714285717</v>
      </c>
      <c r="T135" s="14">
        <v>1</v>
      </c>
      <c r="U135" s="22">
        <v>2.5</v>
      </c>
      <c r="V135" s="22">
        <f t="shared" si="67"/>
        <v>2.5</v>
      </c>
      <c r="W135" s="119">
        <f t="shared" si="68"/>
        <v>6.2549999999999999</v>
      </c>
      <c r="X135" s="162" t="s">
        <v>62</v>
      </c>
      <c r="Y135" s="288">
        <v>0.1</v>
      </c>
      <c r="Z135" s="119">
        <f t="shared" si="69"/>
        <v>0.25020000000000003</v>
      </c>
      <c r="AA135" s="160">
        <v>22.4</v>
      </c>
      <c r="AB135" s="164">
        <f t="shared" si="60"/>
        <v>56.044799999999995</v>
      </c>
      <c r="AC135" s="29">
        <v>9.39</v>
      </c>
      <c r="AD135" s="147">
        <f t="shared" si="70"/>
        <v>23.493780000000001</v>
      </c>
      <c r="AE135" s="29">
        <v>0.16500000000000001</v>
      </c>
      <c r="AF135" s="119">
        <f t="shared" si="71"/>
        <v>0.41283000000000003</v>
      </c>
      <c r="AG135" s="31">
        <v>0.33</v>
      </c>
      <c r="AH135" s="119">
        <f t="shared" si="72"/>
        <v>0.82566000000000006</v>
      </c>
      <c r="AI135" s="22">
        <f t="shared" si="73"/>
        <v>22.894999999999996</v>
      </c>
      <c r="AJ135" s="22">
        <f t="shared" si="74"/>
        <v>57.283289999999994</v>
      </c>
      <c r="AK135" s="16"/>
      <c r="AL135" s="22">
        <v>0.7</v>
      </c>
      <c r="AM135" s="22">
        <f t="shared" si="75"/>
        <v>1.7513999999999998</v>
      </c>
      <c r="AN135" s="20"/>
      <c r="AO135" s="22">
        <v>0.77</v>
      </c>
      <c r="AP135" s="22">
        <f t="shared" si="76"/>
        <v>1.9265399999999999</v>
      </c>
      <c r="AQ135" s="33"/>
      <c r="AR135" s="22">
        <v>1.4E-2</v>
      </c>
      <c r="AS135" s="22">
        <f t="shared" si="77"/>
        <v>3.5027999999999997E-2</v>
      </c>
      <c r="AT135" s="21" t="s">
        <v>62</v>
      </c>
      <c r="AU135" s="288">
        <v>0.01</v>
      </c>
      <c r="AV135" s="259">
        <f t="shared" si="78"/>
        <v>2.5020000000000001E-2</v>
      </c>
      <c r="AW135" s="21"/>
      <c r="AX135" s="267">
        <v>4.7E-2</v>
      </c>
      <c r="AY135" s="262">
        <f t="shared" si="79"/>
        <v>0.11759399999999999</v>
      </c>
      <c r="AZ135" s="20"/>
      <c r="BA135" s="267">
        <v>3.9</v>
      </c>
      <c r="BB135" s="262">
        <f t="shared" si="80"/>
        <v>9.7577999999999996</v>
      </c>
      <c r="BC135" s="20"/>
      <c r="BD135" s="36">
        <v>0.2</v>
      </c>
      <c r="BE135" s="119">
        <f t="shared" si="81"/>
        <v>0.50040000000000007</v>
      </c>
      <c r="BF135" s="20"/>
      <c r="BG135" s="32">
        <v>0.03</v>
      </c>
      <c r="BH135" s="43">
        <f t="shared" si="82"/>
        <v>7.5060000000000002E-2</v>
      </c>
      <c r="BI135" s="21" t="s">
        <v>62</v>
      </c>
      <c r="BJ135" s="34">
        <v>0.01</v>
      </c>
      <c r="BK135" s="119">
        <f t="shared" si="83"/>
        <v>2.5020000000000001E-2</v>
      </c>
      <c r="BL135" s="20"/>
      <c r="BM135" s="36">
        <v>1.1000000000000001</v>
      </c>
      <c r="BN135" s="119">
        <f t="shared" si="84"/>
        <v>2.7522000000000002</v>
      </c>
      <c r="BO135" s="18" t="s">
        <v>141</v>
      </c>
      <c r="BP135" s="183" t="s">
        <v>118</v>
      </c>
      <c r="BQ135" s="184"/>
      <c r="BR135" s="6"/>
    </row>
    <row r="136" spans="1:106" ht="15" customHeight="1" x14ac:dyDescent="0.25">
      <c r="A136" s="194">
        <f t="shared" si="58"/>
        <v>42858</v>
      </c>
      <c r="B136" s="182">
        <v>2438</v>
      </c>
      <c r="C136" s="44">
        <v>21.23</v>
      </c>
      <c r="D136" s="59">
        <v>7.83</v>
      </c>
      <c r="E136" s="14">
        <v>2</v>
      </c>
      <c r="F136" s="15">
        <v>748</v>
      </c>
      <c r="G136" s="22">
        <f t="shared" si="61"/>
        <v>1496</v>
      </c>
      <c r="H136" s="119">
        <f t="shared" si="62"/>
        <v>3647.248</v>
      </c>
      <c r="I136" s="14">
        <v>2</v>
      </c>
      <c r="J136" s="15">
        <v>667</v>
      </c>
      <c r="K136" s="15">
        <f t="shared" si="63"/>
        <v>1334</v>
      </c>
      <c r="L136" s="125">
        <f t="shared" si="64"/>
        <v>3252.2919999999999</v>
      </c>
      <c r="M136" s="16">
        <v>438</v>
      </c>
      <c r="N136" s="119">
        <f t="shared" si="65"/>
        <v>1067.8440000000001</v>
      </c>
      <c r="O136" s="29">
        <v>88</v>
      </c>
      <c r="P136" s="22">
        <v>102.3</v>
      </c>
      <c r="Q136" s="15">
        <v>91</v>
      </c>
      <c r="R136" s="15">
        <f t="shared" si="66"/>
        <v>157.14285714285711</v>
      </c>
      <c r="S136" s="119">
        <f t="shared" si="59"/>
        <v>383.11428571428564</v>
      </c>
      <c r="T136" s="14">
        <v>1</v>
      </c>
      <c r="U136" s="22">
        <v>2.2000000000000002</v>
      </c>
      <c r="V136" s="22">
        <f t="shared" si="67"/>
        <v>2.2000000000000002</v>
      </c>
      <c r="W136" s="119">
        <f t="shared" si="68"/>
        <v>5.3635999999999999</v>
      </c>
      <c r="X136" s="162" t="s">
        <v>62</v>
      </c>
      <c r="Y136" s="288">
        <v>0.1</v>
      </c>
      <c r="Z136" s="119">
        <f t="shared" si="69"/>
        <v>0.24380000000000002</v>
      </c>
      <c r="AA136" s="160">
        <v>22.2</v>
      </c>
      <c r="AB136" s="164">
        <f t="shared" si="60"/>
        <v>54.123599999999996</v>
      </c>
      <c r="AC136" s="29">
        <v>9.92</v>
      </c>
      <c r="AD136" s="147">
        <f t="shared" si="70"/>
        <v>24.18496</v>
      </c>
      <c r="AE136" s="29">
        <v>0.42499999999999999</v>
      </c>
      <c r="AF136" s="119">
        <f t="shared" si="71"/>
        <v>1.0361499999999999</v>
      </c>
      <c r="AG136" s="31">
        <v>1.6839999999999999</v>
      </c>
      <c r="AH136" s="119">
        <f t="shared" si="72"/>
        <v>4.1055919999999997</v>
      </c>
      <c r="AI136" s="22">
        <f t="shared" si="73"/>
        <v>24.309000000000001</v>
      </c>
      <c r="AJ136" s="22">
        <f t="shared" si="74"/>
        <v>59.265342000000004</v>
      </c>
      <c r="AK136" s="16"/>
      <c r="AL136" s="22">
        <v>1.53</v>
      </c>
      <c r="AM136" s="22">
        <f t="shared" si="75"/>
        <v>3.73014</v>
      </c>
      <c r="AN136" s="20"/>
      <c r="AO136" s="22">
        <v>0.85</v>
      </c>
      <c r="AP136" s="22">
        <f t="shared" si="76"/>
        <v>2.0722999999999998</v>
      </c>
      <c r="AQ136" s="33"/>
      <c r="AR136" s="22">
        <v>1.4E-2</v>
      </c>
      <c r="AS136" s="22">
        <f t="shared" si="77"/>
        <v>3.4131999999999996E-2</v>
      </c>
      <c r="AT136" s="21" t="s">
        <v>62</v>
      </c>
      <c r="AU136" s="288">
        <v>0.01</v>
      </c>
      <c r="AV136" s="260">
        <f t="shared" si="78"/>
        <v>2.4379999999999999E-2</v>
      </c>
      <c r="AW136" s="21"/>
      <c r="AX136" s="267">
        <v>3.9E-2</v>
      </c>
      <c r="AY136" s="263">
        <f t="shared" si="79"/>
        <v>9.5082E-2</v>
      </c>
      <c r="AZ136" s="20"/>
      <c r="BA136" s="267">
        <v>3.8</v>
      </c>
      <c r="BB136" s="263">
        <f t="shared" si="80"/>
        <v>9.2644000000000002</v>
      </c>
      <c r="BC136" s="20"/>
      <c r="BD136" s="37">
        <v>0.19</v>
      </c>
      <c r="BE136" s="119">
        <f t="shared" si="81"/>
        <v>0.46322000000000002</v>
      </c>
      <c r="BF136" s="20"/>
      <c r="BG136" s="32">
        <v>0.03</v>
      </c>
      <c r="BH136" s="43">
        <f t="shared" si="82"/>
        <v>7.3139999999999997E-2</v>
      </c>
      <c r="BI136" s="21" t="s">
        <v>62</v>
      </c>
      <c r="BJ136" s="34">
        <v>0.01</v>
      </c>
      <c r="BK136" s="119">
        <f t="shared" si="83"/>
        <v>2.4379999999999999E-2</v>
      </c>
      <c r="BL136" s="20"/>
      <c r="BM136" s="36">
        <v>1.1000000000000001</v>
      </c>
      <c r="BN136" s="119">
        <f t="shared" si="84"/>
        <v>2.6818</v>
      </c>
      <c r="BO136" s="18" t="s">
        <v>141</v>
      </c>
      <c r="BP136" s="183" t="s">
        <v>118</v>
      </c>
      <c r="BQ136" s="184" t="s">
        <v>110</v>
      </c>
      <c r="BR136" s="6"/>
      <c r="BS136" s="8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</row>
    <row r="137" spans="1:106" ht="15" customHeight="1" x14ac:dyDescent="0.25">
      <c r="A137" s="194">
        <f t="shared" si="58"/>
        <v>42859</v>
      </c>
      <c r="B137" s="182">
        <v>2643</v>
      </c>
      <c r="C137" s="44">
        <v>21.81</v>
      </c>
      <c r="D137" s="59">
        <v>8</v>
      </c>
      <c r="E137" s="14">
        <v>1</v>
      </c>
      <c r="F137" s="15">
        <v>754</v>
      </c>
      <c r="G137" s="22">
        <f t="shared" si="61"/>
        <v>754</v>
      </c>
      <c r="H137" s="119">
        <f t="shared" si="62"/>
        <v>1992.8219999999999</v>
      </c>
      <c r="I137" s="14">
        <v>1</v>
      </c>
      <c r="J137" s="15">
        <v>733</v>
      </c>
      <c r="K137" s="15">
        <f t="shared" si="63"/>
        <v>733</v>
      </c>
      <c r="L137" s="125">
        <f t="shared" si="64"/>
        <v>1937.319</v>
      </c>
      <c r="M137" s="16">
        <v>244</v>
      </c>
      <c r="N137" s="119">
        <f t="shared" si="65"/>
        <v>644.89200000000005</v>
      </c>
      <c r="O137" s="29">
        <v>88</v>
      </c>
      <c r="P137" s="22">
        <v>98.8</v>
      </c>
      <c r="Q137" s="15">
        <v>100</v>
      </c>
      <c r="R137" s="15">
        <f t="shared" si="66"/>
        <v>107.99999999999996</v>
      </c>
      <c r="S137" s="119">
        <f t="shared" si="59"/>
        <v>285.4439999999999</v>
      </c>
      <c r="T137" s="14">
        <v>1</v>
      </c>
      <c r="U137" s="22">
        <v>1.9</v>
      </c>
      <c r="V137" s="22">
        <f t="shared" si="67"/>
        <v>1.9</v>
      </c>
      <c r="W137" s="119">
        <f t="shared" si="68"/>
        <v>5.0217000000000001</v>
      </c>
      <c r="X137" s="162"/>
      <c r="Y137" s="288">
        <v>1.9</v>
      </c>
      <c r="Z137" s="119">
        <f t="shared" si="69"/>
        <v>5.0217000000000001</v>
      </c>
      <c r="AA137" s="160">
        <v>19.100000000000001</v>
      </c>
      <c r="AB137" s="164">
        <f t="shared" si="60"/>
        <v>50.481300000000005</v>
      </c>
      <c r="AC137" s="29">
        <v>8.5</v>
      </c>
      <c r="AD137" s="147">
        <f t="shared" si="70"/>
        <v>22.465499999999999</v>
      </c>
      <c r="AE137" s="29">
        <v>0.1</v>
      </c>
      <c r="AF137" s="119">
        <f t="shared" si="71"/>
        <v>0.26430000000000003</v>
      </c>
      <c r="AG137" s="31">
        <v>0.27900000000000003</v>
      </c>
      <c r="AH137" s="119">
        <f t="shared" si="72"/>
        <v>0.73739700000000008</v>
      </c>
      <c r="AI137" s="22">
        <f t="shared" si="73"/>
        <v>19.479000000000003</v>
      </c>
      <c r="AJ137" s="22">
        <f t="shared" si="74"/>
        <v>51.482997000000012</v>
      </c>
      <c r="AK137" s="16"/>
      <c r="AL137" s="22">
        <v>0.4</v>
      </c>
      <c r="AM137" s="22">
        <f t="shared" si="75"/>
        <v>1.0572000000000001</v>
      </c>
      <c r="AN137" s="20"/>
      <c r="AO137" s="22">
        <v>0.63</v>
      </c>
      <c r="AP137" s="22">
        <f t="shared" si="76"/>
        <v>1.66509</v>
      </c>
      <c r="AQ137" s="33"/>
      <c r="AR137" s="22">
        <v>1.0999999999999999E-2</v>
      </c>
      <c r="AS137" s="22">
        <f t="shared" si="77"/>
        <v>2.9072999999999998E-2</v>
      </c>
      <c r="AT137" s="21" t="s">
        <v>62</v>
      </c>
      <c r="AU137" s="288">
        <v>0.01</v>
      </c>
      <c r="AV137" s="259">
        <f t="shared" si="78"/>
        <v>2.6429999999999999E-2</v>
      </c>
      <c r="AW137" s="21"/>
      <c r="AX137" s="267">
        <v>2.7E-2</v>
      </c>
      <c r="AY137" s="262">
        <f t="shared" si="79"/>
        <v>7.1361000000000008E-2</v>
      </c>
      <c r="AZ137" s="20"/>
      <c r="BA137" s="267">
        <v>2.2999999999999998</v>
      </c>
      <c r="BB137" s="262">
        <f t="shared" si="80"/>
        <v>6.0789</v>
      </c>
      <c r="BC137" s="20"/>
      <c r="BD137" s="36">
        <v>0.14000000000000001</v>
      </c>
      <c r="BE137" s="119">
        <f t="shared" si="81"/>
        <v>0.37002000000000002</v>
      </c>
      <c r="BF137" s="20"/>
      <c r="BG137" s="32">
        <v>0.02</v>
      </c>
      <c r="BH137" s="43">
        <f t="shared" si="82"/>
        <v>5.2859999999999997E-2</v>
      </c>
      <c r="BI137" s="21" t="s">
        <v>62</v>
      </c>
      <c r="BJ137" s="34">
        <v>0.01</v>
      </c>
      <c r="BK137" s="119">
        <f t="shared" si="83"/>
        <v>2.6429999999999999E-2</v>
      </c>
      <c r="BL137" s="20"/>
      <c r="BM137" s="36">
        <v>0.83</v>
      </c>
      <c r="BN137" s="119">
        <f t="shared" si="84"/>
        <v>2.1936900000000001</v>
      </c>
      <c r="BO137" s="18" t="s">
        <v>141</v>
      </c>
      <c r="BP137" s="183" t="s">
        <v>118</v>
      </c>
      <c r="BQ137" s="184"/>
      <c r="BR137" s="6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</row>
    <row r="138" spans="1:106" ht="15" customHeight="1" x14ac:dyDescent="0.25">
      <c r="A138" s="194">
        <f t="shared" si="58"/>
        <v>42860</v>
      </c>
      <c r="B138" s="182">
        <v>2486</v>
      </c>
      <c r="C138" s="44">
        <v>22.59</v>
      </c>
      <c r="D138" s="59">
        <v>7.48</v>
      </c>
      <c r="E138" s="14">
        <v>1</v>
      </c>
      <c r="F138" s="15">
        <v>859</v>
      </c>
      <c r="G138" s="22">
        <f t="shared" si="61"/>
        <v>859</v>
      </c>
      <c r="H138" s="119">
        <f t="shared" si="62"/>
        <v>2135.4740000000002</v>
      </c>
      <c r="I138" s="14">
        <v>1</v>
      </c>
      <c r="J138" s="15">
        <v>791</v>
      </c>
      <c r="K138" s="15">
        <f t="shared" si="63"/>
        <v>791</v>
      </c>
      <c r="L138" s="125">
        <f t="shared" si="64"/>
        <v>1966.4259999999999</v>
      </c>
      <c r="M138" s="16">
        <v>273</v>
      </c>
      <c r="N138" s="119">
        <f t="shared" si="65"/>
        <v>678.678</v>
      </c>
      <c r="O138" s="29">
        <v>88</v>
      </c>
      <c r="P138" s="22">
        <v>96.2</v>
      </c>
      <c r="Q138" s="15">
        <v>85</v>
      </c>
      <c r="R138" s="15">
        <f t="shared" si="66"/>
        <v>96.470588235294159</v>
      </c>
      <c r="S138" s="119">
        <f t="shared" si="59"/>
        <v>239.82588235294128</v>
      </c>
      <c r="T138" s="14">
        <v>1</v>
      </c>
      <c r="U138" s="22">
        <v>2</v>
      </c>
      <c r="V138" s="22">
        <f t="shared" si="67"/>
        <v>2</v>
      </c>
      <c r="W138" s="119">
        <f t="shared" si="68"/>
        <v>4.9720000000000004</v>
      </c>
      <c r="X138" s="162"/>
      <c r="Y138" s="288">
        <v>1.3</v>
      </c>
      <c r="Z138" s="119">
        <f t="shared" si="69"/>
        <v>3.2318000000000002</v>
      </c>
      <c r="AA138" s="160">
        <v>17.399999999999999</v>
      </c>
      <c r="AB138" s="164">
        <f t="shared" si="60"/>
        <v>43.256399999999992</v>
      </c>
      <c r="AC138" s="29">
        <v>8.0399999999999991</v>
      </c>
      <c r="AD138" s="147">
        <f t="shared" si="70"/>
        <v>19.987439999999999</v>
      </c>
      <c r="AE138" s="29">
        <v>0.1</v>
      </c>
      <c r="AF138" s="119">
        <f t="shared" si="71"/>
        <v>0.24860000000000002</v>
      </c>
      <c r="AG138" s="31">
        <v>0.2</v>
      </c>
      <c r="AH138" s="119">
        <f t="shared" si="72"/>
        <v>0.49720000000000003</v>
      </c>
      <c r="AI138" s="22">
        <f t="shared" si="73"/>
        <v>17.7</v>
      </c>
      <c r="AJ138" s="22">
        <f t="shared" si="74"/>
        <v>44.002199999999995</v>
      </c>
      <c r="AK138" s="16"/>
      <c r="AL138" s="22">
        <v>0.59</v>
      </c>
      <c r="AM138" s="22">
        <f t="shared" si="75"/>
        <v>1.4667399999999999</v>
      </c>
      <c r="AN138" s="20"/>
      <c r="AO138" s="22">
        <v>0.77</v>
      </c>
      <c r="AP138" s="22">
        <f t="shared" si="76"/>
        <v>1.91422</v>
      </c>
      <c r="AQ138" s="33"/>
      <c r="AR138" s="22">
        <v>7.0000000000000001E-3</v>
      </c>
      <c r="AS138" s="22">
        <f t="shared" si="77"/>
        <v>1.7402000000000001E-2</v>
      </c>
      <c r="AT138" s="21" t="s">
        <v>62</v>
      </c>
      <c r="AU138" s="288">
        <v>0.01</v>
      </c>
      <c r="AV138" s="260">
        <f t="shared" si="78"/>
        <v>2.486E-2</v>
      </c>
      <c r="AW138" s="21"/>
      <c r="AX138" s="267">
        <v>2.7E-2</v>
      </c>
      <c r="AY138" s="263">
        <f t="shared" si="79"/>
        <v>6.7122000000000001E-2</v>
      </c>
      <c r="AZ138" s="20"/>
      <c r="BA138" s="267">
        <v>1.9</v>
      </c>
      <c r="BB138" s="263">
        <f t="shared" si="80"/>
        <v>4.7233999999999998</v>
      </c>
      <c r="BC138" s="20"/>
      <c r="BD138" s="37">
        <v>0.14000000000000001</v>
      </c>
      <c r="BE138" s="119">
        <f t="shared" si="81"/>
        <v>0.34804000000000002</v>
      </c>
      <c r="BF138" s="20"/>
      <c r="BG138" s="32">
        <v>0.01</v>
      </c>
      <c r="BH138" s="43">
        <f t="shared" si="82"/>
        <v>2.486E-2</v>
      </c>
      <c r="BI138" s="21" t="s">
        <v>62</v>
      </c>
      <c r="BJ138" s="34">
        <v>0.01</v>
      </c>
      <c r="BK138" s="119">
        <f t="shared" si="83"/>
        <v>2.486E-2</v>
      </c>
      <c r="BL138" s="20"/>
      <c r="BM138" s="36">
        <v>0.64</v>
      </c>
      <c r="BN138" s="119">
        <f t="shared" si="84"/>
        <v>1.59104</v>
      </c>
      <c r="BO138" s="18" t="s">
        <v>141</v>
      </c>
      <c r="BP138" s="183" t="s">
        <v>118</v>
      </c>
      <c r="BQ138" s="184"/>
      <c r="BR138" s="6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</row>
    <row r="139" spans="1:106" ht="15" customHeight="1" x14ac:dyDescent="0.25">
      <c r="A139" s="194">
        <f t="shared" si="58"/>
        <v>42861</v>
      </c>
      <c r="B139" s="182">
        <v>1793</v>
      </c>
      <c r="C139" s="44">
        <v>22.9</v>
      </c>
      <c r="D139" s="59">
        <v>7.64</v>
      </c>
      <c r="E139" s="14">
        <v>1</v>
      </c>
      <c r="F139" s="15">
        <v>949</v>
      </c>
      <c r="G139" s="22">
        <f t="shared" si="61"/>
        <v>949</v>
      </c>
      <c r="H139" s="119">
        <f t="shared" si="62"/>
        <v>1701.557</v>
      </c>
      <c r="I139" s="14">
        <v>1</v>
      </c>
      <c r="J139" s="15">
        <v>902</v>
      </c>
      <c r="K139" s="15">
        <f t="shared" si="63"/>
        <v>902</v>
      </c>
      <c r="L139" s="125">
        <f t="shared" si="64"/>
        <v>1617.2860000000001</v>
      </c>
      <c r="M139" s="16">
        <v>248</v>
      </c>
      <c r="N139" s="119">
        <f t="shared" si="65"/>
        <v>444.66399999999999</v>
      </c>
      <c r="O139" s="29">
        <v>89.1</v>
      </c>
      <c r="P139" s="22">
        <v>98</v>
      </c>
      <c r="Q139" s="15">
        <v>91</v>
      </c>
      <c r="R139" s="15">
        <f t="shared" si="66"/>
        <v>97.802197802197867</v>
      </c>
      <c r="S139" s="119">
        <f t="shared" si="59"/>
        <v>175.35934065934077</v>
      </c>
      <c r="T139" s="14">
        <v>1</v>
      </c>
      <c r="U139" s="22">
        <v>1.5</v>
      </c>
      <c r="V139" s="22">
        <f t="shared" si="67"/>
        <v>1.5</v>
      </c>
      <c r="W139" s="119">
        <f t="shared" si="68"/>
        <v>2.6894999999999998</v>
      </c>
      <c r="X139" s="162"/>
      <c r="Y139" s="288">
        <v>1.3</v>
      </c>
      <c r="Z139" s="119">
        <f t="shared" si="69"/>
        <v>2.3309000000000002</v>
      </c>
      <c r="AA139" s="160">
        <v>36.299999999999997</v>
      </c>
      <c r="AB139" s="164">
        <f t="shared" si="60"/>
        <v>65.085899999999995</v>
      </c>
      <c r="AC139" s="29">
        <v>2.34</v>
      </c>
      <c r="AD139" s="147">
        <f t="shared" si="70"/>
        <v>4.1956199999999999</v>
      </c>
      <c r="AE139" s="29">
        <v>0.1</v>
      </c>
      <c r="AF139" s="119">
        <f t="shared" si="71"/>
        <v>0.17930000000000001</v>
      </c>
      <c r="AG139" s="31">
        <v>0.2</v>
      </c>
      <c r="AH139" s="119">
        <f t="shared" si="72"/>
        <v>0.35860000000000003</v>
      </c>
      <c r="AI139" s="22">
        <f t="shared" si="73"/>
        <v>36.6</v>
      </c>
      <c r="AJ139" s="22">
        <f t="shared" si="74"/>
        <v>65.623800000000003</v>
      </c>
      <c r="AK139" s="16"/>
      <c r="AL139" s="22">
        <v>0.32</v>
      </c>
      <c r="AM139" s="22">
        <f t="shared" si="75"/>
        <v>0.57375999999999994</v>
      </c>
      <c r="AN139" s="20"/>
      <c r="AO139" s="22">
        <v>0.62</v>
      </c>
      <c r="AP139" s="22">
        <f t="shared" si="76"/>
        <v>1.1116600000000001</v>
      </c>
      <c r="AQ139" s="33"/>
      <c r="AR139" s="22">
        <v>6.0000000000000001E-3</v>
      </c>
      <c r="AS139" s="22">
        <f t="shared" si="77"/>
        <v>1.0758E-2</v>
      </c>
      <c r="AT139" s="21" t="s">
        <v>62</v>
      </c>
      <c r="AU139" s="288">
        <v>0.01</v>
      </c>
      <c r="AV139" s="259">
        <f t="shared" si="78"/>
        <v>1.7929999999999998E-2</v>
      </c>
      <c r="AW139" s="21"/>
      <c r="AX139" s="267">
        <v>2.1999999999999999E-2</v>
      </c>
      <c r="AY139" s="262">
        <f t="shared" si="79"/>
        <v>3.9445999999999995E-2</v>
      </c>
      <c r="AZ139" s="20"/>
      <c r="BA139" s="267">
        <v>1.7</v>
      </c>
      <c r="BB139" s="262">
        <f t="shared" si="80"/>
        <v>3.0480999999999998</v>
      </c>
      <c r="BC139" s="20"/>
      <c r="BD139" s="36">
        <v>0.12</v>
      </c>
      <c r="BE139" s="119">
        <f t="shared" si="81"/>
        <v>0.21515999999999999</v>
      </c>
      <c r="BF139" s="20"/>
      <c r="BG139" s="32">
        <v>0.01</v>
      </c>
      <c r="BH139" s="43">
        <f t="shared" si="82"/>
        <v>1.7929999999999998E-2</v>
      </c>
      <c r="BI139" s="21" t="s">
        <v>62</v>
      </c>
      <c r="BJ139" s="34">
        <v>0.01</v>
      </c>
      <c r="BK139" s="119">
        <f t="shared" si="83"/>
        <v>1.7929999999999998E-2</v>
      </c>
      <c r="BL139" s="20"/>
      <c r="BM139" s="36">
        <v>0.46</v>
      </c>
      <c r="BN139" s="119">
        <f t="shared" si="84"/>
        <v>0.82478000000000007</v>
      </c>
      <c r="BO139" s="18" t="s">
        <v>141</v>
      </c>
      <c r="BP139" s="183" t="s">
        <v>118</v>
      </c>
      <c r="BQ139" s="184"/>
      <c r="BR139" s="6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</row>
    <row r="140" spans="1:106" ht="15" customHeight="1" x14ac:dyDescent="0.25">
      <c r="A140" s="194">
        <f t="shared" si="58"/>
        <v>42862</v>
      </c>
      <c r="B140" s="182">
        <v>1152</v>
      </c>
      <c r="C140" s="44">
        <v>18.579999999999998</v>
      </c>
      <c r="D140" s="59">
        <v>7.83</v>
      </c>
      <c r="E140" s="14">
        <v>1</v>
      </c>
      <c r="F140" s="15">
        <v>169</v>
      </c>
      <c r="G140" s="22">
        <f t="shared" si="61"/>
        <v>169</v>
      </c>
      <c r="H140" s="119">
        <f t="shared" si="62"/>
        <v>194.68799999999999</v>
      </c>
      <c r="I140" s="14">
        <v>1</v>
      </c>
      <c r="J140" s="15">
        <v>113</v>
      </c>
      <c r="K140" s="15">
        <f t="shared" si="63"/>
        <v>113</v>
      </c>
      <c r="L140" s="125">
        <f t="shared" si="64"/>
        <v>130.17599999999999</v>
      </c>
      <c r="M140" s="16">
        <v>23</v>
      </c>
      <c r="N140" s="119">
        <f t="shared" si="65"/>
        <v>26.495999999999999</v>
      </c>
      <c r="O140" s="29">
        <v>90.4</v>
      </c>
      <c r="P140" s="22">
        <v>95</v>
      </c>
      <c r="Q140" s="15">
        <v>88</v>
      </c>
      <c r="R140" s="15">
        <f t="shared" si="66"/>
        <v>52.272727272727209</v>
      </c>
      <c r="S140" s="119">
        <f t="shared" si="59"/>
        <v>60.218181818181741</v>
      </c>
      <c r="T140" s="14">
        <v>1</v>
      </c>
      <c r="U140" s="22">
        <v>1.2</v>
      </c>
      <c r="V140" s="22">
        <f t="shared" si="67"/>
        <v>1.2</v>
      </c>
      <c r="W140" s="119">
        <f t="shared" si="68"/>
        <v>1.3823999999999999</v>
      </c>
      <c r="X140" s="162"/>
      <c r="Y140" s="288">
        <v>0.1</v>
      </c>
      <c r="Z140" s="119">
        <f t="shared" si="69"/>
        <v>0.1152</v>
      </c>
      <c r="AA140" s="160">
        <v>5.3</v>
      </c>
      <c r="AB140" s="164">
        <f t="shared" si="60"/>
        <v>6.105599999999999</v>
      </c>
      <c r="AC140" s="29">
        <v>2.31</v>
      </c>
      <c r="AD140" s="147">
        <f t="shared" si="70"/>
        <v>2.6611199999999999</v>
      </c>
      <c r="AE140" s="29">
        <v>0.29399999999999998</v>
      </c>
      <c r="AF140" s="119">
        <f t="shared" si="71"/>
        <v>0.33868799999999999</v>
      </c>
      <c r="AG140" s="31">
        <v>0.2</v>
      </c>
      <c r="AH140" s="119">
        <f t="shared" si="72"/>
        <v>0.23039999999999999</v>
      </c>
      <c r="AI140" s="22">
        <f t="shared" si="73"/>
        <v>5.7939999999999996</v>
      </c>
      <c r="AJ140" s="22">
        <f t="shared" si="74"/>
        <v>6.6746879999999988</v>
      </c>
      <c r="AK140" s="16"/>
      <c r="AL140" s="22">
        <v>0.2</v>
      </c>
      <c r="AM140" s="22">
        <f t="shared" si="75"/>
        <v>0.23039999999999999</v>
      </c>
      <c r="AN140" s="20"/>
      <c r="AO140" s="22">
        <v>0.22</v>
      </c>
      <c r="AP140" s="22">
        <f t="shared" si="76"/>
        <v>0.25344</v>
      </c>
      <c r="AQ140" s="33" t="s">
        <v>62</v>
      </c>
      <c r="AR140" s="22">
        <v>5.0000000000000001E-3</v>
      </c>
      <c r="AS140" s="22">
        <f t="shared" si="77"/>
        <v>5.7599999999999995E-3</v>
      </c>
      <c r="AT140" s="21" t="s">
        <v>62</v>
      </c>
      <c r="AU140" s="288">
        <v>0.01</v>
      </c>
      <c r="AV140" s="260">
        <f t="shared" si="78"/>
        <v>1.1519999999999999E-2</v>
      </c>
      <c r="AW140" s="21"/>
      <c r="AX140" s="267">
        <v>1.7000000000000001E-2</v>
      </c>
      <c r="AY140" s="263">
        <f t="shared" si="79"/>
        <v>1.9584000000000004E-2</v>
      </c>
      <c r="AZ140" s="20"/>
      <c r="BA140" s="267">
        <v>0.87</v>
      </c>
      <c r="BB140" s="263">
        <f t="shared" si="80"/>
        <v>1.00224</v>
      </c>
      <c r="BC140" s="20"/>
      <c r="BD140" s="37">
        <v>0.06</v>
      </c>
      <c r="BE140" s="119">
        <f t="shared" si="81"/>
        <v>6.9120000000000001E-2</v>
      </c>
      <c r="BF140" s="20" t="s">
        <v>62</v>
      </c>
      <c r="BG140" s="32">
        <v>0.01</v>
      </c>
      <c r="BH140" s="43">
        <f t="shared" si="82"/>
        <v>1.1519999999999999E-2</v>
      </c>
      <c r="BI140" s="21" t="s">
        <v>62</v>
      </c>
      <c r="BJ140" s="34">
        <v>0.01</v>
      </c>
      <c r="BK140" s="119">
        <f t="shared" si="83"/>
        <v>1.1519999999999999E-2</v>
      </c>
      <c r="BL140" s="20"/>
      <c r="BM140" s="36">
        <v>0.51</v>
      </c>
      <c r="BN140" s="119">
        <f t="shared" si="84"/>
        <v>0.58751999999999993</v>
      </c>
      <c r="BO140" s="18" t="s">
        <v>141</v>
      </c>
      <c r="BP140" s="183" t="s">
        <v>118</v>
      </c>
      <c r="BQ140" s="184"/>
      <c r="BR140" s="6"/>
    </row>
    <row r="141" spans="1:106" ht="15" customHeight="1" x14ac:dyDescent="0.25">
      <c r="A141" s="194">
        <f t="shared" si="58"/>
        <v>42863</v>
      </c>
      <c r="B141" s="182">
        <v>1263</v>
      </c>
      <c r="C141" s="44">
        <v>18.149999999999999</v>
      </c>
      <c r="D141" s="59">
        <v>8.0399999999999991</v>
      </c>
      <c r="E141" s="14">
        <v>1</v>
      </c>
      <c r="F141" s="15">
        <v>707</v>
      </c>
      <c r="G141" s="22">
        <f t="shared" si="61"/>
        <v>707</v>
      </c>
      <c r="H141" s="119">
        <f t="shared" si="62"/>
        <v>892.94100000000003</v>
      </c>
      <c r="I141" s="14">
        <v>1</v>
      </c>
      <c r="J141" s="15">
        <v>638</v>
      </c>
      <c r="K141" s="15">
        <f t="shared" si="63"/>
        <v>638</v>
      </c>
      <c r="L141" s="125">
        <f t="shared" si="64"/>
        <v>805.79399999999998</v>
      </c>
      <c r="M141" s="16">
        <v>153</v>
      </c>
      <c r="N141" s="119">
        <f t="shared" si="65"/>
        <v>193.239</v>
      </c>
      <c r="O141" s="29">
        <v>89</v>
      </c>
      <c r="P141" s="22">
        <v>97.4</v>
      </c>
      <c r="Q141" s="15">
        <v>97.5</v>
      </c>
      <c r="R141" s="15">
        <f t="shared" si="66"/>
        <v>86.153846153846203</v>
      </c>
      <c r="S141" s="119">
        <f t="shared" si="59"/>
        <v>108.81230769230775</v>
      </c>
      <c r="T141" s="14">
        <v>1</v>
      </c>
      <c r="U141" s="22">
        <v>2</v>
      </c>
      <c r="V141" s="22">
        <f t="shared" si="67"/>
        <v>2</v>
      </c>
      <c r="W141" s="119">
        <f t="shared" si="68"/>
        <v>2.5259999999999998</v>
      </c>
      <c r="X141" s="162" t="s">
        <v>62</v>
      </c>
      <c r="Y141" s="288">
        <v>0.1</v>
      </c>
      <c r="Z141" s="119">
        <f t="shared" si="69"/>
        <v>0.12630000000000002</v>
      </c>
      <c r="AA141" s="160">
        <v>11.4</v>
      </c>
      <c r="AB141" s="164">
        <f t="shared" si="60"/>
        <v>14.398200000000001</v>
      </c>
      <c r="AC141" s="29">
        <v>6.48</v>
      </c>
      <c r="AD141" s="147">
        <f t="shared" si="70"/>
        <v>8.1842400000000008</v>
      </c>
      <c r="AE141" s="29">
        <v>0.20200000000000001</v>
      </c>
      <c r="AF141" s="119">
        <f t="shared" si="71"/>
        <v>0.25512600000000002</v>
      </c>
      <c r="AG141" s="31">
        <v>1.31</v>
      </c>
      <c r="AH141" s="119">
        <f t="shared" si="72"/>
        <v>1.6545300000000001</v>
      </c>
      <c r="AI141" s="22">
        <f t="shared" si="73"/>
        <v>12.912000000000001</v>
      </c>
      <c r="AJ141" s="22">
        <f t="shared" si="74"/>
        <v>16.307856000000001</v>
      </c>
      <c r="AK141" s="16"/>
      <c r="AL141" s="22">
        <v>0.79</v>
      </c>
      <c r="AM141" s="22">
        <f t="shared" si="75"/>
        <v>0.99777000000000005</v>
      </c>
      <c r="AN141" s="20"/>
      <c r="AO141" s="22">
        <v>0.46</v>
      </c>
      <c r="AP141" s="22">
        <f t="shared" si="76"/>
        <v>0.58098000000000005</v>
      </c>
      <c r="AQ141" s="33"/>
      <c r="AR141" s="22">
        <v>8.0000000000000002E-3</v>
      </c>
      <c r="AS141" s="22">
        <f t="shared" si="77"/>
        <v>1.0104E-2</v>
      </c>
      <c r="AT141" s="21" t="s">
        <v>62</v>
      </c>
      <c r="AU141" s="288">
        <v>0.01</v>
      </c>
      <c r="AV141" s="259">
        <f t="shared" si="78"/>
        <v>1.2630000000000001E-2</v>
      </c>
      <c r="AW141" s="21"/>
      <c r="AX141" s="267">
        <v>0.02</v>
      </c>
      <c r="AY141" s="262">
        <f t="shared" si="79"/>
        <v>2.5260000000000001E-2</v>
      </c>
      <c r="AZ141" s="20"/>
      <c r="BA141" s="267">
        <v>2.6</v>
      </c>
      <c r="BB141" s="262">
        <f t="shared" si="80"/>
        <v>3.2838000000000003</v>
      </c>
      <c r="BC141" s="20"/>
      <c r="BD141" s="36">
        <v>0.11</v>
      </c>
      <c r="BE141" s="119">
        <f t="shared" si="81"/>
        <v>0.13893</v>
      </c>
      <c r="BF141" s="20"/>
      <c r="BG141" s="32">
        <v>0.02</v>
      </c>
      <c r="BH141" s="43">
        <f t="shared" si="82"/>
        <v>2.5260000000000001E-2</v>
      </c>
      <c r="BI141" s="21" t="s">
        <v>62</v>
      </c>
      <c r="BJ141" s="34">
        <v>0.01</v>
      </c>
      <c r="BK141" s="119">
        <f t="shared" si="83"/>
        <v>1.2630000000000001E-2</v>
      </c>
      <c r="BL141" s="20"/>
      <c r="BM141" s="36">
        <v>0.62</v>
      </c>
      <c r="BN141" s="119">
        <f t="shared" si="84"/>
        <v>0.78305999999999998</v>
      </c>
      <c r="BO141" s="18" t="s">
        <v>141</v>
      </c>
      <c r="BP141" s="183" t="s">
        <v>118</v>
      </c>
      <c r="BQ141" s="184"/>
      <c r="BR141" s="6"/>
    </row>
    <row r="142" spans="1:106" ht="15" customHeight="1" x14ac:dyDescent="0.25">
      <c r="A142" s="194">
        <f t="shared" si="58"/>
        <v>42864</v>
      </c>
      <c r="B142" s="182">
        <v>2342</v>
      </c>
      <c r="C142" s="44">
        <v>18.53</v>
      </c>
      <c r="D142" s="59">
        <v>8.1999999999999993</v>
      </c>
      <c r="E142" s="14">
        <v>1</v>
      </c>
      <c r="F142" s="15">
        <v>990</v>
      </c>
      <c r="G142" s="22">
        <f t="shared" si="61"/>
        <v>990</v>
      </c>
      <c r="H142" s="119">
        <f t="shared" si="62"/>
        <v>2318.58</v>
      </c>
      <c r="I142" s="14">
        <v>1</v>
      </c>
      <c r="J142" s="15">
        <v>826</v>
      </c>
      <c r="K142" s="15">
        <f t="shared" si="63"/>
        <v>826</v>
      </c>
      <c r="L142" s="125">
        <f t="shared" si="64"/>
        <v>1934.492</v>
      </c>
      <c r="M142" s="16">
        <v>246</v>
      </c>
      <c r="N142" s="119">
        <f t="shared" si="65"/>
        <v>576.13199999999995</v>
      </c>
      <c r="O142" s="29">
        <v>88.7</v>
      </c>
      <c r="P142" s="22">
        <v>102.7</v>
      </c>
      <c r="Q142" s="15">
        <v>95</v>
      </c>
      <c r="R142" s="15">
        <f t="shared" si="66"/>
        <v>147.36842105263159</v>
      </c>
      <c r="S142" s="119">
        <f t="shared" si="59"/>
        <v>345.13684210526321</v>
      </c>
      <c r="T142" s="14">
        <v>1</v>
      </c>
      <c r="U142" s="22">
        <v>2.6</v>
      </c>
      <c r="V142" s="22">
        <f t="shared" si="67"/>
        <v>2.6</v>
      </c>
      <c r="W142" s="119">
        <f t="shared" si="68"/>
        <v>6.0891999999999999</v>
      </c>
      <c r="X142" s="162" t="s">
        <v>62</v>
      </c>
      <c r="Y142" s="288">
        <v>2</v>
      </c>
      <c r="Z142" s="119">
        <f t="shared" si="69"/>
        <v>4.6840000000000002</v>
      </c>
      <c r="AA142" s="160">
        <v>20.5</v>
      </c>
      <c r="AB142" s="164">
        <f t="shared" si="60"/>
        <v>48.011000000000003</v>
      </c>
      <c r="AC142" s="29">
        <v>7.65</v>
      </c>
      <c r="AD142" s="147">
        <f t="shared" si="70"/>
        <v>17.9163</v>
      </c>
      <c r="AE142" s="29">
        <v>0.39600000000000002</v>
      </c>
      <c r="AF142" s="119">
        <f t="shared" si="71"/>
        <v>0.92743200000000003</v>
      </c>
      <c r="AG142" s="31">
        <v>0.63</v>
      </c>
      <c r="AH142" s="119">
        <f t="shared" si="72"/>
        <v>1.47546</v>
      </c>
      <c r="AI142" s="22">
        <f t="shared" si="73"/>
        <v>21.526</v>
      </c>
      <c r="AJ142" s="22">
        <f t="shared" si="74"/>
        <v>50.413891999999997</v>
      </c>
      <c r="AK142" s="16"/>
      <c r="AL142" s="22">
        <v>0.68</v>
      </c>
      <c r="AM142" s="22">
        <f t="shared" si="75"/>
        <v>1.5925600000000002</v>
      </c>
      <c r="AN142" s="20"/>
      <c r="AO142" s="22">
        <v>0.66</v>
      </c>
      <c r="AP142" s="22">
        <f t="shared" si="76"/>
        <v>1.54572</v>
      </c>
      <c r="AQ142" s="33"/>
      <c r="AR142" s="22">
        <v>1.0999999999999999E-2</v>
      </c>
      <c r="AS142" s="22">
        <f t="shared" si="77"/>
        <v>2.5761999999999997E-2</v>
      </c>
      <c r="AT142" s="21" t="s">
        <v>62</v>
      </c>
      <c r="AU142" s="288">
        <v>0.01</v>
      </c>
      <c r="AV142" s="260">
        <f t="shared" si="78"/>
        <v>2.3420000000000003E-2</v>
      </c>
      <c r="AW142" s="21"/>
      <c r="AX142" s="267">
        <v>3.6999999999999998E-2</v>
      </c>
      <c r="AY142" s="263">
        <f t="shared" si="79"/>
        <v>8.6653999999999995E-2</v>
      </c>
      <c r="AZ142" s="20"/>
      <c r="BA142" s="267">
        <v>3.7</v>
      </c>
      <c r="BB142" s="263">
        <f t="shared" si="80"/>
        <v>8.6654</v>
      </c>
      <c r="BC142" s="20"/>
      <c r="BD142" s="37">
        <v>0.14000000000000001</v>
      </c>
      <c r="BE142" s="119">
        <f t="shared" si="81"/>
        <v>0.32788000000000006</v>
      </c>
      <c r="BF142" s="20"/>
      <c r="BG142" s="32">
        <v>0.02</v>
      </c>
      <c r="BH142" s="43">
        <f t="shared" si="82"/>
        <v>4.6840000000000007E-2</v>
      </c>
      <c r="BI142" s="21" t="s">
        <v>62</v>
      </c>
      <c r="BJ142" s="34">
        <v>0.01</v>
      </c>
      <c r="BK142" s="119">
        <f t="shared" si="83"/>
        <v>2.3420000000000003E-2</v>
      </c>
      <c r="BL142" s="20"/>
      <c r="BM142" s="36">
        <v>0.75</v>
      </c>
      <c r="BN142" s="119">
        <f t="shared" si="84"/>
        <v>1.7565</v>
      </c>
      <c r="BO142" s="18" t="s">
        <v>141</v>
      </c>
      <c r="BP142" s="183" t="s">
        <v>118</v>
      </c>
      <c r="BQ142" s="184"/>
      <c r="BR142" s="6"/>
    </row>
    <row r="143" spans="1:106" ht="15" customHeight="1" x14ac:dyDescent="0.25">
      <c r="A143" s="194">
        <f t="shared" si="58"/>
        <v>42865</v>
      </c>
      <c r="B143" s="182">
        <v>2449</v>
      </c>
      <c r="C143" s="44">
        <v>21.62</v>
      </c>
      <c r="D143" s="59">
        <v>7.88</v>
      </c>
      <c r="E143" s="14">
        <v>1</v>
      </c>
      <c r="F143" s="15">
        <v>481</v>
      </c>
      <c r="G143" s="22">
        <f t="shared" si="61"/>
        <v>481</v>
      </c>
      <c r="H143" s="119">
        <f t="shared" si="62"/>
        <v>1177.9690000000001</v>
      </c>
      <c r="I143" s="14">
        <v>1</v>
      </c>
      <c r="J143" s="15">
        <v>423</v>
      </c>
      <c r="K143" s="15">
        <f t="shared" si="63"/>
        <v>423</v>
      </c>
      <c r="L143" s="125">
        <f t="shared" si="64"/>
        <v>1035.9269999999999</v>
      </c>
      <c r="M143" s="16">
        <v>331</v>
      </c>
      <c r="N143" s="119">
        <f t="shared" si="65"/>
        <v>810.61900000000003</v>
      </c>
      <c r="O143" s="29">
        <v>89.2</v>
      </c>
      <c r="P143" s="22">
        <v>102.6</v>
      </c>
      <c r="Q143" s="15">
        <v>86</v>
      </c>
      <c r="R143" s="15">
        <f t="shared" si="66"/>
        <v>155.81395348837199</v>
      </c>
      <c r="S143" s="119">
        <f t="shared" si="59"/>
        <v>381.58837209302305</v>
      </c>
      <c r="T143" s="14">
        <v>1</v>
      </c>
      <c r="U143" s="22">
        <v>2.7</v>
      </c>
      <c r="V143" s="22">
        <f t="shared" si="67"/>
        <v>2.7</v>
      </c>
      <c r="W143" s="119">
        <f t="shared" si="68"/>
        <v>6.6123000000000003</v>
      </c>
      <c r="X143" s="162" t="s">
        <v>62</v>
      </c>
      <c r="Y143" s="288">
        <v>0.1</v>
      </c>
      <c r="Z143" s="119">
        <f t="shared" si="69"/>
        <v>0.24490000000000001</v>
      </c>
      <c r="AA143" s="160">
        <v>22.7</v>
      </c>
      <c r="AB143" s="164">
        <f t="shared" si="60"/>
        <v>55.592299999999994</v>
      </c>
      <c r="AC143" s="29">
        <v>9.7100000000000009</v>
      </c>
      <c r="AD143" s="147">
        <f t="shared" si="70"/>
        <v>23.779790000000002</v>
      </c>
      <c r="AE143" s="29">
        <v>0.17199999999999999</v>
      </c>
      <c r="AF143" s="119">
        <f t="shared" si="71"/>
        <v>0.42122799999999994</v>
      </c>
      <c r="AG143" s="31">
        <v>6.7000000000000004E-2</v>
      </c>
      <c r="AH143" s="119">
        <f t="shared" si="72"/>
        <v>0.16408300000000001</v>
      </c>
      <c r="AI143" s="22">
        <f t="shared" si="73"/>
        <v>22.939</v>
      </c>
      <c r="AJ143" s="22">
        <f t="shared" si="74"/>
        <v>56.177610999999999</v>
      </c>
      <c r="AK143" s="16"/>
      <c r="AL143" s="22">
        <v>0.83</v>
      </c>
      <c r="AM143" s="22">
        <f t="shared" si="75"/>
        <v>2.03267</v>
      </c>
      <c r="AN143" s="20"/>
      <c r="AO143" s="22">
        <v>0.79</v>
      </c>
      <c r="AP143" s="22">
        <f t="shared" si="76"/>
        <v>1.9347099999999999</v>
      </c>
      <c r="AQ143" s="33"/>
      <c r="AR143" s="22">
        <v>1.0999999999999999E-2</v>
      </c>
      <c r="AS143" s="22">
        <f t="shared" si="77"/>
        <v>2.6939000000000001E-2</v>
      </c>
      <c r="AT143" s="21" t="s">
        <v>62</v>
      </c>
      <c r="AU143" s="288">
        <v>0.01</v>
      </c>
      <c r="AV143" s="259">
        <f t="shared" si="78"/>
        <v>2.4490000000000001E-2</v>
      </c>
      <c r="AW143" s="21"/>
      <c r="AX143" s="267">
        <v>3.6999999999999998E-2</v>
      </c>
      <c r="AY143" s="262">
        <f t="shared" si="79"/>
        <v>9.0612999999999999E-2</v>
      </c>
      <c r="AZ143" s="20"/>
      <c r="BA143" s="267">
        <v>3.1</v>
      </c>
      <c r="BB143" s="262">
        <f t="shared" si="80"/>
        <v>7.5919000000000008</v>
      </c>
      <c r="BC143" s="20"/>
      <c r="BD143" s="36">
        <v>0.14000000000000001</v>
      </c>
      <c r="BE143" s="119">
        <f t="shared" si="81"/>
        <v>0.34286</v>
      </c>
      <c r="BF143" s="20"/>
      <c r="BG143" s="32">
        <v>0.02</v>
      </c>
      <c r="BH143" s="43">
        <f t="shared" si="82"/>
        <v>4.8980000000000003E-2</v>
      </c>
      <c r="BI143" s="21" t="s">
        <v>62</v>
      </c>
      <c r="BJ143" s="34">
        <v>0.01</v>
      </c>
      <c r="BK143" s="119">
        <f t="shared" si="83"/>
        <v>2.4490000000000001E-2</v>
      </c>
      <c r="BL143" s="20"/>
      <c r="BM143" s="36">
        <v>0.67</v>
      </c>
      <c r="BN143" s="119">
        <f t="shared" si="84"/>
        <v>1.6408300000000002</v>
      </c>
      <c r="BO143" s="18" t="s">
        <v>141</v>
      </c>
      <c r="BP143" s="183" t="s">
        <v>118</v>
      </c>
      <c r="BQ143" s="184"/>
      <c r="BR143" s="6"/>
    </row>
    <row r="144" spans="1:106" ht="15" customHeight="1" x14ac:dyDescent="0.25">
      <c r="A144" s="194">
        <f t="shared" ref="A144:A207" si="85">A143+1</f>
        <v>42866</v>
      </c>
      <c r="B144" s="182">
        <v>2778</v>
      </c>
      <c r="C144" s="44">
        <v>23.42</v>
      </c>
      <c r="D144" s="59">
        <v>7.99</v>
      </c>
      <c r="E144" s="14">
        <v>1</v>
      </c>
      <c r="F144" s="15">
        <v>267</v>
      </c>
      <c r="G144" s="22">
        <f t="shared" si="61"/>
        <v>267</v>
      </c>
      <c r="H144" s="119">
        <f t="shared" si="62"/>
        <v>741.726</v>
      </c>
      <c r="I144" s="14">
        <v>1</v>
      </c>
      <c r="J144" s="15">
        <v>210</v>
      </c>
      <c r="K144" s="15">
        <f t="shared" si="63"/>
        <v>210</v>
      </c>
      <c r="L144" s="125">
        <f t="shared" si="64"/>
        <v>583.38</v>
      </c>
      <c r="M144" s="16">
        <v>254</v>
      </c>
      <c r="N144" s="119">
        <f t="shared" si="65"/>
        <v>705.61199999999997</v>
      </c>
      <c r="O144" s="29">
        <v>88.5</v>
      </c>
      <c r="P144" s="22">
        <v>102.8</v>
      </c>
      <c r="Q144" s="15">
        <v>92</v>
      </c>
      <c r="R144" s="15">
        <f t="shared" si="66"/>
        <v>155.4347826086956</v>
      </c>
      <c r="S144" s="119">
        <f t="shared" ref="S144:S207" si="86">IF(B144=0,0,R144*B144/1000)</f>
        <v>431.79782608695638</v>
      </c>
      <c r="T144" s="14">
        <v>1</v>
      </c>
      <c r="U144" s="22">
        <v>2.2000000000000002</v>
      </c>
      <c r="V144" s="22">
        <f t="shared" si="67"/>
        <v>2.2000000000000002</v>
      </c>
      <c r="W144" s="119">
        <f t="shared" si="68"/>
        <v>6.1116000000000001</v>
      </c>
      <c r="X144" s="162" t="s">
        <v>62</v>
      </c>
      <c r="Y144" s="288">
        <v>2</v>
      </c>
      <c r="Z144" s="119">
        <f t="shared" si="69"/>
        <v>5.556</v>
      </c>
      <c r="AA144" s="160">
        <v>18.600000000000001</v>
      </c>
      <c r="AB144" s="164">
        <f t="shared" ref="AB144:AB207" si="87">IF(B144=0,0,AA144*B144/1000)</f>
        <v>51.6708</v>
      </c>
      <c r="AC144" s="29">
        <v>8.56</v>
      </c>
      <c r="AD144" s="147">
        <f t="shared" si="70"/>
        <v>23.779679999999999</v>
      </c>
      <c r="AE144" s="29">
        <v>0.41399999999999998</v>
      </c>
      <c r="AF144" s="119">
        <f t="shared" si="71"/>
        <v>1.1500919999999999</v>
      </c>
      <c r="AG144" s="31">
        <v>0.73599999999999999</v>
      </c>
      <c r="AH144" s="119">
        <f t="shared" si="72"/>
        <v>2.0446079999999998</v>
      </c>
      <c r="AI144" s="22">
        <f t="shared" si="73"/>
        <v>19.750000000000004</v>
      </c>
      <c r="AJ144" s="22">
        <f t="shared" si="74"/>
        <v>54.865500000000004</v>
      </c>
      <c r="AK144" s="16"/>
      <c r="AL144" s="22">
        <v>0.88</v>
      </c>
      <c r="AM144" s="22">
        <f t="shared" si="75"/>
        <v>2.4446399999999997</v>
      </c>
      <c r="AN144" s="20"/>
      <c r="AO144" s="22">
        <v>0.78</v>
      </c>
      <c r="AP144" s="22">
        <f t="shared" si="76"/>
        <v>2.1668400000000001</v>
      </c>
      <c r="AQ144" s="33"/>
      <c r="AR144" s="22">
        <v>0.01</v>
      </c>
      <c r="AS144" s="22">
        <f t="shared" si="77"/>
        <v>2.7780000000000003E-2</v>
      </c>
      <c r="AT144" s="21" t="s">
        <v>62</v>
      </c>
      <c r="AU144" s="288">
        <v>0.01</v>
      </c>
      <c r="AV144" s="260">
        <f t="shared" si="78"/>
        <v>2.7780000000000003E-2</v>
      </c>
      <c r="AW144" s="21"/>
      <c r="AX144" s="267">
        <v>3.2000000000000001E-2</v>
      </c>
      <c r="AY144" s="263">
        <f t="shared" si="79"/>
        <v>8.8896000000000003E-2</v>
      </c>
      <c r="AZ144" s="20"/>
      <c r="BA144" s="267">
        <v>3</v>
      </c>
      <c r="BB144" s="263">
        <f t="shared" si="80"/>
        <v>8.3339999999999996</v>
      </c>
      <c r="BC144" s="20"/>
      <c r="BD144" s="37">
        <v>0.13</v>
      </c>
      <c r="BE144" s="119">
        <f t="shared" si="81"/>
        <v>0.36113999999999996</v>
      </c>
      <c r="BF144" s="20"/>
      <c r="BG144" s="32">
        <v>0.02</v>
      </c>
      <c r="BH144" s="43">
        <f t="shared" si="82"/>
        <v>5.5560000000000005E-2</v>
      </c>
      <c r="BI144" s="21" t="s">
        <v>62</v>
      </c>
      <c r="BJ144" s="34">
        <v>0.01</v>
      </c>
      <c r="BK144" s="119">
        <f t="shared" si="83"/>
        <v>2.7780000000000003E-2</v>
      </c>
      <c r="BL144" s="20"/>
      <c r="BM144" s="36">
        <v>0.66</v>
      </c>
      <c r="BN144" s="119">
        <f t="shared" si="84"/>
        <v>1.83348</v>
      </c>
      <c r="BO144" s="18" t="s">
        <v>141</v>
      </c>
      <c r="BP144" s="183" t="s">
        <v>118</v>
      </c>
      <c r="BQ144" s="184"/>
      <c r="BR144" s="6" t="s">
        <v>136</v>
      </c>
    </row>
    <row r="145" spans="1:70" ht="15" customHeight="1" x14ac:dyDescent="0.25">
      <c r="A145" s="194">
        <f t="shared" si="85"/>
        <v>42867</v>
      </c>
      <c r="B145" s="182">
        <v>2645</v>
      </c>
      <c r="C145" s="44">
        <v>23.5</v>
      </c>
      <c r="D145" s="59">
        <v>7.58</v>
      </c>
      <c r="E145" s="14">
        <v>1</v>
      </c>
      <c r="F145" s="15">
        <v>990</v>
      </c>
      <c r="G145" s="22">
        <f t="shared" ref="G145:G208" si="88">IF(F145=0,0,(F145*E145))</f>
        <v>990</v>
      </c>
      <c r="H145" s="119">
        <f t="shared" ref="H145:H208" si="89">IF(B145=0,0,(G145*B145/1000))</f>
        <v>2618.5500000000002</v>
      </c>
      <c r="I145" s="14">
        <v>1</v>
      </c>
      <c r="J145" s="15">
        <v>826</v>
      </c>
      <c r="K145" s="15">
        <f t="shared" ref="K145:K208" si="90">IF(J145=0,0,(J145*I145))</f>
        <v>826</v>
      </c>
      <c r="L145" s="125">
        <f t="shared" ref="L145:L208" si="91">IF(B145=0,0,K145*B145/1000)</f>
        <v>2184.77</v>
      </c>
      <c r="M145" s="16">
        <v>217</v>
      </c>
      <c r="N145" s="119">
        <f t="shared" ref="N145:N208" si="92">IF(B145=0,0,M145*B145/1000)</f>
        <v>573.96500000000003</v>
      </c>
      <c r="O145" s="29">
        <v>88.6</v>
      </c>
      <c r="P145" s="22">
        <v>100.5</v>
      </c>
      <c r="Q145" s="15">
        <v>93</v>
      </c>
      <c r="R145" s="15">
        <f t="shared" ref="R145:R208" si="93">IF(P145=0,0,(P145-O145)*1000/Q145)</f>
        <v>127.95698924731188</v>
      </c>
      <c r="S145" s="119">
        <f t="shared" si="86"/>
        <v>338.44623655913989</v>
      </c>
      <c r="T145" s="14">
        <v>1</v>
      </c>
      <c r="U145" s="22">
        <v>2</v>
      </c>
      <c r="V145" s="22">
        <f t="shared" ref="V145:V208" si="94">IF(U145=0,0,(U145*T145))</f>
        <v>2</v>
      </c>
      <c r="W145" s="119">
        <f t="shared" ref="W145:W208" si="95">IF(B145=0,0,V145*B145/1000)</f>
        <v>5.29</v>
      </c>
      <c r="X145" s="162" t="s">
        <v>62</v>
      </c>
      <c r="Y145" s="288">
        <v>2</v>
      </c>
      <c r="Z145" s="119">
        <f t="shared" ref="Z145:Z208" si="96">IF(B145=0,0,Y145*B145/1000)</f>
        <v>5.29</v>
      </c>
      <c r="AA145" s="160">
        <v>18.5</v>
      </c>
      <c r="AB145" s="164">
        <f t="shared" si="87"/>
        <v>48.932499999999997</v>
      </c>
      <c r="AC145" s="29">
        <v>7.52</v>
      </c>
      <c r="AD145" s="147">
        <f t="shared" ref="AD145:AD208" si="97">IF(B145=0,0,AC145*B145/1000)</f>
        <v>19.890399999999996</v>
      </c>
      <c r="AE145" s="29">
        <v>0.1</v>
      </c>
      <c r="AF145" s="119">
        <f t="shared" ref="AF145:AF208" si="98">IF(B145=0,0,AE145*B145/1000)</f>
        <v>0.26450000000000001</v>
      </c>
      <c r="AG145" s="31">
        <v>0.2</v>
      </c>
      <c r="AH145" s="119">
        <f t="shared" ref="AH145:AH208" si="99">IF(B145=0,0,AG145*B145/1000)</f>
        <v>0.52900000000000003</v>
      </c>
      <c r="AI145" s="22">
        <f t="shared" ref="AI145:AI208" si="100">IF(AA145=0,0,SUM(AA145,AE145,AG145))</f>
        <v>18.8</v>
      </c>
      <c r="AJ145" s="22">
        <f t="shared" ref="AJ145:AJ208" si="101">IF(B145=0,0,AI145*B145/1000)</f>
        <v>49.725999999999999</v>
      </c>
      <c r="AK145" s="16"/>
      <c r="AL145" s="22">
        <v>0.9</v>
      </c>
      <c r="AM145" s="22">
        <f t="shared" ref="AM145:AM208" si="102">IF(B145=0,0,AL145*B145/1000)</f>
        <v>2.3805000000000001</v>
      </c>
      <c r="AN145" s="20"/>
      <c r="AO145" s="22">
        <v>0.77</v>
      </c>
      <c r="AP145" s="22">
        <f t="shared" ref="AP145:AP208" si="103">IF(B145=0,0,AO145*B145/1000)</f>
        <v>2.0366500000000003</v>
      </c>
      <c r="AQ145" s="33"/>
      <c r="AR145" s="22">
        <v>7.0000000000000001E-3</v>
      </c>
      <c r="AS145" s="22">
        <f t="shared" ref="AS145:AS208" si="104">IF(B145=0,0,AR145*B145/1000)</f>
        <v>1.8515E-2</v>
      </c>
      <c r="AT145" s="21" t="s">
        <v>62</v>
      </c>
      <c r="AU145" s="288">
        <v>0.01</v>
      </c>
      <c r="AV145" s="259">
        <f t="shared" ref="AV145:AV208" si="105">IF(B145=0,0,AU145*B145/1000)</f>
        <v>2.6449999999999998E-2</v>
      </c>
      <c r="AW145" s="21"/>
      <c r="AX145" s="267">
        <v>2.5999999999999999E-2</v>
      </c>
      <c r="AY145" s="262">
        <f t="shared" ref="AY145:AY208" si="106">IF(B145=0,0,AX145*B145/1000)</f>
        <v>6.8769999999999998E-2</v>
      </c>
      <c r="AZ145" s="20"/>
      <c r="BA145" s="267">
        <v>2.5</v>
      </c>
      <c r="BB145" s="262">
        <f t="shared" ref="BB145:BB208" si="107">IF(B145=0,0,BA145*B145/1000)</f>
        <v>6.6124999999999998</v>
      </c>
      <c r="BC145" s="20"/>
      <c r="BD145" s="36">
        <v>0.14000000000000001</v>
      </c>
      <c r="BE145" s="119">
        <f t="shared" ref="BE145:BE208" si="108">IF(B145=0,0,BD145*B145/1000)</f>
        <v>0.37030000000000002</v>
      </c>
      <c r="BF145" s="20"/>
      <c r="BG145" s="32">
        <v>0.02</v>
      </c>
      <c r="BH145" s="43">
        <f t="shared" ref="BH145:BH208" si="109">IF(B145=0,0,BG145*B145/1000)</f>
        <v>5.2899999999999996E-2</v>
      </c>
      <c r="BI145" s="21" t="s">
        <v>62</v>
      </c>
      <c r="BJ145" s="34">
        <v>0.01</v>
      </c>
      <c r="BK145" s="119">
        <f t="shared" ref="BK145:BK208" si="110">IF(B145=0,0,BJ145*B145/1000)</f>
        <v>2.6449999999999998E-2</v>
      </c>
      <c r="BL145" s="20"/>
      <c r="BM145" s="36">
        <v>0.53</v>
      </c>
      <c r="BN145" s="119">
        <f t="shared" ref="BN145:BN208" si="111">IF(B145=0,0,BM145*B145/1000)</f>
        <v>1.40185</v>
      </c>
      <c r="BO145" s="18" t="s">
        <v>141</v>
      </c>
      <c r="BP145" s="183" t="s">
        <v>118</v>
      </c>
      <c r="BQ145" s="184"/>
      <c r="BR145" s="6"/>
    </row>
    <row r="146" spans="1:70" ht="15" customHeight="1" x14ac:dyDescent="0.25">
      <c r="A146" s="194">
        <f t="shared" si="85"/>
        <v>42868</v>
      </c>
      <c r="B146" s="182">
        <v>1876</v>
      </c>
      <c r="C146" s="44">
        <v>24.08</v>
      </c>
      <c r="D146" s="59">
        <v>7.88</v>
      </c>
      <c r="E146" s="14">
        <v>1</v>
      </c>
      <c r="F146" s="15">
        <v>481</v>
      </c>
      <c r="G146" s="22">
        <f t="shared" si="88"/>
        <v>481</v>
      </c>
      <c r="H146" s="119">
        <f t="shared" si="89"/>
        <v>902.35599999999999</v>
      </c>
      <c r="I146" s="14">
        <v>1</v>
      </c>
      <c r="J146" s="15">
        <v>423</v>
      </c>
      <c r="K146" s="15">
        <f t="shared" si="90"/>
        <v>423</v>
      </c>
      <c r="L146" s="125">
        <f t="shared" si="91"/>
        <v>793.548</v>
      </c>
      <c r="M146" s="16">
        <v>121</v>
      </c>
      <c r="N146" s="119">
        <f t="shared" si="92"/>
        <v>226.99600000000001</v>
      </c>
      <c r="O146" s="29">
        <v>88.9</v>
      </c>
      <c r="P146" s="22">
        <v>96.4</v>
      </c>
      <c r="Q146" s="15">
        <v>94</v>
      </c>
      <c r="R146" s="15">
        <f t="shared" si="93"/>
        <v>79.787234042553195</v>
      </c>
      <c r="S146" s="119">
        <f t="shared" si="86"/>
        <v>149.68085106382978</v>
      </c>
      <c r="T146" s="14">
        <v>1</v>
      </c>
      <c r="U146" s="22">
        <v>1.2</v>
      </c>
      <c r="V146" s="22">
        <f t="shared" si="94"/>
        <v>1.2</v>
      </c>
      <c r="W146" s="119">
        <f t="shared" si="95"/>
        <v>2.2511999999999999</v>
      </c>
      <c r="X146" s="162"/>
      <c r="Y146" s="288">
        <v>1.6</v>
      </c>
      <c r="Z146" s="119">
        <f t="shared" si="96"/>
        <v>3.0016000000000003</v>
      </c>
      <c r="AA146" s="160">
        <v>12.4</v>
      </c>
      <c r="AB146" s="164">
        <f t="shared" si="87"/>
        <v>23.262400000000003</v>
      </c>
      <c r="AC146" s="29">
        <v>3.42</v>
      </c>
      <c r="AD146" s="147">
        <f t="shared" si="97"/>
        <v>6.4159199999999998</v>
      </c>
      <c r="AE146" s="29">
        <v>0.1</v>
      </c>
      <c r="AF146" s="119">
        <f t="shared" si="98"/>
        <v>0.18760000000000002</v>
      </c>
      <c r="AG146" s="31">
        <v>0.2</v>
      </c>
      <c r="AH146" s="119">
        <f t="shared" si="99"/>
        <v>0.37520000000000003</v>
      </c>
      <c r="AI146" s="22">
        <f t="shared" si="100"/>
        <v>12.7</v>
      </c>
      <c r="AJ146" s="22">
        <f t="shared" si="101"/>
        <v>23.825199999999999</v>
      </c>
      <c r="AK146" s="16"/>
      <c r="AL146" s="22">
        <v>0.51</v>
      </c>
      <c r="AM146" s="22">
        <f t="shared" si="102"/>
        <v>0.95675999999999994</v>
      </c>
      <c r="AN146" s="20"/>
      <c r="AO146" s="22">
        <v>0.73</v>
      </c>
      <c r="AP146" s="22">
        <f t="shared" si="103"/>
        <v>1.36948</v>
      </c>
      <c r="AQ146" s="33" t="s">
        <v>62</v>
      </c>
      <c r="AR146" s="22">
        <v>5.0000000000000001E-3</v>
      </c>
      <c r="AS146" s="22">
        <f t="shared" si="104"/>
        <v>9.3800000000000012E-3</v>
      </c>
      <c r="AT146" s="21" t="s">
        <v>62</v>
      </c>
      <c r="AU146" s="288">
        <v>0.01</v>
      </c>
      <c r="AV146" s="260">
        <f t="shared" si="105"/>
        <v>1.8760000000000002E-2</v>
      </c>
      <c r="AW146" s="21"/>
      <c r="AX146" s="267">
        <v>1.4E-2</v>
      </c>
      <c r="AY146" s="263">
        <f t="shared" si="106"/>
        <v>2.6263999999999999E-2</v>
      </c>
      <c r="AZ146" s="20"/>
      <c r="BA146" s="267">
        <v>0.64</v>
      </c>
      <c r="BB146" s="263">
        <f t="shared" si="107"/>
        <v>1.2006400000000002</v>
      </c>
      <c r="BC146" s="20"/>
      <c r="BD146" s="37">
        <v>0.11</v>
      </c>
      <c r="BE146" s="119">
        <f t="shared" si="108"/>
        <v>0.20636000000000002</v>
      </c>
      <c r="BF146" s="20" t="s">
        <v>62</v>
      </c>
      <c r="BG146" s="32">
        <v>0.01</v>
      </c>
      <c r="BH146" s="43">
        <f t="shared" si="109"/>
        <v>1.8760000000000002E-2</v>
      </c>
      <c r="BI146" s="21" t="s">
        <v>62</v>
      </c>
      <c r="BJ146" s="34">
        <v>0.01</v>
      </c>
      <c r="BK146" s="119">
        <f t="shared" si="110"/>
        <v>1.8760000000000002E-2</v>
      </c>
      <c r="BL146" s="20"/>
      <c r="BM146" s="36">
        <v>0.35</v>
      </c>
      <c r="BN146" s="119">
        <f t="shared" si="111"/>
        <v>0.65659999999999996</v>
      </c>
      <c r="BO146" s="18" t="s">
        <v>141</v>
      </c>
      <c r="BP146" s="183" t="s">
        <v>118</v>
      </c>
      <c r="BQ146" s="184"/>
      <c r="BR146" s="6"/>
    </row>
    <row r="147" spans="1:70" ht="15" customHeight="1" x14ac:dyDescent="0.25">
      <c r="A147" s="194">
        <f t="shared" si="85"/>
        <v>42869</v>
      </c>
      <c r="B147" s="182">
        <v>1460</v>
      </c>
      <c r="C147" s="44">
        <v>19.670000000000002</v>
      </c>
      <c r="D147" s="59">
        <v>8.2899999999999991</v>
      </c>
      <c r="E147" s="14">
        <v>1</v>
      </c>
      <c r="F147" s="15">
        <v>267</v>
      </c>
      <c r="G147" s="22">
        <f t="shared" si="88"/>
        <v>267</v>
      </c>
      <c r="H147" s="119">
        <f t="shared" si="89"/>
        <v>389.82</v>
      </c>
      <c r="I147" s="14">
        <v>1</v>
      </c>
      <c r="J147" s="15">
        <v>210</v>
      </c>
      <c r="K147" s="15">
        <f t="shared" si="90"/>
        <v>210</v>
      </c>
      <c r="L147" s="125">
        <f t="shared" si="91"/>
        <v>306.60000000000002</v>
      </c>
      <c r="M147" s="16">
        <v>48</v>
      </c>
      <c r="N147" s="119">
        <f t="shared" si="92"/>
        <v>70.08</v>
      </c>
      <c r="O147" s="29">
        <v>89.8</v>
      </c>
      <c r="P147" s="22">
        <v>96.9</v>
      </c>
      <c r="Q147" s="15">
        <v>96</v>
      </c>
      <c r="R147" s="15">
        <f t="shared" si="93"/>
        <v>73.958333333333414</v>
      </c>
      <c r="S147" s="119">
        <f t="shared" si="86"/>
        <v>107.97916666666679</v>
      </c>
      <c r="T147" s="14">
        <v>1</v>
      </c>
      <c r="U147" s="22">
        <v>1.4</v>
      </c>
      <c r="V147" s="22">
        <f t="shared" si="94"/>
        <v>1.4</v>
      </c>
      <c r="W147" s="119">
        <f t="shared" si="95"/>
        <v>2.0439999999999996</v>
      </c>
      <c r="X147" s="162"/>
      <c r="Y147" s="288">
        <v>0.7</v>
      </c>
      <c r="Z147" s="119">
        <f t="shared" si="96"/>
        <v>1.0219999999999998</v>
      </c>
      <c r="AA147" s="160">
        <v>8.1999999999999993</v>
      </c>
      <c r="AB147" s="164">
        <f t="shared" si="87"/>
        <v>11.971999999999998</v>
      </c>
      <c r="AC147" s="29">
        <v>9.07</v>
      </c>
      <c r="AD147" s="147">
        <f t="shared" si="97"/>
        <v>13.2422</v>
      </c>
      <c r="AE147" s="29">
        <v>0.32400000000000001</v>
      </c>
      <c r="AF147" s="119">
        <f t="shared" si="98"/>
        <v>0.47304000000000002</v>
      </c>
      <c r="AG147" s="31">
        <v>4.4530000000000003</v>
      </c>
      <c r="AH147" s="119">
        <f t="shared" si="99"/>
        <v>6.5013800000000002</v>
      </c>
      <c r="AI147" s="22">
        <f t="shared" si="100"/>
        <v>12.977</v>
      </c>
      <c r="AJ147" s="22">
        <f t="shared" si="101"/>
        <v>18.946420000000003</v>
      </c>
      <c r="AK147" s="16"/>
      <c r="AL147" s="22">
        <v>0.36</v>
      </c>
      <c r="AM147" s="22">
        <f t="shared" si="102"/>
        <v>0.52560000000000007</v>
      </c>
      <c r="AN147" s="20"/>
      <c r="AO147" s="22">
        <v>0.42</v>
      </c>
      <c r="AP147" s="22">
        <f t="shared" si="103"/>
        <v>0.61319999999999997</v>
      </c>
      <c r="AQ147" s="33" t="s">
        <v>62</v>
      </c>
      <c r="AR147" s="22">
        <v>5.0000000000000001E-3</v>
      </c>
      <c r="AS147" s="22">
        <f t="shared" si="104"/>
        <v>7.3000000000000001E-3</v>
      </c>
      <c r="AT147" s="21" t="s">
        <v>62</v>
      </c>
      <c r="AU147" s="288">
        <v>0.01</v>
      </c>
      <c r="AV147" s="259">
        <f t="shared" si="105"/>
        <v>1.46E-2</v>
      </c>
      <c r="AW147" s="21"/>
      <c r="AX147" s="267">
        <v>0.02</v>
      </c>
      <c r="AY147" s="262">
        <f t="shared" si="106"/>
        <v>2.92E-2</v>
      </c>
      <c r="AZ147" s="20"/>
      <c r="BA147" s="267">
        <v>0.91</v>
      </c>
      <c r="BB147" s="262">
        <f t="shared" si="107"/>
        <v>1.3286000000000002</v>
      </c>
      <c r="BC147" s="20"/>
      <c r="BD147" s="36">
        <v>0.08</v>
      </c>
      <c r="BE147" s="119">
        <f t="shared" si="108"/>
        <v>0.1168</v>
      </c>
      <c r="BF147" s="20" t="s">
        <v>62</v>
      </c>
      <c r="BG147" s="32">
        <v>0.01</v>
      </c>
      <c r="BH147" s="43">
        <f t="shared" si="109"/>
        <v>1.46E-2</v>
      </c>
      <c r="BI147" s="21" t="s">
        <v>62</v>
      </c>
      <c r="BJ147" s="34">
        <v>0.01</v>
      </c>
      <c r="BK147" s="119">
        <f t="shared" si="110"/>
        <v>1.46E-2</v>
      </c>
      <c r="BL147" s="20"/>
      <c r="BM147" s="36">
        <v>0.52</v>
      </c>
      <c r="BN147" s="119">
        <f t="shared" si="111"/>
        <v>0.7592000000000001</v>
      </c>
      <c r="BO147" s="18" t="s">
        <v>141</v>
      </c>
      <c r="BP147" s="183" t="s">
        <v>118</v>
      </c>
      <c r="BQ147" s="184"/>
      <c r="BR147" s="6"/>
    </row>
    <row r="148" spans="1:70" ht="15" customHeight="1" x14ac:dyDescent="0.25">
      <c r="A148" s="194">
        <f t="shared" si="85"/>
        <v>42870</v>
      </c>
      <c r="B148" s="182">
        <v>2664</v>
      </c>
      <c r="C148" s="44">
        <v>22.46</v>
      </c>
      <c r="D148" s="59">
        <v>8.35</v>
      </c>
      <c r="E148" s="14">
        <v>1</v>
      </c>
      <c r="F148" s="15">
        <v>694</v>
      </c>
      <c r="G148" s="22">
        <f t="shared" si="88"/>
        <v>694</v>
      </c>
      <c r="H148" s="119">
        <f t="shared" si="89"/>
        <v>1848.816</v>
      </c>
      <c r="I148" s="14">
        <v>1</v>
      </c>
      <c r="J148" s="15">
        <v>651</v>
      </c>
      <c r="K148" s="15">
        <f t="shared" si="90"/>
        <v>651</v>
      </c>
      <c r="L148" s="125">
        <f t="shared" si="91"/>
        <v>1734.2639999999999</v>
      </c>
      <c r="M148" s="16">
        <v>157</v>
      </c>
      <c r="N148" s="119">
        <f t="shared" si="92"/>
        <v>418.24799999999999</v>
      </c>
      <c r="O148" s="29">
        <v>89.8</v>
      </c>
      <c r="P148" s="22">
        <v>97.1</v>
      </c>
      <c r="Q148" s="15">
        <v>97</v>
      </c>
      <c r="R148" s="15">
        <f t="shared" si="93"/>
        <v>75.257731958762861</v>
      </c>
      <c r="S148" s="119">
        <f t="shared" si="86"/>
        <v>200.48659793814426</v>
      </c>
      <c r="T148" s="14">
        <v>1</v>
      </c>
      <c r="U148" s="22">
        <v>2.2000000000000002</v>
      </c>
      <c r="V148" s="22">
        <f t="shared" si="94"/>
        <v>2.2000000000000002</v>
      </c>
      <c r="W148" s="119">
        <f t="shared" si="95"/>
        <v>5.8608000000000002</v>
      </c>
      <c r="X148" s="162"/>
      <c r="Y148" s="288">
        <v>1.3</v>
      </c>
      <c r="Z148" s="119">
        <f t="shared" si="96"/>
        <v>3.4632000000000001</v>
      </c>
      <c r="AA148" s="160">
        <v>20.8</v>
      </c>
      <c r="AB148" s="164">
        <f t="shared" si="87"/>
        <v>55.411200000000001</v>
      </c>
      <c r="AC148" s="29">
        <v>10.33</v>
      </c>
      <c r="AD148" s="147">
        <f t="shared" si="97"/>
        <v>27.519119999999997</v>
      </c>
      <c r="AE148" s="29">
        <v>0.1</v>
      </c>
      <c r="AF148" s="119">
        <f t="shared" si="98"/>
        <v>0.26640000000000003</v>
      </c>
      <c r="AG148" s="31">
        <v>0.2</v>
      </c>
      <c r="AH148" s="119">
        <f t="shared" si="99"/>
        <v>0.53280000000000005</v>
      </c>
      <c r="AI148" s="22">
        <f t="shared" si="100"/>
        <v>21.1</v>
      </c>
      <c r="AJ148" s="22">
        <f t="shared" si="101"/>
        <v>56.2104</v>
      </c>
      <c r="AK148" s="16"/>
      <c r="AL148" s="22">
        <v>0.49</v>
      </c>
      <c r="AM148" s="22">
        <f t="shared" si="102"/>
        <v>1.3053599999999999</v>
      </c>
      <c r="AN148" s="20"/>
      <c r="AO148" s="289">
        <v>0.54</v>
      </c>
      <c r="AP148" s="22">
        <f t="shared" si="103"/>
        <v>1.4385600000000003</v>
      </c>
      <c r="AQ148" s="33" t="s">
        <v>62</v>
      </c>
      <c r="AR148" s="289">
        <v>5.0000000000000001E-3</v>
      </c>
      <c r="AS148" s="22">
        <f t="shared" si="104"/>
        <v>1.332E-2</v>
      </c>
      <c r="AT148" s="21" t="s">
        <v>62</v>
      </c>
      <c r="AU148" s="288">
        <v>0.01</v>
      </c>
      <c r="AV148" s="260">
        <f t="shared" si="105"/>
        <v>2.664E-2</v>
      </c>
      <c r="AW148" s="21"/>
      <c r="AX148" s="289">
        <v>2.3E-2</v>
      </c>
      <c r="AY148" s="263">
        <f t="shared" si="106"/>
        <v>6.1272E-2</v>
      </c>
      <c r="AZ148" s="20"/>
      <c r="BA148" s="267">
        <v>1.8</v>
      </c>
      <c r="BB148" s="263">
        <f t="shared" si="107"/>
        <v>4.7951999999999995</v>
      </c>
      <c r="BC148" s="20"/>
      <c r="BD148" s="37">
        <v>0.12</v>
      </c>
      <c r="BE148" s="119">
        <f t="shared" si="108"/>
        <v>0.31968000000000002</v>
      </c>
      <c r="BF148" s="20"/>
      <c r="BG148" s="32">
        <v>0.01</v>
      </c>
      <c r="BH148" s="43">
        <f t="shared" si="109"/>
        <v>2.664E-2</v>
      </c>
      <c r="BI148" s="21" t="s">
        <v>62</v>
      </c>
      <c r="BJ148" s="34">
        <v>0.01</v>
      </c>
      <c r="BK148" s="119">
        <f t="shared" si="110"/>
        <v>2.664E-2</v>
      </c>
      <c r="BL148" s="20"/>
      <c r="BM148" s="36">
        <v>0.44</v>
      </c>
      <c r="BN148" s="119">
        <f t="shared" si="111"/>
        <v>1.1721600000000001</v>
      </c>
      <c r="BO148" s="18" t="s">
        <v>141</v>
      </c>
      <c r="BP148" s="183" t="s">
        <v>118</v>
      </c>
      <c r="BQ148" s="184"/>
      <c r="BR148" s="6"/>
    </row>
    <row r="149" spans="1:70" ht="15" customHeight="1" x14ac:dyDescent="0.25">
      <c r="A149" s="194">
        <f t="shared" si="85"/>
        <v>42871</v>
      </c>
      <c r="B149" s="182">
        <v>2599</v>
      </c>
      <c r="C149" s="44">
        <v>23.98</v>
      </c>
      <c r="D149" s="59">
        <v>8.1999999999999993</v>
      </c>
      <c r="E149" s="14">
        <v>1</v>
      </c>
      <c r="F149" s="15">
        <v>778</v>
      </c>
      <c r="G149" s="22">
        <f t="shared" si="88"/>
        <v>778</v>
      </c>
      <c r="H149" s="119">
        <f t="shared" si="89"/>
        <v>2022.0219999999999</v>
      </c>
      <c r="I149" s="14">
        <v>1</v>
      </c>
      <c r="J149" s="15">
        <v>682</v>
      </c>
      <c r="K149" s="15">
        <f t="shared" si="90"/>
        <v>682</v>
      </c>
      <c r="L149" s="125">
        <f t="shared" si="91"/>
        <v>1772.518</v>
      </c>
      <c r="M149" s="16">
        <v>162</v>
      </c>
      <c r="N149" s="119">
        <f t="shared" si="92"/>
        <v>421.03800000000001</v>
      </c>
      <c r="O149" s="29">
        <v>88</v>
      </c>
      <c r="P149" s="22">
        <v>100.6</v>
      </c>
      <c r="Q149" s="15">
        <v>96</v>
      </c>
      <c r="R149" s="15">
        <f t="shared" si="93"/>
        <v>131.24999999999994</v>
      </c>
      <c r="S149" s="119">
        <f t="shared" si="86"/>
        <v>341.11874999999981</v>
      </c>
      <c r="T149" s="14">
        <v>1</v>
      </c>
      <c r="U149" s="22">
        <v>2.4</v>
      </c>
      <c r="V149" s="22">
        <f t="shared" si="94"/>
        <v>2.4</v>
      </c>
      <c r="W149" s="119">
        <f t="shared" si="95"/>
        <v>6.2375999999999996</v>
      </c>
      <c r="X149" s="162"/>
      <c r="Y149" s="288">
        <v>1.1000000000000001</v>
      </c>
      <c r="Z149" s="119">
        <f t="shared" si="96"/>
        <v>2.8589000000000002</v>
      </c>
      <c r="AA149" s="160">
        <v>25.9</v>
      </c>
      <c r="AB149" s="164">
        <f t="shared" si="87"/>
        <v>67.314099999999996</v>
      </c>
      <c r="AC149" s="29">
        <v>13.54</v>
      </c>
      <c r="AD149" s="147">
        <f t="shared" si="97"/>
        <v>35.190460000000002</v>
      </c>
      <c r="AE149" s="29">
        <v>0.29899999999999999</v>
      </c>
      <c r="AF149" s="119">
        <f t="shared" si="98"/>
        <v>0.77710100000000004</v>
      </c>
      <c r="AG149" s="31">
        <v>0.25900000000000001</v>
      </c>
      <c r="AH149" s="119">
        <f t="shared" si="99"/>
        <v>0.6731410000000001</v>
      </c>
      <c r="AI149" s="22">
        <f t="shared" si="100"/>
        <v>26.457999999999998</v>
      </c>
      <c r="AJ149" s="22">
        <f t="shared" si="101"/>
        <v>68.764341999999985</v>
      </c>
      <c r="AK149" s="16"/>
      <c r="AL149" s="289">
        <v>1.06</v>
      </c>
      <c r="AM149" s="22">
        <f t="shared" si="102"/>
        <v>2.7549399999999999</v>
      </c>
      <c r="AN149" s="20"/>
      <c r="AO149" s="289">
        <v>0.64</v>
      </c>
      <c r="AP149" s="22">
        <f t="shared" si="103"/>
        <v>1.6633600000000002</v>
      </c>
      <c r="AQ149" s="33"/>
      <c r="AR149" s="289">
        <v>8.9999999999999993E-3</v>
      </c>
      <c r="AS149" s="22">
        <f t="shared" si="104"/>
        <v>2.3390999999999999E-2</v>
      </c>
      <c r="AT149" s="21" t="s">
        <v>62</v>
      </c>
      <c r="AU149" s="288">
        <v>0.01</v>
      </c>
      <c r="AV149" s="259">
        <f t="shared" si="105"/>
        <v>2.5990000000000003E-2</v>
      </c>
      <c r="AW149" s="21"/>
      <c r="AX149" s="289">
        <v>3.2000000000000001E-2</v>
      </c>
      <c r="AY149" s="262">
        <f t="shared" si="106"/>
        <v>8.3168000000000006E-2</v>
      </c>
      <c r="AZ149" s="20"/>
      <c r="BA149" s="267">
        <v>2</v>
      </c>
      <c r="BB149" s="262">
        <f t="shared" si="107"/>
        <v>5.1980000000000004</v>
      </c>
      <c r="BC149" s="20"/>
      <c r="BD149" s="36">
        <v>0.13</v>
      </c>
      <c r="BE149" s="119">
        <f t="shared" si="108"/>
        <v>0.33787</v>
      </c>
      <c r="BF149" s="20"/>
      <c r="BG149" s="32">
        <v>0.02</v>
      </c>
      <c r="BH149" s="43">
        <f t="shared" si="109"/>
        <v>5.1980000000000005E-2</v>
      </c>
      <c r="BI149" s="21" t="s">
        <v>62</v>
      </c>
      <c r="BJ149" s="34">
        <v>0.01</v>
      </c>
      <c r="BK149" s="119">
        <f t="shared" si="110"/>
        <v>2.5990000000000003E-2</v>
      </c>
      <c r="BL149" s="20"/>
      <c r="BM149" s="36">
        <v>0.71</v>
      </c>
      <c r="BN149" s="119">
        <f t="shared" si="111"/>
        <v>1.8452899999999999</v>
      </c>
      <c r="BO149" s="18" t="s">
        <v>141</v>
      </c>
      <c r="BP149" s="183" t="s">
        <v>118</v>
      </c>
      <c r="BQ149" s="184"/>
      <c r="BR149" s="6"/>
    </row>
    <row r="150" spans="1:70" ht="15" customHeight="1" x14ac:dyDescent="0.25">
      <c r="A150" s="194">
        <f t="shared" si="85"/>
        <v>42872</v>
      </c>
      <c r="B150" s="182">
        <v>2807</v>
      </c>
      <c r="C150" s="44">
        <v>24.65</v>
      </c>
      <c r="D150" s="59">
        <v>8.15</v>
      </c>
      <c r="E150" s="14">
        <v>1</v>
      </c>
      <c r="F150" s="15">
        <v>965</v>
      </c>
      <c r="G150" s="22">
        <f t="shared" si="88"/>
        <v>965</v>
      </c>
      <c r="H150" s="119">
        <f t="shared" si="89"/>
        <v>2708.7550000000001</v>
      </c>
      <c r="I150" s="14">
        <v>1</v>
      </c>
      <c r="J150" s="15">
        <v>958</v>
      </c>
      <c r="K150" s="15">
        <f t="shared" si="90"/>
        <v>958</v>
      </c>
      <c r="L150" s="125">
        <f t="shared" si="91"/>
        <v>2689.1060000000002</v>
      </c>
      <c r="M150" s="16">
        <v>219</v>
      </c>
      <c r="N150" s="119">
        <f t="shared" si="92"/>
        <v>614.73299999999995</v>
      </c>
      <c r="O150" s="29">
        <v>87.8</v>
      </c>
      <c r="P150" s="22">
        <v>100.3</v>
      </c>
      <c r="Q150" s="15">
        <v>100</v>
      </c>
      <c r="R150" s="15">
        <f t="shared" si="93"/>
        <v>125</v>
      </c>
      <c r="S150" s="119">
        <f t="shared" si="86"/>
        <v>350.875</v>
      </c>
      <c r="T150" s="14">
        <v>1</v>
      </c>
      <c r="U150" s="22">
        <v>2.1</v>
      </c>
      <c r="V150" s="22">
        <f t="shared" si="94"/>
        <v>2.1</v>
      </c>
      <c r="W150" s="119">
        <f t="shared" si="95"/>
        <v>5.8946999999999994</v>
      </c>
      <c r="X150" s="162"/>
      <c r="Y150" s="22">
        <v>1.2</v>
      </c>
      <c r="Z150" s="119">
        <f t="shared" si="96"/>
        <v>3.3684000000000003</v>
      </c>
      <c r="AA150" s="289">
        <v>24.4</v>
      </c>
      <c r="AB150" s="164">
        <f t="shared" si="87"/>
        <v>68.490800000000007</v>
      </c>
      <c r="AC150" s="29">
        <v>11.98</v>
      </c>
      <c r="AD150" s="147">
        <f t="shared" si="97"/>
        <v>33.627859999999998</v>
      </c>
      <c r="AE150" s="29">
        <v>0.1</v>
      </c>
      <c r="AF150" s="119">
        <f t="shared" si="98"/>
        <v>0.28070000000000001</v>
      </c>
      <c r="AG150" s="31">
        <v>0.2</v>
      </c>
      <c r="AH150" s="119">
        <f t="shared" si="99"/>
        <v>0.56140000000000001</v>
      </c>
      <c r="AI150" s="22">
        <f t="shared" si="100"/>
        <v>24.7</v>
      </c>
      <c r="AJ150" s="22">
        <f t="shared" si="101"/>
        <v>69.332899999999995</v>
      </c>
      <c r="AK150" s="16"/>
      <c r="AL150" s="289">
        <v>1.43</v>
      </c>
      <c r="AM150" s="22">
        <f t="shared" si="102"/>
        <v>4.0140099999999999</v>
      </c>
      <c r="AN150" s="20"/>
      <c r="AO150" s="289">
        <v>0.7</v>
      </c>
      <c r="AP150" s="22">
        <f t="shared" si="103"/>
        <v>1.9648999999999999</v>
      </c>
      <c r="AQ150" s="33"/>
      <c r="AR150" s="289">
        <v>8.0000000000000002E-3</v>
      </c>
      <c r="AS150" s="22">
        <f t="shared" si="104"/>
        <v>2.2456E-2</v>
      </c>
      <c r="AT150" s="21" t="s">
        <v>62</v>
      </c>
      <c r="AU150" s="288">
        <v>0.01</v>
      </c>
      <c r="AV150" s="260">
        <f t="shared" si="105"/>
        <v>2.8070000000000001E-2</v>
      </c>
      <c r="AW150" s="21"/>
      <c r="AX150" s="289">
        <v>3.2000000000000001E-2</v>
      </c>
      <c r="AY150" s="263">
        <f t="shared" si="106"/>
        <v>8.9824000000000001E-2</v>
      </c>
      <c r="AZ150" s="20"/>
      <c r="BA150" s="267">
        <v>2.6</v>
      </c>
      <c r="BB150" s="263">
        <f t="shared" si="107"/>
        <v>7.2981999999999996</v>
      </c>
      <c r="BC150" s="20"/>
      <c r="BD150" s="37">
        <v>0.14000000000000001</v>
      </c>
      <c r="BE150" s="119">
        <f t="shared" si="108"/>
        <v>0.39298</v>
      </c>
      <c r="BF150" s="20"/>
      <c r="BG150" s="32">
        <v>0.01</v>
      </c>
      <c r="BH150" s="43">
        <f t="shared" si="109"/>
        <v>2.8070000000000001E-2</v>
      </c>
      <c r="BI150" s="21" t="s">
        <v>62</v>
      </c>
      <c r="BJ150" s="34">
        <v>0.01</v>
      </c>
      <c r="BK150" s="119">
        <f t="shared" si="110"/>
        <v>2.8070000000000001E-2</v>
      </c>
      <c r="BL150" s="20"/>
      <c r="BM150" s="36">
        <v>0.56999999999999995</v>
      </c>
      <c r="BN150" s="119">
        <f t="shared" si="111"/>
        <v>1.5999899999999998</v>
      </c>
      <c r="BO150" s="18" t="s">
        <v>141</v>
      </c>
      <c r="BP150" s="183" t="s">
        <v>118</v>
      </c>
      <c r="BQ150" s="184"/>
      <c r="BR150" s="6"/>
    </row>
    <row r="151" spans="1:70" ht="15" customHeight="1" x14ac:dyDescent="0.25">
      <c r="A151" s="194">
        <f t="shared" si="85"/>
        <v>42873</v>
      </c>
      <c r="B151" s="182">
        <v>2684</v>
      </c>
      <c r="C151" s="44">
        <v>24.93</v>
      </c>
      <c r="D151" s="59">
        <v>7.99</v>
      </c>
      <c r="E151" s="14">
        <v>1</v>
      </c>
      <c r="F151" s="15">
        <v>714</v>
      </c>
      <c r="G151" s="22">
        <f t="shared" si="88"/>
        <v>714</v>
      </c>
      <c r="H151" s="119">
        <f t="shared" si="89"/>
        <v>1916.376</v>
      </c>
      <c r="I151" s="14">
        <v>1</v>
      </c>
      <c r="J151" s="15">
        <v>608</v>
      </c>
      <c r="K151" s="15">
        <f t="shared" si="90"/>
        <v>608</v>
      </c>
      <c r="L151" s="125">
        <f t="shared" si="91"/>
        <v>1631.8720000000001</v>
      </c>
      <c r="M151" s="16">
        <v>173</v>
      </c>
      <c r="N151" s="119">
        <f t="shared" si="92"/>
        <v>464.33199999999999</v>
      </c>
      <c r="O151" s="29">
        <v>89.3</v>
      </c>
      <c r="P151" s="22">
        <v>101</v>
      </c>
      <c r="Q151" s="15">
        <v>97</v>
      </c>
      <c r="R151" s="15">
        <f t="shared" si="93"/>
        <v>120.61855670103097</v>
      </c>
      <c r="S151" s="119">
        <f t="shared" si="86"/>
        <v>323.74020618556716</v>
      </c>
      <c r="T151" s="14">
        <v>1</v>
      </c>
      <c r="U151" s="22">
        <v>2</v>
      </c>
      <c r="V151" s="22">
        <f t="shared" si="94"/>
        <v>2</v>
      </c>
      <c r="W151" s="119">
        <f t="shared" si="95"/>
        <v>5.3680000000000003</v>
      </c>
      <c r="X151" s="162"/>
      <c r="Y151" s="22">
        <v>1.6</v>
      </c>
      <c r="Z151" s="119">
        <f t="shared" si="96"/>
        <v>4.2944000000000004</v>
      </c>
      <c r="AA151" s="289">
        <v>20.2</v>
      </c>
      <c r="AB151" s="164">
        <f t="shared" si="87"/>
        <v>54.216799999999992</v>
      </c>
      <c r="AC151" s="29">
        <v>8.18</v>
      </c>
      <c r="AD151" s="147">
        <f t="shared" si="97"/>
        <v>21.955119999999997</v>
      </c>
      <c r="AE151" s="29">
        <v>0.1</v>
      </c>
      <c r="AF151" s="119">
        <f t="shared" si="98"/>
        <v>0.26840000000000003</v>
      </c>
      <c r="AG151" s="31">
        <v>0.2</v>
      </c>
      <c r="AH151" s="119">
        <f t="shared" si="99"/>
        <v>0.53680000000000005</v>
      </c>
      <c r="AI151" s="22">
        <f t="shared" si="100"/>
        <v>20.5</v>
      </c>
      <c r="AJ151" s="22">
        <f t="shared" si="101"/>
        <v>55.021999999999998</v>
      </c>
      <c r="AK151" s="16"/>
      <c r="AL151" s="289">
        <v>0.98</v>
      </c>
      <c r="AM151" s="22">
        <f t="shared" si="102"/>
        <v>2.6303200000000002</v>
      </c>
      <c r="AN151" s="20"/>
      <c r="AO151" s="289">
        <v>0.77</v>
      </c>
      <c r="AP151" s="22">
        <f t="shared" si="103"/>
        <v>2.0666799999999999</v>
      </c>
      <c r="AQ151" s="33"/>
      <c r="AR151" s="289">
        <v>8.0000000000000002E-3</v>
      </c>
      <c r="AS151" s="22">
        <f t="shared" si="104"/>
        <v>2.1472000000000002E-2</v>
      </c>
      <c r="AT151" s="21" t="s">
        <v>62</v>
      </c>
      <c r="AU151" s="288">
        <v>0.01</v>
      </c>
      <c r="AV151" s="259">
        <f t="shared" si="105"/>
        <v>2.6839999999999999E-2</v>
      </c>
      <c r="AW151" s="21"/>
      <c r="AX151" s="289">
        <v>3.2000000000000001E-2</v>
      </c>
      <c r="AY151" s="262">
        <f t="shared" si="106"/>
        <v>8.5888000000000006E-2</v>
      </c>
      <c r="AZ151" s="20"/>
      <c r="BA151" s="267">
        <v>2</v>
      </c>
      <c r="BB151" s="262">
        <f t="shared" si="107"/>
        <v>5.3680000000000003</v>
      </c>
      <c r="BC151" s="20"/>
      <c r="BD151" s="36">
        <v>0.11</v>
      </c>
      <c r="BE151" s="119">
        <f t="shared" si="108"/>
        <v>0.29524</v>
      </c>
      <c r="BF151" s="20"/>
      <c r="BG151" s="32">
        <v>0.01</v>
      </c>
      <c r="BH151" s="43">
        <f t="shared" si="109"/>
        <v>2.6839999999999999E-2</v>
      </c>
      <c r="BI151" s="21" t="s">
        <v>62</v>
      </c>
      <c r="BJ151" s="34">
        <v>0.01</v>
      </c>
      <c r="BK151" s="119">
        <f t="shared" si="110"/>
        <v>2.6839999999999999E-2</v>
      </c>
      <c r="BL151" s="20"/>
      <c r="BM151" s="36">
        <v>0.54</v>
      </c>
      <c r="BN151" s="119">
        <f t="shared" si="111"/>
        <v>1.4493600000000002</v>
      </c>
      <c r="BO151" s="18" t="s">
        <v>141</v>
      </c>
      <c r="BP151" s="183" t="s">
        <v>118</v>
      </c>
      <c r="BQ151" s="184"/>
      <c r="BR151" s="6"/>
    </row>
    <row r="152" spans="1:70" ht="15" customHeight="1" x14ac:dyDescent="0.25">
      <c r="A152" s="194">
        <f t="shared" si="85"/>
        <v>42874</v>
      </c>
      <c r="B152" s="182">
        <v>2584</v>
      </c>
      <c r="C152" s="44">
        <v>23.58</v>
      </c>
      <c r="D152" s="59">
        <v>7.79</v>
      </c>
      <c r="E152" s="14">
        <v>1</v>
      </c>
      <c r="F152" s="15">
        <v>687</v>
      </c>
      <c r="G152" s="22">
        <f t="shared" si="88"/>
        <v>687</v>
      </c>
      <c r="H152" s="119">
        <f t="shared" si="89"/>
        <v>1775.2080000000001</v>
      </c>
      <c r="I152" s="14">
        <v>1</v>
      </c>
      <c r="J152" s="15">
        <v>564</v>
      </c>
      <c r="K152" s="15">
        <f t="shared" si="90"/>
        <v>564</v>
      </c>
      <c r="L152" s="125">
        <f t="shared" si="91"/>
        <v>1457.376</v>
      </c>
      <c r="M152" s="16">
        <v>121</v>
      </c>
      <c r="N152" s="119">
        <f t="shared" si="92"/>
        <v>312.66399999999999</v>
      </c>
      <c r="O152" s="29">
        <v>89.4</v>
      </c>
      <c r="P152" s="22">
        <v>99.9</v>
      </c>
      <c r="Q152" s="15">
        <v>91</v>
      </c>
      <c r="R152" s="15">
        <f t="shared" si="93"/>
        <v>115.38461538461539</v>
      </c>
      <c r="S152" s="119">
        <f t="shared" si="86"/>
        <v>298.15384615384619</v>
      </c>
      <c r="T152" s="14">
        <v>1</v>
      </c>
      <c r="U152" s="22">
        <v>2</v>
      </c>
      <c r="V152" s="22">
        <f t="shared" si="94"/>
        <v>2</v>
      </c>
      <c r="W152" s="119">
        <f t="shared" si="95"/>
        <v>5.1680000000000001</v>
      </c>
      <c r="X152" s="162"/>
      <c r="Y152" s="22">
        <v>1.4</v>
      </c>
      <c r="Z152" s="119">
        <f t="shared" si="96"/>
        <v>3.6175999999999999</v>
      </c>
      <c r="AA152" s="289">
        <v>18</v>
      </c>
      <c r="AB152" s="164">
        <f t="shared" si="87"/>
        <v>46.512</v>
      </c>
      <c r="AC152" s="29">
        <v>9.7799999999999994</v>
      </c>
      <c r="AD152" s="147">
        <f t="shared" si="97"/>
        <v>25.271519999999995</v>
      </c>
      <c r="AE152" s="29">
        <v>0.1</v>
      </c>
      <c r="AF152" s="119">
        <f t="shared" si="98"/>
        <v>0.25840000000000002</v>
      </c>
      <c r="AG152" s="31">
        <v>0.2</v>
      </c>
      <c r="AH152" s="119">
        <f t="shared" si="99"/>
        <v>0.51680000000000004</v>
      </c>
      <c r="AI152" s="22">
        <f t="shared" si="100"/>
        <v>18.3</v>
      </c>
      <c r="AJ152" s="22">
        <f t="shared" si="101"/>
        <v>47.287200000000006</v>
      </c>
      <c r="AK152" s="16"/>
      <c r="AL152" s="289">
        <v>0.39</v>
      </c>
      <c r="AM152" s="22">
        <f t="shared" si="102"/>
        <v>1.00776</v>
      </c>
      <c r="AN152" s="20"/>
      <c r="AO152" s="289">
        <v>0.53</v>
      </c>
      <c r="AP152" s="22">
        <f t="shared" si="103"/>
        <v>1.3695200000000001</v>
      </c>
      <c r="AQ152" s="33"/>
      <c r="AR152" s="289">
        <v>7.0000000000000001E-3</v>
      </c>
      <c r="AS152" s="22">
        <f t="shared" si="104"/>
        <v>1.8088E-2</v>
      </c>
      <c r="AT152" s="21" t="s">
        <v>62</v>
      </c>
      <c r="AU152" s="288">
        <v>0.01</v>
      </c>
      <c r="AV152" s="260">
        <f t="shared" si="105"/>
        <v>2.5839999999999998E-2</v>
      </c>
      <c r="AW152" s="21"/>
      <c r="AX152" s="289">
        <v>3.3000000000000002E-2</v>
      </c>
      <c r="AY152" s="263">
        <f t="shared" si="106"/>
        <v>8.5272000000000001E-2</v>
      </c>
      <c r="AZ152" s="20"/>
      <c r="BA152" s="267">
        <v>2.9</v>
      </c>
      <c r="BB152" s="263">
        <f t="shared" si="107"/>
        <v>7.4935999999999998</v>
      </c>
      <c r="BC152" s="20"/>
      <c r="BD152" s="37">
        <v>0.12</v>
      </c>
      <c r="BE152" s="119">
        <f t="shared" si="108"/>
        <v>0.31007999999999997</v>
      </c>
      <c r="BF152" s="20"/>
      <c r="BG152" s="32">
        <v>0.02</v>
      </c>
      <c r="BH152" s="43">
        <f t="shared" si="109"/>
        <v>5.1679999999999997E-2</v>
      </c>
      <c r="BI152" s="21" t="s">
        <v>62</v>
      </c>
      <c r="BJ152" s="34">
        <v>0.01</v>
      </c>
      <c r="BK152" s="119">
        <f t="shared" si="110"/>
        <v>2.5839999999999998E-2</v>
      </c>
      <c r="BL152" s="20"/>
      <c r="BM152" s="36">
        <v>0.51</v>
      </c>
      <c r="BN152" s="119">
        <f t="shared" si="111"/>
        <v>1.3178399999999999</v>
      </c>
      <c r="BO152" s="18" t="s">
        <v>141</v>
      </c>
      <c r="BP152" s="183" t="s">
        <v>118</v>
      </c>
      <c r="BQ152" s="184"/>
      <c r="BR152" s="6"/>
    </row>
    <row r="153" spans="1:70" ht="15" customHeight="1" x14ac:dyDescent="0.25">
      <c r="A153" s="194">
        <f t="shared" si="85"/>
        <v>42875</v>
      </c>
      <c r="B153" s="182">
        <v>2053</v>
      </c>
      <c r="C153" s="44">
        <v>23.04</v>
      </c>
      <c r="D153" s="59">
        <v>7.93</v>
      </c>
      <c r="E153" s="14">
        <v>1</v>
      </c>
      <c r="F153" s="15">
        <v>784</v>
      </c>
      <c r="G153" s="22">
        <f t="shared" si="88"/>
        <v>784</v>
      </c>
      <c r="H153" s="119">
        <f t="shared" si="89"/>
        <v>1609.5519999999999</v>
      </c>
      <c r="I153" s="14">
        <v>1</v>
      </c>
      <c r="J153" s="15">
        <v>694</v>
      </c>
      <c r="K153" s="15">
        <f t="shared" si="90"/>
        <v>694</v>
      </c>
      <c r="L153" s="125">
        <f t="shared" si="91"/>
        <v>1424.7819999999999</v>
      </c>
      <c r="M153" s="16">
        <v>187</v>
      </c>
      <c r="N153" s="119">
        <f t="shared" si="92"/>
        <v>383.911</v>
      </c>
      <c r="O153" s="29">
        <v>90.1</v>
      </c>
      <c r="P153" s="22">
        <v>99.8</v>
      </c>
      <c r="Q153" s="15">
        <v>94</v>
      </c>
      <c r="R153" s="15">
        <f t="shared" si="93"/>
        <v>103.19148936170217</v>
      </c>
      <c r="S153" s="119">
        <f t="shared" si="86"/>
        <v>211.85212765957456</v>
      </c>
      <c r="T153" s="14">
        <v>1</v>
      </c>
      <c r="U153" s="22">
        <v>1.6</v>
      </c>
      <c r="V153" s="22">
        <f t="shared" si="94"/>
        <v>1.6</v>
      </c>
      <c r="W153" s="119">
        <f t="shared" si="95"/>
        <v>3.2848000000000002</v>
      </c>
      <c r="X153" s="162" t="s">
        <v>62</v>
      </c>
      <c r="Y153" s="22">
        <v>0.1</v>
      </c>
      <c r="Z153" s="119">
        <f t="shared" si="96"/>
        <v>0.20530000000000001</v>
      </c>
      <c r="AA153" s="289">
        <v>14.2</v>
      </c>
      <c r="AB153" s="164">
        <f t="shared" si="87"/>
        <v>29.1526</v>
      </c>
      <c r="AC153" s="29">
        <v>3.35</v>
      </c>
      <c r="AD153" s="147">
        <f t="shared" si="97"/>
        <v>6.8775500000000003</v>
      </c>
      <c r="AE153" s="29">
        <v>0.1</v>
      </c>
      <c r="AF153" s="119">
        <f t="shared" si="98"/>
        <v>0.20530000000000001</v>
      </c>
      <c r="AG153" s="31">
        <v>0.2</v>
      </c>
      <c r="AH153" s="119">
        <f t="shared" si="99"/>
        <v>0.41060000000000002</v>
      </c>
      <c r="AI153" s="22">
        <f t="shared" si="100"/>
        <v>14.499999999999998</v>
      </c>
      <c r="AJ153" s="22">
        <f t="shared" si="101"/>
        <v>29.768499999999996</v>
      </c>
      <c r="AK153" s="16"/>
      <c r="AL153" s="289">
        <v>0.39</v>
      </c>
      <c r="AM153" s="22">
        <f t="shared" si="102"/>
        <v>0.8006700000000001</v>
      </c>
      <c r="AN153" s="20"/>
      <c r="AO153" s="289">
        <v>0.56999999999999995</v>
      </c>
      <c r="AP153" s="22">
        <f t="shared" si="103"/>
        <v>1.1702099999999998</v>
      </c>
      <c r="AQ153" s="33"/>
      <c r="AR153" s="289">
        <v>8.0000000000000002E-3</v>
      </c>
      <c r="AS153" s="22">
        <f t="shared" si="104"/>
        <v>1.6424000000000001E-2</v>
      </c>
      <c r="AT153" s="21" t="s">
        <v>62</v>
      </c>
      <c r="AU153" s="288">
        <v>0.01</v>
      </c>
      <c r="AV153" s="259">
        <f t="shared" si="105"/>
        <v>2.053E-2</v>
      </c>
      <c r="AW153" s="21"/>
      <c r="AX153" s="289">
        <v>2.8000000000000001E-2</v>
      </c>
      <c r="AY153" s="262">
        <f t="shared" si="106"/>
        <v>5.7484E-2</v>
      </c>
      <c r="AZ153" s="20"/>
      <c r="BA153" s="267">
        <v>3.1</v>
      </c>
      <c r="BB153" s="262">
        <f t="shared" si="107"/>
        <v>6.3643000000000001</v>
      </c>
      <c r="BC153" s="20"/>
      <c r="BD153" s="36">
        <v>0.15</v>
      </c>
      <c r="BE153" s="119">
        <f t="shared" si="108"/>
        <v>0.30795</v>
      </c>
      <c r="BF153" s="20"/>
      <c r="BG153" s="32">
        <v>0.02</v>
      </c>
      <c r="BH153" s="43">
        <f t="shared" si="109"/>
        <v>4.1059999999999999E-2</v>
      </c>
      <c r="BI153" s="21" t="s">
        <v>62</v>
      </c>
      <c r="BJ153" s="34">
        <v>0.01</v>
      </c>
      <c r="BK153" s="119">
        <f t="shared" si="110"/>
        <v>2.053E-2</v>
      </c>
      <c r="BL153" s="20"/>
      <c r="BM153" s="36">
        <v>0.52</v>
      </c>
      <c r="BN153" s="119">
        <f t="shared" si="111"/>
        <v>1.0675599999999998</v>
      </c>
      <c r="BO153" s="18" t="s">
        <v>141</v>
      </c>
      <c r="BP153" s="183" t="s">
        <v>118</v>
      </c>
      <c r="BQ153" s="184"/>
      <c r="BR153" s="6"/>
    </row>
    <row r="154" spans="1:70" ht="15" customHeight="1" x14ac:dyDescent="0.25">
      <c r="A154" s="194">
        <f t="shared" si="85"/>
        <v>42876</v>
      </c>
      <c r="B154" s="182">
        <v>1382</v>
      </c>
      <c r="C154" s="44">
        <v>20.38</v>
      </c>
      <c r="D154" s="59">
        <v>8.33</v>
      </c>
      <c r="E154" s="14">
        <v>1</v>
      </c>
      <c r="F154" s="15">
        <v>304</v>
      </c>
      <c r="G154" s="22">
        <f t="shared" si="88"/>
        <v>304</v>
      </c>
      <c r="H154" s="119">
        <f t="shared" si="89"/>
        <v>420.12799999999999</v>
      </c>
      <c r="I154" s="14">
        <v>1</v>
      </c>
      <c r="J154" s="15">
        <v>225</v>
      </c>
      <c r="K154" s="15">
        <f t="shared" si="90"/>
        <v>225</v>
      </c>
      <c r="L154" s="125">
        <f t="shared" si="91"/>
        <v>310.95</v>
      </c>
      <c r="M154" s="16">
        <v>46</v>
      </c>
      <c r="N154" s="119">
        <f t="shared" si="92"/>
        <v>63.572000000000003</v>
      </c>
      <c r="O154" s="29">
        <v>89.7</v>
      </c>
      <c r="P154" s="22">
        <v>95.7</v>
      </c>
      <c r="Q154" s="15">
        <v>92</v>
      </c>
      <c r="R154" s="15">
        <f t="shared" si="93"/>
        <v>65.217391304347828</v>
      </c>
      <c r="S154" s="119">
        <f t="shared" si="86"/>
        <v>90.130434782608702</v>
      </c>
      <c r="T154" s="14">
        <v>1</v>
      </c>
      <c r="U154" s="22">
        <v>0.97</v>
      </c>
      <c r="V154" s="22">
        <f t="shared" si="94"/>
        <v>0.97</v>
      </c>
      <c r="W154" s="119">
        <f t="shared" si="95"/>
        <v>1.3405400000000001</v>
      </c>
      <c r="X154" s="162"/>
      <c r="Y154" s="22">
        <v>0.8</v>
      </c>
      <c r="Z154" s="119">
        <f t="shared" si="96"/>
        <v>1.1056000000000001</v>
      </c>
      <c r="AA154" s="289">
        <v>7.9</v>
      </c>
      <c r="AB154" s="164">
        <f t="shared" si="87"/>
        <v>10.917800000000002</v>
      </c>
      <c r="AC154" s="29">
        <v>1.92</v>
      </c>
      <c r="AD154" s="147">
        <f t="shared" si="97"/>
        <v>2.6534400000000002</v>
      </c>
      <c r="AE154" s="29">
        <v>0.28100000000000003</v>
      </c>
      <c r="AF154" s="119">
        <f t="shared" si="98"/>
        <v>0.38834200000000002</v>
      </c>
      <c r="AG154" s="31">
        <v>1.3280000000000001</v>
      </c>
      <c r="AH154" s="119">
        <f t="shared" si="99"/>
        <v>1.835296</v>
      </c>
      <c r="AI154" s="22">
        <f t="shared" si="100"/>
        <v>9.5090000000000003</v>
      </c>
      <c r="AJ154" s="22">
        <f t="shared" si="101"/>
        <v>13.141438000000001</v>
      </c>
      <c r="AK154" s="16"/>
      <c r="AL154" s="22">
        <v>0.2</v>
      </c>
      <c r="AM154" s="22">
        <f t="shared" si="102"/>
        <v>0.27640000000000003</v>
      </c>
      <c r="AN154" s="20"/>
      <c r="AO154" s="289">
        <v>0.83</v>
      </c>
      <c r="AP154" s="22">
        <f t="shared" si="103"/>
        <v>1.14706</v>
      </c>
      <c r="AQ154" s="33" t="s">
        <v>62</v>
      </c>
      <c r="AR154" s="289">
        <v>5.0000000000000001E-3</v>
      </c>
      <c r="AS154" s="22">
        <f t="shared" si="104"/>
        <v>6.9100000000000003E-3</v>
      </c>
      <c r="AT154" s="21" t="s">
        <v>62</v>
      </c>
      <c r="AU154" s="288">
        <v>0.01</v>
      </c>
      <c r="AV154" s="260">
        <f t="shared" si="105"/>
        <v>1.3820000000000001E-2</v>
      </c>
      <c r="AW154" s="21"/>
      <c r="AX154" s="289">
        <v>0.01</v>
      </c>
      <c r="AY154" s="263">
        <f t="shared" si="106"/>
        <v>1.3820000000000001E-2</v>
      </c>
      <c r="AZ154" s="20"/>
      <c r="BA154" s="267">
        <v>0.78</v>
      </c>
      <c r="BB154" s="263">
        <f t="shared" si="107"/>
        <v>1.07796</v>
      </c>
      <c r="BC154" s="20"/>
      <c r="BD154" s="37">
        <v>0.04</v>
      </c>
      <c r="BE154" s="119">
        <f t="shared" si="108"/>
        <v>5.5280000000000003E-2</v>
      </c>
      <c r="BF154" s="20" t="s">
        <v>62</v>
      </c>
      <c r="BG154" s="32">
        <v>0.01</v>
      </c>
      <c r="BH154" s="43">
        <f t="shared" si="109"/>
        <v>1.3820000000000001E-2</v>
      </c>
      <c r="BI154" s="21" t="s">
        <v>62</v>
      </c>
      <c r="BJ154" s="34">
        <v>0.01</v>
      </c>
      <c r="BK154" s="119">
        <f t="shared" si="110"/>
        <v>1.3820000000000001E-2</v>
      </c>
      <c r="BL154" s="20"/>
      <c r="BM154" s="36">
        <v>0.1</v>
      </c>
      <c r="BN154" s="119">
        <f t="shared" si="111"/>
        <v>0.13820000000000002</v>
      </c>
      <c r="BO154" s="18" t="s">
        <v>141</v>
      </c>
      <c r="BP154" s="183" t="s">
        <v>118</v>
      </c>
      <c r="BQ154" s="184"/>
      <c r="BR154" s="6"/>
    </row>
    <row r="155" spans="1:70" ht="15" customHeight="1" x14ac:dyDescent="0.25">
      <c r="A155" s="194">
        <f t="shared" si="85"/>
        <v>42877</v>
      </c>
      <c r="B155" s="182">
        <v>2712</v>
      </c>
      <c r="C155" s="44">
        <v>22.34</v>
      </c>
      <c r="D155" s="59">
        <v>8.1199999999999992</v>
      </c>
      <c r="E155" s="14">
        <v>1</v>
      </c>
      <c r="F155" s="15">
        <v>895</v>
      </c>
      <c r="G155" s="22">
        <f t="shared" si="88"/>
        <v>895</v>
      </c>
      <c r="H155" s="119">
        <f t="shared" si="89"/>
        <v>2427.2399999999998</v>
      </c>
      <c r="I155" s="14">
        <v>1</v>
      </c>
      <c r="J155" s="15">
        <v>835</v>
      </c>
      <c r="K155" s="15">
        <f t="shared" si="90"/>
        <v>835</v>
      </c>
      <c r="L155" s="125">
        <f t="shared" si="91"/>
        <v>2264.52</v>
      </c>
      <c r="M155" s="16">
        <v>159</v>
      </c>
      <c r="N155" s="119">
        <f t="shared" si="92"/>
        <v>431.20800000000003</v>
      </c>
      <c r="O155" s="29">
        <v>87.7</v>
      </c>
      <c r="P155" s="22">
        <v>101.7</v>
      </c>
      <c r="Q155" s="15">
        <v>96</v>
      </c>
      <c r="R155" s="15">
        <f t="shared" si="93"/>
        <v>145.83333333333334</v>
      </c>
      <c r="S155" s="119">
        <f t="shared" si="86"/>
        <v>395.5</v>
      </c>
      <c r="T155" s="14">
        <v>1</v>
      </c>
      <c r="U155" s="22">
        <v>2.1</v>
      </c>
      <c r="V155" s="22">
        <f t="shared" si="94"/>
        <v>2.1</v>
      </c>
      <c r="W155" s="119">
        <f t="shared" si="95"/>
        <v>5.6951999999999998</v>
      </c>
      <c r="X155" s="162" t="s">
        <v>62</v>
      </c>
      <c r="Y155" s="22">
        <v>0.1</v>
      </c>
      <c r="Z155" s="119">
        <f t="shared" si="96"/>
        <v>0.2712</v>
      </c>
      <c r="AA155" s="289">
        <v>19</v>
      </c>
      <c r="AB155" s="164">
        <f t="shared" si="87"/>
        <v>51.527999999999999</v>
      </c>
      <c r="AC155" s="29">
        <v>8.07</v>
      </c>
      <c r="AD155" s="147">
        <f t="shared" si="97"/>
        <v>21.885840000000002</v>
      </c>
      <c r="AE155" s="29">
        <v>0.1</v>
      </c>
      <c r="AF155" s="119">
        <f t="shared" si="98"/>
        <v>0.2712</v>
      </c>
      <c r="AG155" s="31">
        <v>0.2</v>
      </c>
      <c r="AH155" s="119">
        <f t="shared" si="99"/>
        <v>0.54239999999999999</v>
      </c>
      <c r="AI155" s="22">
        <f t="shared" si="100"/>
        <v>19.3</v>
      </c>
      <c r="AJ155" s="22">
        <f t="shared" si="101"/>
        <v>52.3416</v>
      </c>
      <c r="AK155" s="16"/>
      <c r="AL155" s="22">
        <v>0.82</v>
      </c>
      <c r="AM155" s="22">
        <f t="shared" si="102"/>
        <v>2.2238399999999996</v>
      </c>
      <c r="AN155" s="20"/>
      <c r="AO155" s="289">
        <v>0.54</v>
      </c>
      <c r="AP155" s="22">
        <f t="shared" si="103"/>
        <v>1.46448</v>
      </c>
      <c r="AQ155" s="33"/>
      <c r="AR155" s="289">
        <v>2.1999999999999999E-2</v>
      </c>
      <c r="AS155" s="22">
        <f t="shared" si="104"/>
        <v>5.9663999999999995E-2</v>
      </c>
      <c r="AT155" s="21" t="s">
        <v>62</v>
      </c>
      <c r="AU155" s="288">
        <v>0.01</v>
      </c>
      <c r="AV155" s="259">
        <f t="shared" si="105"/>
        <v>2.7120000000000002E-2</v>
      </c>
      <c r="AW155" s="21"/>
      <c r="AX155" s="289">
        <v>3.1E-2</v>
      </c>
      <c r="AY155" s="262">
        <f t="shared" si="106"/>
        <v>8.4072000000000008E-2</v>
      </c>
      <c r="AZ155" s="20"/>
      <c r="BA155" s="267">
        <v>3.1</v>
      </c>
      <c r="BB155" s="262">
        <f t="shared" si="107"/>
        <v>8.4072000000000013</v>
      </c>
      <c r="BC155" s="20"/>
      <c r="BD155" s="36">
        <v>0.11</v>
      </c>
      <c r="BE155" s="119">
        <f t="shared" si="108"/>
        <v>0.29831999999999997</v>
      </c>
      <c r="BF155" s="20"/>
      <c r="BG155" s="32">
        <v>7.0000000000000007E-2</v>
      </c>
      <c r="BH155" s="43">
        <f t="shared" si="109"/>
        <v>0.18984000000000004</v>
      </c>
      <c r="BI155" s="21" t="s">
        <v>62</v>
      </c>
      <c r="BJ155" s="34">
        <v>0.01</v>
      </c>
      <c r="BK155" s="119">
        <f t="shared" si="110"/>
        <v>2.7120000000000002E-2</v>
      </c>
      <c r="BL155" s="20"/>
      <c r="BM155" s="36">
        <v>0.65</v>
      </c>
      <c r="BN155" s="119">
        <f t="shared" si="111"/>
        <v>1.7627999999999999</v>
      </c>
      <c r="BO155" s="18" t="s">
        <v>141</v>
      </c>
      <c r="BP155" s="183" t="s">
        <v>118</v>
      </c>
      <c r="BQ155" s="184"/>
      <c r="BR155" s="6"/>
    </row>
    <row r="156" spans="1:70" ht="15" customHeight="1" x14ac:dyDescent="0.25">
      <c r="A156" s="194">
        <f t="shared" si="85"/>
        <v>42878</v>
      </c>
      <c r="B156" s="182">
        <v>2668</v>
      </c>
      <c r="C156" s="44">
        <v>24.12</v>
      </c>
      <c r="D156" s="59">
        <v>8.1300000000000008</v>
      </c>
      <c r="E156" s="14">
        <v>1</v>
      </c>
      <c r="F156" s="15">
        <v>997</v>
      </c>
      <c r="G156" s="22">
        <f t="shared" si="88"/>
        <v>997</v>
      </c>
      <c r="H156" s="119">
        <f t="shared" si="89"/>
        <v>2659.9960000000001</v>
      </c>
      <c r="I156" s="14">
        <v>1</v>
      </c>
      <c r="J156" s="15">
        <v>853</v>
      </c>
      <c r="K156" s="15">
        <f t="shared" si="90"/>
        <v>853</v>
      </c>
      <c r="L156" s="125">
        <f t="shared" si="91"/>
        <v>2275.8040000000001</v>
      </c>
      <c r="M156" s="16">
        <v>209</v>
      </c>
      <c r="N156" s="119">
        <f t="shared" si="92"/>
        <v>557.61199999999997</v>
      </c>
      <c r="O156" s="29">
        <v>89.5</v>
      </c>
      <c r="P156" s="22">
        <v>108.2</v>
      </c>
      <c r="Q156" s="15">
        <v>78</v>
      </c>
      <c r="R156" s="15">
        <f t="shared" si="93"/>
        <v>239.74358974358978</v>
      </c>
      <c r="S156" s="119">
        <f t="shared" si="86"/>
        <v>639.6358974358975</v>
      </c>
      <c r="T156" s="14">
        <v>1</v>
      </c>
      <c r="U156" s="22">
        <v>1.6</v>
      </c>
      <c r="V156" s="22">
        <f t="shared" si="94"/>
        <v>1.6</v>
      </c>
      <c r="W156" s="119">
        <f t="shared" si="95"/>
        <v>4.2688000000000006</v>
      </c>
      <c r="X156" s="162"/>
      <c r="Y156" s="22">
        <v>1.5</v>
      </c>
      <c r="Z156" s="119">
        <f t="shared" si="96"/>
        <v>4.0019999999999998</v>
      </c>
      <c r="AA156" s="289">
        <v>26.2</v>
      </c>
      <c r="AB156" s="164">
        <f t="shared" si="87"/>
        <v>69.901599999999988</v>
      </c>
      <c r="AC156" s="29">
        <v>6.42</v>
      </c>
      <c r="AD156" s="147">
        <f t="shared" si="97"/>
        <v>17.12856</v>
      </c>
      <c r="AE156" s="29">
        <v>0.1</v>
      </c>
      <c r="AF156" s="119">
        <f t="shared" si="98"/>
        <v>0.26680000000000004</v>
      </c>
      <c r="AG156" s="31">
        <v>0.2</v>
      </c>
      <c r="AH156" s="119">
        <f t="shared" si="99"/>
        <v>0.53360000000000007</v>
      </c>
      <c r="AI156" s="22">
        <f t="shared" si="100"/>
        <v>26.5</v>
      </c>
      <c r="AJ156" s="22">
        <f t="shared" si="101"/>
        <v>70.701999999999998</v>
      </c>
      <c r="AK156" s="16"/>
      <c r="AL156" s="22">
        <v>1.27</v>
      </c>
      <c r="AM156" s="22">
        <f t="shared" si="102"/>
        <v>3.38836</v>
      </c>
      <c r="AN156" s="20"/>
      <c r="AO156" s="289">
        <v>0.76</v>
      </c>
      <c r="AP156" s="22">
        <f t="shared" si="103"/>
        <v>2.0276800000000001</v>
      </c>
      <c r="AQ156" s="33"/>
      <c r="AR156" s="289">
        <v>6.0000000000000001E-3</v>
      </c>
      <c r="AS156" s="22">
        <f t="shared" si="104"/>
        <v>1.6007999999999998E-2</v>
      </c>
      <c r="AT156" s="21" t="s">
        <v>62</v>
      </c>
      <c r="AU156" s="288">
        <v>0.01</v>
      </c>
      <c r="AV156" s="260">
        <f t="shared" si="105"/>
        <v>2.6679999999999999E-2</v>
      </c>
      <c r="AW156" s="21"/>
      <c r="AX156" s="289">
        <v>2.9000000000000001E-2</v>
      </c>
      <c r="AY156" s="263">
        <f t="shared" si="106"/>
        <v>7.7371999999999996E-2</v>
      </c>
      <c r="AZ156" s="20"/>
      <c r="BA156" s="267">
        <v>2</v>
      </c>
      <c r="BB156" s="263">
        <f t="shared" si="107"/>
        <v>5.3360000000000003</v>
      </c>
      <c r="BC156" s="20"/>
      <c r="BD156" s="37">
        <v>0.12</v>
      </c>
      <c r="BE156" s="119">
        <f t="shared" si="108"/>
        <v>0.32015999999999994</v>
      </c>
      <c r="BF156" s="20"/>
      <c r="BG156" s="32">
        <v>0.02</v>
      </c>
      <c r="BH156" s="43">
        <f t="shared" si="109"/>
        <v>5.3359999999999998E-2</v>
      </c>
      <c r="BI156" s="21" t="s">
        <v>62</v>
      </c>
      <c r="BJ156" s="34">
        <v>0.01</v>
      </c>
      <c r="BK156" s="119">
        <f t="shared" si="110"/>
        <v>2.6679999999999999E-2</v>
      </c>
      <c r="BL156" s="20"/>
      <c r="BM156" s="36">
        <v>0.79</v>
      </c>
      <c r="BN156" s="119">
        <f t="shared" si="111"/>
        <v>2.10772</v>
      </c>
      <c r="BO156" s="18" t="s">
        <v>141</v>
      </c>
      <c r="BP156" s="183" t="s">
        <v>118</v>
      </c>
      <c r="BQ156" s="184"/>
      <c r="BR156" s="6"/>
    </row>
    <row r="157" spans="1:70" ht="15" customHeight="1" x14ac:dyDescent="0.25">
      <c r="A157" s="194">
        <f t="shared" si="85"/>
        <v>42879</v>
      </c>
      <c r="B157" s="182">
        <v>2672</v>
      </c>
      <c r="C157" s="44">
        <v>24.92</v>
      </c>
      <c r="D157" s="59">
        <v>8.1199999999999992</v>
      </c>
      <c r="E157" s="14">
        <v>1</v>
      </c>
      <c r="F157" s="15">
        <v>495</v>
      </c>
      <c r="G157" s="22">
        <f t="shared" si="88"/>
        <v>495</v>
      </c>
      <c r="H157" s="119">
        <f t="shared" si="89"/>
        <v>1322.64</v>
      </c>
      <c r="I157" s="14">
        <v>1</v>
      </c>
      <c r="J157" s="15">
        <v>400</v>
      </c>
      <c r="K157" s="15">
        <f t="shared" si="90"/>
        <v>400</v>
      </c>
      <c r="L157" s="125">
        <f t="shared" si="91"/>
        <v>1068.8</v>
      </c>
      <c r="M157" s="16">
        <v>119</v>
      </c>
      <c r="N157" s="119">
        <f t="shared" si="92"/>
        <v>317.96800000000002</v>
      </c>
      <c r="O157" s="29">
        <v>88.4</v>
      </c>
      <c r="P157" s="22">
        <v>96.6</v>
      </c>
      <c r="Q157" s="15">
        <v>100</v>
      </c>
      <c r="R157" s="15">
        <f t="shared" si="93"/>
        <v>81.999999999999886</v>
      </c>
      <c r="S157" s="119">
        <f t="shared" si="86"/>
        <v>219.1039999999997</v>
      </c>
      <c r="T157" s="14">
        <v>1</v>
      </c>
      <c r="U157" s="22">
        <v>1.4</v>
      </c>
      <c r="V157" s="22">
        <f t="shared" si="94"/>
        <v>1.4</v>
      </c>
      <c r="W157" s="119">
        <f t="shared" si="95"/>
        <v>3.7407999999999997</v>
      </c>
      <c r="X157" s="162"/>
      <c r="Y157" s="22">
        <v>1.7</v>
      </c>
      <c r="Z157" s="119">
        <f t="shared" si="96"/>
        <v>4.5423999999999998</v>
      </c>
      <c r="AA157" s="289">
        <v>16.5</v>
      </c>
      <c r="AB157" s="164">
        <f t="shared" si="87"/>
        <v>44.088000000000001</v>
      </c>
      <c r="AC157" s="29">
        <v>7.49</v>
      </c>
      <c r="AD157" s="147">
        <f t="shared" si="97"/>
        <v>20.013279999999998</v>
      </c>
      <c r="AE157" s="29">
        <v>0.1</v>
      </c>
      <c r="AF157" s="119">
        <f t="shared" si="98"/>
        <v>0.26719999999999999</v>
      </c>
      <c r="AG157" s="31">
        <v>0.2</v>
      </c>
      <c r="AH157" s="119">
        <f t="shared" si="99"/>
        <v>0.53439999999999999</v>
      </c>
      <c r="AI157" s="22">
        <f t="shared" si="100"/>
        <v>16.8</v>
      </c>
      <c r="AJ157" s="22">
        <f t="shared" si="101"/>
        <v>44.889600000000002</v>
      </c>
      <c r="AK157" s="16"/>
      <c r="AL157" s="22">
        <v>0.3</v>
      </c>
      <c r="AM157" s="22">
        <f t="shared" si="102"/>
        <v>0.80159999999999998</v>
      </c>
      <c r="AN157" s="20"/>
      <c r="AO157" s="289">
        <v>0.71</v>
      </c>
      <c r="AP157" s="22">
        <f t="shared" si="103"/>
        <v>1.8971199999999999</v>
      </c>
      <c r="AQ157" s="33" t="s">
        <v>62</v>
      </c>
      <c r="AR157" s="289">
        <v>5.0000000000000001E-3</v>
      </c>
      <c r="AS157" s="22">
        <f t="shared" si="104"/>
        <v>1.3359999999999999E-2</v>
      </c>
      <c r="AT157" s="21" t="s">
        <v>62</v>
      </c>
      <c r="AU157" s="288">
        <v>0.01</v>
      </c>
      <c r="AV157" s="259">
        <f t="shared" si="105"/>
        <v>2.6719999999999997E-2</v>
      </c>
      <c r="AW157" s="21"/>
      <c r="AX157" s="289">
        <v>1.9E-2</v>
      </c>
      <c r="AY157" s="262">
        <f t="shared" si="106"/>
        <v>5.0768000000000001E-2</v>
      </c>
      <c r="AZ157" s="20"/>
      <c r="BA157" s="267">
        <v>0.83</v>
      </c>
      <c r="BB157" s="262">
        <f t="shared" si="107"/>
        <v>2.2177599999999997</v>
      </c>
      <c r="BC157" s="20"/>
      <c r="BD157" s="36">
        <v>7.0000000000000007E-2</v>
      </c>
      <c r="BE157" s="119">
        <f t="shared" si="108"/>
        <v>0.18704000000000001</v>
      </c>
      <c r="BF157" s="20" t="s">
        <v>62</v>
      </c>
      <c r="BG157" s="32">
        <v>0.01</v>
      </c>
      <c r="BH157" s="43">
        <f t="shared" si="109"/>
        <v>2.6719999999999997E-2</v>
      </c>
      <c r="BI157" s="21" t="s">
        <v>62</v>
      </c>
      <c r="BJ157" s="34">
        <v>0.01</v>
      </c>
      <c r="BK157" s="119">
        <f t="shared" si="110"/>
        <v>2.6719999999999997E-2</v>
      </c>
      <c r="BL157" s="20"/>
      <c r="BM157" s="36">
        <v>0.55000000000000004</v>
      </c>
      <c r="BN157" s="119">
        <f t="shared" si="111"/>
        <v>1.4696000000000002</v>
      </c>
      <c r="BO157" s="18" t="s">
        <v>141</v>
      </c>
      <c r="BP157" s="183" t="s">
        <v>118</v>
      </c>
      <c r="BQ157" s="184"/>
      <c r="BR157" s="6"/>
    </row>
    <row r="158" spans="1:70" ht="15" customHeight="1" x14ac:dyDescent="0.25">
      <c r="A158" s="194">
        <f t="shared" si="85"/>
        <v>42880</v>
      </c>
      <c r="B158" s="182">
        <v>2204</v>
      </c>
      <c r="C158" s="44">
        <v>25.03</v>
      </c>
      <c r="D158" s="59">
        <v>8.1</v>
      </c>
      <c r="E158" s="14">
        <v>1</v>
      </c>
      <c r="F158" s="15">
        <v>655</v>
      </c>
      <c r="G158" s="22">
        <f t="shared" si="88"/>
        <v>655</v>
      </c>
      <c r="H158" s="119">
        <f t="shared" si="89"/>
        <v>1443.62</v>
      </c>
      <c r="I158" s="14">
        <v>1</v>
      </c>
      <c r="J158" s="15">
        <v>515</v>
      </c>
      <c r="K158" s="15">
        <f t="shared" si="90"/>
        <v>515</v>
      </c>
      <c r="L158" s="125">
        <f t="shared" si="91"/>
        <v>1135.06</v>
      </c>
      <c r="M158" s="16">
        <v>97</v>
      </c>
      <c r="N158" s="119">
        <f t="shared" si="92"/>
        <v>213.78800000000001</v>
      </c>
      <c r="O158" s="29">
        <v>89.2</v>
      </c>
      <c r="P158" s="22">
        <v>97.8</v>
      </c>
      <c r="Q158" s="15">
        <v>100</v>
      </c>
      <c r="R158" s="15">
        <f t="shared" si="93"/>
        <v>85.999999999999943</v>
      </c>
      <c r="S158" s="119">
        <f t="shared" si="86"/>
        <v>189.5439999999999</v>
      </c>
      <c r="T158" s="14">
        <v>1</v>
      </c>
      <c r="U158" s="22">
        <v>2.2000000000000002</v>
      </c>
      <c r="V158" s="22">
        <f t="shared" si="94"/>
        <v>2.2000000000000002</v>
      </c>
      <c r="W158" s="119">
        <f t="shared" si="95"/>
        <v>4.8487999999999998</v>
      </c>
      <c r="X158" s="162"/>
      <c r="Y158" s="22">
        <v>1.5</v>
      </c>
      <c r="Z158" s="119">
        <f t="shared" si="96"/>
        <v>3.306</v>
      </c>
      <c r="AA158" s="289">
        <v>11.6</v>
      </c>
      <c r="AB158" s="164">
        <f t="shared" si="87"/>
        <v>25.566399999999998</v>
      </c>
      <c r="AC158" s="29">
        <v>4.34</v>
      </c>
      <c r="AD158" s="147">
        <f t="shared" si="97"/>
        <v>9.5653600000000001</v>
      </c>
      <c r="AE158" s="29">
        <v>0.316</v>
      </c>
      <c r="AF158" s="119">
        <f t="shared" si="98"/>
        <v>0.69646400000000008</v>
      </c>
      <c r="AG158" s="31">
        <v>2.1259999999999999</v>
      </c>
      <c r="AH158" s="119">
        <f t="shared" si="99"/>
        <v>4.6857039999999994</v>
      </c>
      <c r="AI158" s="22">
        <f t="shared" si="100"/>
        <v>14.042</v>
      </c>
      <c r="AJ158" s="22">
        <f t="shared" si="101"/>
        <v>30.948567999999998</v>
      </c>
      <c r="AK158" s="16"/>
      <c r="AL158" s="22">
        <v>0.35</v>
      </c>
      <c r="AM158" s="22">
        <f t="shared" si="102"/>
        <v>0.77139999999999997</v>
      </c>
      <c r="AN158" s="20"/>
      <c r="AO158" s="289">
        <v>0.56000000000000005</v>
      </c>
      <c r="AP158" s="22">
        <f t="shared" si="103"/>
        <v>1.23424</v>
      </c>
      <c r="AQ158" s="33" t="s">
        <v>62</v>
      </c>
      <c r="AR158" s="289">
        <v>5.0000000000000001E-3</v>
      </c>
      <c r="AS158" s="22">
        <f t="shared" si="104"/>
        <v>1.102E-2</v>
      </c>
      <c r="AT158" s="21" t="s">
        <v>62</v>
      </c>
      <c r="AU158" s="288">
        <v>0.01</v>
      </c>
      <c r="AV158" s="260">
        <f t="shared" si="105"/>
        <v>2.2040000000000001E-2</v>
      </c>
      <c r="AW158" s="21"/>
      <c r="AX158" s="289">
        <v>1.7999999999999999E-2</v>
      </c>
      <c r="AY158" s="263">
        <f t="shared" si="106"/>
        <v>3.9671999999999999E-2</v>
      </c>
      <c r="AZ158" s="20"/>
      <c r="BA158" s="267">
        <v>0.77</v>
      </c>
      <c r="BB158" s="263">
        <f t="shared" si="107"/>
        <v>1.6970799999999999</v>
      </c>
      <c r="BC158" s="20"/>
      <c r="BD158" s="37">
        <v>7.0000000000000007E-2</v>
      </c>
      <c r="BE158" s="119">
        <f t="shared" si="108"/>
        <v>0.15428</v>
      </c>
      <c r="BF158" s="20" t="s">
        <v>62</v>
      </c>
      <c r="BG158" s="32">
        <v>0.01</v>
      </c>
      <c r="BH158" s="43">
        <f t="shared" si="109"/>
        <v>2.2040000000000001E-2</v>
      </c>
      <c r="BI158" s="21" t="s">
        <v>62</v>
      </c>
      <c r="BJ158" s="34">
        <v>0.01</v>
      </c>
      <c r="BK158" s="119">
        <f t="shared" si="110"/>
        <v>2.2040000000000001E-2</v>
      </c>
      <c r="BL158" s="20"/>
      <c r="BM158" s="36">
        <v>0.57999999999999996</v>
      </c>
      <c r="BN158" s="119">
        <f t="shared" si="111"/>
        <v>1.2783199999999999</v>
      </c>
      <c r="BO158" s="18" t="s">
        <v>141</v>
      </c>
      <c r="BP158" s="183" t="s">
        <v>118</v>
      </c>
      <c r="BQ158" s="184"/>
      <c r="BR158" s="6"/>
    </row>
    <row r="159" spans="1:70" ht="15" customHeight="1" x14ac:dyDescent="0.25">
      <c r="A159" s="194">
        <f t="shared" si="85"/>
        <v>42881</v>
      </c>
      <c r="B159" s="182">
        <v>2314</v>
      </c>
      <c r="C159" s="44">
        <v>24.46</v>
      </c>
      <c r="D159" s="59">
        <v>7.93</v>
      </c>
      <c r="E159" s="14">
        <v>1</v>
      </c>
      <c r="F159" s="15">
        <v>391</v>
      </c>
      <c r="G159" s="22">
        <f t="shared" si="88"/>
        <v>391</v>
      </c>
      <c r="H159" s="119">
        <f t="shared" si="89"/>
        <v>904.774</v>
      </c>
      <c r="I159" s="14">
        <v>1</v>
      </c>
      <c r="J159" s="15">
        <v>337</v>
      </c>
      <c r="K159" s="15">
        <f t="shared" si="90"/>
        <v>337</v>
      </c>
      <c r="L159" s="125">
        <f t="shared" si="91"/>
        <v>779.81799999999998</v>
      </c>
      <c r="M159" s="16">
        <v>97</v>
      </c>
      <c r="N159" s="119">
        <f t="shared" si="92"/>
        <v>224.458</v>
      </c>
      <c r="O159" s="29">
        <v>88.8</v>
      </c>
      <c r="P159" s="22">
        <v>93.9</v>
      </c>
      <c r="Q159" s="15">
        <v>85</v>
      </c>
      <c r="R159" s="15">
        <f t="shared" si="93"/>
        <v>60.000000000000099</v>
      </c>
      <c r="S159" s="119">
        <f t="shared" si="86"/>
        <v>138.84000000000023</v>
      </c>
      <c r="T159" s="14">
        <v>1</v>
      </c>
      <c r="U159" s="290">
        <v>2.2000000000000002</v>
      </c>
      <c r="V159" s="22">
        <f t="shared" si="94"/>
        <v>2.2000000000000002</v>
      </c>
      <c r="W159" s="119">
        <f t="shared" si="95"/>
        <v>5.0907999999999998</v>
      </c>
      <c r="X159" s="162"/>
      <c r="Y159" s="22">
        <v>1.4</v>
      </c>
      <c r="Z159" s="119">
        <f t="shared" si="96"/>
        <v>3.2395999999999998</v>
      </c>
      <c r="AA159" s="289">
        <v>13.4</v>
      </c>
      <c r="AB159" s="164">
        <f t="shared" si="87"/>
        <v>31.007600000000004</v>
      </c>
      <c r="AC159" s="29">
        <v>6.46</v>
      </c>
      <c r="AD159" s="147">
        <f t="shared" si="97"/>
        <v>14.94844</v>
      </c>
      <c r="AE159" s="29">
        <v>0.1</v>
      </c>
      <c r="AF159" s="119">
        <f t="shared" si="98"/>
        <v>0.23139999999999999</v>
      </c>
      <c r="AG159" s="31">
        <v>0.2</v>
      </c>
      <c r="AH159" s="119">
        <f t="shared" si="99"/>
        <v>0.46279999999999999</v>
      </c>
      <c r="AI159" s="22">
        <f t="shared" si="100"/>
        <v>13.7</v>
      </c>
      <c r="AJ159" s="22">
        <f t="shared" si="101"/>
        <v>31.701799999999999</v>
      </c>
      <c r="AK159" s="16"/>
      <c r="AL159" s="22">
        <v>0.24</v>
      </c>
      <c r="AM159" s="22">
        <f t="shared" si="102"/>
        <v>0.55535999999999996</v>
      </c>
      <c r="AN159" s="20"/>
      <c r="AO159" s="290">
        <v>0.56000000000000005</v>
      </c>
      <c r="AP159" s="22">
        <f t="shared" si="103"/>
        <v>1.2958400000000001</v>
      </c>
      <c r="AQ159" s="33" t="s">
        <v>62</v>
      </c>
      <c r="AR159" s="290">
        <v>5.0000000000000001E-3</v>
      </c>
      <c r="AS159" s="22">
        <f t="shared" si="104"/>
        <v>1.157E-2</v>
      </c>
      <c r="AT159" s="21" t="s">
        <v>62</v>
      </c>
      <c r="AU159" s="288">
        <v>0.01</v>
      </c>
      <c r="AV159" s="259">
        <f t="shared" si="105"/>
        <v>2.3140000000000001E-2</v>
      </c>
      <c r="AW159" s="21"/>
      <c r="AX159" s="290">
        <v>1.4999999999999999E-2</v>
      </c>
      <c r="AY159" s="262">
        <f t="shared" si="106"/>
        <v>3.4709999999999998E-2</v>
      </c>
      <c r="AZ159" s="20"/>
      <c r="BA159" s="267">
        <v>0.56000000000000005</v>
      </c>
      <c r="BB159" s="262">
        <f t="shared" si="107"/>
        <v>1.2958400000000001</v>
      </c>
      <c r="BC159" s="20"/>
      <c r="BD159" s="36">
        <v>0.06</v>
      </c>
      <c r="BE159" s="119">
        <f t="shared" si="108"/>
        <v>0.13883999999999999</v>
      </c>
      <c r="BF159" s="20"/>
      <c r="BG159" s="32">
        <v>0.01</v>
      </c>
      <c r="BH159" s="43">
        <f t="shared" si="109"/>
        <v>2.3140000000000001E-2</v>
      </c>
      <c r="BI159" s="21" t="s">
        <v>62</v>
      </c>
      <c r="BJ159" s="34">
        <v>0.01</v>
      </c>
      <c r="BK159" s="119">
        <f t="shared" si="110"/>
        <v>2.3140000000000001E-2</v>
      </c>
      <c r="BL159" s="20"/>
      <c r="BM159" s="36">
        <v>0.47</v>
      </c>
      <c r="BN159" s="119">
        <f t="shared" si="111"/>
        <v>1.08758</v>
      </c>
      <c r="BO159" s="18" t="s">
        <v>141</v>
      </c>
      <c r="BP159" s="183" t="s">
        <v>118</v>
      </c>
      <c r="BQ159" s="184"/>
      <c r="BR159" s="6"/>
    </row>
    <row r="160" spans="1:70" ht="15" customHeight="1" x14ac:dyDescent="0.25">
      <c r="A160" s="194">
        <f t="shared" si="85"/>
        <v>42882</v>
      </c>
      <c r="B160" s="182">
        <v>2066</v>
      </c>
      <c r="C160" s="44">
        <v>30.71</v>
      </c>
      <c r="D160" s="59">
        <v>8.0299999999999994</v>
      </c>
      <c r="E160" s="14">
        <v>1</v>
      </c>
      <c r="F160" s="15">
        <v>377</v>
      </c>
      <c r="G160" s="22">
        <f t="shared" si="88"/>
        <v>377</v>
      </c>
      <c r="H160" s="119">
        <f t="shared" si="89"/>
        <v>778.88199999999995</v>
      </c>
      <c r="I160" s="14">
        <v>1</v>
      </c>
      <c r="J160" s="15">
        <v>305</v>
      </c>
      <c r="K160" s="15">
        <f t="shared" si="90"/>
        <v>305</v>
      </c>
      <c r="L160" s="125">
        <f t="shared" si="91"/>
        <v>630.13</v>
      </c>
      <c r="M160" s="16">
        <v>84</v>
      </c>
      <c r="N160" s="119">
        <f t="shared" si="92"/>
        <v>173.54400000000001</v>
      </c>
      <c r="O160" s="29">
        <v>88.8</v>
      </c>
      <c r="P160" s="22">
        <v>93.2</v>
      </c>
      <c r="Q160" s="15">
        <v>72</v>
      </c>
      <c r="R160" s="15">
        <f t="shared" si="93"/>
        <v>61.111111111111185</v>
      </c>
      <c r="S160" s="119">
        <f t="shared" si="86"/>
        <v>126.2555555555557</v>
      </c>
      <c r="T160" s="14">
        <v>1</v>
      </c>
      <c r="U160" s="290">
        <v>1.4</v>
      </c>
      <c r="V160" s="22">
        <f t="shared" si="94"/>
        <v>1.4</v>
      </c>
      <c r="W160" s="119">
        <f t="shared" si="95"/>
        <v>2.8923999999999994</v>
      </c>
      <c r="X160" s="162"/>
      <c r="Y160" s="22">
        <v>1.8</v>
      </c>
      <c r="Z160" s="119">
        <f t="shared" si="96"/>
        <v>3.7188000000000003</v>
      </c>
      <c r="AA160" s="289">
        <v>9.5</v>
      </c>
      <c r="AB160" s="164">
        <f t="shared" si="87"/>
        <v>19.626999999999999</v>
      </c>
      <c r="AC160" s="29">
        <v>3.68</v>
      </c>
      <c r="AD160" s="147">
        <f t="shared" si="97"/>
        <v>7.6028799999999999</v>
      </c>
      <c r="AE160" s="29">
        <v>0.1</v>
      </c>
      <c r="AF160" s="119">
        <f t="shared" si="98"/>
        <v>0.20660000000000003</v>
      </c>
      <c r="AG160" s="31">
        <v>0.2</v>
      </c>
      <c r="AH160" s="119">
        <f t="shared" si="99"/>
        <v>0.41320000000000007</v>
      </c>
      <c r="AI160" s="22">
        <f t="shared" si="100"/>
        <v>9.7999999999999989</v>
      </c>
      <c r="AJ160" s="22">
        <f t="shared" si="101"/>
        <v>20.2468</v>
      </c>
      <c r="AK160" s="16"/>
      <c r="AL160" s="22">
        <v>0.23</v>
      </c>
      <c r="AM160" s="22">
        <f t="shared" si="102"/>
        <v>0.47517999999999999</v>
      </c>
      <c r="AN160" s="20"/>
      <c r="AO160" s="290">
        <v>0.49</v>
      </c>
      <c r="AP160" s="22">
        <f t="shared" si="103"/>
        <v>1.01234</v>
      </c>
      <c r="AQ160" s="33" t="s">
        <v>62</v>
      </c>
      <c r="AR160" s="290">
        <v>5.0000000000000001E-3</v>
      </c>
      <c r="AS160" s="22">
        <f t="shared" si="104"/>
        <v>1.0330000000000001E-2</v>
      </c>
      <c r="AT160" s="21" t="s">
        <v>62</v>
      </c>
      <c r="AU160" s="288">
        <v>0.01</v>
      </c>
      <c r="AV160" s="260">
        <f t="shared" si="105"/>
        <v>2.0660000000000001E-2</v>
      </c>
      <c r="AW160" s="21"/>
      <c r="AX160" s="290">
        <v>2.1999999999999999E-2</v>
      </c>
      <c r="AY160" s="263">
        <f t="shared" si="106"/>
        <v>4.5451999999999999E-2</v>
      </c>
      <c r="AZ160" s="20"/>
      <c r="BA160" s="267">
        <v>0.79</v>
      </c>
      <c r="BB160" s="263">
        <f t="shared" si="107"/>
        <v>1.6321400000000001</v>
      </c>
      <c r="BC160" s="20"/>
      <c r="BD160" s="37">
        <v>0.09</v>
      </c>
      <c r="BE160" s="119">
        <f t="shared" si="108"/>
        <v>0.18593999999999999</v>
      </c>
      <c r="BF160" s="20" t="s">
        <v>62</v>
      </c>
      <c r="BG160" s="32">
        <v>0.01</v>
      </c>
      <c r="BH160" s="43">
        <f t="shared" si="109"/>
        <v>2.0660000000000001E-2</v>
      </c>
      <c r="BI160" s="21" t="s">
        <v>62</v>
      </c>
      <c r="BJ160" s="34">
        <v>0.01</v>
      </c>
      <c r="BK160" s="119">
        <f t="shared" si="110"/>
        <v>2.0660000000000001E-2</v>
      </c>
      <c r="BL160" s="20"/>
      <c r="BM160" s="36">
        <v>0.5</v>
      </c>
      <c r="BN160" s="119">
        <f t="shared" si="111"/>
        <v>1.0329999999999999</v>
      </c>
      <c r="BO160" s="18" t="s">
        <v>141</v>
      </c>
      <c r="BP160" s="183" t="s">
        <v>118</v>
      </c>
      <c r="BQ160" s="184"/>
      <c r="BR160" s="6"/>
    </row>
    <row r="161" spans="1:71" ht="15" customHeight="1" x14ac:dyDescent="0.25">
      <c r="A161" s="194">
        <f t="shared" si="85"/>
        <v>42883</v>
      </c>
      <c r="B161" s="182">
        <v>1205</v>
      </c>
      <c r="C161" s="44">
        <v>35.090000000000003</v>
      </c>
      <c r="D161" s="59">
        <v>8.2899999999999991</v>
      </c>
      <c r="E161" s="14">
        <v>1</v>
      </c>
      <c r="F161" s="15">
        <v>138</v>
      </c>
      <c r="G161" s="22">
        <f t="shared" si="88"/>
        <v>138</v>
      </c>
      <c r="H161" s="119">
        <f t="shared" si="89"/>
        <v>166.29</v>
      </c>
      <c r="I161" s="14">
        <v>1</v>
      </c>
      <c r="J161" s="15">
        <v>90</v>
      </c>
      <c r="K161" s="15">
        <f t="shared" si="90"/>
        <v>90</v>
      </c>
      <c r="L161" s="125">
        <f t="shared" si="91"/>
        <v>108.45</v>
      </c>
      <c r="M161" s="16">
        <v>34</v>
      </c>
      <c r="N161" s="119">
        <f t="shared" si="92"/>
        <v>40.97</v>
      </c>
      <c r="O161" s="29">
        <v>88.3</v>
      </c>
      <c r="P161" s="22">
        <v>92.8</v>
      </c>
      <c r="Q161" s="15">
        <v>80</v>
      </c>
      <c r="R161" s="15">
        <f t="shared" si="93"/>
        <v>56.25</v>
      </c>
      <c r="S161" s="119">
        <f t="shared" si="86"/>
        <v>67.78125</v>
      </c>
      <c r="T161" s="14">
        <v>1</v>
      </c>
      <c r="U161" s="290">
        <v>1.5</v>
      </c>
      <c r="V161" s="22">
        <f t="shared" si="94"/>
        <v>1.5</v>
      </c>
      <c r="W161" s="119">
        <f t="shared" si="95"/>
        <v>1.8075000000000001</v>
      </c>
      <c r="X161" s="162"/>
      <c r="Y161" s="22">
        <v>0.3</v>
      </c>
      <c r="Z161" s="119">
        <f t="shared" si="96"/>
        <v>0.36149999999999999</v>
      </c>
      <c r="AA161" s="289">
        <v>5.5</v>
      </c>
      <c r="AB161" s="164">
        <f t="shared" si="87"/>
        <v>6.6275000000000004</v>
      </c>
      <c r="AC161" s="29">
        <v>3.96</v>
      </c>
      <c r="AD161" s="147">
        <f t="shared" si="97"/>
        <v>4.7717999999999998</v>
      </c>
      <c r="AE161" s="29">
        <v>0.32900000000000001</v>
      </c>
      <c r="AF161" s="119">
        <f t="shared" si="98"/>
        <v>0.39644499999999999</v>
      </c>
      <c r="AG161" s="31">
        <v>3.847</v>
      </c>
      <c r="AH161" s="119">
        <f t="shared" si="99"/>
        <v>4.6356350000000006</v>
      </c>
      <c r="AI161" s="22">
        <f t="shared" si="100"/>
        <v>9.6760000000000002</v>
      </c>
      <c r="AJ161" s="22">
        <f t="shared" si="101"/>
        <v>11.65958</v>
      </c>
      <c r="AK161" s="16"/>
      <c r="AL161" s="22">
        <v>0.2</v>
      </c>
      <c r="AM161" s="22">
        <f t="shared" si="102"/>
        <v>0.24099999999999999</v>
      </c>
      <c r="AN161" s="20"/>
      <c r="AO161" s="290">
        <v>0.54</v>
      </c>
      <c r="AP161" s="22">
        <f t="shared" si="103"/>
        <v>0.65070000000000006</v>
      </c>
      <c r="AQ161" s="33"/>
      <c r="AR161" s="290">
        <v>5.0000000000000001E-3</v>
      </c>
      <c r="AS161" s="22">
        <f t="shared" si="104"/>
        <v>6.025E-3</v>
      </c>
      <c r="AT161" s="21" t="s">
        <v>62</v>
      </c>
      <c r="AU161" s="288">
        <v>0.01</v>
      </c>
      <c r="AV161" s="259">
        <f t="shared" si="105"/>
        <v>1.205E-2</v>
      </c>
      <c r="AW161" s="21"/>
      <c r="AX161" s="290">
        <v>2.1999999999999999E-2</v>
      </c>
      <c r="AY161" s="262">
        <f t="shared" si="106"/>
        <v>2.6509999999999999E-2</v>
      </c>
      <c r="AZ161" s="20"/>
      <c r="BA161" s="267">
        <v>1.4</v>
      </c>
      <c r="BB161" s="262">
        <f t="shared" si="107"/>
        <v>1.6870000000000001</v>
      </c>
      <c r="BC161" s="20"/>
      <c r="BD161" s="36">
        <v>0.06</v>
      </c>
      <c r="BE161" s="119">
        <f t="shared" si="108"/>
        <v>7.2300000000000003E-2</v>
      </c>
      <c r="BF161" s="20" t="s">
        <v>62</v>
      </c>
      <c r="BG161" s="32">
        <v>0.01</v>
      </c>
      <c r="BH161" s="43">
        <f t="shared" si="109"/>
        <v>1.205E-2</v>
      </c>
      <c r="BI161" s="21" t="s">
        <v>62</v>
      </c>
      <c r="BJ161" s="34">
        <v>0.01</v>
      </c>
      <c r="BK161" s="119">
        <f t="shared" si="110"/>
        <v>1.205E-2</v>
      </c>
      <c r="BL161" s="20"/>
      <c r="BM161" s="36">
        <v>0.64</v>
      </c>
      <c r="BN161" s="119">
        <f t="shared" si="111"/>
        <v>0.7712</v>
      </c>
      <c r="BO161" s="18" t="s">
        <v>141</v>
      </c>
      <c r="BP161" s="183" t="s">
        <v>118</v>
      </c>
      <c r="BQ161" s="184"/>
      <c r="BR161" s="6"/>
    </row>
    <row r="162" spans="1:71" ht="15" customHeight="1" x14ac:dyDescent="0.25">
      <c r="A162" s="194">
        <f t="shared" si="85"/>
        <v>42884</v>
      </c>
      <c r="B162" s="182">
        <v>3024</v>
      </c>
      <c r="C162" s="44">
        <v>35.090000000000003</v>
      </c>
      <c r="D162" s="59">
        <v>8.19</v>
      </c>
      <c r="E162" s="14">
        <v>1</v>
      </c>
      <c r="F162" s="15">
        <v>820</v>
      </c>
      <c r="G162" s="22">
        <f t="shared" si="88"/>
        <v>820</v>
      </c>
      <c r="H162" s="119">
        <f t="shared" si="89"/>
        <v>2479.6799999999998</v>
      </c>
      <c r="I162" s="14">
        <v>1</v>
      </c>
      <c r="J162" s="15">
        <v>749</v>
      </c>
      <c r="K162" s="15">
        <f t="shared" si="90"/>
        <v>749</v>
      </c>
      <c r="L162" s="125">
        <f t="shared" si="91"/>
        <v>2264.9760000000001</v>
      </c>
      <c r="M162" s="16">
        <v>180</v>
      </c>
      <c r="N162" s="119">
        <f t="shared" si="92"/>
        <v>544.32000000000005</v>
      </c>
      <c r="O162" s="29">
        <v>89.2</v>
      </c>
      <c r="P162" s="22">
        <v>98.7</v>
      </c>
      <c r="Q162" s="15">
        <v>84</v>
      </c>
      <c r="R162" s="15">
        <f t="shared" si="93"/>
        <v>113.0952380952381</v>
      </c>
      <c r="S162" s="119">
        <f t="shared" si="86"/>
        <v>342</v>
      </c>
      <c r="T162" s="14">
        <v>1</v>
      </c>
      <c r="U162" s="290">
        <v>2.2999999999999998</v>
      </c>
      <c r="V162" s="22">
        <f t="shared" si="94"/>
        <v>2.2999999999999998</v>
      </c>
      <c r="W162" s="119">
        <f t="shared" si="95"/>
        <v>6.9551999999999996</v>
      </c>
      <c r="X162" s="162" t="s">
        <v>62</v>
      </c>
      <c r="Y162" s="22">
        <v>0.1</v>
      </c>
      <c r="Z162" s="119">
        <f t="shared" si="96"/>
        <v>0.30240000000000006</v>
      </c>
      <c r="AA162" s="289">
        <v>24.4</v>
      </c>
      <c r="AB162" s="164">
        <f t="shared" si="87"/>
        <v>73.785599999999988</v>
      </c>
      <c r="AC162" s="29">
        <v>9.85</v>
      </c>
      <c r="AD162" s="147">
        <f t="shared" si="97"/>
        <v>29.786399999999997</v>
      </c>
      <c r="AE162" s="29">
        <v>0.1</v>
      </c>
      <c r="AF162" s="119">
        <f t="shared" si="98"/>
        <v>0.30240000000000006</v>
      </c>
      <c r="AG162" s="31">
        <v>0.2</v>
      </c>
      <c r="AH162" s="119">
        <f t="shared" si="99"/>
        <v>0.60480000000000012</v>
      </c>
      <c r="AI162" s="22">
        <f t="shared" si="100"/>
        <v>24.7</v>
      </c>
      <c r="AJ162" s="22">
        <f t="shared" si="101"/>
        <v>74.692800000000005</v>
      </c>
      <c r="AK162" s="16"/>
      <c r="AL162" s="22">
        <v>1.06</v>
      </c>
      <c r="AM162" s="22">
        <f t="shared" si="102"/>
        <v>3.2054399999999998</v>
      </c>
      <c r="AN162" s="20"/>
      <c r="AO162" s="290">
        <v>0.34</v>
      </c>
      <c r="AP162" s="22">
        <f t="shared" si="103"/>
        <v>1.0281600000000002</v>
      </c>
      <c r="AQ162" s="33"/>
      <c r="AR162" s="290">
        <v>0.01</v>
      </c>
      <c r="AS162" s="22">
        <f t="shared" si="104"/>
        <v>3.0240000000000003E-2</v>
      </c>
      <c r="AT162" s="21" t="s">
        <v>62</v>
      </c>
      <c r="AU162" s="288">
        <v>0.01</v>
      </c>
      <c r="AV162" s="260">
        <f t="shared" si="105"/>
        <v>3.0240000000000003E-2</v>
      </c>
      <c r="AW162" s="21"/>
      <c r="AX162" s="290">
        <v>3.1E-2</v>
      </c>
      <c r="AY162" s="263">
        <f t="shared" si="106"/>
        <v>9.3743999999999994E-2</v>
      </c>
      <c r="AZ162" s="20"/>
      <c r="BA162" s="267">
        <v>4.2</v>
      </c>
      <c r="BB162" s="263">
        <f t="shared" si="107"/>
        <v>12.700800000000001</v>
      </c>
      <c r="BC162" s="20"/>
      <c r="BD162" s="37">
        <v>0.18</v>
      </c>
      <c r="BE162" s="119">
        <f t="shared" si="108"/>
        <v>0.54431999999999992</v>
      </c>
      <c r="BF162" s="20"/>
      <c r="BG162" s="32">
        <v>0.02</v>
      </c>
      <c r="BH162" s="43">
        <f t="shared" si="109"/>
        <v>6.0480000000000006E-2</v>
      </c>
      <c r="BI162" s="21" t="s">
        <v>62</v>
      </c>
      <c r="BJ162" s="34">
        <v>0.01</v>
      </c>
      <c r="BK162" s="119">
        <f t="shared" si="110"/>
        <v>3.0240000000000003E-2</v>
      </c>
      <c r="BL162" s="20"/>
      <c r="BM162" s="36">
        <v>0.79</v>
      </c>
      <c r="BN162" s="119">
        <f t="shared" si="111"/>
        <v>2.38896</v>
      </c>
      <c r="BO162" s="18" t="s">
        <v>141</v>
      </c>
      <c r="BP162" s="183" t="s">
        <v>118</v>
      </c>
      <c r="BQ162" s="184"/>
      <c r="BR162" s="6"/>
    </row>
    <row r="163" spans="1:71" ht="15" customHeight="1" x14ac:dyDescent="0.25">
      <c r="A163" s="194">
        <f t="shared" si="85"/>
        <v>42885</v>
      </c>
      <c r="B163" s="182">
        <v>2904</v>
      </c>
      <c r="C163" s="44">
        <v>34.75</v>
      </c>
      <c r="D163" s="59">
        <v>8.2200000000000006</v>
      </c>
      <c r="E163" s="14">
        <v>1</v>
      </c>
      <c r="F163" s="15">
        <v>690</v>
      </c>
      <c r="G163" s="22">
        <f t="shared" si="88"/>
        <v>690</v>
      </c>
      <c r="H163" s="119">
        <f t="shared" si="89"/>
        <v>2003.76</v>
      </c>
      <c r="I163" s="14">
        <v>1</v>
      </c>
      <c r="J163" s="15">
        <v>626</v>
      </c>
      <c r="K163" s="15">
        <f t="shared" si="90"/>
        <v>626</v>
      </c>
      <c r="L163" s="125">
        <f t="shared" si="91"/>
        <v>1817.904</v>
      </c>
      <c r="M163" s="16">
        <v>176</v>
      </c>
      <c r="N163" s="119">
        <f t="shared" si="92"/>
        <v>511.10399999999998</v>
      </c>
      <c r="O163" s="29">
        <v>89.2</v>
      </c>
      <c r="P163" s="22">
        <v>98.1</v>
      </c>
      <c r="Q163" s="15">
        <v>95</v>
      </c>
      <c r="R163" s="15">
        <f t="shared" si="93"/>
        <v>93.684210526315695</v>
      </c>
      <c r="S163" s="119">
        <f t="shared" si="86"/>
        <v>272.05894736842077</v>
      </c>
      <c r="T163" s="14">
        <v>1</v>
      </c>
      <c r="U163" s="290">
        <v>1.8</v>
      </c>
      <c r="V163" s="22">
        <f t="shared" si="94"/>
        <v>1.8</v>
      </c>
      <c r="W163" s="119">
        <f t="shared" si="95"/>
        <v>5.2271999999999998</v>
      </c>
      <c r="X163" s="162"/>
      <c r="Y163" s="22">
        <v>1.2</v>
      </c>
      <c r="Z163" s="119">
        <f t="shared" si="96"/>
        <v>3.4847999999999999</v>
      </c>
      <c r="AA163" s="290">
        <v>23.7</v>
      </c>
      <c r="AB163" s="164">
        <f t="shared" si="87"/>
        <v>68.824799999999996</v>
      </c>
      <c r="AC163" s="29">
        <v>13.63</v>
      </c>
      <c r="AD163" s="147">
        <f t="shared" si="97"/>
        <v>39.581520000000005</v>
      </c>
      <c r="AE163" s="29">
        <v>0.1</v>
      </c>
      <c r="AF163" s="119">
        <f t="shared" si="98"/>
        <v>0.29040000000000005</v>
      </c>
      <c r="AG163" s="31">
        <v>0.2</v>
      </c>
      <c r="AH163" s="119">
        <f t="shared" si="99"/>
        <v>0.58080000000000009</v>
      </c>
      <c r="AI163" s="22">
        <f t="shared" si="100"/>
        <v>24</v>
      </c>
      <c r="AJ163" s="22">
        <f t="shared" si="101"/>
        <v>69.695999999999998</v>
      </c>
      <c r="AK163" s="16"/>
      <c r="AL163" s="22">
        <v>0.67</v>
      </c>
      <c r="AM163" s="22">
        <f t="shared" si="102"/>
        <v>1.9456800000000001</v>
      </c>
      <c r="AN163" s="20"/>
      <c r="AO163" s="290">
        <v>0.54</v>
      </c>
      <c r="AP163" s="22">
        <f t="shared" si="103"/>
        <v>1.56816</v>
      </c>
      <c r="AQ163" s="33"/>
      <c r="AR163" s="290">
        <v>7.0000000000000001E-3</v>
      </c>
      <c r="AS163" s="22">
        <f t="shared" si="104"/>
        <v>2.0327999999999999E-2</v>
      </c>
      <c r="AT163" s="21" t="s">
        <v>62</v>
      </c>
      <c r="AU163" s="288">
        <v>0.01</v>
      </c>
      <c r="AV163" s="259">
        <f t="shared" si="105"/>
        <v>2.904E-2</v>
      </c>
      <c r="AW163" s="21"/>
      <c r="AX163" s="290">
        <v>1.9E-2</v>
      </c>
      <c r="AY163" s="262">
        <f t="shared" si="106"/>
        <v>5.5176000000000003E-2</v>
      </c>
      <c r="AZ163" s="20"/>
      <c r="BA163" s="267">
        <v>2.5</v>
      </c>
      <c r="BB163" s="262">
        <f t="shared" si="107"/>
        <v>7.26</v>
      </c>
      <c r="BC163" s="20"/>
      <c r="BD163" s="36">
        <v>0.15</v>
      </c>
      <c r="BE163" s="119">
        <f t="shared" si="108"/>
        <v>0.43559999999999999</v>
      </c>
      <c r="BF163" s="20"/>
      <c r="BG163" s="32">
        <v>0.01</v>
      </c>
      <c r="BH163" s="43">
        <f t="shared" si="109"/>
        <v>2.904E-2</v>
      </c>
      <c r="BI163" s="21" t="s">
        <v>62</v>
      </c>
      <c r="BJ163" s="34">
        <v>0.01</v>
      </c>
      <c r="BK163" s="119">
        <f t="shared" si="110"/>
        <v>2.904E-2</v>
      </c>
      <c r="BL163" s="20"/>
      <c r="BM163" s="36">
        <v>0.77</v>
      </c>
      <c r="BN163" s="119">
        <f t="shared" si="111"/>
        <v>2.2360799999999998</v>
      </c>
      <c r="BO163" s="18" t="s">
        <v>141</v>
      </c>
      <c r="BP163" s="183" t="s">
        <v>118</v>
      </c>
      <c r="BQ163" s="184"/>
      <c r="BR163" s="6"/>
    </row>
    <row r="164" spans="1:71" s="349" customFormat="1" ht="15" customHeight="1" x14ac:dyDescent="0.25">
      <c r="A164" s="194">
        <f t="shared" si="85"/>
        <v>42886</v>
      </c>
      <c r="B164" s="358">
        <v>2945</v>
      </c>
      <c r="C164" s="329">
        <v>25.49</v>
      </c>
      <c r="D164" s="330">
        <v>8.1999999999999993</v>
      </c>
      <c r="E164" s="331">
        <v>1</v>
      </c>
      <c r="F164" s="332">
        <v>592</v>
      </c>
      <c r="G164" s="333">
        <f t="shared" si="88"/>
        <v>592</v>
      </c>
      <c r="H164" s="334">
        <f t="shared" si="89"/>
        <v>1743.44</v>
      </c>
      <c r="I164" s="331">
        <v>1</v>
      </c>
      <c r="J164" s="332">
        <v>478</v>
      </c>
      <c r="K164" s="332">
        <f t="shared" si="90"/>
        <v>478</v>
      </c>
      <c r="L164" s="335">
        <f t="shared" si="91"/>
        <v>1407.71</v>
      </c>
      <c r="M164" s="336">
        <v>157</v>
      </c>
      <c r="N164" s="334">
        <f t="shared" si="92"/>
        <v>462.36500000000001</v>
      </c>
      <c r="O164" s="337">
        <v>87.7</v>
      </c>
      <c r="P164" s="333">
        <v>94.7</v>
      </c>
      <c r="Q164" s="332">
        <v>80</v>
      </c>
      <c r="R164" s="332">
        <f t="shared" si="93"/>
        <v>87.5</v>
      </c>
      <c r="S164" s="334">
        <f t="shared" si="86"/>
        <v>257.6875</v>
      </c>
      <c r="T164" s="331">
        <v>1</v>
      </c>
      <c r="U164" s="387">
        <v>1.3</v>
      </c>
      <c r="V164" s="333">
        <f t="shared" si="94"/>
        <v>1.3</v>
      </c>
      <c r="W164" s="334">
        <f t="shared" si="95"/>
        <v>3.8285</v>
      </c>
      <c r="X164" s="338" t="s">
        <v>62</v>
      </c>
      <c r="Y164" s="333">
        <v>2</v>
      </c>
      <c r="Z164" s="334">
        <f t="shared" si="96"/>
        <v>5.89</v>
      </c>
      <c r="AA164" s="387">
        <v>21.4</v>
      </c>
      <c r="AB164" s="340">
        <f t="shared" si="87"/>
        <v>63.022999999999996</v>
      </c>
      <c r="AC164" s="337">
        <v>12.34</v>
      </c>
      <c r="AD164" s="367">
        <f t="shared" si="97"/>
        <v>36.341300000000004</v>
      </c>
      <c r="AE164" s="337">
        <v>0.193</v>
      </c>
      <c r="AF164" s="334">
        <f t="shared" si="98"/>
        <v>0.56838500000000003</v>
      </c>
      <c r="AG164" s="359">
        <v>1.087</v>
      </c>
      <c r="AH164" s="334">
        <f t="shared" si="99"/>
        <v>3.2012149999999995</v>
      </c>
      <c r="AI164" s="333">
        <f t="shared" si="100"/>
        <v>22.68</v>
      </c>
      <c r="AJ164" s="333">
        <f t="shared" si="101"/>
        <v>66.792600000000007</v>
      </c>
      <c r="AK164" s="336"/>
      <c r="AL164" s="333">
        <v>0.56000000000000005</v>
      </c>
      <c r="AM164" s="333">
        <f t="shared" si="102"/>
        <v>1.6492</v>
      </c>
      <c r="AN164" s="341"/>
      <c r="AO164" s="387">
        <v>0.53</v>
      </c>
      <c r="AP164" s="333">
        <f t="shared" si="103"/>
        <v>1.5608500000000001</v>
      </c>
      <c r="AQ164" s="342" t="s">
        <v>62</v>
      </c>
      <c r="AR164" s="387">
        <v>5.0000000000000001E-3</v>
      </c>
      <c r="AS164" s="333">
        <f t="shared" si="104"/>
        <v>1.4725E-2</v>
      </c>
      <c r="AT164" s="343" t="s">
        <v>62</v>
      </c>
      <c r="AU164" s="382">
        <v>0.01</v>
      </c>
      <c r="AV164" s="357">
        <f t="shared" si="105"/>
        <v>2.945E-2</v>
      </c>
      <c r="AW164" s="343"/>
      <c r="AX164" s="387">
        <v>0.02</v>
      </c>
      <c r="AY164" s="339">
        <f t="shared" si="106"/>
        <v>5.8900000000000001E-2</v>
      </c>
      <c r="AZ164" s="341"/>
      <c r="BA164" s="368">
        <v>1.3</v>
      </c>
      <c r="BB164" s="339">
        <f t="shared" si="107"/>
        <v>3.8285</v>
      </c>
      <c r="BC164" s="341"/>
      <c r="BD164" s="369">
        <v>0.1</v>
      </c>
      <c r="BE164" s="334">
        <f t="shared" si="108"/>
        <v>0.29449999999999998</v>
      </c>
      <c r="BF164" s="341" t="s">
        <v>62</v>
      </c>
      <c r="BG164" s="370">
        <v>0.01</v>
      </c>
      <c r="BH164" s="345">
        <f t="shared" si="109"/>
        <v>2.945E-2</v>
      </c>
      <c r="BI164" s="343"/>
      <c r="BJ164" s="371">
        <v>0.01</v>
      </c>
      <c r="BK164" s="334">
        <f t="shared" si="110"/>
        <v>2.945E-2</v>
      </c>
      <c r="BL164" s="341"/>
      <c r="BM164" s="372">
        <v>0.67</v>
      </c>
      <c r="BN164" s="334">
        <f t="shared" si="111"/>
        <v>1.9731500000000002</v>
      </c>
      <c r="BO164" s="383" t="s">
        <v>141</v>
      </c>
      <c r="BP164" s="384" t="s">
        <v>118</v>
      </c>
      <c r="BQ164" s="346"/>
      <c r="BR164" s="347"/>
      <c r="BS164" s="348"/>
    </row>
    <row r="165" spans="1:71" s="24" customFormat="1" ht="15" customHeight="1" x14ac:dyDescent="0.25">
      <c r="A165" s="194">
        <f t="shared" si="85"/>
        <v>42887</v>
      </c>
      <c r="B165" s="182">
        <v>2635</v>
      </c>
      <c r="C165" s="44">
        <v>24.9</v>
      </c>
      <c r="D165" s="291">
        <v>8.2100000000000009</v>
      </c>
      <c r="E165" s="292">
        <v>1</v>
      </c>
      <c r="F165" s="293">
        <v>483</v>
      </c>
      <c r="G165" s="294">
        <f t="shared" si="88"/>
        <v>483</v>
      </c>
      <c r="H165" s="119">
        <f t="shared" si="89"/>
        <v>1272.7049999999999</v>
      </c>
      <c r="I165" s="292">
        <v>1</v>
      </c>
      <c r="J165" s="293">
        <v>434</v>
      </c>
      <c r="K165" s="293">
        <f t="shared" si="90"/>
        <v>434</v>
      </c>
      <c r="L165" s="295">
        <f t="shared" si="91"/>
        <v>1143.5899999999999</v>
      </c>
      <c r="M165" s="16">
        <v>116</v>
      </c>
      <c r="N165" s="119">
        <f t="shared" si="92"/>
        <v>305.66000000000003</v>
      </c>
      <c r="O165" s="296">
        <v>87.8</v>
      </c>
      <c r="P165" s="294">
        <v>94.9</v>
      </c>
      <c r="Q165" s="293">
        <v>88</v>
      </c>
      <c r="R165" s="293">
        <f t="shared" si="93"/>
        <v>80.681818181818272</v>
      </c>
      <c r="S165" s="119">
        <f t="shared" si="86"/>
        <v>212.59659090909113</v>
      </c>
      <c r="T165" s="292">
        <v>1</v>
      </c>
      <c r="U165" s="319">
        <v>1.4</v>
      </c>
      <c r="V165" s="294">
        <f t="shared" si="94"/>
        <v>1.4</v>
      </c>
      <c r="W165" s="119">
        <f t="shared" si="95"/>
        <v>3.6889999999999996</v>
      </c>
      <c r="X165" s="162"/>
      <c r="Y165" s="294">
        <v>1.8</v>
      </c>
      <c r="Z165" s="119">
        <f t="shared" si="96"/>
        <v>4.7430000000000003</v>
      </c>
      <c r="AA165" s="319">
        <v>18.8</v>
      </c>
      <c r="AB165" s="164">
        <f t="shared" si="87"/>
        <v>49.537999999999997</v>
      </c>
      <c r="AC165" s="296">
        <v>10</v>
      </c>
      <c r="AD165" s="147">
        <f t="shared" si="97"/>
        <v>26.35</v>
      </c>
      <c r="AE165" s="296">
        <v>0.2</v>
      </c>
      <c r="AF165" s="119">
        <f t="shared" si="98"/>
        <v>0.52700000000000002</v>
      </c>
      <c r="AG165" s="298">
        <v>1.6</v>
      </c>
      <c r="AH165" s="119">
        <f t="shared" si="99"/>
        <v>4.2160000000000002</v>
      </c>
      <c r="AI165" s="294">
        <f t="shared" si="100"/>
        <v>20.6</v>
      </c>
      <c r="AJ165" s="294">
        <f t="shared" si="101"/>
        <v>54.281000000000006</v>
      </c>
      <c r="AK165" s="16"/>
      <c r="AL165" s="294">
        <v>0.56000000000000005</v>
      </c>
      <c r="AM165" s="294">
        <f t="shared" si="102"/>
        <v>1.4756000000000002</v>
      </c>
      <c r="AN165" s="299"/>
      <c r="AO165" s="319">
        <v>0.56999999999999995</v>
      </c>
      <c r="AP165" s="294">
        <f t="shared" si="103"/>
        <v>1.5019499999999999</v>
      </c>
      <c r="AQ165" s="300" t="s">
        <v>62</v>
      </c>
      <c r="AR165" s="319">
        <v>5.0000000000000001E-3</v>
      </c>
      <c r="AS165" s="294">
        <f t="shared" si="104"/>
        <v>1.3175000000000001E-2</v>
      </c>
      <c r="AT165" s="301" t="s">
        <v>62</v>
      </c>
      <c r="AU165" s="297">
        <v>0.01</v>
      </c>
      <c r="AV165" s="320">
        <f t="shared" si="105"/>
        <v>2.6350000000000002E-2</v>
      </c>
      <c r="AW165" s="301"/>
      <c r="AX165" s="319">
        <v>1.9E-2</v>
      </c>
      <c r="AY165" s="321">
        <f t="shared" si="106"/>
        <v>5.0064999999999998E-2</v>
      </c>
      <c r="AZ165" s="299"/>
      <c r="BA165" s="312">
        <v>1.1000000000000001</v>
      </c>
      <c r="BB165" s="321">
        <f t="shared" si="107"/>
        <v>2.8985000000000003</v>
      </c>
      <c r="BC165" s="299"/>
      <c r="BD165" s="316">
        <v>0.08</v>
      </c>
      <c r="BE165" s="119">
        <f t="shared" si="108"/>
        <v>0.21080000000000002</v>
      </c>
      <c r="BF165" s="299" t="s">
        <v>62</v>
      </c>
      <c r="BG165" s="314">
        <v>0.01</v>
      </c>
      <c r="BH165" s="43">
        <f t="shared" si="109"/>
        <v>2.6350000000000002E-2</v>
      </c>
      <c r="BI165" s="301"/>
      <c r="BJ165" s="315">
        <v>0.02</v>
      </c>
      <c r="BK165" s="119">
        <f t="shared" si="110"/>
        <v>5.2700000000000004E-2</v>
      </c>
      <c r="BL165" s="299"/>
      <c r="BM165" s="316">
        <v>0.56000000000000005</v>
      </c>
      <c r="BN165" s="119">
        <f t="shared" si="111"/>
        <v>1.4756000000000002</v>
      </c>
      <c r="BO165" s="18" t="s">
        <v>141</v>
      </c>
      <c r="BP165" s="183" t="s">
        <v>118</v>
      </c>
      <c r="BQ165" s="305"/>
      <c r="BR165" s="306"/>
      <c r="BS165" s="7"/>
    </row>
    <row r="166" spans="1:71" ht="15" customHeight="1" x14ac:dyDescent="0.25">
      <c r="A166" s="194">
        <f t="shared" si="85"/>
        <v>42888</v>
      </c>
      <c r="B166" s="182">
        <v>2838</v>
      </c>
      <c r="C166" s="44">
        <v>25.72</v>
      </c>
      <c r="D166" s="59">
        <v>7.84</v>
      </c>
      <c r="E166" s="14">
        <v>1</v>
      </c>
      <c r="F166" s="15">
        <v>574</v>
      </c>
      <c r="G166" s="22">
        <f t="shared" si="88"/>
        <v>574</v>
      </c>
      <c r="H166" s="119">
        <f t="shared" si="89"/>
        <v>1629.0119999999999</v>
      </c>
      <c r="I166" s="14">
        <v>1</v>
      </c>
      <c r="J166" s="15">
        <v>512</v>
      </c>
      <c r="K166" s="15">
        <f t="shared" si="90"/>
        <v>512</v>
      </c>
      <c r="L166" s="125">
        <f t="shared" si="91"/>
        <v>1453.056</v>
      </c>
      <c r="M166" s="16">
        <v>117</v>
      </c>
      <c r="N166" s="119">
        <f t="shared" si="92"/>
        <v>332.04599999999999</v>
      </c>
      <c r="O166" s="29">
        <v>90.2</v>
      </c>
      <c r="P166" s="22">
        <v>96.6</v>
      </c>
      <c r="Q166" s="15">
        <v>73</v>
      </c>
      <c r="R166" s="15">
        <f t="shared" si="93"/>
        <v>87.67123287671221</v>
      </c>
      <c r="S166" s="119">
        <f t="shared" si="86"/>
        <v>248.81095890410924</v>
      </c>
      <c r="T166" s="14">
        <v>1</v>
      </c>
      <c r="U166" s="290">
        <v>1.6</v>
      </c>
      <c r="V166" s="22">
        <f t="shared" si="94"/>
        <v>1.6</v>
      </c>
      <c r="W166" s="119">
        <f t="shared" si="95"/>
        <v>4.5407999999999999</v>
      </c>
      <c r="X166" s="162"/>
      <c r="Y166" s="22">
        <v>1.2</v>
      </c>
      <c r="Z166" s="119">
        <f t="shared" si="96"/>
        <v>3.4055999999999997</v>
      </c>
      <c r="AA166" s="290">
        <v>17.2</v>
      </c>
      <c r="AB166" s="164">
        <f t="shared" si="87"/>
        <v>48.813600000000001</v>
      </c>
      <c r="AC166" s="29">
        <v>6.8</v>
      </c>
      <c r="AD166" s="147">
        <f t="shared" si="97"/>
        <v>19.298399999999997</v>
      </c>
      <c r="AE166" s="29">
        <v>0.1</v>
      </c>
      <c r="AF166" s="119">
        <f t="shared" si="98"/>
        <v>0.2838</v>
      </c>
      <c r="AG166" s="31">
        <v>0.2</v>
      </c>
      <c r="AH166" s="119">
        <f t="shared" si="99"/>
        <v>0.56759999999999999</v>
      </c>
      <c r="AI166" s="22">
        <f t="shared" si="100"/>
        <v>17.5</v>
      </c>
      <c r="AJ166" s="22">
        <f t="shared" si="101"/>
        <v>49.664999999999999</v>
      </c>
      <c r="AK166" s="16"/>
      <c r="AL166" s="22">
        <v>0.42</v>
      </c>
      <c r="AM166" s="22">
        <f t="shared" si="102"/>
        <v>1.1919600000000001</v>
      </c>
      <c r="AN166" s="20"/>
      <c r="AO166" s="290">
        <v>0.6</v>
      </c>
      <c r="AP166" s="22">
        <f t="shared" si="103"/>
        <v>1.7027999999999999</v>
      </c>
      <c r="AQ166" s="33"/>
      <c r="AR166" s="290">
        <v>7.0000000000000001E-3</v>
      </c>
      <c r="AS166" s="22">
        <f t="shared" si="104"/>
        <v>1.9865999999999998E-2</v>
      </c>
      <c r="AT166" s="21" t="s">
        <v>62</v>
      </c>
      <c r="AU166" s="288">
        <v>0.01</v>
      </c>
      <c r="AV166" s="260">
        <f t="shared" si="105"/>
        <v>2.8379999999999999E-2</v>
      </c>
      <c r="AW166" s="21"/>
      <c r="AX166" s="290">
        <v>3.1E-2</v>
      </c>
      <c r="AY166" s="263">
        <f t="shared" si="106"/>
        <v>8.7978000000000001E-2</v>
      </c>
      <c r="AZ166" s="20"/>
      <c r="BA166" s="267">
        <v>2.4</v>
      </c>
      <c r="BB166" s="263">
        <f t="shared" si="107"/>
        <v>6.8111999999999995</v>
      </c>
      <c r="BC166" s="20"/>
      <c r="BD166" s="37">
        <v>0.12</v>
      </c>
      <c r="BE166" s="119">
        <f t="shared" si="108"/>
        <v>0.34056000000000003</v>
      </c>
      <c r="BF166" s="20"/>
      <c r="BG166" s="32">
        <v>0.01</v>
      </c>
      <c r="BH166" s="43">
        <f t="shared" si="109"/>
        <v>2.8379999999999999E-2</v>
      </c>
      <c r="BI166" s="21" t="s">
        <v>62</v>
      </c>
      <c r="BJ166" s="34">
        <v>0.01</v>
      </c>
      <c r="BK166" s="119">
        <f t="shared" si="110"/>
        <v>2.8379999999999999E-2</v>
      </c>
      <c r="BL166" s="20"/>
      <c r="BM166" s="36">
        <v>0.61</v>
      </c>
      <c r="BN166" s="119">
        <f t="shared" si="111"/>
        <v>1.7311800000000002</v>
      </c>
      <c r="BO166" s="18" t="s">
        <v>141</v>
      </c>
      <c r="BP166" s="183" t="s">
        <v>118</v>
      </c>
      <c r="BQ166" s="184"/>
      <c r="BR166" s="6"/>
    </row>
    <row r="167" spans="1:71" ht="15" customHeight="1" x14ac:dyDescent="0.25">
      <c r="A167" s="194">
        <f t="shared" si="85"/>
        <v>42889</v>
      </c>
      <c r="B167" s="182">
        <v>2162</v>
      </c>
      <c r="C167" s="44">
        <v>26.51</v>
      </c>
      <c r="D167" s="59">
        <v>8.02</v>
      </c>
      <c r="E167" s="14">
        <v>1</v>
      </c>
      <c r="F167" s="15">
        <v>373</v>
      </c>
      <c r="G167" s="22">
        <f t="shared" si="88"/>
        <v>373</v>
      </c>
      <c r="H167" s="119">
        <f t="shared" si="89"/>
        <v>806.42600000000004</v>
      </c>
      <c r="I167" s="14">
        <v>1</v>
      </c>
      <c r="J167" s="15">
        <v>287</v>
      </c>
      <c r="K167" s="15">
        <f t="shared" si="90"/>
        <v>287</v>
      </c>
      <c r="L167" s="125">
        <f t="shared" si="91"/>
        <v>620.49400000000003</v>
      </c>
      <c r="M167" s="16">
        <v>99</v>
      </c>
      <c r="N167" s="119">
        <f t="shared" si="92"/>
        <v>214.03800000000001</v>
      </c>
      <c r="O167" s="29">
        <v>89.9</v>
      </c>
      <c r="P167" s="22">
        <v>95.4</v>
      </c>
      <c r="Q167" s="15">
        <v>81</v>
      </c>
      <c r="R167" s="15">
        <f t="shared" si="93"/>
        <v>67.901234567901241</v>
      </c>
      <c r="S167" s="119">
        <f t="shared" si="86"/>
        <v>146.80246913580248</v>
      </c>
      <c r="T167" s="14">
        <v>1</v>
      </c>
      <c r="U167" s="290">
        <v>1.6</v>
      </c>
      <c r="V167" s="22">
        <f t="shared" si="94"/>
        <v>1.6</v>
      </c>
      <c r="W167" s="119">
        <f t="shared" si="95"/>
        <v>3.4592000000000001</v>
      </c>
      <c r="X167" s="162"/>
      <c r="Y167" s="22">
        <v>1.5</v>
      </c>
      <c r="Z167" s="119">
        <f t="shared" si="96"/>
        <v>3.2429999999999999</v>
      </c>
      <c r="AA167" s="290">
        <v>10.1</v>
      </c>
      <c r="AB167" s="164">
        <f t="shared" si="87"/>
        <v>21.836200000000002</v>
      </c>
      <c r="AC167" s="29">
        <v>7.3</v>
      </c>
      <c r="AD167" s="147">
        <f t="shared" si="97"/>
        <v>15.7826</v>
      </c>
      <c r="AE167" s="29">
        <v>0.1</v>
      </c>
      <c r="AF167" s="119">
        <f t="shared" si="98"/>
        <v>0.2162</v>
      </c>
      <c r="AG167" s="31">
        <v>0.2</v>
      </c>
      <c r="AH167" s="119">
        <f t="shared" si="99"/>
        <v>0.43240000000000001</v>
      </c>
      <c r="AI167" s="22">
        <f t="shared" si="100"/>
        <v>10.399999999999999</v>
      </c>
      <c r="AJ167" s="22">
        <f t="shared" si="101"/>
        <v>22.484799999999996</v>
      </c>
      <c r="AK167" s="16"/>
      <c r="AL167" s="22">
        <v>0.25</v>
      </c>
      <c r="AM167" s="22">
        <f t="shared" si="102"/>
        <v>0.54049999999999998</v>
      </c>
      <c r="AN167" s="20"/>
      <c r="AO167" s="290">
        <v>0.7</v>
      </c>
      <c r="AP167" s="22">
        <f t="shared" si="103"/>
        <v>1.5133999999999999</v>
      </c>
      <c r="AQ167" s="33" t="s">
        <v>62</v>
      </c>
      <c r="AR167" s="290">
        <v>0.01</v>
      </c>
      <c r="AS167" s="22">
        <f t="shared" si="104"/>
        <v>2.162E-2</v>
      </c>
      <c r="AT167" s="21" t="s">
        <v>62</v>
      </c>
      <c r="AU167" s="288">
        <v>0.01</v>
      </c>
      <c r="AV167" s="259">
        <f t="shared" si="105"/>
        <v>2.162E-2</v>
      </c>
      <c r="AW167" s="21"/>
      <c r="AX167" s="290">
        <v>3.4000000000000002E-2</v>
      </c>
      <c r="AY167" s="262">
        <f t="shared" si="106"/>
        <v>7.3508000000000004E-2</v>
      </c>
      <c r="AZ167" s="20"/>
      <c r="BA167" s="267">
        <v>1.4</v>
      </c>
      <c r="BB167" s="262">
        <f t="shared" si="107"/>
        <v>3.0267999999999997</v>
      </c>
      <c r="BC167" s="20"/>
      <c r="BD167" s="36">
        <v>0.11</v>
      </c>
      <c r="BE167" s="119">
        <f t="shared" si="108"/>
        <v>0.23782</v>
      </c>
      <c r="BF167" s="20"/>
      <c r="BG167" s="32">
        <v>0.02</v>
      </c>
      <c r="BH167" s="43">
        <f t="shared" si="109"/>
        <v>4.3240000000000001E-2</v>
      </c>
      <c r="BI167" s="21" t="s">
        <v>62</v>
      </c>
      <c r="BJ167" s="34">
        <v>0.02</v>
      </c>
      <c r="BK167" s="119">
        <f t="shared" si="110"/>
        <v>4.3240000000000001E-2</v>
      </c>
      <c r="BL167" s="20"/>
      <c r="BM167" s="36">
        <v>0.62</v>
      </c>
      <c r="BN167" s="119">
        <f t="shared" si="111"/>
        <v>1.3404400000000001</v>
      </c>
      <c r="BO167" s="18" t="s">
        <v>141</v>
      </c>
      <c r="BP167" s="183" t="s">
        <v>118</v>
      </c>
      <c r="BQ167" s="184"/>
      <c r="BR167" s="6"/>
    </row>
    <row r="168" spans="1:71" ht="15" customHeight="1" x14ac:dyDescent="0.25">
      <c r="A168" s="194">
        <f t="shared" si="85"/>
        <v>42890</v>
      </c>
      <c r="B168" s="182">
        <v>1043</v>
      </c>
      <c r="C168" s="44">
        <v>22.17</v>
      </c>
      <c r="D168" s="59">
        <v>8.33</v>
      </c>
      <c r="E168" s="14">
        <v>1</v>
      </c>
      <c r="F168" s="15">
        <v>205</v>
      </c>
      <c r="G168" s="22">
        <f t="shared" si="88"/>
        <v>205</v>
      </c>
      <c r="H168" s="119">
        <f t="shared" si="89"/>
        <v>213.815</v>
      </c>
      <c r="I168" s="14">
        <v>1</v>
      </c>
      <c r="J168" s="15">
        <v>109</v>
      </c>
      <c r="K168" s="15">
        <f t="shared" si="90"/>
        <v>109</v>
      </c>
      <c r="L168" s="125">
        <f t="shared" si="91"/>
        <v>113.687</v>
      </c>
      <c r="M168" s="16">
        <v>39</v>
      </c>
      <c r="N168" s="119">
        <f t="shared" si="92"/>
        <v>40.677</v>
      </c>
      <c r="O168" s="29">
        <v>95.7</v>
      </c>
      <c r="P168" s="22">
        <v>97.8</v>
      </c>
      <c r="Q168" s="15">
        <v>77</v>
      </c>
      <c r="R168" s="15">
        <f t="shared" si="93"/>
        <v>27.272727272727202</v>
      </c>
      <c r="S168" s="119">
        <f t="shared" si="86"/>
        <v>28.445454545454471</v>
      </c>
      <c r="T168" s="14">
        <v>1</v>
      </c>
      <c r="U168" s="290">
        <v>1.8</v>
      </c>
      <c r="V168" s="22">
        <f t="shared" si="94"/>
        <v>1.8</v>
      </c>
      <c r="W168" s="119">
        <f t="shared" si="95"/>
        <v>1.8774000000000002</v>
      </c>
      <c r="X168" s="162"/>
      <c r="Y168" s="22">
        <v>0.3</v>
      </c>
      <c r="Z168" s="119">
        <f t="shared" si="96"/>
        <v>0.31289999999999996</v>
      </c>
      <c r="AA168" s="290">
        <v>9.4</v>
      </c>
      <c r="AB168" s="164">
        <f t="shared" si="87"/>
        <v>9.8042000000000016</v>
      </c>
      <c r="AC168" s="29">
        <v>4.7</v>
      </c>
      <c r="AD168" s="147">
        <f t="shared" si="97"/>
        <v>4.9021000000000008</v>
      </c>
      <c r="AE168" s="29">
        <v>0.2</v>
      </c>
      <c r="AF168" s="119">
        <f t="shared" si="98"/>
        <v>0.20860000000000004</v>
      </c>
      <c r="AG168" s="31">
        <v>1.4</v>
      </c>
      <c r="AH168" s="119">
        <f t="shared" si="99"/>
        <v>1.4601999999999997</v>
      </c>
      <c r="AI168" s="22">
        <f t="shared" si="100"/>
        <v>11</v>
      </c>
      <c r="AJ168" s="22">
        <f t="shared" si="101"/>
        <v>11.473000000000001</v>
      </c>
      <c r="AK168" s="16"/>
      <c r="AL168" s="22">
        <v>0.2</v>
      </c>
      <c r="AM168" s="22">
        <f t="shared" si="102"/>
        <v>0.20860000000000004</v>
      </c>
      <c r="AN168" s="20"/>
      <c r="AO168" s="290">
        <v>0.75</v>
      </c>
      <c r="AP168" s="22">
        <f t="shared" si="103"/>
        <v>0.78225</v>
      </c>
      <c r="AQ168" s="33" t="s">
        <v>62</v>
      </c>
      <c r="AR168" s="290">
        <v>5.0000000000000001E-3</v>
      </c>
      <c r="AS168" s="22">
        <f t="shared" si="104"/>
        <v>5.215E-3</v>
      </c>
      <c r="AT168" s="21" t="s">
        <v>62</v>
      </c>
      <c r="AU168" s="288">
        <v>0.01</v>
      </c>
      <c r="AV168" s="260">
        <f t="shared" si="105"/>
        <v>1.043E-2</v>
      </c>
      <c r="AW168" s="21"/>
      <c r="AX168" s="290">
        <v>0.02</v>
      </c>
      <c r="AY168" s="263">
        <f t="shared" si="106"/>
        <v>2.086E-2</v>
      </c>
      <c r="AZ168" s="20"/>
      <c r="BA168" s="267">
        <v>1.5</v>
      </c>
      <c r="BB168" s="263">
        <f t="shared" si="107"/>
        <v>1.5645</v>
      </c>
      <c r="BC168" s="20"/>
      <c r="BD168" s="37">
        <v>0.06</v>
      </c>
      <c r="BE168" s="119">
        <f t="shared" si="108"/>
        <v>6.2579999999999997E-2</v>
      </c>
      <c r="BF168" s="20" t="s">
        <v>62</v>
      </c>
      <c r="BG168" s="32">
        <v>0.01</v>
      </c>
      <c r="BH168" s="43">
        <f t="shared" si="109"/>
        <v>1.043E-2</v>
      </c>
      <c r="BI168" s="21" t="s">
        <v>62</v>
      </c>
      <c r="BJ168" s="34">
        <v>0.01</v>
      </c>
      <c r="BK168" s="119">
        <f t="shared" si="110"/>
        <v>1.043E-2</v>
      </c>
      <c r="BL168" s="20"/>
      <c r="BM168" s="36">
        <v>0.55000000000000004</v>
      </c>
      <c r="BN168" s="119">
        <f t="shared" si="111"/>
        <v>0.5736500000000001</v>
      </c>
      <c r="BO168" s="18" t="s">
        <v>141</v>
      </c>
      <c r="BP168" s="183" t="s">
        <v>118</v>
      </c>
      <c r="BQ168" s="184"/>
      <c r="BR168" s="6"/>
    </row>
    <row r="169" spans="1:71" ht="15" customHeight="1" x14ac:dyDescent="0.25">
      <c r="A169" s="194">
        <f t="shared" si="85"/>
        <v>42891</v>
      </c>
      <c r="B169" s="182">
        <v>1639</v>
      </c>
      <c r="C169" s="44">
        <v>21.04</v>
      </c>
      <c r="D169" s="59">
        <v>8.23</v>
      </c>
      <c r="E169" s="14">
        <v>1</v>
      </c>
      <c r="F169" s="15">
        <v>280</v>
      </c>
      <c r="G169" s="22">
        <f t="shared" si="88"/>
        <v>280</v>
      </c>
      <c r="H169" s="119">
        <f t="shared" si="89"/>
        <v>458.92</v>
      </c>
      <c r="I169" s="14">
        <v>1</v>
      </c>
      <c r="J169" s="15">
        <v>169</v>
      </c>
      <c r="K169" s="15">
        <f t="shared" si="90"/>
        <v>169</v>
      </c>
      <c r="L169" s="125">
        <f t="shared" si="91"/>
        <v>276.99099999999999</v>
      </c>
      <c r="M169" s="16">
        <v>189</v>
      </c>
      <c r="N169" s="119">
        <f t="shared" si="92"/>
        <v>309.77100000000002</v>
      </c>
      <c r="O169" s="29">
        <v>92.3</v>
      </c>
      <c r="P169" s="22">
        <v>95.2</v>
      </c>
      <c r="Q169" s="15">
        <v>74</v>
      </c>
      <c r="R169" s="15">
        <f t="shared" si="93"/>
        <v>39.189189189189264</v>
      </c>
      <c r="S169" s="119">
        <f t="shared" si="86"/>
        <v>64.2310810810812</v>
      </c>
      <c r="T169" s="14">
        <v>1</v>
      </c>
      <c r="U169" s="290">
        <v>1.3</v>
      </c>
      <c r="V169" s="22">
        <f t="shared" si="94"/>
        <v>1.3</v>
      </c>
      <c r="W169" s="119">
        <f t="shared" si="95"/>
        <v>2.1307000000000005</v>
      </c>
      <c r="X169" s="162"/>
      <c r="Y169" s="22">
        <v>0.6</v>
      </c>
      <c r="Z169" s="119">
        <f t="shared" si="96"/>
        <v>0.98339999999999994</v>
      </c>
      <c r="AA169" s="290">
        <v>12.3</v>
      </c>
      <c r="AB169" s="164">
        <f t="shared" si="87"/>
        <v>20.159700000000001</v>
      </c>
      <c r="AC169" s="29">
        <v>2.5</v>
      </c>
      <c r="AD169" s="147">
        <f t="shared" si="97"/>
        <v>4.0975000000000001</v>
      </c>
      <c r="AE169" s="29">
        <v>0.3</v>
      </c>
      <c r="AF169" s="119">
        <f t="shared" si="98"/>
        <v>0.49169999999999997</v>
      </c>
      <c r="AG169" s="31">
        <v>1.3</v>
      </c>
      <c r="AH169" s="119">
        <f t="shared" si="99"/>
        <v>2.1307000000000005</v>
      </c>
      <c r="AI169" s="22">
        <f t="shared" si="100"/>
        <v>13.900000000000002</v>
      </c>
      <c r="AJ169" s="22">
        <f t="shared" si="101"/>
        <v>22.782100000000003</v>
      </c>
      <c r="AK169" s="16"/>
      <c r="AL169" s="22">
        <v>0.3</v>
      </c>
      <c r="AM169" s="22">
        <f t="shared" si="102"/>
        <v>0.49169999999999997</v>
      </c>
      <c r="AN169" s="20"/>
      <c r="AO169" s="290">
        <v>0.55000000000000004</v>
      </c>
      <c r="AP169" s="22">
        <f t="shared" si="103"/>
        <v>0.90145000000000008</v>
      </c>
      <c r="AQ169" s="33"/>
      <c r="AR169" s="290">
        <v>1.7999999999999999E-2</v>
      </c>
      <c r="AS169" s="22">
        <f t="shared" si="104"/>
        <v>2.9502E-2</v>
      </c>
      <c r="AT169" s="21" t="s">
        <v>62</v>
      </c>
      <c r="AU169" s="288">
        <v>0.02</v>
      </c>
      <c r="AV169" s="259">
        <f t="shared" si="105"/>
        <v>3.2780000000000004E-2</v>
      </c>
      <c r="AW169" s="21"/>
      <c r="AX169" s="290">
        <v>1.2999999999999999E-2</v>
      </c>
      <c r="AY169" s="262">
        <f t="shared" si="106"/>
        <v>2.1307E-2</v>
      </c>
      <c r="AZ169" s="20"/>
      <c r="BA169" s="267">
        <v>1.3</v>
      </c>
      <c r="BB169" s="262">
        <f t="shared" si="107"/>
        <v>2.1307000000000005</v>
      </c>
      <c r="BC169" s="20"/>
      <c r="BD169" s="36">
        <v>7.0000000000000007E-2</v>
      </c>
      <c r="BE169" s="119">
        <f t="shared" si="108"/>
        <v>0.11473</v>
      </c>
      <c r="BF169" s="20"/>
      <c r="BG169" s="32">
        <v>0.06</v>
      </c>
      <c r="BH169" s="43">
        <f t="shared" si="109"/>
        <v>9.8339999999999997E-2</v>
      </c>
      <c r="BI169" s="21" t="s">
        <v>62</v>
      </c>
      <c r="BJ169" s="34">
        <v>0.01</v>
      </c>
      <c r="BK169" s="119">
        <f t="shared" si="110"/>
        <v>1.6390000000000002E-2</v>
      </c>
      <c r="BL169" s="20"/>
      <c r="BM169" s="36">
        <v>0.71</v>
      </c>
      <c r="BN169" s="119">
        <f t="shared" si="111"/>
        <v>1.1636900000000001</v>
      </c>
      <c r="BO169" s="18" t="s">
        <v>141</v>
      </c>
      <c r="BP169" s="183" t="s">
        <v>118</v>
      </c>
      <c r="BQ169" s="184"/>
      <c r="BR169" s="6"/>
    </row>
    <row r="170" spans="1:71" ht="15" customHeight="1" x14ac:dyDescent="0.25">
      <c r="A170" s="194">
        <f t="shared" si="85"/>
        <v>42892</v>
      </c>
      <c r="B170" s="182">
        <v>2822</v>
      </c>
      <c r="C170" s="44">
        <v>23.08</v>
      </c>
      <c r="D170" s="59">
        <v>8.4600000000000009</v>
      </c>
      <c r="E170" s="14">
        <v>1</v>
      </c>
      <c r="F170" s="15">
        <v>739</v>
      </c>
      <c r="G170" s="22">
        <f t="shared" si="88"/>
        <v>739</v>
      </c>
      <c r="H170" s="119">
        <f t="shared" si="89"/>
        <v>2085.4580000000001</v>
      </c>
      <c r="I170" s="14">
        <v>1</v>
      </c>
      <c r="J170" s="15">
        <v>678</v>
      </c>
      <c r="K170" s="15">
        <f t="shared" si="90"/>
        <v>678</v>
      </c>
      <c r="L170" s="125">
        <f t="shared" si="91"/>
        <v>1913.316</v>
      </c>
      <c r="M170" s="16">
        <v>228</v>
      </c>
      <c r="N170" s="119">
        <f t="shared" si="92"/>
        <v>643.41600000000005</v>
      </c>
      <c r="O170" s="29">
        <v>87.9</v>
      </c>
      <c r="P170" s="22">
        <v>97</v>
      </c>
      <c r="Q170" s="15">
        <v>93</v>
      </c>
      <c r="R170" s="15">
        <f t="shared" si="93"/>
        <v>97.849462365591336</v>
      </c>
      <c r="S170" s="119">
        <f t="shared" si="86"/>
        <v>276.13118279569875</v>
      </c>
      <c r="T170" s="14">
        <v>1</v>
      </c>
      <c r="U170" s="22">
        <v>19</v>
      </c>
      <c r="V170" s="22">
        <f t="shared" si="94"/>
        <v>19</v>
      </c>
      <c r="W170" s="119">
        <f t="shared" si="95"/>
        <v>53.618000000000002</v>
      </c>
      <c r="X170" s="162"/>
      <c r="Y170" s="22">
        <v>1.2</v>
      </c>
      <c r="Z170" s="119">
        <f t="shared" si="96"/>
        <v>3.3864000000000001</v>
      </c>
      <c r="AA170" s="160">
        <v>62.3</v>
      </c>
      <c r="AB170" s="164">
        <f t="shared" si="87"/>
        <v>175.81059999999999</v>
      </c>
      <c r="AC170" s="29">
        <v>16.899999999999999</v>
      </c>
      <c r="AD170" s="147">
        <f t="shared" si="97"/>
        <v>47.691799999999994</v>
      </c>
      <c r="AE170" s="29">
        <v>0.3</v>
      </c>
      <c r="AF170" s="119">
        <f t="shared" si="98"/>
        <v>0.84660000000000002</v>
      </c>
      <c r="AG170" s="31">
        <v>1</v>
      </c>
      <c r="AH170" s="119">
        <f t="shared" si="99"/>
        <v>2.8220000000000001</v>
      </c>
      <c r="AI170" s="22">
        <f t="shared" si="100"/>
        <v>63.599999999999994</v>
      </c>
      <c r="AJ170" s="22">
        <f t="shared" si="101"/>
        <v>179.47919999999999</v>
      </c>
      <c r="AK170" s="16"/>
      <c r="AL170" s="22">
        <v>0.37</v>
      </c>
      <c r="AM170" s="22">
        <f t="shared" si="102"/>
        <v>1.0441400000000001</v>
      </c>
      <c r="AN170" s="20"/>
      <c r="AO170" s="290">
        <v>0.37</v>
      </c>
      <c r="AP170" s="22">
        <f t="shared" si="103"/>
        <v>1.0441400000000001</v>
      </c>
      <c r="AQ170" s="33"/>
      <c r="AR170" s="22">
        <v>6.0000000000000001E-3</v>
      </c>
      <c r="AS170" s="22">
        <f t="shared" si="104"/>
        <v>1.6931999999999999E-2</v>
      </c>
      <c r="AT170" s="21" t="s">
        <v>62</v>
      </c>
      <c r="AU170" s="288">
        <v>0.01</v>
      </c>
      <c r="AV170" s="260">
        <f t="shared" si="105"/>
        <v>2.8219999999999999E-2</v>
      </c>
      <c r="AW170" s="21"/>
      <c r="AX170" s="267">
        <v>0.14000000000000001</v>
      </c>
      <c r="AY170" s="263">
        <f t="shared" si="106"/>
        <v>0.39508000000000004</v>
      </c>
      <c r="AZ170" s="20"/>
      <c r="BA170" s="267">
        <v>2.2000000000000002</v>
      </c>
      <c r="BB170" s="263">
        <f t="shared" si="107"/>
        <v>6.2084000000000001</v>
      </c>
      <c r="BC170" s="20"/>
      <c r="BD170" s="37">
        <v>0.03</v>
      </c>
      <c r="BE170" s="119">
        <f t="shared" si="108"/>
        <v>8.4659999999999999E-2</v>
      </c>
      <c r="BF170" s="20" t="s">
        <v>62</v>
      </c>
      <c r="BG170" s="32">
        <v>0.01</v>
      </c>
      <c r="BH170" s="43">
        <f t="shared" si="109"/>
        <v>2.8219999999999999E-2</v>
      </c>
      <c r="BI170" s="21" t="s">
        <v>62</v>
      </c>
      <c r="BJ170" s="34">
        <v>0.01</v>
      </c>
      <c r="BK170" s="119">
        <f t="shared" si="110"/>
        <v>2.8219999999999999E-2</v>
      </c>
      <c r="BL170" s="20"/>
      <c r="BM170" s="36">
        <v>0.41</v>
      </c>
      <c r="BN170" s="119">
        <f t="shared" si="111"/>
        <v>1.1570199999999999</v>
      </c>
      <c r="BO170" s="18" t="s">
        <v>141</v>
      </c>
      <c r="BP170" s="183" t="s">
        <v>118</v>
      </c>
      <c r="BQ170" s="184" t="s">
        <v>124</v>
      </c>
      <c r="BR170" s="6"/>
    </row>
    <row r="171" spans="1:71" ht="15" customHeight="1" x14ac:dyDescent="0.25">
      <c r="A171" s="194">
        <f t="shared" si="85"/>
        <v>42893</v>
      </c>
      <c r="B171" s="182">
        <v>2872</v>
      </c>
      <c r="C171" s="44">
        <v>23.95</v>
      </c>
      <c r="D171" s="59">
        <v>8.25</v>
      </c>
      <c r="E171" s="14">
        <v>1</v>
      </c>
      <c r="F171" s="15">
        <v>697</v>
      </c>
      <c r="G171" s="22">
        <f t="shared" si="88"/>
        <v>697</v>
      </c>
      <c r="H171" s="119">
        <f t="shared" si="89"/>
        <v>2001.7840000000001</v>
      </c>
      <c r="I171" s="14">
        <v>1</v>
      </c>
      <c r="J171" s="15">
        <v>616</v>
      </c>
      <c r="K171" s="15">
        <f t="shared" si="90"/>
        <v>616</v>
      </c>
      <c r="L171" s="125">
        <f t="shared" si="91"/>
        <v>1769.152</v>
      </c>
      <c r="M171" s="16">
        <v>187</v>
      </c>
      <c r="N171" s="119">
        <f t="shared" si="92"/>
        <v>537.06399999999996</v>
      </c>
      <c r="O171" s="29">
        <v>91.6</v>
      </c>
      <c r="P171" s="22">
        <v>96.4</v>
      </c>
      <c r="Q171" s="15">
        <v>87</v>
      </c>
      <c r="R171" s="15">
        <f t="shared" si="93"/>
        <v>55.172413793103573</v>
      </c>
      <c r="S171" s="119">
        <f t="shared" si="86"/>
        <v>158.45517241379346</v>
      </c>
      <c r="T171" s="14">
        <v>1</v>
      </c>
      <c r="U171" s="22">
        <v>1.7</v>
      </c>
      <c r="V171" s="22">
        <f t="shared" si="94"/>
        <v>1.7</v>
      </c>
      <c r="W171" s="119">
        <f t="shared" si="95"/>
        <v>4.8823999999999996</v>
      </c>
      <c r="X171" s="162"/>
      <c r="Y171" s="22">
        <v>1.3</v>
      </c>
      <c r="Z171" s="119">
        <f t="shared" si="96"/>
        <v>3.7336</v>
      </c>
      <c r="AA171" s="160">
        <v>25.5</v>
      </c>
      <c r="AB171" s="164">
        <f t="shared" si="87"/>
        <v>73.236000000000004</v>
      </c>
      <c r="AC171" s="29">
        <v>14.3</v>
      </c>
      <c r="AD171" s="147">
        <f t="shared" si="97"/>
        <v>41.069600000000001</v>
      </c>
      <c r="AE171" s="29">
        <v>0.1</v>
      </c>
      <c r="AF171" s="119">
        <f t="shared" si="98"/>
        <v>0.28720000000000001</v>
      </c>
      <c r="AG171" s="31">
        <v>0.4</v>
      </c>
      <c r="AH171" s="119">
        <f t="shared" si="99"/>
        <v>1.1488</v>
      </c>
      <c r="AI171" s="22">
        <f t="shared" si="100"/>
        <v>26</v>
      </c>
      <c r="AJ171" s="22">
        <f t="shared" si="101"/>
        <v>74.671999999999997</v>
      </c>
      <c r="AK171" s="16"/>
      <c r="AL171" s="22">
        <v>0.57999999999999996</v>
      </c>
      <c r="AM171" s="22">
        <f t="shared" si="102"/>
        <v>1.6657599999999999</v>
      </c>
      <c r="AN171" s="20"/>
      <c r="AO171" s="22">
        <v>0.43</v>
      </c>
      <c r="AP171" s="22">
        <f t="shared" si="103"/>
        <v>1.2349600000000001</v>
      </c>
      <c r="AQ171" s="33"/>
      <c r="AR171" s="22">
        <v>6.0000000000000001E-3</v>
      </c>
      <c r="AS171" s="22">
        <f t="shared" si="104"/>
        <v>1.7232000000000001E-2</v>
      </c>
      <c r="AT171" s="21" t="s">
        <v>62</v>
      </c>
      <c r="AU171" s="288">
        <v>0.01</v>
      </c>
      <c r="AV171" s="259">
        <f t="shared" si="105"/>
        <v>2.8719999999999999E-2</v>
      </c>
      <c r="AW171" s="21"/>
      <c r="AX171" s="267">
        <v>2.8000000000000001E-2</v>
      </c>
      <c r="AY171" s="262">
        <f t="shared" si="106"/>
        <v>8.0416000000000001E-2</v>
      </c>
      <c r="AZ171" s="20"/>
      <c r="BA171" s="267">
        <v>1.9</v>
      </c>
      <c r="BB171" s="262">
        <f t="shared" si="107"/>
        <v>5.4568000000000003</v>
      </c>
      <c r="BC171" s="20"/>
      <c r="BD171" s="36">
        <v>0.12</v>
      </c>
      <c r="BE171" s="119">
        <f t="shared" si="108"/>
        <v>0.34464</v>
      </c>
      <c r="BF171" s="20"/>
      <c r="BG171" s="32">
        <v>0.01</v>
      </c>
      <c r="BH171" s="43">
        <f t="shared" si="109"/>
        <v>2.8719999999999999E-2</v>
      </c>
      <c r="BI171" s="21" t="s">
        <v>62</v>
      </c>
      <c r="BJ171" s="34">
        <v>0.01</v>
      </c>
      <c r="BK171" s="119">
        <f t="shared" si="110"/>
        <v>2.8719999999999999E-2</v>
      </c>
      <c r="BL171" s="20"/>
      <c r="BM171" s="36">
        <v>0.6</v>
      </c>
      <c r="BN171" s="119">
        <f t="shared" si="111"/>
        <v>1.7232000000000001</v>
      </c>
      <c r="BO171" s="18" t="s">
        <v>141</v>
      </c>
      <c r="BP171" s="183" t="s">
        <v>118</v>
      </c>
      <c r="BQ171" s="184"/>
      <c r="BR171" s="6"/>
    </row>
    <row r="172" spans="1:71" ht="15" customHeight="1" x14ac:dyDescent="0.25">
      <c r="A172" s="194">
        <f t="shared" si="85"/>
        <v>42894</v>
      </c>
      <c r="B172" s="182">
        <v>2910</v>
      </c>
      <c r="C172" s="44">
        <v>24.6</v>
      </c>
      <c r="D172" s="59">
        <v>8.11</v>
      </c>
      <c r="E172" s="14">
        <v>2</v>
      </c>
      <c r="F172" s="15">
        <v>522</v>
      </c>
      <c r="G172" s="22">
        <f t="shared" si="88"/>
        <v>1044</v>
      </c>
      <c r="H172" s="119">
        <f t="shared" si="89"/>
        <v>3038.04</v>
      </c>
      <c r="I172" s="14">
        <v>2</v>
      </c>
      <c r="J172" s="15">
        <v>508</v>
      </c>
      <c r="K172" s="15">
        <f t="shared" si="90"/>
        <v>1016</v>
      </c>
      <c r="L172" s="125">
        <f t="shared" si="91"/>
        <v>2956.56</v>
      </c>
      <c r="M172" s="16">
        <v>224</v>
      </c>
      <c r="N172" s="119">
        <f t="shared" si="92"/>
        <v>651.84</v>
      </c>
      <c r="O172" s="29">
        <v>95.9</v>
      </c>
      <c r="P172" s="22">
        <v>101.2</v>
      </c>
      <c r="Q172" s="15">
        <v>74</v>
      </c>
      <c r="R172" s="15">
        <f t="shared" si="93"/>
        <v>71.621621621621586</v>
      </c>
      <c r="S172" s="119">
        <f t="shared" si="86"/>
        <v>208.41891891891882</v>
      </c>
      <c r="T172" s="14">
        <v>1</v>
      </c>
      <c r="U172" s="22">
        <v>1</v>
      </c>
      <c r="V172" s="22">
        <f t="shared" si="94"/>
        <v>1</v>
      </c>
      <c r="W172" s="119">
        <f t="shared" si="95"/>
        <v>2.91</v>
      </c>
      <c r="X172" s="162"/>
      <c r="Y172" s="22">
        <v>1.4</v>
      </c>
      <c r="Z172" s="119">
        <f t="shared" si="96"/>
        <v>4.0739999999999998</v>
      </c>
      <c r="AA172" s="160">
        <v>24.4</v>
      </c>
      <c r="AB172" s="164">
        <f t="shared" si="87"/>
        <v>71.004000000000005</v>
      </c>
      <c r="AC172" s="29">
        <v>12.9</v>
      </c>
      <c r="AD172" s="147">
        <f t="shared" si="97"/>
        <v>37.539000000000001</v>
      </c>
      <c r="AE172" s="29">
        <v>0.1</v>
      </c>
      <c r="AF172" s="119">
        <f t="shared" si="98"/>
        <v>0.29099999999999998</v>
      </c>
      <c r="AG172" s="31">
        <v>0.2</v>
      </c>
      <c r="AH172" s="119">
        <f t="shared" si="99"/>
        <v>0.58199999999999996</v>
      </c>
      <c r="AI172" s="22">
        <f t="shared" si="100"/>
        <v>24.7</v>
      </c>
      <c r="AJ172" s="22">
        <f t="shared" si="101"/>
        <v>71.876999999999995</v>
      </c>
      <c r="AK172" s="16"/>
      <c r="AL172" s="22">
        <v>0.72</v>
      </c>
      <c r="AM172" s="22">
        <f t="shared" si="102"/>
        <v>2.0951999999999997</v>
      </c>
      <c r="AN172" s="20"/>
      <c r="AO172" s="22">
        <v>0.33</v>
      </c>
      <c r="AP172" s="22">
        <f t="shared" si="103"/>
        <v>0.96030000000000004</v>
      </c>
      <c r="AQ172" s="33" t="s">
        <v>62</v>
      </c>
      <c r="AR172" s="22">
        <v>5.0000000000000001E-3</v>
      </c>
      <c r="AS172" s="22">
        <f t="shared" si="104"/>
        <v>1.455E-2</v>
      </c>
      <c r="AT172" s="21" t="s">
        <v>62</v>
      </c>
      <c r="AU172" s="288">
        <v>0.01</v>
      </c>
      <c r="AV172" s="260">
        <f t="shared" si="105"/>
        <v>2.9100000000000001E-2</v>
      </c>
      <c r="AW172" s="21"/>
      <c r="AX172" s="267">
        <v>1.4999999999999999E-2</v>
      </c>
      <c r="AY172" s="263">
        <f t="shared" si="106"/>
        <v>4.3650000000000001E-2</v>
      </c>
      <c r="AZ172" s="20"/>
      <c r="BA172" s="267">
        <v>2</v>
      </c>
      <c r="BB172" s="263">
        <f t="shared" si="107"/>
        <v>5.82</v>
      </c>
      <c r="BC172" s="20"/>
      <c r="BD172" s="37">
        <v>0.11</v>
      </c>
      <c r="BE172" s="119">
        <f t="shared" si="108"/>
        <v>0.3201</v>
      </c>
      <c r="BF172" s="20" t="s">
        <v>62</v>
      </c>
      <c r="BG172" s="32">
        <v>0.01</v>
      </c>
      <c r="BH172" s="43">
        <f t="shared" si="109"/>
        <v>2.9100000000000001E-2</v>
      </c>
      <c r="BI172" s="21"/>
      <c r="BJ172" s="34">
        <v>0.01</v>
      </c>
      <c r="BK172" s="119">
        <f t="shared" si="110"/>
        <v>2.9100000000000001E-2</v>
      </c>
      <c r="BL172" s="20"/>
      <c r="BM172" s="36">
        <v>0.41</v>
      </c>
      <c r="BN172" s="119">
        <f t="shared" si="111"/>
        <v>1.1930999999999998</v>
      </c>
      <c r="BO172" s="18" t="s">
        <v>141</v>
      </c>
      <c r="BP172" s="183" t="s">
        <v>118</v>
      </c>
      <c r="BQ172" s="184"/>
      <c r="BR172" s="6"/>
    </row>
    <row r="173" spans="1:71" ht="15" customHeight="1" x14ac:dyDescent="0.25">
      <c r="A173" s="194">
        <f t="shared" si="85"/>
        <v>42895</v>
      </c>
      <c r="B173" s="182">
        <v>2961</v>
      </c>
      <c r="C173" s="44">
        <v>25.28</v>
      </c>
      <c r="D173" s="59">
        <v>7.93</v>
      </c>
      <c r="E173" s="14">
        <v>1</v>
      </c>
      <c r="F173" s="15">
        <v>817</v>
      </c>
      <c r="G173" s="22">
        <f t="shared" si="88"/>
        <v>817</v>
      </c>
      <c r="H173" s="119">
        <f t="shared" si="89"/>
        <v>2419.1370000000002</v>
      </c>
      <c r="I173" s="14">
        <v>1</v>
      </c>
      <c r="J173" s="15">
        <v>742</v>
      </c>
      <c r="K173" s="15">
        <f t="shared" si="90"/>
        <v>742</v>
      </c>
      <c r="L173" s="125">
        <f t="shared" si="91"/>
        <v>2197.0619999999999</v>
      </c>
      <c r="M173" s="16">
        <v>200</v>
      </c>
      <c r="N173" s="119">
        <f t="shared" si="92"/>
        <v>592.20000000000005</v>
      </c>
      <c r="O173" s="29">
        <v>88.6</v>
      </c>
      <c r="P173" s="22">
        <v>97.2</v>
      </c>
      <c r="Q173" s="15">
        <v>83</v>
      </c>
      <c r="R173" s="15">
        <f t="shared" si="93"/>
        <v>103.61445783132541</v>
      </c>
      <c r="S173" s="119">
        <f t="shared" si="86"/>
        <v>306.80240963855454</v>
      </c>
      <c r="T173" s="14">
        <v>1</v>
      </c>
      <c r="U173" s="22">
        <v>1.6</v>
      </c>
      <c r="V173" s="22">
        <f t="shared" si="94"/>
        <v>1.6</v>
      </c>
      <c r="W173" s="119">
        <f t="shared" si="95"/>
        <v>4.7376000000000005</v>
      </c>
      <c r="X173" s="162"/>
      <c r="Y173" s="22">
        <v>1.3</v>
      </c>
      <c r="Z173" s="119">
        <f t="shared" si="96"/>
        <v>3.8493000000000004</v>
      </c>
      <c r="AA173" s="160">
        <v>19</v>
      </c>
      <c r="AB173" s="164">
        <f t="shared" si="87"/>
        <v>56.259</v>
      </c>
      <c r="AC173" s="29">
        <v>7.6</v>
      </c>
      <c r="AD173" s="147">
        <f t="shared" si="97"/>
        <v>22.503599999999999</v>
      </c>
      <c r="AE173" s="29">
        <v>0.1</v>
      </c>
      <c r="AF173" s="119">
        <f t="shared" si="98"/>
        <v>0.29610000000000003</v>
      </c>
      <c r="AG173" s="31">
        <v>0.2</v>
      </c>
      <c r="AH173" s="119">
        <f t="shared" si="99"/>
        <v>0.59220000000000006</v>
      </c>
      <c r="AI173" s="22">
        <f t="shared" si="100"/>
        <v>19.3</v>
      </c>
      <c r="AJ173" s="22">
        <f t="shared" si="101"/>
        <v>57.147300000000001</v>
      </c>
      <c r="AK173" s="16"/>
      <c r="AL173" s="22">
        <v>0.44</v>
      </c>
      <c r="AM173" s="22">
        <f t="shared" si="102"/>
        <v>1.30284</v>
      </c>
      <c r="AN173" s="20"/>
      <c r="AO173" s="22">
        <v>0.56000000000000005</v>
      </c>
      <c r="AP173" s="22">
        <f t="shared" si="103"/>
        <v>1.6581600000000001</v>
      </c>
      <c r="AQ173" s="33"/>
      <c r="AR173" s="22">
        <v>6.0000000000000001E-3</v>
      </c>
      <c r="AS173" s="22">
        <f t="shared" si="104"/>
        <v>1.7766000000000001E-2</v>
      </c>
      <c r="AT173" s="21" t="s">
        <v>62</v>
      </c>
      <c r="AU173" s="288">
        <v>0.01</v>
      </c>
      <c r="AV173" s="259">
        <f t="shared" si="105"/>
        <v>2.9610000000000001E-2</v>
      </c>
      <c r="AW173" s="21"/>
      <c r="AX173" s="267">
        <v>2.4E-2</v>
      </c>
      <c r="AY173" s="262">
        <f t="shared" si="106"/>
        <v>7.1064000000000002E-2</v>
      </c>
      <c r="AZ173" s="20"/>
      <c r="BA173" s="267">
        <v>1.6</v>
      </c>
      <c r="BB173" s="262">
        <f t="shared" si="107"/>
        <v>4.7376000000000005</v>
      </c>
      <c r="BC173" s="20"/>
      <c r="BD173" s="36">
        <v>0.11</v>
      </c>
      <c r="BE173" s="119">
        <f t="shared" si="108"/>
        <v>0.32571</v>
      </c>
      <c r="BF173" s="20" t="s">
        <v>62</v>
      </c>
      <c r="BG173" s="32">
        <v>0.01</v>
      </c>
      <c r="BH173" s="43">
        <f t="shared" si="109"/>
        <v>2.9610000000000001E-2</v>
      </c>
      <c r="BI173" s="21" t="s">
        <v>62</v>
      </c>
      <c r="BJ173" s="34">
        <v>0.01</v>
      </c>
      <c r="BK173" s="119">
        <f t="shared" si="110"/>
        <v>2.9610000000000001E-2</v>
      </c>
      <c r="BL173" s="20"/>
      <c r="BM173" s="36">
        <v>0.62</v>
      </c>
      <c r="BN173" s="119">
        <f t="shared" si="111"/>
        <v>1.83582</v>
      </c>
      <c r="BO173" s="18" t="s">
        <v>141</v>
      </c>
      <c r="BP173" s="183" t="s">
        <v>118</v>
      </c>
      <c r="BQ173" s="184"/>
      <c r="BR173" s="6"/>
    </row>
    <row r="174" spans="1:71" ht="15" customHeight="1" x14ac:dyDescent="0.25">
      <c r="A174" s="194">
        <f t="shared" si="85"/>
        <v>42896</v>
      </c>
      <c r="B174" s="182">
        <v>2198</v>
      </c>
      <c r="C174" s="44">
        <v>24.95</v>
      </c>
      <c r="D174" s="59">
        <v>8.23</v>
      </c>
      <c r="E174" s="14">
        <v>1</v>
      </c>
      <c r="F174" s="15">
        <v>660</v>
      </c>
      <c r="G174" s="22">
        <f t="shared" si="88"/>
        <v>660</v>
      </c>
      <c r="H174" s="119">
        <f t="shared" si="89"/>
        <v>1450.68</v>
      </c>
      <c r="I174" s="14">
        <v>1</v>
      </c>
      <c r="J174" s="15">
        <v>532</v>
      </c>
      <c r="K174" s="15">
        <f t="shared" si="90"/>
        <v>532</v>
      </c>
      <c r="L174" s="125">
        <f t="shared" si="91"/>
        <v>1169.336</v>
      </c>
      <c r="M174" s="16">
        <v>136</v>
      </c>
      <c r="N174" s="119">
        <f t="shared" si="92"/>
        <v>298.928</v>
      </c>
      <c r="O174" s="29">
        <v>87.9</v>
      </c>
      <c r="P174" s="22">
        <v>97.2</v>
      </c>
      <c r="Q174" s="15">
        <v>83</v>
      </c>
      <c r="R174" s="15">
        <f t="shared" si="93"/>
        <v>112.04819277108429</v>
      </c>
      <c r="S174" s="119">
        <f t="shared" si="86"/>
        <v>246.28192771084326</v>
      </c>
      <c r="T174" s="14">
        <v>1</v>
      </c>
      <c r="U174" s="22">
        <v>1.4</v>
      </c>
      <c r="V174" s="22">
        <f t="shared" si="94"/>
        <v>1.4</v>
      </c>
      <c r="W174" s="119">
        <f t="shared" si="95"/>
        <v>3.0771999999999999</v>
      </c>
      <c r="X174" s="162"/>
      <c r="Y174" s="22">
        <v>1.1000000000000001</v>
      </c>
      <c r="Z174" s="119">
        <f t="shared" si="96"/>
        <v>2.4178000000000002</v>
      </c>
      <c r="AA174" s="160">
        <v>14.2</v>
      </c>
      <c r="AB174" s="164">
        <f t="shared" si="87"/>
        <v>31.211599999999997</v>
      </c>
      <c r="AC174" s="29">
        <v>4</v>
      </c>
      <c r="AD174" s="147">
        <f t="shared" si="97"/>
        <v>8.7919999999999998</v>
      </c>
      <c r="AE174" s="29">
        <v>0.1</v>
      </c>
      <c r="AF174" s="119">
        <f t="shared" si="98"/>
        <v>0.21980000000000002</v>
      </c>
      <c r="AG174" s="31">
        <v>0.2</v>
      </c>
      <c r="AH174" s="119">
        <f t="shared" si="99"/>
        <v>0.43960000000000005</v>
      </c>
      <c r="AI174" s="22">
        <f t="shared" si="100"/>
        <v>14.499999999999998</v>
      </c>
      <c r="AJ174" s="22">
        <f t="shared" si="101"/>
        <v>31.870999999999995</v>
      </c>
      <c r="AK174" s="16"/>
      <c r="AL174" s="22">
        <v>0.56999999999999995</v>
      </c>
      <c r="AM174" s="22">
        <f t="shared" si="102"/>
        <v>1.2528599999999999</v>
      </c>
      <c r="AN174" s="20"/>
      <c r="AO174" s="22">
        <v>0.64</v>
      </c>
      <c r="AP174" s="22">
        <f t="shared" si="103"/>
        <v>1.40672</v>
      </c>
      <c r="AQ174" s="33" t="s">
        <v>62</v>
      </c>
      <c r="AR174" s="22">
        <v>5.0000000000000001E-3</v>
      </c>
      <c r="AS174" s="22">
        <f t="shared" si="104"/>
        <v>1.099E-2</v>
      </c>
      <c r="AT174" s="21" t="s">
        <v>62</v>
      </c>
      <c r="AU174" s="288">
        <v>0.01</v>
      </c>
      <c r="AV174" s="260">
        <f t="shared" si="105"/>
        <v>2.198E-2</v>
      </c>
      <c r="AW174" s="21"/>
      <c r="AX174" s="267">
        <v>1.6E-2</v>
      </c>
      <c r="AY174" s="263">
        <f t="shared" si="106"/>
        <v>3.5167999999999998E-2</v>
      </c>
      <c r="AZ174" s="20"/>
      <c r="BA174" s="267">
        <v>0.66</v>
      </c>
      <c r="BB174" s="263">
        <f t="shared" si="107"/>
        <v>1.45068</v>
      </c>
      <c r="BC174" s="20"/>
      <c r="BD174" s="37">
        <v>7.0000000000000007E-2</v>
      </c>
      <c r="BE174" s="119">
        <f t="shared" si="108"/>
        <v>0.15386000000000002</v>
      </c>
      <c r="BF174" s="20" t="s">
        <v>62</v>
      </c>
      <c r="BG174" s="32">
        <v>0.01</v>
      </c>
      <c r="BH174" s="43">
        <f t="shared" si="109"/>
        <v>2.198E-2</v>
      </c>
      <c r="BI174" s="21" t="s">
        <v>62</v>
      </c>
      <c r="BJ174" s="34">
        <v>0.01</v>
      </c>
      <c r="BK174" s="119">
        <f t="shared" si="110"/>
        <v>2.198E-2</v>
      </c>
      <c r="BL174" s="20"/>
      <c r="BM174" s="36">
        <v>0.53</v>
      </c>
      <c r="BN174" s="119">
        <f t="shared" si="111"/>
        <v>1.1649400000000001</v>
      </c>
      <c r="BO174" s="18" t="s">
        <v>141</v>
      </c>
      <c r="BP174" s="183" t="s">
        <v>118</v>
      </c>
      <c r="BQ174" s="184"/>
      <c r="BR174" s="6"/>
    </row>
    <row r="175" spans="1:71" ht="15" customHeight="1" x14ac:dyDescent="0.25">
      <c r="A175" s="194">
        <f t="shared" si="85"/>
        <v>42897</v>
      </c>
      <c r="B175" s="182">
        <v>1460</v>
      </c>
      <c r="C175" s="44">
        <v>21.63</v>
      </c>
      <c r="D175" s="59">
        <v>8.26</v>
      </c>
      <c r="E175" s="14">
        <v>1</v>
      </c>
      <c r="F175" s="15">
        <v>360</v>
      </c>
      <c r="G175" s="22">
        <f t="shared" si="88"/>
        <v>360</v>
      </c>
      <c r="H175" s="119">
        <f t="shared" si="89"/>
        <v>525.6</v>
      </c>
      <c r="I175" s="14">
        <v>1</v>
      </c>
      <c r="J175" s="15">
        <v>280</v>
      </c>
      <c r="K175" s="15">
        <f t="shared" si="90"/>
        <v>280</v>
      </c>
      <c r="L175" s="125">
        <f t="shared" si="91"/>
        <v>408.8</v>
      </c>
      <c r="M175" s="16">
        <v>40</v>
      </c>
      <c r="N175" s="119">
        <f t="shared" si="92"/>
        <v>58.4</v>
      </c>
      <c r="O175" s="29">
        <v>89.2</v>
      </c>
      <c r="P175" s="22">
        <v>96.6</v>
      </c>
      <c r="Q175" s="15">
        <v>97</v>
      </c>
      <c r="R175" s="15">
        <f t="shared" si="93"/>
        <v>76.288659793814347</v>
      </c>
      <c r="S175" s="119">
        <f t="shared" si="86"/>
        <v>111.38144329896895</v>
      </c>
      <c r="T175" s="14">
        <v>1</v>
      </c>
      <c r="U175" s="22">
        <v>1.4</v>
      </c>
      <c r="V175" s="22">
        <f t="shared" si="94"/>
        <v>1.4</v>
      </c>
      <c r="W175" s="119">
        <f t="shared" si="95"/>
        <v>2.0439999999999996</v>
      </c>
      <c r="X175" s="162"/>
      <c r="Y175" s="22">
        <v>0.4</v>
      </c>
      <c r="Z175" s="119">
        <f t="shared" si="96"/>
        <v>0.58399999999999996</v>
      </c>
      <c r="AA175" s="160">
        <v>8</v>
      </c>
      <c r="AB175" s="164">
        <f t="shared" si="87"/>
        <v>11.68</v>
      </c>
      <c r="AC175" s="29">
        <v>1.5</v>
      </c>
      <c r="AD175" s="147">
        <f t="shared" si="97"/>
        <v>2.19</v>
      </c>
      <c r="AE175" s="29">
        <v>0.2</v>
      </c>
      <c r="AF175" s="119">
        <f t="shared" si="98"/>
        <v>0.29199999999999998</v>
      </c>
      <c r="AG175" s="31">
        <v>1.5</v>
      </c>
      <c r="AH175" s="119">
        <f t="shared" si="99"/>
        <v>2.19</v>
      </c>
      <c r="AI175" s="22">
        <f t="shared" si="100"/>
        <v>9.6999999999999993</v>
      </c>
      <c r="AJ175" s="22">
        <f t="shared" si="101"/>
        <v>14.161999999999999</v>
      </c>
      <c r="AK175" s="16"/>
      <c r="AL175" s="22">
        <v>0.5</v>
      </c>
      <c r="AM175" s="22">
        <f t="shared" si="102"/>
        <v>0.73</v>
      </c>
      <c r="AN175" s="20"/>
      <c r="AO175" s="22">
        <v>0.45</v>
      </c>
      <c r="AP175" s="22">
        <f t="shared" si="103"/>
        <v>0.65700000000000003</v>
      </c>
      <c r="AQ175" s="33"/>
      <c r="AR175" s="22">
        <v>6.0000000000000001E-3</v>
      </c>
      <c r="AS175" s="22">
        <f t="shared" si="104"/>
        <v>8.7600000000000004E-3</v>
      </c>
      <c r="AT175" s="21" t="s">
        <v>62</v>
      </c>
      <c r="AU175" s="288">
        <v>0.01</v>
      </c>
      <c r="AV175" s="259">
        <f t="shared" si="105"/>
        <v>1.46E-2</v>
      </c>
      <c r="AW175" s="21"/>
      <c r="AX175" s="267">
        <v>2.1000000000000001E-2</v>
      </c>
      <c r="AY175" s="262">
        <f t="shared" si="106"/>
        <v>3.066E-2</v>
      </c>
      <c r="AZ175" s="20"/>
      <c r="BA175" s="267">
        <v>1</v>
      </c>
      <c r="BB175" s="262">
        <f t="shared" si="107"/>
        <v>1.46</v>
      </c>
      <c r="BC175" s="20"/>
      <c r="BD175" s="36">
        <v>0.06</v>
      </c>
      <c r="BE175" s="119">
        <f t="shared" si="108"/>
        <v>8.7599999999999997E-2</v>
      </c>
      <c r="BF175" s="20" t="s">
        <v>62</v>
      </c>
      <c r="BG175" s="32">
        <v>0.01</v>
      </c>
      <c r="BH175" s="43">
        <f t="shared" si="109"/>
        <v>1.46E-2</v>
      </c>
      <c r="BI175" s="21" t="s">
        <v>62</v>
      </c>
      <c r="BJ175" s="34">
        <v>0.01</v>
      </c>
      <c r="BK175" s="119">
        <f t="shared" si="110"/>
        <v>1.46E-2</v>
      </c>
      <c r="BL175" s="20"/>
      <c r="BM175" s="36">
        <v>0.67</v>
      </c>
      <c r="BN175" s="119">
        <f t="shared" si="111"/>
        <v>0.97820000000000007</v>
      </c>
      <c r="BO175" s="18" t="s">
        <v>141</v>
      </c>
      <c r="BP175" s="183" t="s">
        <v>118</v>
      </c>
      <c r="BQ175" s="184"/>
      <c r="BR175" s="6"/>
    </row>
    <row r="176" spans="1:71" ht="15" customHeight="1" x14ac:dyDescent="0.25">
      <c r="A176" s="194">
        <f t="shared" si="85"/>
        <v>42898</v>
      </c>
      <c r="B176" s="182">
        <v>2741</v>
      </c>
      <c r="C176" s="44">
        <v>24.01</v>
      </c>
      <c r="D176" s="59">
        <v>8.27</v>
      </c>
      <c r="E176" s="14">
        <v>1</v>
      </c>
      <c r="F176" s="15">
        <v>586</v>
      </c>
      <c r="G176" s="22">
        <f t="shared" si="88"/>
        <v>586</v>
      </c>
      <c r="H176" s="119">
        <f t="shared" si="89"/>
        <v>1606.2260000000001</v>
      </c>
      <c r="I176" s="14">
        <v>1</v>
      </c>
      <c r="J176" s="15">
        <v>475</v>
      </c>
      <c r="K176" s="15">
        <f t="shared" si="90"/>
        <v>475</v>
      </c>
      <c r="L176" s="125">
        <f t="shared" si="91"/>
        <v>1301.9749999999999</v>
      </c>
      <c r="M176" s="16">
        <v>122</v>
      </c>
      <c r="N176" s="119">
        <f t="shared" si="92"/>
        <v>334.40199999999999</v>
      </c>
      <c r="O176" s="29">
        <v>87.3</v>
      </c>
      <c r="P176" s="22">
        <v>98.8</v>
      </c>
      <c r="Q176" s="15">
        <v>92</v>
      </c>
      <c r="R176" s="15">
        <f t="shared" si="93"/>
        <v>125</v>
      </c>
      <c r="S176" s="119">
        <f t="shared" si="86"/>
        <v>342.625</v>
      </c>
      <c r="T176" s="14">
        <v>1</v>
      </c>
      <c r="U176" s="22">
        <v>0.4</v>
      </c>
      <c r="V176" s="22">
        <f t="shared" si="94"/>
        <v>0.4</v>
      </c>
      <c r="W176" s="119">
        <f t="shared" si="95"/>
        <v>1.0964</v>
      </c>
      <c r="X176" s="162"/>
      <c r="Y176" s="22">
        <v>0.5</v>
      </c>
      <c r="Z176" s="119">
        <f t="shared" si="96"/>
        <v>1.3705000000000001</v>
      </c>
      <c r="AA176" s="160">
        <v>24.5</v>
      </c>
      <c r="AB176" s="164">
        <f t="shared" si="87"/>
        <v>67.154499999999999</v>
      </c>
      <c r="AC176" s="29">
        <v>14.4</v>
      </c>
      <c r="AD176" s="147">
        <f t="shared" si="97"/>
        <v>39.470399999999998</v>
      </c>
      <c r="AE176" s="29">
        <v>0.1</v>
      </c>
      <c r="AF176" s="119">
        <f t="shared" si="98"/>
        <v>0.27410000000000001</v>
      </c>
      <c r="AG176" s="31">
        <v>0.2</v>
      </c>
      <c r="AH176" s="119">
        <f t="shared" si="99"/>
        <v>0.54820000000000002</v>
      </c>
      <c r="AI176" s="22">
        <f t="shared" si="100"/>
        <v>24.8</v>
      </c>
      <c r="AJ176" s="22">
        <f t="shared" si="101"/>
        <v>67.976799999999997</v>
      </c>
      <c r="AK176" s="16"/>
      <c r="AL176" s="22">
        <v>0.74</v>
      </c>
      <c r="AM176" s="22">
        <f t="shared" si="102"/>
        <v>2.02834</v>
      </c>
      <c r="AN176" s="20" t="s">
        <v>62</v>
      </c>
      <c r="AO176" s="22">
        <v>0.02</v>
      </c>
      <c r="AP176" s="22">
        <f t="shared" si="103"/>
        <v>5.4820000000000001E-2</v>
      </c>
      <c r="AQ176" s="33" t="s">
        <v>62</v>
      </c>
      <c r="AR176" s="22">
        <v>5.0000000000000001E-3</v>
      </c>
      <c r="AS176" s="22">
        <f t="shared" si="104"/>
        <v>1.3705E-2</v>
      </c>
      <c r="AT176" s="21" t="s">
        <v>62</v>
      </c>
      <c r="AU176" s="288">
        <v>0.01</v>
      </c>
      <c r="AV176" s="260">
        <f t="shared" si="105"/>
        <v>2.741E-2</v>
      </c>
      <c r="AW176" s="21" t="s">
        <v>62</v>
      </c>
      <c r="AX176" s="267">
        <v>5.0000000000000001E-3</v>
      </c>
      <c r="AY176" s="263">
        <f t="shared" si="106"/>
        <v>1.3705E-2</v>
      </c>
      <c r="AZ176" s="20"/>
      <c r="BA176" s="267">
        <v>0.31</v>
      </c>
      <c r="BB176" s="263">
        <f t="shared" si="107"/>
        <v>0.84971000000000008</v>
      </c>
      <c r="BC176" s="20"/>
      <c r="BD176" s="37">
        <v>0.06</v>
      </c>
      <c r="BE176" s="119">
        <f t="shared" si="108"/>
        <v>0.16446</v>
      </c>
      <c r="BF176" s="20" t="s">
        <v>62</v>
      </c>
      <c r="BG176" s="32">
        <v>0.01</v>
      </c>
      <c r="BH176" s="43">
        <f t="shared" si="109"/>
        <v>2.741E-2</v>
      </c>
      <c r="BI176" s="21" t="s">
        <v>62</v>
      </c>
      <c r="BJ176" s="34">
        <v>0.01</v>
      </c>
      <c r="BK176" s="119">
        <f t="shared" si="110"/>
        <v>2.741E-2</v>
      </c>
      <c r="BL176" s="20"/>
      <c r="BM176" s="36">
        <v>0.01</v>
      </c>
      <c r="BN176" s="119">
        <f t="shared" si="111"/>
        <v>2.741E-2</v>
      </c>
      <c r="BO176" s="18" t="s">
        <v>141</v>
      </c>
      <c r="BP176" s="183" t="s">
        <v>118</v>
      </c>
      <c r="BQ176" s="184"/>
      <c r="BR176" s="6"/>
    </row>
    <row r="177" spans="1:70" ht="15" customHeight="1" x14ac:dyDescent="0.25">
      <c r="A177" s="194">
        <f t="shared" si="85"/>
        <v>42899</v>
      </c>
      <c r="B177" s="182">
        <v>3113</v>
      </c>
      <c r="C177" s="44">
        <v>24.81</v>
      </c>
      <c r="D177" s="59">
        <v>8.36</v>
      </c>
      <c r="E177" s="14">
        <v>1</v>
      </c>
      <c r="F177" s="15">
        <v>795</v>
      </c>
      <c r="G177" s="22">
        <f t="shared" si="88"/>
        <v>795</v>
      </c>
      <c r="H177" s="119">
        <f t="shared" si="89"/>
        <v>2474.835</v>
      </c>
      <c r="I177" s="14">
        <v>1</v>
      </c>
      <c r="J177" s="15">
        <v>687</v>
      </c>
      <c r="K177" s="15">
        <f t="shared" si="90"/>
        <v>687</v>
      </c>
      <c r="L177" s="125">
        <f t="shared" si="91"/>
        <v>2138.6309999999999</v>
      </c>
      <c r="M177" s="16">
        <v>213</v>
      </c>
      <c r="N177" s="119">
        <f t="shared" si="92"/>
        <v>663.06899999999996</v>
      </c>
      <c r="O177" s="29">
        <v>90.3</v>
      </c>
      <c r="P177" s="22">
        <v>100.7</v>
      </c>
      <c r="Q177" s="15">
        <v>80</v>
      </c>
      <c r="R177" s="15">
        <f t="shared" si="93"/>
        <v>130.00000000000006</v>
      </c>
      <c r="S177" s="119">
        <f t="shared" si="86"/>
        <v>404.69000000000017</v>
      </c>
      <c r="T177" s="14">
        <v>1</v>
      </c>
      <c r="U177" s="22">
        <v>1.9</v>
      </c>
      <c r="V177" s="22">
        <f t="shared" si="94"/>
        <v>1.9</v>
      </c>
      <c r="W177" s="119">
        <f t="shared" si="95"/>
        <v>5.9146999999999998</v>
      </c>
      <c r="X177" s="162"/>
      <c r="Y177" s="22">
        <v>0.7</v>
      </c>
      <c r="Z177" s="119">
        <f t="shared" si="96"/>
        <v>2.1791</v>
      </c>
      <c r="AA177" s="160">
        <v>21.9</v>
      </c>
      <c r="AB177" s="164">
        <f t="shared" si="87"/>
        <v>68.174700000000001</v>
      </c>
      <c r="AC177" s="29">
        <v>12.3</v>
      </c>
      <c r="AD177" s="147">
        <f t="shared" si="97"/>
        <v>38.289900000000003</v>
      </c>
      <c r="AE177" s="29">
        <v>0.3</v>
      </c>
      <c r="AF177" s="119">
        <f t="shared" si="98"/>
        <v>0.93389999999999995</v>
      </c>
      <c r="AG177" s="31">
        <v>1.1000000000000001</v>
      </c>
      <c r="AH177" s="119">
        <f t="shared" si="99"/>
        <v>3.4243000000000001</v>
      </c>
      <c r="AI177" s="22">
        <f t="shared" si="100"/>
        <v>23.3</v>
      </c>
      <c r="AJ177" s="22">
        <f t="shared" si="101"/>
        <v>72.532900000000012</v>
      </c>
      <c r="AK177" s="16"/>
      <c r="AL177" s="22">
        <v>0.66</v>
      </c>
      <c r="AM177" s="22">
        <f t="shared" si="102"/>
        <v>2.0545800000000001</v>
      </c>
      <c r="AN177" s="20"/>
      <c r="AO177" s="22">
        <v>0.61</v>
      </c>
      <c r="AP177" s="22">
        <f t="shared" si="103"/>
        <v>1.89893</v>
      </c>
      <c r="AQ177" s="33"/>
      <c r="AR177" s="22">
        <v>8.9999999999999993E-3</v>
      </c>
      <c r="AS177" s="22">
        <f t="shared" si="104"/>
        <v>2.8017E-2</v>
      </c>
      <c r="AT177" s="21" t="s">
        <v>62</v>
      </c>
      <c r="AU177" s="288">
        <v>0.01</v>
      </c>
      <c r="AV177" s="259">
        <f t="shared" si="105"/>
        <v>3.1129999999999998E-2</v>
      </c>
      <c r="AW177" s="21"/>
      <c r="AX177" s="267">
        <v>2.5999999999999999E-2</v>
      </c>
      <c r="AY177" s="262">
        <f t="shared" si="106"/>
        <v>8.0937999999999996E-2</v>
      </c>
      <c r="AZ177" s="20"/>
      <c r="BA177" s="267">
        <v>2.8</v>
      </c>
      <c r="BB177" s="262">
        <f t="shared" si="107"/>
        <v>8.7164000000000001</v>
      </c>
      <c r="BC177" s="20"/>
      <c r="BD177" s="36">
        <v>0.17</v>
      </c>
      <c r="BE177" s="119">
        <f t="shared" si="108"/>
        <v>0.52921000000000007</v>
      </c>
      <c r="BF177" s="20"/>
      <c r="BG177" s="32">
        <v>0.01</v>
      </c>
      <c r="BH177" s="43">
        <f t="shared" si="109"/>
        <v>3.1129999999999998E-2</v>
      </c>
      <c r="BI177" s="21" t="s">
        <v>62</v>
      </c>
      <c r="BJ177" s="34">
        <v>0.01</v>
      </c>
      <c r="BK177" s="119">
        <f t="shared" si="110"/>
        <v>3.1129999999999998E-2</v>
      </c>
      <c r="BL177" s="20"/>
      <c r="BM177" s="36">
        <v>0.67</v>
      </c>
      <c r="BN177" s="119">
        <f t="shared" si="111"/>
        <v>2.0857100000000002</v>
      </c>
      <c r="BO177" s="18" t="s">
        <v>141</v>
      </c>
      <c r="BP177" s="183" t="s">
        <v>118</v>
      </c>
      <c r="BQ177" s="184"/>
      <c r="BR177" s="6"/>
    </row>
    <row r="178" spans="1:70" ht="15" customHeight="1" x14ac:dyDescent="0.25">
      <c r="A178" s="194">
        <f t="shared" si="85"/>
        <v>42900</v>
      </c>
      <c r="B178" s="182">
        <v>3059</v>
      </c>
      <c r="C178" s="44">
        <v>25.49</v>
      </c>
      <c r="D178" s="59">
        <v>8.15</v>
      </c>
      <c r="E178" s="14">
        <v>2</v>
      </c>
      <c r="F178" s="15">
        <v>558</v>
      </c>
      <c r="G178" s="22">
        <f t="shared" si="88"/>
        <v>1116</v>
      </c>
      <c r="H178" s="119">
        <f t="shared" si="89"/>
        <v>3413.8440000000001</v>
      </c>
      <c r="I178" s="14">
        <v>2</v>
      </c>
      <c r="J178" s="15">
        <v>548</v>
      </c>
      <c r="K178" s="15">
        <f t="shared" si="90"/>
        <v>1096</v>
      </c>
      <c r="L178" s="125">
        <f t="shared" si="91"/>
        <v>3352.6640000000002</v>
      </c>
      <c r="M178" s="16">
        <v>233</v>
      </c>
      <c r="N178" s="119">
        <f t="shared" si="92"/>
        <v>712.74699999999996</v>
      </c>
      <c r="O178" s="29">
        <v>87.2</v>
      </c>
      <c r="P178" s="22">
        <v>101</v>
      </c>
      <c r="Q178" s="15">
        <v>76</v>
      </c>
      <c r="R178" s="15">
        <f t="shared" si="93"/>
        <v>181.57894736842101</v>
      </c>
      <c r="S178" s="119">
        <f t="shared" si="86"/>
        <v>555.44999999999993</v>
      </c>
      <c r="T178" s="14">
        <v>1</v>
      </c>
      <c r="U178" s="22">
        <v>2.6</v>
      </c>
      <c r="V178" s="22">
        <f t="shared" si="94"/>
        <v>2.6</v>
      </c>
      <c r="W178" s="119">
        <f t="shared" si="95"/>
        <v>7.9534000000000002</v>
      </c>
      <c r="X178" s="162"/>
      <c r="Y178" s="22">
        <v>0.9</v>
      </c>
      <c r="Z178" s="119">
        <f t="shared" si="96"/>
        <v>2.7530999999999999</v>
      </c>
      <c r="AA178" s="160">
        <v>23.5</v>
      </c>
      <c r="AB178" s="164">
        <f t="shared" si="87"/>
        <v>71.886499999999998</v>
      </c>
      <c r="AC178" s="29">
        <v>11.8</v>
      </c>
      <c r="AD178" s="147">
        <f t="shared" si="97"/>
        <v>36.096200000000003</v>
      </c>
      <c r="AE178" s="29">
        <v>0.1</v>
      </c>
      <c r="AF178" s="119">
        <f t="shared" si="98"/>
        <v>0.30590000000000006</v>
      </c>
      <c r="AG178" s="31">
        <v>0.2</v>
      </c>
      <c r="AH178" s="119">
        <f t="shared" si="99"/>
        <v>0.61180000000000012</v>
      </c>
      <c r="AI178" s="22">
        <f t="shared" si="100"/>
        <v>23.8</v>
      </c>
      <c r="AJ178" s="22">
        <f t="shared" si="101"/>
        <v>72.804199999999994</v>
      </c>
      <c r="AK178" s="16"/>
      <c r="AL178" s="22">
        <v>1.1599999999999999</v>
      </c>
      <c r="AM178" s="22">
        <f t="shared" si="102"/>
        <v>3.5484399999999998</v>
      </c>
      <c r="AN178" s="20"/>
      <c r="AO178" s="22">
        <v>0.5</v>
      </c>
      <c r="AP178" s="22">
        <f t="shared" si="103"/>
        <v>1.5295000000000001</v>
      </c>
      <c r="AQ178" s="33"/>
      <c r="AR178" s="22">
        <v>1.7999999999999999E-2</v>
      </c>
      <c r="AS178" s="22">
        <f t="shared" si="104"/>
        <v>5.5062E-2</v>
      </c>
      <c r="AT178" s="21" t="s">
        <v>62</v>
      </c>
      <c r="AU178" s="288">
        <v>0.01</v>
      </c>
      <c r="AV178" s="260">
        <f t="shared" si="105"/>
        <v>3.0589999999999999E-2</v>
      </c>
      <c r="AW178" s="21"/>
      <c r="AX178" s="267">
        <v>4.5999999999999999E-2</v>
      </c>
      <c r="AY178" s="263">
        <f t="shared" si="106"/>
        <v>0.14071400000000001</v>
      </c>
      <c r="AZ178" s="20"/>
      <c r="BA178" s="267">
        <v>5</v>
      </c>
      <c r="BB178" s="263">
        <f t="shared" si="107"/>
        <v>15.295</v>
      </c>
      <c r="BC178" s="20"/>
      <c r="BD178" s="37">
        <v>0.18</v>
      </c>
      <c r="BE178" s="119">
        <f t="shared" si="108"/>
        <v>0.55062</v>
      </c>
      <c r="BF178" s="20"/>
      <c r="BG178" s="32">
        <v>0.02</v>
      </c>
      <c r="BH178" s="43">
        <f t="shared" si="109"/>
        <v>6.1179999999999998E-2</v>
      </c>
      <c r="BI178" s="21" t="s">
        <v>62</v>
      </c>
      <c r="BJ178" s="34">
        <v>0.01</v>
      </c>
      <c r="BK178" s="119">
        <f t="shared" si="110"/>
        <v>3.0589999999999999E-2</v>
      </c>
      <c r="BL178" s="20"/>
      <c r="BM178" s="36">
        <v>0.66</v>
      </c>
      <c r="BN178" s="119">
        <f t="shared" si="111"/>
        <v>2.0189400000000002</v>
      </c>
      <c r="BO178" s="18" t="s">
        <v>141</v>
      </c>
      <c r="BP178" s="183" t="s">
        <v>118</v>
      </c>
      <c r="BQ178" s="184" t="s">
        <v>123</v>
      </c>
      <c r="BR178" s="6"/>
    </row>
    <row r="179" spans="1:70" ht="15" customHeight="1" x14ac:dyDescent="0.25">
      <c r="A179" s="194">
        <f t="shared" si="85"/>
        <v>42901</v>
      </c>
      <c r="B179" s="182">
        <v>3281</v>
      </c>
      <c r="C179" s="44">
        <v>25.55</v>
      </c>
      <c r="D179" s="59">
        <v>8.15</v>
      </c>
      <c r="E179" s="14">
        <v>1</v>
      </c>
      <c r="F179" s="15">
        <v>799</v>
      </c>
      <c r="G179" s="22">
        <f t="shared" si="88"/>
        <v>799</v>
      </c>
      <c r="H179" s="119">
        <f t="shared" si="89"/>
        <v>2621.5189999999998</v>
      </c>
      <c r="I179" s="14">
        <v>1</v>
      </c>
      <c r="J179" s="15">
        <v>667</v>
      </c>
      <c r="K179" s="15">
        <f t="shared" si="90"/>
        <v>667</v>
      </c>
      <c r="L179" s="125">
        <f t="shared" si="91"/>
        <v>2188.4270000000001</v>
      </c>
      <c r="M179" s="16">
        <v>198</v>
      </c>
      <c r="N179" s="119">
        <f t="shared" si="92"/>
        <v>649.63800000000003</v>
      </c>
      <c r="O179" s="29">
        <v>89.8</v>
      </c>
      <c r="P179" s="22">
        <v>98</v>
      </c>
      <c r="Q179" s="15">
        <v>77.5</v>
      </c>
      <c r="R179" s="15">
        <f t="shared" si="93"/>
        <v>105.80645161290327</v>
      </c>
      <c r="S179" s="119">
        <f t="shared" si="86"/>
        <v>347.15096774193563</v>
      </c>
      <c r="T179" s="14">
        <v>1</v>
      </c>
      <c r="U179" s="22">
        <v>1.8</v>
      </c>
      <c r="V179" s="22">
        <f t="shared" si="94"/>
        <v>1.8</v>
      </c>
      <c r="W179" s="119">
        <f t="shared" si="95"/>
        <v>5.9058000000000002</v>
      </c>
      <c r="X179" s="162"/>
      <c r="Y179" s="22">
        <v>0.6</v>
      </c>
      <c r="Z179" s="119">
        <f t="shared" si="96"/>
        <v>1.9685999999999999</v>
      </c>
      <c r="AA179" s="160">
        <v>16.600000000000001</v>
      </c>
      <c r="AB179" s="164">
        <f t="shared" si="87"/>
        <v>54.464600000000004</v>
      </c>
      <c r="AC179" s="29">
        <v>7.4</v>
      </c>
      <c r="AD179" s="147">
        <f t="shared" si="97"/>
        <v>24.279400000000003</v>
      </c>
      <c r="AE179" s="29">
        <v>0.1</v>
      </c>
      <c r="AF179" s="119">
        <f t="shared" si="98"/>
        <v>0.3281</v>
      </c>
      <c r="AG179" s="31">
        <v>0.2</v>
      </c>
      <c r="AH179" s="119">
        <f t="shared" si="99"/>
        <v>0.65620000000000001</v>
      </c>
      <c r="AI179" s="22">
        <f t="shared" si="100"/>
        <v>16.900000000000002</v>
      </c>
      <c r="AJ179" s="22">
        <f t="shared" si="101"/>
        <v>55.448900000000009</v>
      </c>
      <c r="AK179" s="16"/>
      <c r="AL179" s="22">
        <v>0.91</v>
      </c>
      <c r="AM179" s="22">
        <f t="shared" si="102"/>
        <v>2.9857100000000001</v>
      </c>
      <c r="AN179" s="20"/>
      <c r="AO179" s="22">
        <v>0.51</v>
      </c>
      <c r="AP179" s="22">
        <f t="shared" si="103"/>
        <v>1.6733099999999999</v>
      </c>
      <c r="AQ179" s="33"/>
      <c r="AR179" s="22">
        <v>8.9999999999999993E-3</v>
      </c>
      <c r="AS179" s="22">
        <f t="shared" si="104"/>
        <v>2.9528999999999996E-2</v>
      </c>
      <c r="AT179" s="21" t="s">
        <v>62</v>
      </c>
      <c r="AU179" s="288">
        <v>0.01</v>
      </c>
      <c r="AV179" s="259">
        <f t="shared" si="105"/>
        <v>3.2809999999999999E-2</v>
      </c>
      <c r="AW179" s="21"/>
      <c r="AX179" s="267">
        <v>2.9000000000000001E-2</v>
      </c>
      <c r="AY179" s="262">
        <f t="shared" si="106"/>
        <v>9.5148999999999997E-2</v>
      </c>
      <c r="AZ179" s="20"/>
      <c r="BA179" s="267">
        <v>2</v>
      </c>
      <c r="BB179" s="262">
        <f t="shared" si="107"/>
        <v>6.5620000000000003</v>
      </c>
      <c r="BC179" s="20"/>
      <c r="BD179" s="36">
        <v>0.09</v>
      </c>
      <c r="BE179" s="119">
        <f t="shared" si="108"/>
        <v>0.29528999999999994</v>
      </c>
      <c r="BF179" s="20"/>
      <c r="BG179" s="32">
        <v>0.01</v>
      </c>
      <c r="BH179" s="43">
        <f t="shared" si="109"/>
        <v>3.2809999999999999E-2</v>
      </c>
      <c r="BI179" s="21" t="s">
        <v>62</v>
      </c>
      <c r="BJ179" s="34">
        <v>0.01</v>
      </c>
      <c r="BK179" s="119">
        <f t="shared" si="110"/>
        <v>3.2809999999999999E-2</v>
      </c>
      <c r="BL179" s="20"/>
      <c r="BM179" s="36">
        <v>0.7</v>
      </c>
      <c r="BN179" s="119">
        <f t="shared" si="111"/>
        <v>2.2967</v>
      </c>
      <c r="BO179" s="18" t="s">
        <v>141</v>
      </c>
      <c r="BP179" s="183" t="s">
        <v>118</v>
      </c>
      <c r="BQ179" s="184"/>
      <c r="BR179" s="6"/>
    </row>
    <row r="180" spans="1:70" ht="15" customHeight="1" x14ac:dyDescent="0.25">
      <c r="A180" s="194">
        <f t="shared" si="85"/>
        <v>42902</v>
      </c>
      <c r="B180" s="182">
        <v>2836</v>
      </c>
      <c r="C180" s="44">
        <v>24.18</v>
      </c>
      <c r="D180" s="59">
        <v>7.74</v>
      </c>
      <c r="E180" s="14">
        <v>1</v>
      </c>
      <c r="F180" s="15">
        <v>630</v>
      </c>
      <c r="G180" s="22">
        <f t="shared" si="88"/>
        <v>630</v>
      </c>
      <c r="H180" s="119">
        <f t="shared" si="89"/>
        <v>1786.68</v>
      </c>
      <c r="I180" s="14">
        <v>1</v>
      </c>
      <c r="J180" s="15">
        <v>548</v>
      </c>
      <c r="K180" s="15">
        <f t="shared" si="90"/>
        <v>548</v>
      </c>
      <c r="L180" s="125">
        <f t="shared" si="91"/>
        <v>1554.1279999999999</v>
      </c>
      <c r="M180" s="16">
        <v>156</v>
      </c>
      <c r="N180" s="119">
        <f t="shared" si="92"/>
        <v>442.416</v>
      </c>
      <c r="O180" s="29">
        <v>87.5</v>
      </c>
      <c r="P180" s="22">
        <v>94.8</v>
      </c>
      <c r="Q180" s="15">
        <v>90</v>
      </c>
      <c r="R180" s="15">
        <f t="shared" si="93"/>
        <v>81.111111111111086</v>
      </c>
      <c r="S180" s="119">
        <f t="shared" si="86"/>
        <v>230.03111111111104</v>
      </c>
      <c r="T180" s="14">
        <v>1</v>
      </c>
      <c r="U180" s="22">
        <v>0.87</v>
      </c>
      <c r="V180" s="22">
        <f t="shared" si="94"/>
        <v>0.87</v>
      </c>
      <c r="W180" s="119">
        <f t="shared" si="95"/>
        <v>2.46732</v>
      </c>
      <c r="X180" s="162"/>
      <c r="Y180" s="22">
        <v>1.2</v>
      </c>
      <c r="Z180" s="119">
        <f t="shared" si="96"/>
        <v>3.4032</v>
      </c>
      <c r="AA180" s="160">
        <v>13.4</v>
      </c>
      <c r="AB180" s="164">
        <f t="shared" si="87"/>
        <v>38.002400000000002</v>
      </c>
      <c r="AC180" s="29">
        <v>5.4</v>
      </c>
      <c r="AD180" s="147">
        <f t="shared" si="97"/>
        <v>15.314400000000001</v>
      </c>
      <c r="AE180" s="29">
        <v>0.1</v>
      </c>
      <c r="AF180" s="119">
        <f t="shared" si="98"/>
        <v>0.28360000000000002</v>
      </c>
      <c r="AG180" s="31">
        <v>0.2</v>
      </c>
      <c r="AH180" s="119">
        <f t="shared" si="99"/>
        <v>0.56720000000000004</v>
      </c>
      <c r="AI180" s="22">
        <f t="shared" si="100"/>
        <v>13.7</v>
      </c>
      <c r="AJ180" s="22">
        <f t="shared" si="101"/>
        <v>38.853199999999994</v>
      </c>
      <c r="AK180" s="16"/>
      <c r="AL180" s="22">
        <v>0.65</v>
      </c>
      <c r="AM180" s="22">
        <f t="shared" si="102"/>
        <v>1.8434000000000001</v>
      </c>
      <c r="AN180" s="20"/>
      <c r="AO180" s="22">
        <v>0.27</v>
      </c>
      <c r="AP180" s="22">
        <f t="shared" si="103"/>
        <v>0.76572000000000007</v>
      </c>
      <c r="AQ180" s="33" t="s">
        <v>62</v>
      </c>
      <c r="AR180" s="22">
        <v>5.0000000000000001E-3</v>
      </c>
      <c r="AS180" s="22">
        <f t="shared" si="104"/>
        <v>1.418E-2</v>
      </c>
      <c r="AT180" s="21" t="s">
        <v>62</v>
      </c>
      <c r="AU180" s="288">
        <v>0.01</v>
      </c>
      <c r="AV180" s="260">
        <f t="shared" si="105"/>
        <v>2.836E-2</v>
      </c>
      <c r="AW180" s="21"/>
      <c r="AX180" s="267">
        <v>1.2E-2</v>
      </c>
      <c r="AY180" s="263">
        <f t="shared" si="106"/>
        <v>3.4032000000000007E-2</v>
      </c>
      <c r="AZ180" s="20"/>
      <c r="BA180" s="267">
        <v>0.64</v>
      </c>
      <c r="BB180" s="263">
        <f t="shared" si="107"/>
        <v>1.81504</v>
      </c>
      <c r="BC180" s="20"/>
      <c r="BD180" s="37">
        <v>7.0000000000000007E-2</v>
      </c>
      <c r="BE180" s="119">
        <f t="shared" si="108"/>
        <v>0.19852</v>
      </c>
      <c r="BF180" s="20" t="s">
        <v>62</v>
      </c>
      <c r="BG180" s="32">
        <v>0.01</v>
      </c>
      <c r="BH180" s="43">
        <f t="shared" si="109"/>
        <v>2.836E-2</v>
      </c>
      <c r="BI180" s="21" t="s">
        <v>62</v>
      </c>
      <c r="BJ180" s="34">
        <v>0.01</v>
      </c>
      <c r="BK180" s="119">
        <f t="shared" si="110"/>
        <v>2.836E-2</v>
      </c>
      <c r="BL180" s="20"/>
      <c r="BM180" s="36">
        <v>0.7</v>
      </c>
      <c r="BN180" s="119">
        <f t="shared" si="111"/>
        <v>1.9851999999999999</v>
      </c>
      <c r="BO180" s="18" t="s">
        <v>141</v>
      </c>
      <c r="BP180" s="183" t="s">
        <v>118</v>
      </c>
      <c r="BQ180" s="184"/>
      <c r="BR180" s="6"/>
    </row>
    <row r="181" spans="1:70" ht="15" customHeight="1" x14ac:dyDescent="0.25">
      <c r="A181" s="194">
        <f t="shared" si="85"/>
        <v>42903</v>
      </c>
      <c r="B181" s="182">
        <v>2271</v>
      </c>
      <c r="C181" s="44">
        <v>23.71</v>
      </c>
      <c r="D181" s="59">
        <v>8.23</v>
      </c>
      <c r="E181" s="14">
        <v>1</v>
      </c>
      <c r="F181" s="15">
        <v>484</v>
      </c>
      <c r="G181" s="22">
        <f t="shared" si="88"/>
        <v>484</v>
      </c>
      <c r="H181" s="119">
        <f t="shared" si="89"/>
        <v>1099.164</v>
      </c>
      <c r="I181" s="14">
        <v>1</v>
      </c>
      <c r="J181" s="15">
        <v>432</v>
      </c>
      <c r="K181" s="15">
        <f t="shared" si="90"/>
        <v>432</v>
      </c>
      <c r="L181" s="125">
        <f t="shared" si="91"/>
        <v>981.072</v>
      </c>
      <c r="M181" s="16">
        <v>146</v>
      </c>
      <c r="N181" s="119">
        <f t="shared" si="92"/>
        <v>331.56599999999997</v>
      </c>
      <c r="O181" s="29">
        <v>88.6</v>
      </c>
      <c r="P181" s="22">
        <v>93</v>
      </c>
      <c r="Q181" s="15">
        <v>81</v>
      </c>
      <c r="R181" s="15">
        <f t="shared" si="93"/>
        <v>54.320987654321058</v>
      </c>
      <c r="S181" s="119">
        <f t="shared" si="86"/>
        <v>123.36296296296312</v>
      </c>
      <c r="T181" s="14">
        <v>1</v>
      </c>
      <c r="U181" s="22">
        <v>1.1000000000000001</v>
      </c>
      <c r="V181" s="22">
        <f t="shared" si="94"/>
        <v>1.1000000000000001</v>
      </c>
      <c r="W181" s="119">
        <f t="shared" si="95"/>
        <v>2.4981000000000004</v>
      </c>
      <c r="X181" s="162"/>
      <c r="Y181" s="22">
        <v>1.4</v>
      </c>
      <c r="Z181" s="119">
        <f t="shared" si="96"/>
        <v>3.1793999999999998</v>
      </c>
      <c r="AA181" s="160">
        <v>8.6999999999999993</v>
      </c>
      <c r="AB181" s="164">
        <f t="shared" si="87"/>
        <v>19.757699999999996</v>
      </c>
      <c r="AC181" s="29">
        <v>2.2000000000000002</v>
      </c>
      <c r="AD181" s="147">
        <f t="shared" si="97"/>
        <v>4.9962000000000009</v>
      </c>
      <c r="AE181" s="29">
        <v>0.1</v>
      </c>
      <c r="AF181" s="119">
        <f t="shared" si="98"/>
        <v>0.22710000000000002</v>
      </c>
      <c r="AG181" s="31">
        <v>0.2</v>
      </c>
      <c r="AH181" s="119">
        <f t="shared" si="99"/>
        <v>0.45420000000000005</v>
      </c>
      <c r="AI181" s="22">
        <f t="shared" si="100"/>
        <v>8.9999999999999982</v>
      </c>
      <c r="AJ181" s="22">
        <f t="shared" si="101"/>
        <v>20.438999999999997</v>
      </c>
      <c r="AK181" s="16"/>
      <c r="AL181" s="22">
        <v>0.56000000000000005</v>
      </c>
      <c r="AM181" s="22">
        <f t="shared" si="102"/>
        <v>1.2717600000000002</v>
      </c>
      <c r="AN181" s="20"/>
      <c r="AO181" s="22">
        <v>0.5</v>
      </c>
      <c r="AP181" s="22">
        <f t="shared" si="103"/>
        <v>1.1355</v>
      </c>
      <c r="AQ181" s="33"/>
      <c r="AR181" s="22">
        <v>5.0000000000000001E-3</v>
      </c>
      <c r="AS181" s="22">
        <f t="shared" si="104"/>
        <v>1.1355000000000001E-2</v>
      </c>
      <c r="AT181" s="21" t="s">
        <v>62</v>
      </c>
      <c r="AU181" s="288">
        <v>0.01</v>
      </c>
      <c r="AV181" s="259">
        <f t="shared" si="105"/>
        <v>2.2710000000000001E-2</v>
      </c>
      <c r="AW181" s="21"/>
      <c r="AX181" s="267">
        <v>1.6E-2</v>
      </c>
      <c r="AY181" s="262">
        <f t="shared" si="106"/>
        <v>3.6336E-2</v>
      </c>
      <c r="AZ181" s="20"/>
      <c r="BA181" s="267">
        <v>1.6</v>
      </c>
      <c r="BB181" s="262">
        <f t="shared" si="107"/>
        <v>3.6336000000000004</v>
      </c>
      <c r="BC181" s="20"/>
      <c r="BD181" s="36">
        <v>0.09</v>
      </c>
      <c r="BE181" s="119">
        <f t="shared" si="108"/>
        <v>0.20438999999999999</v>
      </c>
      <c r="BF181" s="20" t="s">
        <v>62</v>
      </c>
      <c r="BG181" s="32">
        <v>0.01</v>
      </c>
      <c r="BH181" s="43">
        <f t="shared" si="109"/>
        <v>2.2710000000000001E-2</v>
      </c>
      <c r="BI181" s="21" t="s">
        <v>62</v>
      </c>
      <c r="BJ181" s="34">
        <v>0.01</v>
      </c>
      <c r="BK181" s="119">
        <f t="shared" si="110"/>
        <v>2.2710000000000001E-2</v>
      </c>
      <c r="BL181" s="20"/>
      <c r="BM181" s="36">
        <v>0.67</v>
      </c>
      <c r="BN181" s="119">
        <f t="shared" si="111"/>
        <v>1.5215700000000001</v>
      </c>
      <c r="BO181" s="18" t="s">
        <v>141</v>
      </c>
      <c r="BP181" s="183" t="s">
        <v>118</v>
      </c>
      <c r="BQ181" s="184"/>
      <c r="BR181" s="6"/>
    </row>
    <row r="182" spans="1:70" ht="15" customHeight="1" x14ac:dyDescent="0.25">
      <c r="A182" s="194">
        <f t="shared" si="85"/>
        <v>42904</v>
      </c>
      <c r="B182" s="182">
        <v>1255</v>
      </c>
      <c r="C182" s="44">
        <v>21.62</v>
      </c>
      <c r="D182" s="59">
        <v>8.32</v>
      </c>
      <c r="E182" s="14">
        <v>1</v>
      </c>
      <c r="F182" s="15">
        <v>342</v>
      </c>
      <c r="G182" s="22">
        <f t="shared" si="88"/>
        <v>342</v>
      </c>
      <c r="H182" s="119">
        <f t="shared" si="89"/>
        <v>429.21</v>
      </c>
      <c r="I182" s="14">
        <v>1</v>
      </c>
      <c r="J182" s="15">
        <v>301</v>
      </c>
      <c r="K182" s="15">
        <f t="shared" si="90"/>
        <v>301</v>
      </c>
      <c r="L182" s="125">
        <f t="shared" si="91"/>
        <v>377.755</v>
      </c>
      <c r="M182" s="16">
        <v>134</v>
      </c>
      <c r="N182" s="119">
        <f t="shared" si="92"/>
        <v>168.17</v>
      </c>
      <c r="O182" s="29">
        <v>87.4</v>
      </c>
      <c r="P182" s="22">
        <v>93.8</v>
      </c>
      <c r="Q182" s="15">
        <v>83</v>
      </c>
      <c r="R182" s="15">
        <f t="shared" si="93"/>
        <v>77.108433734939666</v>
      </c>
      <c r="S182" s="119">
        <f t="shared" si="86"/>
        <v>96.771084337349279</v>
      </c>
      <c r="T182" s="14">
        <v>1</v>
      </c>
      <c r="U182" s="22">
        <v>1</v>
      </c>
      <c r="V182" s="22">
        <f t="shared" si="94"/>
        <v>1</v>
      </c>
      <c r="W182" s="119">
        <f t="shared" si="95"/>
        <v>1.2549999999999999</v>
      </c>
      <c r="X182" s="162" t="s">
        <v>62</v>
      </c>
      <c r="Y182" s="22">
        <v>0.5</v>
      </c>
      <c r="Z182" s="119">
        <f t="shared" si="96"/>
        <v>0.62749999999999995</v>
      </c>
      <c r="AA182" s="160">
        <v>5.9</v>
      </c>
      <c r="AB182" s="164">
        <f t="shared" si="87"/>
        <v>7.4044999999999996</v>
      </c>
      <c r="AC182" s="29">
        <v>0.6</v>
      </c>
      <c r="AD182" s="147">
        <f t="shared" si="97"/>
        <v>0.753</v>
      </c>
      <c r="AE182" s="29">
        <v>0.5</v>
      </c>
      <c r="AF182" s="119">
        <f t="shared" si="98"/>
        <v>0.62749999999999995</v>
      </c>
      <c r="AG182" s="31">
        <v>0.8</v>
      </c>
      <c r="AH182" s="119">
        <f t="shared" si="99"/>
        <v>1.004</v>
      </c>
      <c r="AI182" s="22">
        <f t="shared" si="100"/>
        <v>7.2</v>
      </c>
      <c r="AJ182" s="22">
        <f t="shared" si="101"/>
        <v>9.0359999999999996</v>
      </c>
      <c r="AK182" s="16"/>
      <c r="AL182" s="22">
        <v>1.41</v>
      </c>
      <c r="AM182" s="22">
        <f t="shared" si="102"/>
        <v>1.76955</v>
      </c>
      <c r="AN182" s="20"/>
      <c r="AO182" s="22">
        <v>0.34</v>
      </c>
      <c r="AP182" s="22">
        <f t="shared" si="103"/>
        <v>0.42670000000000002</v>
      </c>
      <c r="AQ182" s="33" t="s">
        <v>62</v>
      </c>
      <c r="AR182" s="22">
        <v>5.0000000000000001E-3</v>
      </c>
      <c r="AS182" s="22">
        <f t="shared" si="104"/>
        <v>6.2750000000000002E-3</v>
      </c>
      <c r="AT182" s="21" t="s">
        <v>62</v>
      </c>
      <c r="AU182" s="288">
        <v>0.01</v>
      </c>
      <c r="AV182" s="260">
        <f t="shared" si="105"/>
        <v>1.255E-2</v>
      </c>
      <c r="AW182" s="21"/>
      <c r="AX182" s="267">
        <v>1.2999999999999999E-2</v>
      </c>
      <c r="AY182" s="263">
        <f t="shared" si="106"/>
        <v>1.6314999999999996E-2</v>
      </c>
      <c r="AZ182" s="20"/>
      <c r="BA182" s="267">
        <v>0.72</v>
      </c>
      <c r="BB182" s="263">
        <f t="shared" si="107"/>
        <v>0.90360000000000007</v>
      </c>
      <c r="BC182" s="20"/>
      <c r="BD182" s="37">
        <v>0.1</v>
      </c>
      <c r="BE182" s="119">
        <f t="shared" si="108"/>
        <v>0.1255</v>
      </c>
      <c r="BF182" s="20" t="s">
        <v>62</v>
      </c>
      <c r="BG182" s="32">
        <v>0.01</v>
      </c>
      <c r="BH182" s="43">
        <f t="shared" si="109"/>
        <v>1.255E-2</v>
      </c>
      <c r="BI182" s="21" t="s">
        <v>62</v>
      </c>
      <c r="BJ182" s="34">
        <v>0.01</v>
      </c>
      <c r="BK182" s="119">
        <f t="shared" si="110"/>
        <v>1.255E-2</v>
      </c>
      <c r="BL182" s="20"/>
      <c r="BM182" s="36">
        <v>0.55000000000000004</v>
      </c>
      <c r="BN182" s="119">
        <f t="shared" si="111"/>
        <v>0.69025000000000003</v>
      </c>
      <c r="BO182" s="18" t="s">
        <v>141</v>
      </c>
      <c r="BP182" s="183" t="s">
        <v>118</v>
      </c>
      <c r="BQ182" s="184"/>
      <c r="BR182" s="6"/>
    </row>
    <row r="183" spans="1:70" ht="15" customHeight="1" x14ac:dyDescent="0.25">
      <c r="A183" s="194">
        <f t="shared" si="85"/>
        <v>42905</v>
      </c>
      <c r="B183" s="182">
        <v>3401</v>
      </c>
      <c r="C183" s="44">
        <v>21.91</v>
      </c>
      <c r="D183" s="59">
        <v>7.95</v>
      </c>
      <c r="E183" s="14">
        <v>2</v>
      </c>
      <c r="F183" s="15">
        <v>742</v>
      </c>
      <c r="G183" s="22">
        <f t="shared" si="88"/>
        <v>1484</v>
      </c>
      <c r="H183" s="119">
        <f t="shared" si="89"/>
        <v>5047.0839999999998</v>
      </c>
      <c r="I183" s="14">
        <v>2</v>
      </c>
      <c r="J183" s="15">
        <v>631</v>
      </c>
      <c r="K183" s="15">
        <f t="shared" si="90"/>
        <v>1262</v>
      </c>
      <c r="L183" s="125">
        <f t="shared" si="91"/>
        <v>4292.0619999999999</v>
      </c>
      <c r="M183" s="16">
        <v>549</v>
      </c>
      <c r="N183" s="119">
        <f t="shared" si="92"/>
        <v>1867.1489999999999</v>
      </c>
      <c r="O183" s="29">
        <v>89.8</v>
      </c>
      <c r="P183" s="22">
        <v>103.8</v>
      </c>
      <c r="Q183" s="15">
        <v>80</v>
      </c>
      <c r="R183" s="15">
        <f t="shared" si="93"/>
        <v>175</v>
      </c>
      <c r="S183" s="119">
        <f t="shared" si="86"/>
        <v>595.17499999999995</v>
      </c>
      <c r="T183" s="14">
        <v>1</v>
      </c>
      <c r="U183" s="22">
        <v>14</v>
      </c>
      <c r="V183" s="22">
        <f t="shared" si="94"/>
        <v>14</v>
      </c>
      <c r="W183" s="119">
        <f t="shared" si="95"/>
        <v>47.613999999999997</v>
      </c>
      <c r="X183" s="162" t="s">
        <v>62</v>
      </c>
      <c r="Y183" s="22">
        <v>0.1</v>
      </c>
      <c r="Z183" s="119">
        <f t="shared" si="96"/>
        <v>0.34010000000000001</v>
      </c>
      <c r="AA183" s="160">
        <v>25.5</v>
      </c>
      <c r="AB183" s="164">
        <f t="shared" si="87"/>
        <v>86.725499999999997</v>
      </c>
      <c r="AC183" s="29">
        <v>13.9</v>
      </c>
      <c r="AD183" s="147">
        <f t="shared" si="97"/>
        <v>47.273900000000005</v>
      </c>
      <c r="AE183" s="29">
        <v>0.1</v>
      </c>
      <c r="AF183" s="119">
        <f t="shared" si="98"/>
        <v>0.34010000000000001</v>
      </c>
      <c r="AG183" s="31">
        <v>0.2</v>
      </c>
      <c r="AH183" s="119">
        <f t="shared" si="99"/>
        <v>0.68020000000000003</v>
      </c>
      <c r="AI183" s="22">
        <f t="shared" si="100"/>
        <v>25.8</v>
      </c>
      <c r="AJ183" s="22">
        <f t="shared" si="101"/>
        <v>87.745800000000003</v>
      </c>
      <c r="AK183" s="16"/>
      <c r="AL183" s="22">
        <v>1.52</v>
      </c>
      <c r="AM183" s="22">
        <f t="shared" si="102"/>
        <v>5.1695200000000003</v>
      </c>
      <c r="AN183" s="20"/>
      <c r="AO183" s="22">
        <v>0.03</v>
      </c>
      <c r="AP183" s="22">
        <f t="shared" si="103"/>
        <v>0.10203</v>
      </c>
      <c r="AQ183" s="33" t="s">
        <v>62</v>
      </c>
      <c r="AR183" s="22">
        <v>5.0000000000000001E-3</v>
      </c>
      <c r="AS183" s="22">
        <f t="shared" si="104"/>
        <v>1.7004999999999999E-2</v>
      </c>
      <c r="AT183" s="21" t="s">
        <v>62</v>
      </c>
      <c r="AU183" s="288">
        <v>0.01</v>
      </c>
      <c r="AV183" s="259">
        <f t="shared" si="105"/>
        <v>3.4009999999999999E-2</v>
      </c>
      <c r="AW183" s="21" t="s">
        <v>62</v>
      </c>
      <c r="AX183" s="267">
        <v>5.0000000000000001E-3</v>
      </c>
      <c r="AY183" s="262">
        <f t="shared" si="106"/>
        <v>1.7004999999999999E-2</v>
      </c>
      <c r="AZ183" s="20"/>
      <c r="BA183" s="267">
        <v>0.28999999999999998</v>
      </c>
      <c r="BB183" s="262">
        <f t="shared" si="107"/>
        <v>0.98629</v>
      </c>
      <c r="BC183" s="20"/>
      <c r="BD183" s="36">
        <v>0.03</v>
      </c>
      <c r="BE183" s="119">
        <f t="shared" si="108"/>
        <v>0.10203</v>
      </c>
      <c r="BF183" s="20" t="s">
        <v>62</v>
      </c>
      <c r="BG183" s="32">
        <v>0.01</v>
      </c>
      <c r="BH183" s="43">
        <f t="shared" si="109"/>
        <v>3.4009999999999999E-2</v>
      </c>
      <c r="BI183" s="21" t="s">
        <v>62</v>
      </c>
      <c r="BJ183" s="34">
        <v>0.01</v>
      </c>
      <c r="BK183" s="119">
        <f t="shared" si="110"/>
        <v>3.4009999999999999E-2</v>
      </c>
      <c r="BL183" s="20"/>
      <c r="BM183" s="36">
        <v>0.02</v>
      </c>
      <c r="BN183" s="119">
        <f t="shared" si="111"/>
        <v>6.8019999999999997E-2</v>
      </c>
      <c r="BO183" s="18" t="s">
        <v>141</v>
      </c>
      <c r="BP183" s="183" t="s">
        <v>118</v>
      </c>
      <c r="BQ183" s="184"/>
      <c r="BR183" s="6"/>
    </row>
    <row r="184" spans="1:70" ht="15" customHeight="1" x14ac:dyDescent="0.25">
      <c r="A184" s="194">
        <f t="shared" si="85"/>
        <v>42906</v>
      </c>
      <c r="B184" s="182">
        <v>3590</v>
      </c>
      <c r="C184" s="44">
        <v>25.01</v>
      </c>
      <c r="D184" s="59">
        <v>8.0399999999999991</v>
      </c>
      <c r="E184" s="14">
        <v>2</v>
      </c>
      <c r="F184" s="15">
        <v>600</v>
      </c>
      <c r="G184" s="22">
        <f t="shared" si="88"/>
        <v>1200</v>
      </c>
      <c r="H184" s="119">
        <f t="shared" si="89"/>
        <v>4308</v>
      </c>
      <c r="I184" s="14">
        <v>2</v>
      </c>
      <c r="J184" s="15">
        <v>584</v>
      </c>
      <c r="K184" s="15">
        <f t="shared" si="90"/>
        <v>1168</v>
      </c>
      <c r="L184" s="125">
        <f t="shared" si="91"/>
        <v>4193.12</v>
      </c>
      <c r="M184" s="16">
        <v>444</v>
      </c>
      <c r="N184" s="119">
        <f t="shared" si="92"/>
        <v>1593.96</v>
      </c>
      <c r="O184" s="29">
        <v>87.8</v>
      </c>
      <c r="P184" s="22">
        <v>98.9</v>
      </c>
      <c r="Q184" s="15">
        <v>77</v>
      </c>
      <c r="R184" s="15">
        <f t="shared" si="93"/>
        <v>144.15584415584428</v>
      </c>
      <c r="S184" s="119">
        <f t="shared" si="86"/>
        <v>517.51948051948091</v>
      </c>
      <c r="T184" s="14">
        <v>1</v>
      </c>
      <c r="U184" s="22">
        <v>1.5</v>
      </c>
      <c r="V184" s="22">
        <f t="shared" si="94"/>
        <v>1.5</v>
      </c>
      <c r="W184" s="119">
        <f t="shared" si="95"/>
        <v>5.3849999999999998</v>
      </c>
      <c r="X184" s="162" t="s">
        <v>62</v>
      </c>
      <c r="Y184" s="22">
        <v>2</v>
      </c>
      <c r="Z184" s="119">
        <f t="shared" si="96"/>
        <v>7.18</v>
      </c>
      <c r="AA184" s="160">
        <v>26.1</v>
      </c>
      <c r="AB184" s="164">
        <f t="shared" si="87"/>
        <v>93.698999999999998</v>
      </c>
      <c r="AC184" s="29">
        <v>15.1</v>
      </c>
      <c r="AD184" s="147">
        <f t="shared" si="97"/>
        <v>54.209000000000003</v>
      </c>
      <c r="AE184" s="29">
        <v>0.1</v>
      </c>
      <c r="AF184" s="119">
        <f t="shared" si="98"/>
        <v>0.35899999999999999</v>
      </c>
      <c r="AG184" s="31">
        <v>0.2</v>
      </c>
      <c r="AH184" s="119">
        <f t="shared" si="99"/>
        <v>0.71799999999999997</v>
      </c>
      <c r="AI184" s="22">
        <f t="shared" si="100"/>
        <v>26.400000000000002</v>
      </c>
      <c r="AJ184" s="22">
        <f t="shared" si="101"/>
        <v>94.77600000000001</v>
      </c>
      <c r="AK184" s="16"/>
      <c r="AL184" s="22">
        <v>0.53</v>
      </c>
      <c r="AM184" s="22">
        <f t="shared" si="102"/>
        <v>1.9027000000000001</v>
      </c>
      <c r="AN184" s="20"/>
      <c r="AO184" s="22">
        <v>0.56000000000000005</v>
      </c>
      <c r="AP184" s="22">
        <f t="shared" si="103"/>
        <v>2.0104000000000002</v>
      </c>
      <c r="AQ184" s="33"/>
      <c r="AR184" s="22">
        <v>5.0000000000000001E-3</v>
      </c>
      <c r="AS184" s="22">
        <f t="shared" si="104"/>
        <v>1.7950000000000001E-2</v>
      </c>
      <c r="AT184" s="21" t="s">
        <v>62</v>
      </c>
      <c r="AU184" s="288">
        <v>0.01</v>
      </c>
      <c r="AV184" s="260">
        <f t="shared" si="105"/>
        <v>3.5900000000000001E-2</v>
      </c>
      <c r="AW184" s="21"/>
      <c r="AX184" s="267">
        <v>2.7E-2</v>
      </c>
      <c r="AY184" s="263">
        <f t="shared" si="106"/>
        <v>9.6929999999999988E-2</v>
      </c>
      <c r="AZ184" s="20"/>
      <c r="BA184" s="267">
        <v>2.2999999999999998</v>
      </c>
      <c r="BB184" s="263">
        <f t="shared" si="107"/>
        <v>8.2569999999999997</v>
      </c>
      <c r="BC184" s="20"/>
      <c r="BD184" s="37">
        <v>0.19</v>
      </c>
      <c r="BE184" s="119">
        <f t="shared" si="108"/>
        <v>0.68210000000000004</v>
      </c>
      <c r="BF184" s="20"/>
      <c r="BG184" s="32">
        <v>0.01</v>
      </c>
      <c r="BH184" s="43">
        <f t="shared" si="109"/>
        <v>3.5900000000000001E-2</v>
      </c>
      <c r="BI184" s="21" t="s">
        <v>62</v>
      </c>
      <c r="BJ184" s="34">
        <v>0.01</v>
      </c>
      <c r="BK184" s="119">
        <f t="shared" si="110"/>
        <v>3.5900000000000001E-2</v>
      </c>
      <c r="BL184" s="20"/>
      <c r="BM184" s="36">
        <v>0.89</v>
      </c>
      <c r="BN184" s="119">
        <f t="shared" si="111"/>
        <v>3.1951000000000001</v>
      </c>
      <c r="BO184" s="18" t="s">
        <v>141</v>
      </c>
      <c r="BP184" s="183" t="s">
        <v>118</v>
      </c>
      <c r="BQ184" s="184"/>
      <c r="BR184" s="6"/>
    </row>
    <row r="185" spans="1:70" ht="15" customHeight="1" x14ac:dyDescent="0.25">
      <c r="A185" s="194">
        <f t="shared" si="85"/>
        <v>42907</v>
      </c>
      <c r="B185" s="182">
        <v>4018</v>
      </c>
      <c r="C185" s="44">
        <v>23.76</v>
      </c>
      <c r="D185" s="59">
        <v>8.11</v>
      </c>
      <c r="E185" s="14">
        <v>1</v>
      </c>
      <c r="F185" s="15">
        <v>789</v>
      </c>
      <c r="G185" s="22">
        <f t="shared" si="88"/>
        <v>789</v>
      </c>
      <c r="H185" s="119">
        <f t="shared" si="89"/>
        <v>3170.2020000000002</v>
      </c>
      <c r="I185" s="14">
        <v>1</v>
      </c>
      <c r="J185" s="15">
        <v>717</v>
      </c>
      <c r="K185" s="15">
        <f t="shared" si="90"/>
        <v>717</v>
      </c>
      <c r="L185" s="125">
        <f t="shared" si="91"/>
        <v>2880.9059999999999</v>
      </c>
      <c r="M185" s="16">
        <v>220</v>
      </c>
      <c r="N185" s="119">
        <f t="shared" si="92"/>
        <v>883.96</v>
      </c>
      <c r="O185" s="29">
        <v>90.3</v>
      </c>
      <c r="P185" s="22">
        <v>98.1</v>
      </c>
      <c r="Q185" s="15">
        <v>76</v>
      </c>
      <c r="R185" s="15">
        <f t="shared" si="93"/>
        <v>102.63157894736838</v>
      </c>
      <c r="S185" s="119">
        <f t="shared" si="86"/>
        <v>412.37368421052616</v>
      </c>
      <c r="T185" s="14">
        <v>1</v>
      </c>
      <c r="U185" s="22">
        <v>0.86</v>
      </c>
      <c r="V185" s="22">
        <f t="shared" si="94"/>
        <v>0.86</v>
      </c>
      <c r="W185" s="119">
        <f t="shared" si="95"/>
        <v>3.4554800000000001</v>
      </c>
      <c r="X185" s="162" t="s">
        <v>62</v>
      </c>
      <c r="Y185" s="22">
        <v>0.1</v>
      </c>
      <c r="Z185" s="119">
        <f t="shared" si="96"/>
        <v>0.40179999999999999</v>
      </c>
      <c r="AA185" s="160">
        <v>22</v>
      </c>
      <c r="AB185" s="164">
        <f t="shared" si="87"/>
        <v>88.396000000000001</v>
      </c>
      <c r="AC185" s="29">
        <v>9.6</v>
      </c>
      <c r="AD185" s="147">
        <f t="shared" si="97"/>
        <v>38.572799999999994</v>
      </c>
      <c r="AE185" s="29">
        <v>0.1</v>
      </c>
      <c r="AF185" s="119">
        <f t="shared" si="98"/>
        <v>0.40179999999999999</v>
      </c>
      <c r="AG185" s="31">
        <v>0.4</v>
      </c>
      <c r="AH185" s="119">
        <f t="shared" si="99"/>
        <v>1.6072</v>
      </c>
      <c r="AI185" s="22">
        <f t="shared" si="100"/>
        <v>22.5</v>
      </c>
      <c r="AJ185" s="22">
        <f t="shared" si="101"/>
        <v>90.405000000000001</v>
      </c>
      <c r="AK185" s="16"/>
      <c r="AL185" s="22">
        <v>3.91</v>
      </c>
      <c r="AM185" s="22">
        <f t="shared" si="102"/>
        <v>15.710380000000001</v>
      </c>
      <c r="AN185" s="20"/>
      <c r="AO185" s="22">
        <v>0.35</v>
      </c>
      <c r="AP185" s="22">
        <f t="shared" si="103"/>
        <v>1.4062999999999999</v>
      </c>
      <c r="AQ185" s="33" t="s">
        <v>62</v>
      </c>
      <c r="AR185" s="22">
        <v>5.0000000000000001E-3</v>
      </c>
      <c r="AS185" s="22">
        <f t="shared" si="104"/>
        <v>2.009E-2</v>
      </c>
      <c r="AT185" s="21" t="s">
        <v>62</v>
      </c>
      <c r="AU185" s="288">
        <v>0.01</v>
      </c>
      <c r="AV185" s="259">
        <f t="shared" si="105"/>
        <v>4.018E-2</v>
      </c>
      <c r="AW185" s="21"/>
      <c r="AX185" s="267">
        <v>1.9E-2</v>
      </c>
      <c r="AY185" s="262">
        <f t="shared" si="106"/>
        <v>7.6341999999999993E-2</v>
      </c>
      <c r="AZ185" s="20"/>
      <c r="BA185" s="267">
        <v>1.2</v>
      </c>
      <c r="BB185" s="262">
        <f t="shared" si="107"/>
        <v>4.8215999999999992</v>
      </c>
      <c r="BC185" s="20"/>
      <c r="BD185" s="36">
        <v>0.15</v>
      </c>
      <c r="BE185" s="119">
        <f t="shared" si="108"/>
        <v>0.6026999999999999</v>
      </c>
      <c r="BF185" s="20" t="s">
        <v>62</v>
      </c>
      <c r="BG185" s="32">
        <v>0.01</v>
      </c>
      <c r="BH185" s="43">
        <f t="shared" si="109"/>
        <v>4.018E-2</v>
      </c>
      <c r="BI185" s="21" t="s">
        <v>62</v>
      </c>
      <c r="BJ185" s="34">
        <v>0.01</v>
      </c>
      <c r="BK185" s="119">
        <f t="shared" si="110"/>
        <v>4.018E-2</v>
      </c>
      <c r="BL185" s="20"/>
      <c r="BM185" s="36">
        <v>0.65</v>
      </c>
      <c r="BN185" s="119">
        <f t="shared" si="111"/>
        <v>2.6117000000000004</v>
      </c>
      <c r="BO185" s="18" t="s">
        <v>141</v>
      </c>
      <c r="BP185" s="183" t="s">
        <v>118</v>
      </c>
      <c r="BQ185" s="184"/>
      <c r="BR185" s="6"/>
    </row>
    <row r="186" spans="1:70" ht="15" customHeight="1" x14ac:dyDescent="0.25">
      <c r="A186" s="194">
        <f t="shared" si="85"/>
        <v>42908</v>
      </c>
      <c r="B186" s="182">
        <v>3584</v>
      </c>
      <c r="C186" s="44">
        <v>25.49</v>
      </c>
      <c r="D186" s="59">
        <v>8.1199999999999992</v>
      </c>
      <c r="E186" s="14">
        <v>1</v>
      </c>
      <c r="F186" s="15">
        <v>729</v>
      </c>
      <c r="G186" s="22">
        <f t="shared" si="88"/>
        <v>729</v>
      </c>
      <c r="H186" s="119">
        <f t="shared" si="89"/>
        <v>2612.7359999999999</v>
      </c>
      <c r="I186" s="14">
        <v>1</v>
      </c>
      <c r="J186" s="15">
        <v>655</v>
      </c>
      <c r="K186" s="15">
        <f t="shared" si="90"/>
        <v>655</v>
      </c>
      <c r="L186" s="125">
        <f t="shared" si="91"/>
        <v>2347.52</v>
      </c>
      <c r="M186" s="16">
        <v>178</v>
      </c>
      <c r="N186" s="119">
        <f t="shared" si="92"/>
        <v>637.952</v>
      </c>
      <c r="O186" s="29">
        <v>88.6</v>
      </c>
      <c r="P186" s="22">
        <v>98.7</v>
      </c>
      <c r="Q186" s="15">
        <v>87</v>
      </c>
      <c r="R186" s="15">
        <f t="shared" si="93"/>
        <v>116.09195402298862</v>
      </c>
      <c r="S186" s="119">
        <f t="shared" si="86"/>
        <v>416.0735632183912</v>
      </c>
      <c r="T186" s="14">
        <v>1</v>
      </c>
      <c r="U186" s="22">
        <v>1.1000000000000001</v>
      </c>
      <c r="V186" s="22">
        <f t="shared" si="94"/>
        <v>1.1000000000000001</v>
      </c>
      <c r="W186" s="119">
        <f t="shared" si="95"/>
        <v>3.9424000000000006</v>
      </c>
      <c r="X186" s="162"/>
      <c r="Y186" s="22">
        <v>1.4</v>
      </c>
      <c r="Z186" s="119">
        <f t="shared" si="96"/>
        <v>5.0175999999999998</v>
      </c>
      <c r="AA186" s="160">
        <v>15.1</v>
      </c>
      <c r="AB186" s="164">
        <f t="shared" si="87"/>
        <v>54.118400000000001</v>
      </c>
      <c r="AC186" s="29">
        <v>5.6</v>
      </c>
      <c r="AD186" s="147">
        <f t="shared" si="97"/>
        <v>20.070399999999999</v>
      </c>
      <c r="AE186" s="29">
        <v>0.1</v>
      </c>
      <c r="AF186" s="119">
        <f t="shared" si="98"/>
        <v>0.35840000000000005</v>
      </c>
      <c r="AG186" s="31">
        <v>0.2</v>
      </c>
      <c r="AH186" s="119">
        <f t="shared" si="99"/>
        <v>0.7168000000000001</v>
      </c>
      <c r="AI186" s="22">
        <f t="shared" si="100"/>
        <v>15.399999999999999</v>
      </c>
      <c r="AJ186" s="22">
        <f t="shared" si="101"/>
        <v>55.193599999999989</v>
      </c>
      <c r="AK186" s="16"/>
      <c r="AL186" s="22">
        <v>0.78</v>
      </c>
      <c r="AM186" s="22">
        <f t="shared" si="102"/>
        <v>2.7955199999999998</v>
      </c>
      <c r="AN186" s="20"/>
      <c r="AO186" s="22">
        <v>0.45</v>
      </c>
      <c r="AP186" s="22">
        <f t="shared" si="103"/>
        <v>1.6128</v>
      </c>
      <c r="AQ186" s="33" t="s">
        <v>62</v>
      </c>
      <c r="AR186" s="22">
        <v>5.0000000000000001E-3</v>
      </c>
      <c r="AS186" s="22">
        <f t="shared" si="104"/>
        <v>1.7920000000000002E-2</v>
      </c>
      <c r="AT186" s="21" t="s">
        <v>62</v>
      </c>
      <c r="AU186" s="288">
        <v>0.01</v>
      </c>
      <c r="AV186" s="260">
        <f t="shared" si="105"/>
        <v>3.5840000000000004E-2</v>
      </c>
      <c r="AW186" s="21"/>
      <c r="AX186" s="267">
        <v>1.6E-2</v>
      </c>
      <c r="AY186" s="263">
        <f t="shared" si="106"/>
        <v>5.7343999999999999E-2</v>
      </c>
      <c r="AZ186" s="20"/>
      <c r="BA186" s="267">
        <v>1.8</v>
      </c>
      <c r="BB186" s="263">
        <f t="shared" si="107"/>
        <v>6.4512</v>
      </c>
      <c r="BC186" s="20"/>
      <c r="BD186" s="37">
        <v>0.1</v>
      </c>
      <c r="BE186" s="119">
        <f t="shared" si="108"/>
        <v>0.35840000000000005</v>
      </c>
      <c r="BF186" s="20" t="s">
        <v>62</v>
      </c>
      <c r="BG186" s="32">
        <v>0.01</v>
      </c>
      <c r="BH186" s="43">
        <f t="shared" si="109"/>
        <v>3.5840000000000004E-2</v>
      </c>
      <c r="BI186" s="21" t="s">
        <v>62</v>
      </c>
      <c r="BJ186" s="34">
        <v>0.01</v>
      </c>
      <c r="BK186" s="119">
        <f t="shared" si="110"/>
        <v>3.5840000000000004E-2</v>
      </c>
      <c r="BL186" s="20"/>
      <c r="BM186" s="36">
        <v>0.59</v>
      </c>
      <c r="BN186" s="119">
        <f t="shared" si="111"/>
        <v>2.11456</v>
      </c>
      <c r="BO186" s="18" t="s">
        <v>141</v>
      </c>
      <c r="BP186" s="183" t="s">
        <v>118</v>
      </c>
      <c r="BQ186" s="184"/>
      <c r="BR186" s="6"/>
    </row>
    <row r="187" spans="1:70" ht="15" customHeight="1" x14ac:dyDescent="0.25">
      <c r="A187" s="194">
        <f t="shared" si="85"/>
        <v>42909</v>
      </c>
      <c r="B187" s="182">
        <v>3530</v>
      </c>
      <c r="C187" s="44">
        <v>25.6</v>
      </c>
      <c r="D187" s="59">
        <v>7.97</v>
      </c>
      <c r="E187" s="14">
        <v>1</v>
      </c>
      <c r="F187" s="15">
        <v>564</v>
      </c>
      <c r="G187" s="22">
        <f t="shared" si="88"/>
        <v>564</v>
      </c>
      <c r="H187" s="119">
        <f t="shared" si="89"/>
        <v>1990.92</v>
      </c>
      <c r="I187" s="14">
        <v>1</v>
      </c>
      <c r="J187" s="15">
        <v>479</v>
      </c>
      <c r="K187" s="15">
        <f t="shared" si="90"/>
        <v>479</v>
      </c>
      <c r="L187" s="125">
        <f t="shared" si="91"/>
        <v>1690.87</v>
      </c>
      <c r="M187" s="16">
        <v>146</v>
      </c>
      <c r="N187" s="119">
        <f t="shared" si="92"/>
        <v>515.38</v>
      </c>
      <c r="O187" s="29">
        <v>86.5</v>
      </c>
      <c r="P187" s="22">
        <v>93.6</v>
      </c>
      <c r="Q187" s="15">
        <v>79</v>
      </c>
      <c r="R187" s="15">
        <f t="shared" si="93"/>
        <v>89.873417721518919</v>
      </c>
      <c r="S187" s="119">
        <f t="shared" si="86"/>
        <v>317.25316455696179</v>
      </c>
      <c r="T187" s="14">
        <v>1</v>
      </c>
      <c r="U187" s="22">
        <v>1</v>
      </c>
      <c r="V187" s="22">
        <f t="shared" si="94"/>
        <v>1</v>
      </c>
      <c r="W187" s="119">
        <f t="shared" si="95"/>
        <v>3.53</v>
      </c>
      <c r="X187" s="162" t="s">
        <v>62</v>
      </c>
      <c r="Y187" s="22">
        <v>1</v>
      </c>
      <c r="Z187" s="119">
        <f t="shared" si="96"/>
        <v>3.53</v>
      </c>
      <c r="AA187" s="160">
        <v>12</v>
      </c>
      <c r="AB187" s="164">
        <f t="shared" si="87"/>
        <v>42.36</v>
      </c>
      <c r="AC187" s="29">
        <v>4.7</v>
      </c>
      <c r="AD187" s="147">
        <f t="shared" si="97"/>
        <v>16.591000000000001</v>
      </c>
      <c r="AE187" s="29">
        <v>0.1</v>
      </c>
      <c r="AF187" s="119">
        <f t="shared" si="98"/>
        <v>0.35299999999999998</v>
      </c>
      <c r="AG187" s="31">
        <v>0.2</v>
      </c>
      <c r="AH187" s="119">
        <f t="shared" si="99"/>
        <v>0.70599999999999996</v>
      </c>
      <c r="AI187" s="22">
        <f t="shared" si="100"/>
        <v>12.299999999999999</v>
      </c>
      <c r="AJ187" s="22">
        <f t="shared" si="101"/>
        <v>43.41899999999999</v>
      </c>
      <c r="AK187" s="16"/>
      <c r="AL187" s="22">
        <v>0.77</v>
      </c>
      <c r="AM187" s="22">
        <f t="shared" si="102"/>
        <v>2.7180999999999997</v>
      </c>
      <c r="AN187" s="20"/>
      <c r="AO187" s="22">
        <v>0.39</v>
      </c>
      <c r="AP187" s="22">
        <f t="shared" si="103"/>
        <v>1.3767</v>
      </c>
      <c r="AQ187" s="33" t="s">
        <v>62</v>
      </c>
      <c r="AR187" s="22">
        <v>5.0000000000000001E-3</v>
      </c>
      <c r="AS187" s="22">
        <f t="shared" si="104"/>
        <v>1.7650000000000002E-2</v>
      </c>
      <c r="AT187" s="21" t="s">
        <v>62</v>
      </c>
      <c r="AU187" s="288">
        <v>0.01</v>
      </c>
      <c r="AV187" s="259">
        <f t="shared" si="105"/>
        <v>3.5300000000000005E-2</v>
      </c>
      <c r="AW187" s="21"/>
      <c r="AX187" s="267">
        <v>1.4999999999999999E-2</v>
      </c>
      <c r="AY187" s="262">
        <f t="shared" si="106"/>
        <v>5.2949999999999997E-2</v>
      </c>
      <c r="AZ187" s="20"/>
      <c r="BA187" s="267">
        <v>1.1000000000000001</v>
      </c>
      <c r="BB187" s="262">
        <f t="shared" si="107"/>
        <v>3.8830000000000005</v>
      </c>
      <c r="BC187" s="20"/>
      <c r="BD187" s="36">
        <v>0.09</v>
      </c>
      <c r="BE187" s="119">
        <f t="shared" si="108"/>
        <v>0.31769999999999998</v>
      </c>
      <c r="BF187" s="20" t="s">
        <v>62</v>
      </c>
      <c r="BG187" s="32">
        <v>0.01</v>
      </c>
      <c r="BH187" s="43">
        <f t="shared" si="109"/>
        <v>3.5300000000000005E-2</v>
      </c>
      <c r="BI187" s="21" t="s">
        <v>62</v>
      </c>
      <c r="BJ187" s="34">
        <v>0.01</v>
      </c>
      <c r="BK187" s="119">
        <f t="shared" si="110"/>
        <v>3.5300000000000005E-2</v>
      </c>
      <c r="BL187" s="20"/>
      <c r="BM187" s="36">
        <v>0.46</v>
      </c>
      <c r="BN187" s="119">
        <f t="shared" si="111"/>
        <v>1.6238000000000001</v>
      </c>
      <c r="BO187" s="18" t="s">
        <v>141</v>
      </c>
      <c r="BP187" s="183" t="s">
        <v>118</v>
      </c>
      <c r="BQ187" s="184"/>
      <c r="BR187" s="6"/>
    </row>
    <row r="188" spans="1:70" ht="15" customHeight="1" x14ac:dyDescent="0.25">
      <c r="A188" s="194">
        <f t="shared" si="85"/>
        <v>42910</v>
      </c>
      <c r="B188" s="182">
        <v>2301</v>
      </c>
      <c r="C188" s="44">
        <v>30.31</v>
      </c>
      <c r="D188" s="59">
        <v>8.18</v>
      </c>
      <c r="E188" s="14">
        <v>1</v>
      </c>
      <c r="F188" s="15">
        <v>554</v>
      </c>
      <c r="G188" s="22">
        <f t="shared" si="88"/>
        <v>554</v>
      </c>
      <c r="H188" s="119">
        <f t="shared" si="89"/>
        <v>1274.7539999999999</v>
      </c>
      <c r="I188" s="14">
        <v>1</v>
      </c>
      <c r="J188" s="15">
        <v>456</v>
      </c>
      <c r="K188" s="15">
        <f t="shared" si="90"/>
        <v>456</v>
      </c>
      <c r="L188" s="125">
        <f t="shared" si="91"/>
        <v>1049.2560000000001</v>
      </c>
      <c r="M188" s="16">
        <v>121</v>
      </c>
      <c r="N188" s="119">
        <f t="shared" si="92"/>
        <v>278.42099999999999</v>
      </c>
      <c r="O188" s="29">
        <v>88.7</v>
      </c>
      <c r="P188" s="22">
        <v>95.4</v>
      </c>
      <c r="Q188" s="15">
        <v>76</v>
      </c>
      <c r="R188" s="15">
        <f t="shared" si="93"/>
        <v>88.157894736842138</v>
      </c>
      <c r="S188" s="119">
        <f t="shared" si="86"/>
        <v>202.85131578947377</v>
      </c>
      <c r="T188" s="14">
        <v>1</v>
      </c>
      <c r="U188" s="22">
        <v>1.1000000000000001</v>
      </c>
      <c r="V188" s="22">
        <f t="shared" si="94"/>
        <v>1.1000000000000001</v>
      </c>
      <c r="W188" s="119">
        <f t="shared" si="95"/>
        <v>2.5311000000000003</v>
      </c>
      <c r="X188" s="162" t="s">
        <v>62</v>
      </c>
      <c r="Y188" s="22">
        <v>2</v>
      </c>
      <c r="Z188" s="119">
        <f t="shared" si="96"/>
        <v>4.6020000000000003</v>
      </c>
      <c r="AA188" s="160">
        <v>10.5</v>
      </c>
      <c r="AB188" s="164">
        <f t="shared" si="87"/>
        <v>24.160499999999999</v>
      </c>
      <c r="AC188" s="29">
        <v>2.5</v>
      </c>
      <c r="AD188" s="147">
        <f t="shared" si="97"/>
        <v>5.7525000000000004</v>
      </c>
      <c r="AE188" s="29">
        <v>0.1</v>
      </c>
      <c r="AF188" s="119">
        <f t="shared" si="98"/>
        <v>0.23010000000000003</v>
      </c>
      <c r="AG188" s="31">
        <v>0.2</v>
      </c>
      <c r="AH188" s="119">
        <f t="shared" si="99"/>
        <v>0.46020000000000005</v>
      </c>
      <c r="AI188" s="22">
        <f t="shared" si="100"/>
        <v>10.799999999999999</v>
      </c>
      <c r="AJ188" s="22">
        <f t="shared" si="101"/>
        <v>24.8508</v>
      </c>
      <c r="AK188" s="16"/>
      <c r="AL188" s="22">
        <v>0.72</v>
      </c>
      <c r="AM188" s="22">
        <f t="shared" si="102"/>
        <v>1.65672</v>
      </c>
      <c r="AN188" s="20"/>
      <c r="AO188" s="22">
        <v>0.45</v>
      </c>
      <c r="AP188" s="22">
        <f t="shared" si="103"/>
        <v>1.03545</v>
      </c>
      <c r="AQ188" s="33" t="s">
        <v>62</v>
      </c>
      <c r="AR188" s="22">
        <v>5.0000000000000001E-3</v>
      </c>
      <c r="AS188" s="22">
        <f t="shared" si="104"/>
        <v>1.1505000000000001E-2</v>
      </c>
      <c r="AT188" s="21" t="s">
        <v>62</v>
      </c>
      <c r="AU188" s="288">
        <v>0.01</v>
      </c>
      <c r="AV188" s="260">
        <f t="shared" si="105"/>
        <v>2.3010000000000003E-2</v>
      </c>
      <c r="AW188" s="21"/>
      <c r="AX188" s="267">
        <v>1.6E-2</v>
      </c>
      <c r="AY188" s="263">
        <f t="shared" si="106"/>
        <v>3.6816000000000002E-2</v>
      </c>
      <c r="AZ188" s="20"/>
      <c r="BA188" s="267">
        <v>0.81</v>
      </c>
      <c r="BB188" s="263">
        <f t="shared" si="107"/>
        <v>1.8638100000000002</v>
      </c>
      <c r="BC188" s="20"/>
      <c r="BD188" s="37">
        <v>0.1</v>
      </c>
      <c r="BE188" s="119">
        <f t="shared" si="108"/>
        <v>0.23010000000000003</v>
      </c>
      <c r="BF188" s="20" t="s">
        <v>62</v>
      </c>
      <c r="BG188" s="32">
        <v>0.01</v>
      </c>
      <c r="BH188" s="43">
        <f t="shared" si="109"/>
        <v>2.3010000000000003E-2</v>
      </c>
      <c r="BI188" s="21" t="s">
        <v>62</v>
      </c>
      <c r="BJ188" s="34">
        <v>0.01</v>
      </c>
      <c r="BK188" s="119">
        <f t="shared" si="110"/>
        <v>2.3010000000000003E-2</v>
      </c>
      <c r="BL188" s="20"/>
      <c r="BM188" s="36">
        <v>0.43</v>
      </c>
      <c r="BN188" s="119">
        <f t="shared" si="111"/>
        <v>0.98942999999999992</v>
      </c>
      <c r="BO188" s="18" t="s">
        <v>141</v>
      </c>
      <c r="BP188" s="183" t="s">
        <v>118</v>
      </c>
      <c r="BQ188" s="184"/>
      <c r="BR188" s="6"/>
    </row>
    <row r="189" spans="1:70" ht="15" customHeight="1" x14ac:dyDescent="0.25">
      <c r="A189" s="194">
        <f t="shared" si="85"/>
        <v>42911</v>
      </c>
      <c r="B189" s="182">
        <v>1276</v>
      </c>
      <c r="C189" s="44">
        <v>30.26</v>
      </c>
      <c r="D189" s="59">
        <v>8.33</v>
      </c>
      <c r="E189" s="14">
        <v>1</v>
      </c>
      <c r="F189" s="15">
        <v>291</v>
      </c>
      <c r="G189" s="22">
        <f t="shared" si="88"/>
        <v>291</v>
      </c>
      <c r="H189" s="119">
        <f t="shared" si="89"/>
        <v>371.31599999999997</v>
      </c>
      <c r="I189" s="14">
        <v>1</v>
      </c>
      <c r="J189" s="15">
        <v>207</v>
      </c>
      <c r="K189" s="15">
        <f t="shared" si="90"/>
        <v>207</v>
      </c>
      <c r="L189" s="125">
        <f t="shared" si="91"/>
        <v>264.13200000000001</v>
      </c>
      <c r="M189" s="16">
        <v>33</v>
      </c>
      <c r="N189" s="119">
        <f t="shared" si="92"/>
        <v>42.107999999999997</v>
      </c>
      <c r="O189" s="29">
        <v>91</v>
      </c>
      <c r="P189" s="22">
        <v>98</v>
      </c>
      <c r="Q189" s="15">
        <v>86</v>
      </c>
      <c r="R189" s="15">
        <f t="shared" si="93"/>
        <v>81.395348837209298</v>
      </c>
      <c r="S189" s="119">
        <f t="shared" si="86"/>
        <v>103.86046511627907</v>
      </c>
      <c r="T189" s="14">
        <v>1</v>
      </c>
      <c r="U189" s="22">
        <v>0.86</v>
      </c>
      <c r="V189" s="22">
        <f t="shared" si="94"/>
        <v>0.86</v>
      </c>
      <c r="W189" s="119">
        <f t="shared" si="95"/>
        <v>1.0973599999999999</v>
      </c>
      <c r="X189" s="162"/>
      <c r="Y189" s="22">
        <v>0.3</v>
      </c>
      <c r="Z189" s="119">
        <f t="shared" si="96"/>
        <v>0.38280000000000003</v>
      </c>
      <c r="AA189" s="160">
        <v>5.9</v>
      </c>
      <c r="AB189" s="164">
        <f t="shared" si="87"/>
        <v>7.5284000000000004</v>
      </c>
      <c r="AC189" s="29">
        <v>2.8</v>
      </c>
      <c r="AD189" s="147">
        <f t="shared" si="97"/>
        <v>3.5727999999999995</v>
      </c>
      <c r="AE189" s="29">
        <v>0.3</v>
      </c>
      <c r="AF189" s="119">
        <f t="shared" si="98"/>
        <v>0.38280000000000003</v>
      </c>
      <c r="AG189" s="31">
        <v>1.9</v>
      </c>
      <c r="AH189" s="119">
        <f t="shared" si="99"/>
        <v>2.4243999999999999</v>
      </c>
      <c r="AI189" s="22">
        <f t="shared" si="100"/>
        <v>8.1</v>
      </c>
      <c r="AJ189" s="22">
        <f t="shared" si="101"/>
        <v>10.335600000000001</v>
      </c>
      <c r="AK189" s="16"/>
      <c r="AL189" s="22">
        <v>0.8</v>
      </c>
      <c r="AM189" s="22">
        <f t="shared" si="102"/>
        <v>1.0208000000000002</v>
      </c>
      <c r="AN189" s="20"/>
      <c r="AO189" s="22">
        <v>0.27</v>
      </c>
      <c r="AP189" s="22">
        <f t="shared" si="103"/>
        <v>0.34452000000000005</v>
      </c>
      <c r="AQ189" s="33" t="s">
        <v>62</v>
      </c>
      <c r="AR189" s="22">
        <v>5.0000000000000001E-3</v>
      </c>
      <c r="AS189" s="22">
        <f t="shared" si="104"/>
        <v>6.3800000000000003E-3</v>
      </c>
      <c r="AT189" s="21" t="s">
        <v>62</v>
      </c>
      <c r="AU189" s="288">
        <v>0.01</v>
      </c>
      <c r="AV189" s="259">
        <f t="shared" si="105"/>
        <v>1.2760000000000001E-2</v>
      </c>
      <c r="AW189" s="21"/>
      <c r="AX189" s="267">
        <v>1.2999999999999999E-2</v>
      </c>
      <c r="AY189" s="262">
        <f t="shared" si="106"/>
        <v>1.6588000000000002E-2</v>
      </c>
      <c r="AZ189" s="20"/>
      <c r="BA189" s="267">
        <v>0.78</v>
      </c>
      <c r="BB189" s="262">
        <f t="shared" si="107"/>
        <v>0.99528000000000005</v>
      </c>
      <c r="BC189" s="20"/>
      <c r="BD189" s="36">
        <v>0.05</v>
      </c>
      <c r="BE189" s="119">
        <f t="shared" si="108"/>
        <v>6.3800000000000009E-2</v>
      </c>
      <c r="BF189" s="20" t="s">
        <v>62</v>
      </c>
      <c r="BG189" s="32">
        <v>0.01</v>
      </c>
      <c r="BH189" s="43">
        <f t="shared" si="109"/>
        <v>1.2760000000000001E-2</v>
      </c>
      <c r="BI189" s="21" t="s">
        <v>62</v>
      </c>
      <c r="BJ189" s="34">
        <v>0.01</v>
      </c>
      <c r="BK189" s="119">
        <f t="shared" si="110"/>
        <v>1.2760000000000001E-2</v>
      </c>
      <c r="BL189" s="20"/>
      <c r="BM189" s="36">
        <v>0.57999999999999996</v>
      </c>
      <c r="BN189" s="119">
        <f t="shared" si="111"/>
        <v>0.74007999999999996</v>
      </c>
      <c r="BO189" s="18" t="s">
        <v>141</v>
      </c>
      <c r="BP189" s="183" t="s">
        <v>118</v>
      </c>
      <c r="BQ189" s="184"/>
      <c r="BR189" s="6"/>
    </row>
    <row r="190" spans="1:70" ht="15" customHeight="1" x14ac:dyDescent="0.25">
      <c r="A190" s="194">
        <f t="shared" si="85"/>
        <v>42912</v>
      </c>
      <c r="B190" s="182">
        <v>3149</v>
      </c>
      <c r="C190" s="44">
        <v>28.84</v>
      </c>
      <c r="D190" s="59">
        <v>8.34</v>
      </c>
      <c r="E190" s="14">
        <v>1</v>
      </c>
      <c r="F190" s="15">
        <v>446</v>
      </c>
      <c r="G190" s="22">
        <f t="shared" si="88"/>
        <v>446</v>
      </c>
      <c r="H190" s="119">
        <f t="shared" si="89"/>
        <v>1404.454</v>
      </c>
      <c r="I190" s="14">
        <v>1</v>
      </c>
      <c r="J190" s="15">
        <v>356</v>
      </c>
      <c r="K190" s="15">
        <f t="shared" si="90"/>
        <v>356</v>
      </c>
      <c r="L190" s="125">
        <f t="shared" si="91"/>
        <v>1121.0440000000001</v>
      </c>
      <c r="M190" s="16">
        <v>100</v>
      </c>
      <c r="N190" s="119">
        <f t="shared" si="92"/>
        <v>314.89999999999998</v>
      </c>
      <c r="O190" s="29">
        <v>87.6</v>
      </c>
      <c r="P190" s="22">
        <v>94.7</v>
      </c>
      <c r="Q190" s="15">
        <v>85</v>
      </c>
      <c r="R190" s="15">
        <f t="shared" si="93"/>
        <v>83.529411764705984</v>
      </c>
      <c r="S190" s="119">
        <f t="shared" si="86"/>
        <v>263.03411764705913</v>
      </c>
      <c r="T190" s="14">
        <v>1</v>
      </c>
      <c r="U190" s="22">
        <v>1.3</v>
      </c>
      <c r="V190" s="22">
        <f t="shared" si="94"/>
        <v>1.3</v>
      </c>
      <c r="W190" s="119">
        <f t="shared" si="95"/>
        <v>4.0937000000000001</v>
      </c>
      <c r="X190" s="162" t="s">
        <v>62</v>
      </c>
      <c r="Y190" s="22">
        <v>1</v>
      </c>
      <c r="Z190" s="119">
        <f t="shared" si="96"/>
        <v>3.149</v>
      </c>
      <c r="AA190" s="160">
        <v>13.2</v>
      </c>
      <c r="AB190" s="164">
        <f t="shared" si="87"/>
        <v>41.566799999999994</v>
      </c>
      <c r="AC190" s="29">
        <v>6.5</v>
      </c>
      <c r="AD190" s="147">
        <f t="shared" si="97"/>
        <v>20.468499999999999</v>
      </c>
      <c r="AE190" s="29">
        <v>0.2</v>
      </c>
      <c r="AF190" s="119">
        <f t="shared" si="98"/>
        <v>0.62980000000000003</v>
      </c>
      <c r="AG190" s="31">
        <v>0.6</v>
      </c>
      <c r="AH190" s="119">
        <f t="shared" si="99"/>
        <v>1.8894</v>
      </c>
      <c r="AI190" s="22">
        <f t="shared" si="100"/>
        <v>13.999999999999998</v>
      </c>
      <c r="AJ190" s="22">
        <f t="shared" si="101"/>
        <v>44.085999999999991</v>
      </c>
      <c r="AK190" s="16"/>
      <c r="AL190" s="22">
        <v>0.54</v>
      </c>
      <c r="AM190" s="22">
        <f t="shared" si="102"/>
        <v>1.7004600000000001</v>
      </c>
      <c r="AN190" s="20"/>
      <c r="AO190" s="22">
        <v>0.31</v>
      </c>
      <c r="AP190" s="22">
        <f t="shared" si="103"/>
        <v>0.97618999999999989</v>
      </c>
      <c r="AQ190" s="33" t="s">
        <v>62</v>
      </c>
      <c r="AR190" s="22">
        <v>5.0000000000000001E-3</v>
      </c>
      <c r="AS190" s="22">
        <f t="shared" si="104"/>
        <v>1.5745000000000002E-2</v>
      </c>
      <c r="AT190" s="21" t="s">
        <v>62</v>
      </c>
      <c r="AU190" s="288">
        <v>0.01</v>
      </c>
      <c r="AV190" s="260">
        <f t="shared" si="105"/>
        <v>3.1490000000000004E-2</v>
      </c>
      <c r="AW190" s="21"/>
      <c r="AX190" s="267">
        <v>1.7000000000000001E-2</v>
      </c>
      <c r="AY190" s="263">
        <f t="shared" si="106"/>
        <v>5.3533000000000004E-2</v>
      </c>
      <c r="AZ190" s="20"/>
      <c r="BA190" s="267">
        <v>1.7</v>
      </c>
      <c r="BB190" s="263">
        <f t="shared" si="107"/>
        <v>5.3532999999999999</v>
      </c>
      <c r="BC190" s="20"/>
      <c r="BD190" s="37">
        <v>0.12</v>
      </c>
      <c r="BE190" s="119">
        <f t="shared" si="108"/>
        <v>0.37787999999999999</v>
      </c>
      <c r="BF190" s="20"/>
      <c r="BG190" s="32">
        <v>0.01</v>
      </c>
      <c r="BH190" s="43">
        <f t="shared" si="109"/>
        <v>3.1490000000000004E-2</v>
      </c>
      <c r="BI190" s="21" t="s">
        <v>62</v>
      </c>
      <c r="BJ190" s="34">
        <v>0.01</v>
      </c>
      <c r="BK190" s="119">
        <f t="shared" si="110"/>
        <v>3.1490000000000004E-2</v>
      </c>
      <c r="BL190" s="20"/>
      <c r="BM190" s="36">
        <v>0.48</v>
      </c>
      <c r="BN190" s="119">
        <f t="shared" si="111"/>
        <v>1.51152</v>
      </c>
      <c r="BO190" s="18" t="s">
        <v>141</v>
      </c>
      <c r="BP190" s="183" t="s">
        <v>118</v>
      </c>
      <c r="BQ190" s="184"/>
      <c r="BR190" s="6"/>
    </row>
    <row r="191" spans="1:70" ht="15" customHeight="1" x14ac:dyDescent="0.25">
      <c r="A191" s="194">
        <f t="shared" si="85"/>
        <v>42913</v>
      </c>
      <c r="B191" s="182">
        <v>3900</v>
      </c>
      <c r="C191" s="44">
        <v>24.38</v>
      </c>
      <c r="D191" s="59">
        <v>8.14</v>
      </c>
      <c r="E191" s="14">
        <v>1</v>
      </c>
      <c r="F191" s="15">
        <v>656</v>
      </c>
      <c r="G191" s="22">
        <f t="shared" si="88"/>
        <v>656</v>
      </c>
      <c r="H191" s="119">
        <f t="shared" si="89"/>
        <v>2558.4</v>
      </c>
      <c r="I191" s="14">
        <v>1</v>
      </c>
      <c r="J191" s="15">
        <v>459</v>
      </c>
      <c r="K191" s="15">
        <f t="shared" si="90"/>
        <v>459</v>
      </c>
      <c r="L191" s="125">
        <f t="shared" si="91"/>
        <v>1790.1</v>
      </c>
      <c r="M191" s="16">
        <v>132</v>
      </c>
      <c r="N191" s="119">
        <f t="shared" si="92"/>
        <v>514.79999999999995</v>
      </c>
      <c r="O191" s="29">
        <v>89.4</v>
      </c>
      <c r="P191" s="22">
        <v>101.6</v>
      </c>
      <c r="Q191" s="15">
        <v>70</v>
      </c>
      <c r="R191" s="15">
        <f t="shared" si="93"/>
        <v>174.28571428571414</v>
      </c>
      <c r="S191" s="119">
        <f t="shared" si="86"/>
        <v>679.7142857142851</v>
      </c>
      <c r="T191" s="14">
        <v>1</v>
      </c>
      <c r="U191" s="22">
        <v>1.7</v>
      </c>
      <c r="V191" s="22">
        <f t="shared" si="94"/>
        <v>1.7</v>
      </c>
      <c r="W191" s="119">
        <f t="shared" si="95"/>
        <v>6.63</v>
      </c>
      <c r="X191" s="162" t="s">
        <v>62</v>
      </c>
      <c r="Y191" s="22">
        <v>1</v>
      </c>
      <c r="Z191" s="119">
        <f t="shared" si="96"/>
        <v>3.9</v>
      </c>
      <c r="AA191" s="160">
        <v>13.6</v>
      </c>
      <c r="AB191" s="164">
        <f t="shared" si="87"/>
        <v>53.04</v>
      </c>
      <c r="AC191" s="29">
        <v>1.9</v>
      </c>
      <c r="AD191" s="147">
        <f t="shared" si="97"/>
        <v>7.41</v>
      </c>
      <c r="AE191" s="29">
        <v>0.1</v>
      </c>
      <c r="AF191" s="119">
        <f t="shared" si="98"/>
        <v>0.39</v>
      </c>
      <c r="AG191" s="31">
        <v>0.2</v>
      </c>
      <c r="AH191" s="119">
        <f t="shared" si="99"/>
        <v>0.78</v>
      </c>
      <c r="AI191" s="22">
        <f t="shared" si="100"/>
        <v>13.899999999999999</v>
      </c>
      <c r="AJ191" s="22">
        <f t="shared" si="101"/>
        <v>54.209999999999994</v>
      </c>
      <c r="AK191" s="16"/>
      <c r="AL191" s="22">
        <v>1.39</v>
      </c>
      <c r="AM191" s="22">
        <f t="shared" si="102"/>
        <v>5.4210000000000003</v>
      </c>
      <c r="AN191" s="20"/>
      <c r="AO191" s="22">
        <v>0.61</v>
      </c>
      <c r="AP191" s="22">
        <f t="shared" si="103"/>
        <v>2.379</v>
      </c>
      <c r="AQ191" s="33"/>
      <c r="AR191" s="22">
        <v>1.0999999999999999E-2</v>
      </c>
      <c r="AS191" s="22">
        <f t="shared" si="104"/>
        <v>4.2900000000000001E-2</v>
      </c>
      <c r="AT191" s="21" t="s">
        <v>62</v>
      </c>
      <c r="AU191" s="288">
        <v>0.01</v>
      </c>
      <c r="AV191" s="259">
        <f t="shared" si="105"/>
        <v>3.9E-2</v>
      </c>
      <c r="AW191" s="21"/>
      <c r="AX191" s="267">
        <v>3.2000000000000001E-2</v>
      </c>
      <c r="AY191" s="262">
        <f t="shared" si="106"/>
        <v>0.12479999999999999</v>
      </c>
      <c r="AZ191" s="20"/>
      <c r="BA191" s="267">
        <v>3.2</v>
      </c>
      <c r="BB191" s="262">
        <f t="shared" si="107"/>
        <v>12.48</v>
      </c>
      <c r="BC191" s="20"/>
      <c r="BD191" s="36">
        <v>0.12</v>
      </c>
      <c r="BE191" s="119">
        <f t="shared" si="108"/>
        <v>0.46800000000000003</v>
      </c>
      <c r="BF191" s="20"/>
      <c r="BG191" s="32">
        <v>0.01</v>
      </c>
      <c r="BH191" s="43">
        <f t="shared" si="109"/>
        <v>3.9E-2</v>
      </c>
      <c r="BI191" s="21" t="s">
        <v>62</v>
      </c>
      <c r="BJ191" s="34">
        <v>0.01</v>
      </c>
      <c r="BK191" s="119">
        <f t="shared" si="110"/>
        <v>3.9E-2</v>
      </c>
      <c r="BL191" s="20"/>
      <c r="BM191" s="36">
        <v>0.77</v>
      </c>
      <c r="BN191" s="119">
        <f t="shared" si="111"/>
        <v>3.0030000000000001</v>
      </c>
      <c r="BO191" s="18" t="s">
        <v>141</v>
      </c>
      <c r="BP191" s="183" t="s">
        <v>118</v>
      </c>
      <c r="BQ191" s="184"/>
      <c r="BR191" s="6"/>
    </row>
    <row r="192" spans="1:70" ht="15" customHeight="1" x14ac:dyDescent="0.25">
      <c r="A192" s="194">
        <f t="shared" si="85"/>
        <v>42914</v>
      </c>
      <c r="B192" s="182">
        <v>3516</v>
      </c>
      <c r="C192" s="44">
        <v>29.5</v>
      </c>
      <c r="D192" s="59">
        <v>8.36</v>
      </c>
      <c r="E192" s="14">
        <v>1</v>
      </c>
      <c r="F192" s="15">
        <v>814</v>
      </c>
      <c r="G192" s="22">
        <f t="shared" si="88"/>
        <v>814</v>
      </c>
      <c r="H192" s="119">
        <f t="shared" si="89"/>
        <v>2862.0239999999999</v>
      </c>
      <c r="I192" s="14">
        <v>1</v>
      </c>
      <c r="J192" s="15">
        <v>481</v>
      </c>
      <c r="K192" s="15">
        <f t="shared" si="90"/>
        <v>481</v>
      </c>
      <c r="L192" s="125">
        <f t="shared" si="91"/>
        <v>1691.1959999999999</v>
      </c>
      <c r="M192" s="16">
        <v>189</v>
      </c>
      <c r="N192" s="119">
        <f t="shared" si="92"/>
        <v>664.524</v>
      </c>
      <c r="O192" s="29">
        <v>89.2</v>
      </c>
      <c r="P192" s="22">
        <v>99.7</v>
      </c>
      <c r="Q192" s="15">
        <v>76</v>
      </c>
      <c r="R192" s="15">
        <f t="shared" si="93"/>
        <v>138.15789473684211</v>
      </c>
      <c r="S192" s="119">
        <f t="shared" si="86"/>
        <v>485.76315789473688</v>
      </c>
      <c r="T192" s="14">
        <v>1</v>
      </c>
      <c r="U192" s="22">
        <v>1.3</v>
      </c>
      <c r="V192" s="22">
        <f t="shared" si="94"/>
        <v>1.3</v>
      </c>
      <c r="W192" s="119">
        <f t="shared" si="95"/>
        <v>4.5708000000000002</v>
      </c>
      <c r="X192" s="162"/>
      <c r="Y192" s="22">
        <v>0.5</v>
      </c>
      <c r="Z192" s="119">
        <f t="shared" si="96"/>
        <v>1.758</v>
      </c>
      <c r="AA192" s="160">
        <v>16.5</v>
      </c>
      <c r="AB192" s="164">
        <f t="shared" si="87"/>
        <v>58.014000000000003</v>
      </c>
      <c r="AC192" s="29">
        <v>6</v>
      </c>
      <c r="AD192" s="147">
        <f t="shared" si="97"/>
        <v>21.096</v>
      </c>
      <c r="AE192" s="29">
        <v>0.1</v>
      </c>
      <c r="AF192" s="119">
        <f t="shared" si="98"/>
        <v>0.35160000000000002</v>
      </c>
      <c r="AG192" s="31">
        <v>0.2</v>
      </c>
      <c r="AH192" s="119">
        <f t="shared" si="99"/>
        <v>0.70320000000000005</v>
      </c>
      <c r="AI192" s="22">
        <f t="shared" si="100"/>
        <v>16.8</v>
      </c>
      <c r="AJ192" s="22">
        <f t="shared" si="101"/>
        <v>59.068800000000003</v>
      </c>
      <c r="AK192" s="16"/>
      <c r="AL192" s="22">
        <v>1.77</v>
      </c>
      <c r="AM192" s="22">
        <f t="shared" si="102"/>
        <v>6.2233199999999993</v>
      </c>
      <c r="AN192" s="20"/>
      <c r="AO192" s="22">
        <v>0.5</v>
      </c>
      <c r="AP192" s="22">
        <f t="shared" si="103"/>
        <v>1.758</v>
      </c>
      <c r="AQ192" s="33" t="s">
        <v>62</v>
      </c>
      <c r="AR192" s="22">
        <v>5.0000000000000001E-3</v>
      </c>
      <c r="AS192" s="22">
        <f t="shared" si="104"/>
        <v>1.7580000000000002E-2</v>
      </c>
      <c r="AT192" s="21" t="s">
        <v>62</v>
      </c>
      <c r="AU192" s="288">
        <v>0.01</v>
      </c>
      <c r="AV192" s="260">
        <f t="shared" si="105"/>
        <v>3.5160000000000004E-2</v>
      </c>
      <c r="AW192" s="21"/>
      <c r="AX192" s="267">
        <v>1.4E-2</v>
      </c>
      <c r="AY192" s="263">
        <f t="shared" si="106"/>
        <v>4.9224000000000004E-2</v>
      </c>
      <c r="AZ192" s="20"/>
      <c r="BA192" s="267">
        <v>1.7</v>
      </c>
      <c r="BB192" s="263">
        <f t="shared" si="107"/>
        <v>5.9771999999999998</v>
      </c>
      <c r="BC192" s="20"/>
      <c r="BD192" s="37">
        <v>0.13</v>
      </c>
      <c r="BE192" s="119">
        <f t="shared" si="108"/>
        <v>0.45708000000000004</v>
      </c>
      <c r="BF192" s="20" t="s">
        <v>62</v>
      </c>
      <c r="BG192" s="32">
        <v>0.01</v>
      </c>
      <c r="BH192" s="43">
        <f t="shared" si="109"/>
        <v>3.5160000000000004E-2</v>
      </c>
      <c r="BI192" s="21" t="s">
        <v>62</v>
      </c>
      <c r="BJ192" s="34">
        <v>0.01</v>
      </c>
      <c r="BK192" s="119">
        <f t="shared" si="110"/>
        <v>3.5160000000000004E-2</v>
      </c>
      <c r="BL192" s="20"/>
      <c r="BM192" s="36">
        <v>0.56999999999999995</v>
      </c>
      <c r="BN192" s="119">
        <f t="shared" si="111"/>
        <v>2.0041199999999999</v>
      </c>
      <c r="BO192" s="18" t="s">
        <v>141</v>
      </c>
      <c r="BP192" s="183" t="s">
        <v>118</v>
      </c>
      <c r="BQ192" s="184"/>
      <c r="BR192" s="6"/>
    </row>
    <row r="193" spans="1:71" ht="15" customHeight="1" x14ac:dyDescent="0.25">
      <c r="A193" s="194">
        <f t="shared" si="85"/>
        <v>42915</v>
      </c>
      <c r="B193" s="182">
        <v>3261</v>
      </c>
      <c r="C193" s="44">
        <v>34.14</v>
      </c>
      <c r="D193" s="59">
        <v>8.2899999999999991</v>
      </c>
      <c r="E193" s="14">
        <v>1</v>
      </c>
      <c r="F193" s="15">
        <v>528</v>
      </c>
      <c r="G193" s="22">
        <f t="shared" si="88"/>
        <v>528</v>
      </c>
      <c r="H193" s="119">
        <f t="shared" si="89"/>
        <v>1721.808</v>
      </c>
      <c r="I193" s="14">
        <v>1</v>
      </c>
      <c r="J193" s="15">
        <v>416</v>
      </c>
      <c r="K193" s="15">
        <f t="shared" si="90"/>
        <v>416</v>
      </c>
      <c r="L193" s="125">
        <f t="shared" si="91"/>
        <v>1356.576</v>
      </c>
      <c r="M193" s="16">
        <v>132</v>
      </c>
      <c r="N193" s="119">
        <f t="shared" si="92"/>
        <v>430.452</v>
      </c>
      <c r="O193" s="29">
        <v>88.2</v>
      </c>
      <c r="P193" s="22">
        <v>95</v>
      </c>
      <c r="Q193" s="15">
        <v>88.5</v>
      </c>
      <c r="R193" s="15">
        <f t="shared" si="93"/>
        <v>76.836158192090366</v>
      </c>
      <c r="S193" s="119">
        <f t="shared" si="86"/>
        <v>250.56271186440668</v>
      </c>
      <c r="T193" s="14">
        <v>1</v>
      </c>
      <c r="U193" s="22">
        <v>5.4</v>
      </c>
      <c r="V193" s="22">
        <f t="shared" si="94"/>
        <v>5.4</v>
      </c>
      <c r="W193" s="119">
        <f t="shared" si="95"/>
        <v>17.609400000000001</v>
      </c>
      <c r="X193" s="162" t="s">
        <v>62</v>
      </c>
      <c r="Y193" s="22">
        <v>1</v>
      </c>
      <c r="Z193" s="119">
        <f t="shared" si="96"/>
        <v>3.2610000000000001</v>
      </c>
      <c r="AA193" s="160">
        <v>13.9</v>
      </c>
      <c r="AB193" s="164">
        <f t="shared" si="87"/>
        <v>45.3279</v>
      </c>
      <c r="AC193" s="29">
        <v>7.4</v>
      </c>
      <c r="AD193" s="147">
        <f t="shared" si="97"/>
        <v>24.131400000000003</v>
      </c>
      <c r="AE193" s="29">
        <v>0.3</v>
      </c>
      <c r="AF193" s="119">
        <f t="shared" si="98"/>
        <v>0.97829999999999995</v>
      </c>
      <c r="AG193" s="31">
        <v>0.9</v>
      </c>
      <c r="AH193" s="119">
        <f t="shared" si="99"/>
        <v>2.9349000000000003</v>
      </c>
      <c r="AI193" s="22">
        <f t="shared" si="100"/>
        <v>15.100000000000001</v>
      </c>
      <c r="AJ193" s="22">
        <f t="shared" si="101"/>
        <v>49.241100000000003</v>
      </c>
      <c r="AK193" s="16"/>
      <c r="AL193" s="22">
        <v>0.37</v>
      </c>
      <c r="AM193" s="22">
        <f t="shared" si="102"/>
        <v>1.2065699999999999</v>
      </c>
      <c r="AN193" s="20"/>
      <c r="AO193" s="22">
        <v>0.38</v>
      </c>
      <c r="AP193" s="22">
        <f t="shared" si="103"/>
        <v>1.2391800000000002</v>
      </c>
      <c r="AQ193" s="33"/>
      <c r="AR193" s="22">
        <v>2.3E-2</v>
      </c>
      <c r="AS193" s="22">
        <f t="shared" si="104"/>
        <v>7.5003E-2</v>
      </c>
      <c r="AT193" s="21" t="s">
        <v>62</v>
      </c>
      <c r="AU193" s="288">
        <v>0.01</v>
      </c>
      <c r="AV193" s="259">
        <f t="shared" si="105"/>
        <v>3.261E-2</v>
      </c>
      <c r="AW193" s="21"/>
      <c r="AX193" s="267">
        <v>8.3000000000000004E-2</v>
      </c>
      <c r="AY193" s="262">
        <f t="shared" si="106"/>
        <v>0.27066299999999999</v>
      </c>
      <c r="AZ193" s="20"/>
      <c r="BA193" s="267">
        <v>0.56999999999999995</v>
      </c>
      <c r="BB193" s="262">
        <f t="shared" si="107"/>
        <v>1.8587699999999998</v>
      </c>
      <c r="BC193" s="20"/>
      <c r="BD193" s="36">
        <v>0.02</v>
      </c>
      <c r="BE193" s="119">
        <f t="shared" si="108"/>
        <v>6.522E-2</v>
      </c>
      <c r="BF193" s="20"/>
      <c r="BG193" s="32">
        <v>0.02</v>
      </c>
      <c r="BH193" s="43">
        <f t="shared" si="109"/>
        <v>6.522E-2</v>
      </c>
      <c r="BI193" s="21"/>
      <c r="BJ193" s="34">
        <v>0.02</v>
      </c>
      <c r="BK193" s="119">
        <f t="shared" si="110"/>
        <v>6.522E-2</v>
      </c>
      <c r="BL193" s="20"/>
      <c r="BM193" s="36">
        <v>0.21</v>
      </c>
      <c r="BN193" s="119">
        <f t="shared" si="111"/>
        <v>0.68480999999999992</v>
      </c>
      <c r="BO193" s="18" t="s">
        <v>141</v>
      </c>
      <c r="BP193" s="183" t="s">
        <v>118</v>
      </c>
      <c r="BQ193" s="184"/>
      <c r="BR193" s="6"/>
    </row>
    <row r="194" spans="1:71" s="24" customFormat="1" ht="15" customHeight="1" x14ac:dyDescent="0.25">
      <c r="A194" s="194">
        <f t="shared" si="85"/>
        <v>42916</v>
      </c>
      <c r="B194" s="326">
        <v>2963</v>
      </c>
      <c r="C194" s="44">
        <v>31.18</v>
      </c>
      <c r="D194" s="291">
        <v>7.58</v>
      </c>
      <c r="E194" s="292">
        <v>1</v>
      </c>
      <c r="F194" s="293">
        <v>649</v>
      </c>
      <c r="G194" s="294">
        <f t="shared" si="88"/>
        <v>649</v>
      </c>
      <c r="H194" s="119">
        <f t="shared" si="89"/>
        <v>1922.9870000000001</v>
      </c>
      <c r="I194" s="292">
        <v>1</v>
      </c>
      <c r="J194" s="293">
        <v>597</v>
      </c>
      <c r="K194" s="293">
        <f t="shared" si="90"/>
        <v>597</v>
      </c>
      <c r="L194" s="295">
        <f t="shared" si="91"/>
        <v>1768.9110000000001</v>
      </c>
      <c r="M194" s="16">
        <v>143</v>
      </c>
      <c r="N194" s="119">
        <f t="shared" si="92"/>
        <v>423.709</v>
      </c>
      <c r="O194" s="296">
        <v>89.8</v>
      </c>
      <c r="P194" s="294">
        <v>99.8</v>
      </c>
      <c r="Q194" s="293">
        <v>100</v>
      </c>
      <c r="R194" s="293">
        <f t="shared" si="93"/>
        <v>100</v>
      </c>
      <c r="S194" s="119">
        <f t="shared" si="86"/>
        <v>296.3</v>
      </c>
      <c r="T194" s="292">
        <v>1</v>
      </c>
      <c r="U194" s="294">
        <v>1.1000000000000001</v>
      </c>
      <c r="V194" s="294">
        <f t="shared" si="94"/>
        <v>1.1000000000000001</v>
      </c>
      <c r="W194" s="119">
        <f t="shared" si="95"/>
        <v>3.2593000000000001</v>
      </c>
      <c r="X194" s="162" t="s">
        <v>62</v>
      </c>
      <c r="Y194" s="294">
        <v>1</v>
      </c>
      <c r="Z194" s="119">
        <f t="shared" si="96"/>
        <v>2.9630000000000001</v>
      </c>
      <c r="AA194" s="160">
        <v>12.1</v>
      </c>
      <c r="AB194" s="164">
        <f t="shared" si="87"/>
        <v>35.852299999999993</v>
      </c>
      <c r="AC194" s="323">
        <v>2.8</v>
      </c>
      <c r="AD194" s="147">
        <f t="shared" si="97"/>
        <v>8.2964000000000002</v>
      </c>
      <c r="AE194" s="323">
        <v>0.1</v>
      </c>
      <c r="AF194" s="119">
        <f t="shared" si="98"/>
        <v>0.29630000000000001</v>
      </c>
      <c r="AG194" s="325">
        <v>0.2</v>
      </c>
      <c r="AH194" s="119">
        <f t="shared" si="99"/>
        <v>0.59260000000000002</v>
      </c>
      <c r="AI194" s="294">
        <f t="shared" si="100"/>
        <v>12.399999999999999</v>
      </c>
      <c r="AJ194" s="294">
        <f t="shared" si="101"/>
        <v>36.741199999999999</v>
      </c>
      <c r="AK194" s="16"/>
      <c r="AL194" s="294">
        <v>0.96</v>
      </c>
      <c r="AM194" s="294">
        <f t="shared" si="102"/>
        <v>2.8444799999999999</v>
      </c>
      <c r="AN194" s="299"/>
      <c r="AO194" s="294">
        <v>0.35</v>
      </c>
      <c r="AP194" s="294">
        <f t="shared" si="103"/>
        <v>1.03705</v>
      </c>
      <c r="AQ194" s="300"/>
      <c r="AR194" s="294">
        <v>8.0000000000000002E-3</v>
      </c>
      <c r="AS194" s="294">
        <f t="shared" si="104"/>
        <v>2.3703999999999999E-2</v>
      </c>
      <c r="AT194" s="301" t="s">
        <v>62</v>
      </c>
      <c r="AU194" s="297">
        <v>0.01</v>
      </c>
      <c r="AV194" s="303">
        <f t="shared" si="105"/>
        <v>2.963E-2</v>
      </c>
      <c r="AW194" s="301"/>
      <c r="AX194" s="312">
        <v>2.4E-2</v>
      </c>
      <c r="AY194" s="160">
        <f t="shared" si="106"/>
        <v>7.1111999999999995E-2</v>
      </c>
      <c r="AZ194" s="299"/>
      <c r="BA194" s="312">
        <v>1.5</v>
      </c>
      <c r="BB194" s="160">
        <f t="shared" si="107"/>
        <v>4.4444999999999997</v>
      </c>
      <c r="BC194" s="299"/>
      <c r="BD194" s="313">
        <v>0.12</v>
      </c>
      <c r="BE194" s="119">
        <f t="shared" si="108"/>
        <v>0.35555999999999999</v>
      </c>
      <c r="BF194" s="299"/>
      <c r="BG194" s="314">
        <v>0.01</v>
      </c>
      <c r="BH194" s="43">
        <f t="shared" si="109"/>
        <v>2.963E-2</v>
      </c>
      <c r="BI194" s="301" t="s">
        <v>62</v>
      </c>
      <c r="BJ194" s="315">
        <v>0.01</v>
      </c>
      <c r="BK194" s="119">
        <f t="shared" si="110"/>
        <v>2.963E-2</v>
      </c>
      <c r="BL194" s="299"/>
      <c r="BM194" s="316">
        <v>0.45</v>
      </c>
      <c r="BN194" s="119">
        <f t="shared" si="111"/>
        <v>1.33335</v>
      </c>
      <c r="BO194" s="18" t="s">
        <v>141</v>
      </c>
      <c r="BP194" s="183" t="s">
        <v>118</v>
      </c>
      <c r="BQ194" s="305"/>
      <c r="BR194" s="306"/>
      <c r="BS194" s="7"/>
    </row>
    <row r="195" spans="1:71" s="24" customFormat="1" ht="15" customHeight="1" x14ac:dyDescent="0.25">
      <c r="A195" s="28">
        <f t="shared" si="85"/>
        <v>42917</v>
      </c>
      <c r="B195" s="350">
        <v>2431</v>
      </c>
      <c r="C195" s="44">
        <v>24.46</v>
      </c>
      <c r="D195" s="291">
        <v>7.22</v>
      </c>
      <c r="E195" s="292">
        <v>1</v>
      </c>
      <c r="F195" s="293">
        <v>551</v>
      </c>
      <c r="G195" s="294">
        <f t="shared" si="88"/>
        <v>551</v>
      </c>
      <c r="H195" s="119">
        <f t="shared" si="89"/>
        <v>1339.481</v>
      </c>
      <c r="I195" s="292">
        <v>1</v>
      </c>
      <c r="J195" s="293">
        <v>493</v>
      </c>
      <c r="K195" s="293">
        <f t="shared" si="90"/>
        <v>493</v>
      </c>
      <c r="L195" s="295">
        <f t="shared" si="91"/>
        <v>1198.4829999999999</v>
      </c>
      <c r="M195" s="16">
        <v>89</v>
      </c>
      <c r="N195" s="119">
        <f t="shared" si="92"/>
        <v>216.35900000000001</v>
      </c>
      <c r="O195" s="296">
        <v>86.5</v>
      </c>
      <c r="P195" s="294">
        <v>96.7</v>
      </c>
      <c r="Q195" s="293">
        <v>96</v>
      </c>
      <c r="R195" s="293">
        <f t="shared" si="93"/>
        <v>106.25000000000004</v>
      </c>
      <c r="S195" s="119">
        <f t="shared" si="86"/>
        <v>258.2937500000001</v>
      </c>
      <c r="T195" s="292">
        <v>1</v>
      </c>
      <c r="U195" s="317">
        <v>0.85</v>
      </c>
      <c r="V195" s="294">
        <f t="shared" si="94"/>
        <v>0.85</v>
      </c>
      <c r="W195" s="119">
        <f t="shared" si="95"/>
        <v>2.0663499999999999</v>
      </c>
      <c r="X195" s="162" t="s">
        <v>62</v>
      </c>
      <c r="Y195" s="294">
        <v>1</v>
      </c>
      <c r="Z195" s="119">
        <f t="shared" si="96"/>
        <v>2.431</v>
      </c>
      <c r="AA195" s="317">
        <v>11.9</v>
      </c>
      <c r="AB195" s="164">
        <f t="shared" si="87"/>
        <v>28.928900000000002</v>
      </c>
      <c r="AC195" s="351">
        <v>2.5499999999999998</v>
      </c>
      <c r="AD195" s="147">
        <f t="shared" si="97"/>
        <v>6.1990499999999988</v>
      </c>
      <c r="AE195" s="364">
        <v>0.1</v>
      </c>
      <c r="AF195" s="119">
        <f t="shared" si="98"/>
        <v>0.24310000000000001</v>
      </c>
      <c r="AG195" s="360">
        <v>0.2</v>
      </c>
      <c r="AH195" s="119">
        <f t="shared" si="99"/>
        <v>0.48620000000000002</v>
      </c>
      <c r="AI195" s="294">
        <f t="shared" si="100"/>
        <v>12.2</v>
      </c>
      <c r="AJ195" s="294">
        <f t="shared" si="101"/>
        <v>29.658199999999997</v>
      </c>
      <c r="AK195" s="16"/>
      <c r="AL195" s="317">
        <v>1.06</v>
      </c>
      <c r="AM195" s="294">
        <f t="shared" si="102"/>
        <v>2.5768599999999999</v>
      </c>
      <c r="AN195" s="299"/>
      <c r="AO195" s="317">
        <v>0.25</v>
      </c>
      <c r="AP195" s="294">
        <f t="shared" si="103"/>
        <v>0.60775000000000001</v>
      </c>
      <c r="AQ195" s="300" t="s">
        <v>62</v>
      </c>
      <c r="AR195" s="317">
        <v>5.0000000000000001E-3</v>
      </c>
      <c r="AS195" s="294">
        <f t="shared" si="104"/>
        <v>1.2155000000000001E-2</v>
      </c>
      <c r="AT195" s="301" t="s">
        <v>62</v>
      </c>
      <c r="AU195" s="297">
        <v>0.01</v>
      </c>
      <c r="AV195" s="320">
        <f t="shared" si="105"/>
        <v>2.4310000000000002E-2</v>
      </c>
      <c r="AW195" s="301"/>
      <c r="AX195" s="318">
        <v>1.4E-2</v>
      </c>
      <c r="AY195" s="321">
        <f t="shared" si="106"/>
        <v>3.4034000000000002E-2</v>
      </c>
      <c r="AZ195" s="299"/>
      <c r="BA195" s="317">
        <v>0.74</v>
      </c>
      <c r="BB195" s="321">
        <f t="shared" si="107"/>
        <v>1.79894</v>
      </c>
      <c r="BC195" s="299"/>
      <c r="BD195" s="317">
        <v>0.11</v>
      </c>
      <c r="BE195" s="119">
        <f t="shared" si="108"/>
        <v>0.26741000000000004</v>
      </c>
      <c r="BF195" s="299" t="s">
        <v>62</v>
      </c>
      <c r="BG195" s="314">
        <v>0.01</v>
      </c>
      <c r="BH195" s="43">
        <f t="shared" si="109"/>
        <v>2.4310000000000002E-2</v>
      </c>
      <c r="BI195" s="301" t="s">
        <v>62</v>
      </c>
      <c r="BJ195" s="315">
        <v>0.01</v>
      </c>
      <c r="BK195" s="119">
        <f t="shared" si="110"/>
        <v>2.4310000000000002E-2</v>
      </c>
      <c r="BL195" s="299"/>
      <c r="BM195" s="317">
        <v>0.33</v>
      </c>
      <c r="BN195" s="119">
        <f t="shared" si="111"/>
        <v>0.80223</v>
      </c>
      <c r="BO195" s="18" t="s">
        <v>141</v>
      </c>
      <c r="BP195" s="183" t="s">
        <v>118</v>
      </c>
      <c r="BQ195" s="305"/>
      <c r="BR195" s="306"/>
      <c r="BS195" s="7"/>
    </row>
    <row r="196" spans="1:71" ht="15" customHeight="1" x14ac:dyDescent="0.25">
      <c r="A196" s="28">
        <f t="shared" si="85"/>
        <v>42918</v>
      </c>
      <c r="B196" s="327">
        <v>1365</v>
      </c>
      <c r="C196" s="44">
        <v>22.12</v>
      </c>
      <c r="D196" s="59">
        <v>7.98</v>
      </c>
      <c r="E196" s="14">
        <v>1</v>
      </c>
      <c r="F196" s="15">
        <v>457</v>
      </c>
      <c r="G196" s="22">
        <f t="shared" si="88"/>
        <v>457</v>
      </c>
      <c r="H196" s="119">
        <f t="shared" si="89"/>
        <v>623.80499999999995</v>
      </c>
      <c r="I196" s="14">
        <v>1</v>
      </c>
      <c r="J196" s="15">
        <v>318</v>
      </c>
      <c r="K196" s="15">
        <f t="shared" si="90"/>
        <v>318</v>
      </c>
      <c r="L196" s="125">
        <f t="shared" si="91"/>
        <v>434.07</v>
      </c>
      <c r="M196" s="16">
        <v>63</v>
      </c>
      <c r="N196" s="119">
        <f t="shared" si="92"/>
        <v>85.995000000000005</v>
      </c>
      <c r="O196" s="29">
        <v>89.8</v>
      </c>
      <c r="P196" s="22">
        <v>99.8</v>
      </c>
      <c r="Q196" s="15">
        <v>100</v>
      </c>
      <c r="R196" s="15">
        <f t="shared" si="93"/>
        <v>100</v>
      </c>
      <c r="S196" s="119">
        <f t="shared" si="86"/>
        <v>136.5</v>
      </c>
      <c r="T196" s="14">
        <v>1</v>
      </c>
      <c r="U196" s="289">
        <v>1.3</v>
      </c>
      <c r="V196" s="22">
        <f t="shared" si="94"/>
        <v>1.3</v>
      </c>
      <c r="W196" s="119">
        <f t="shared" si="95"/>
        <v>1.7745</v>
      </c>
      <c r="X196" s="162" t="s">
        <v>62</v>
      </c>
      <c r="Y196" s="22">
        <v>0.4</v>
      </c>
      <c r="Z196" s="119">
        <f t="shared" si="96"/>
        <v>0.54600000000000004</v>
      </c>
      <c r="AA196" s="317">
        <v>11.7</v>
      </c>
      <c r="AB196" s="164">
        <f t="shared" si="87"/>
        <v>15.970499999999998</v>
      </c>
      <c r="AC196" s="324">
        <v>3.21</v>
      </c>
      <c r="AD196" s="147">
        <f t="shared" si="97"/>
        <v>4.3816499999999996</v>
      </c>
      <c r="AE196" s="365">
        <v>0.124</v>
      </c>
      <c r="AF196" s="119">
        <f t="shared" si="98"/>
        <v>0.16925999999999999</v>
      </c>
      <c r="AG196" s="361">
        <v>0.222</v>
      </c>
      <c r="AH196" s="119">
        <f t="shared" si="99"/>
        <v>0.30303000000000002</v>
      </c>
      <c r="AI196" s="22">
        <f t="shared" si="100"/>
        <v>12.045999999999999</v>
      </c>
      <c r="AJ196" s="22">
        <f t="shared" si="101"/>
        <v>16.442790000000002</v>
      </c>
      <c r="AK196" s="16"/>
      <c r="AL196" s="289">
        <v>2.1</v>
      </c>
      <c r="AM196" s="22">
        <f t="shared" si="102"/>
        <v>2.8664999999999998</v>
      </c>
      <c r="AN196" s="20"/>
      <c r="AO196" s="317">
        <v>0.27</v>
      </c>
      <c r="AP196" s="22">
        <f t="shared" si="103"/>
        <v>0.36854999999999999</v>
      </c>
      <c r="AQ196" s="33"/>
      <c r="AR196" s="317">
        <v>7.0000000000000001E-3</v>
      </c>
      <c r="AS196" s="294">
        <f t="shared" si="104"/>
        <v>9.5549999999999993E-3</v>
      </c>
      <c r="AT196" s="21" t="s">
        <v>62</v>
      </c>
      <c r="AU196" s="288">
        <v>0.01</v>
      </c>
      <c r="AV196" s="260">
        <f t="shared" si="105"/>
        <v>1.3650000000000001E-2</v>
      </c>
      <c r="AW196" s="21"/>
      <c r="AX196" s="318">
        <v>2.1999999999999999E-2</v>
      </c>
      <c r="AY196" s="263">
        <f t="shared" si="106"/>
        <v>3.0029999999999998E-2</v>
      </c>
      <c r="AZ196" s="20"/>
      <c r="BA196" s="317">
        <v>1.2</v>
      </c>
      <c r="BB196" s="263">
        <f t="shared" si="107"/>
        <v>1.6379999999999999</v>
      </c>
      <c r="BC196" s="20"/>
      <c r="BD196" s="289">
        <v>0.08</v>
      </c>
      <c r="BE196" s="119">
        <f t="shared" si="108"/>
        <v>0.10920000000000001</v>
      </c>
      <c r="BF196" s="20" t="s">
        <v>62</v>
      </c>
      <c r="BG196" s="32">
        <v>0.01</v>
      </c>
      <c r="BH196" s="43">
        <f t="shared" si="109"/>
        <v>1.3650000000000001E-2</v>
      </c>
      <c r="BI196" s="21" t="s">
        <v>62</v>
      </c>
      <c r="BJ196" s="34">
        <v>0.01</v>
      </c>
      <c r="BK196" s="119">
        <f t="shared" si="110"/>
        <v>1.3650000000000001E-2</v>
      </c>
      <c r="BL196" s="20"/>
      <c r="BM196" s="289">
        <v>0.42</v>
      </c>
      <c r="BN196" s="119">
        <f t="shared" si="111"/>
        <v>0.57329999999999992</v>
      </c>
      <c r="BO196" s="18" t="s">
        <v>141</v>
      </c>
      <c r="BP196" s="183" t="s">
        <v>118</v>
      </c>
      <c r="BQ196" s="184"/>
      <c r="BR196" s="6"/>
    </row>
    <row r="197" spans="1:71" ht="15" customHeight="1" x14ac:dyDescent="0.25">
      <c r="A197" s="28">
        <f t="shared" si="85"/>
        <v>42919</v>
      </c>
      <c r="B197" s="327">
        <v>3243</v>
      </c>
      <c r="C197" s="44">
        <v>22.94</v>
      </c>
      <c r="D197" s="59">
        <v>7.93</v>
      </c>
      <c r="E197" s="14">
        <v>1</v>
      </c>
      <c r="F197" s="15">
        <v>540</v>
      </c>
      <c r="G197" s="22">
        <f t="shared" si="88"/>
        <v>540</v>
      </c>
      <c r="H197" s="119">
        <f t="shared" si="89"/>
        <v>1751.22</v>
      </c>
      <c r="I197" s="14">
        <v>1</v>
      </c>
      <c r="J197" s="15">
        <v>496</v>
      </c>
      <c r="K197" s="15">
        <f t="shared" si="90"/>
        <v>496</v>
      </c>
      <c r="L197" s="125">
        <f t="shared" si="91"/>
        <v>1608.528</v>
      </c>
      <c r="M197" s="16">
        <v>101</v>
      </c>
      <c r="N197" s="119">
        <f t="shared" si="92"/>
        <v>327.54300000000001</v>
      </c>
      <c r="O197" s="29">
        <v>87.1</v>
      </c>
      <c r="P197" s="22">
        <v>94.9</v>
      </c>
      <c r="Q197" s="15">
        <v>84</v>
      </c>
      <c r="R197" s="15">
        <f t="shared" si="93"/>
        <v>92.857142857142989</v>
      </c>
      <c r="S197" s="119">
        <f t="shared" si="86"/>
        <v>301.1357142857147</v>
      </c>
      <c r="T197" s="14">
        <v>1</v>
      </c>
      <c r="U197" s="289">
        <v>1.5</v>
      </c>
      <c r="V197" s="22">
        <f t="shared" si="94"/>
        <v>1.5</v>
      </c>
      <c r="W197" s="119">
        <f t="shared" si="95"/>
        <v>4.8644999999999996</v>
      </c>
      <c r="X197" s="162" t="s">
        <v>62</v>
      </c>
      <c r="Y197" s="22">
        <v>0.4</v>
      </c>
      <c r="Z197" s="119">
        <f t="shared" si="96"/>
        <v>1.2972000000000001</v>
      </c>
      <c r="AA197" s="317">
        <v>22.7</v>
      </c>
      <c r="AB197" s="164">
        <f t="shared" si="87"/>
        <v>73.616099999999989</v>
      </c>
      <c r="AC197" s="324">
        <v>13.43</v>
      </c>
      <c r="AD197" s="147">
        <f t="shared" si="97"/>
        <v>43.553489999999996</v>
      </c>
      <c r="AE197" s="365">
        <v>0.1</v>
      </c>
      <c r="AF197" s="119">
        <f t="shared" si="98"/>
        <v>0.32430000000000003</v>
      </c>
      <c r="AG197" s="361">
        <v>0.2</v>
      </c>
      <c r="AH197" s="119">
        <f t="shared" si="99"/>
        <v>0.64860000000000007</v>
      </c>
      <c r="AI197" s="22">
        <f t="shared" si="100"/>
        <v>23</v>
      </c>
      <c r="AJ197" s="22">
        <f t="shared" si="101"/>
        <v>74.588999999999999</v>
      </c>
      <c r="AK197" s="16"/>
      <c r="AL197" s="289">
        <v>0.89</v>
      </c>
      <c r="AM197" s="22">
        <f t="shared" si="102"/>
        <v>2.8862700000000001</v>
      </c>
      <c r="AN197" s="20"/>
      <c r="AO197" s="317">
        <v>0.28000000000000003</v>
      </c>
      <c r="AP197" s="22">
        <f t="shared" si="103"/>
        <v>0.90804000000000007</v>
      </c>
      <c r="AQ197" s="33" t="s">
        <v>62</v>
      </c>
      <c r="AR197" s="317">
        <v>5.0000000000000001E-3</v>
      </c>
      <c r="AS197" s="294">
        <f t="shared" si="104"/>
        <v>1.6215E-2</v>
      </c>
      <c r="AT197" s="21" t="s">
        <v>62</v>
      </c>
      <c r="AU197" s="288">
        <v>0.01</v>
      </c>
      <c r="AV197" s="259">
        <f t="shared" si="105"/>
        <v>3.243E-2</v>
      </c>
      <c r="AW197" s="21"/>
      <c r="AX197" s="318">
        <v>1.7000000000000001E-2</v>
      </c>
      <c r="AY197" s="262">
        <f t="shared" si="106"/>
        <v>5.5131000000000006E-2</v>
      </c>
      <c r="AZ197" s="20"/>
      <c r="BA197" s="317">
        <v>0.89</v>
      </c>
      <c r="BB197" s="262">
        <f t="shared" si="107"/>
        <v>2.8862700000000001</v>
      </c>
      <c r="BC197" s="20"/>
      <c r="BD197" s="289">
        <v>0.14000000000000001</v>
      </c>
      <c r="BE197" s="119">
        <f t="shared" si="108"/>
        <v>0.45402000000000003</v>
      </c>
      <c r="BF197" s="20" t="s">
        <v>62</v>
      </c>
      <c r="BG197" s="32">
        <v>0.01</v>
      </c>
      <c r="BH197" s="43">
        <f t="shared" si="109"/>
        <v>3.243E-2</v>
      </c>
      <c r="BI197" s="21" t="s">
        <v>62</v>
      </c>
      <c r="BJ197" s="34">
        <v>0.01</v>
      </c>
      <c r="BK197" s="119">
        <f t="shared" si="110"/>
        <v>3.243E-2</v>
      </c>
      <c r="BL197" s="20"/>
      <c r="BM197" s="289">
        <v>0.42</v>
      </c>
      <c r="BN197" s="119">
        <f t="shared" si="111"/>
        <v>1.36206</v>
      </c>
      <c r="BO197" s="18" t="s">
        <v>141</v>
      </c>
      <c r="BP197" s="183" t="s">
        <v>118</v>
      </c>
      <c r="BQ197" s="184"/>
      <c r="BR197" s="6"/>
    </row>
    <row r="198" spans="1:71" ht="15" customHeight="1" x14ac:dyDescent="0.25">
      <c r="A198" s="28">
        <f t="shared" si="85"/>
        <v>42920</v>
      </c>
      <c r="B198" s="327">
        <v>3242</v>
      </c>
      <c r="C198" s="44">
        <v>25.02</v>
      </c>
      <c r="D198" s="59">
        <v>7.74</v>
      </c>
      <c r="E198" s="14">
        <v>1</v>
      </c>
      <c r="F198" s="15">
        <v>656</v>
      </c>
      <c r="G198" s="22">
        <f t="shared" si="88"/>
        <v>656</v>
      </c>
      <c r="H198" s="119">
        <f t="shared" si="89"/>
        <v>2126.752</v>
      </c>
      <c r="I198" s="14">
        <v>1</v>
      </c>
      <c r="J198" s="15">
        <v>604</v>
      </c>
      <c r="K198" s="15">
        <f t="shared" si="90"/>
        <v>604</v>
      </c>
      <c r="L198" s="125">
        <f t="shared" si="91"/>
        <v>1958.1679999999999</v>
      </c>
      <c r="M198" s="16">
        <v>337</v>
      </c>
      <c r="N198" s="119">
        <f t="shared" si="92"/>
        <v>1092.5540000000001</v>
      </c>
      <c r="O198" s="29">
        <v>89.1</v>
      </c>
      <c r="P198" s="22">
        <v>108.2</v>
      </c>
      <c r="Q198" s="15">
        <v>96</v>
      </c>
      <c r="R198" s="15">
        <f t="shared" si="93"/>
        <v>198.9583333333334</v>
      </c>
      <c r="S198" s="119">
        <f t="shared" si="86"/>
        <v>645.0229166666669</v>
      </c>
      <c r="T198" s="14">
        <v>1</v>
      </c>
      <c r="U198" s="289">
        <v>3.2</v>
      </c>
      <c r="V198" s="22">
        <f t="shared" si="94"/>
        <v>3.2</v>
      </c>
      <c r="W198" s="119">
        <f t="shared" si="95"/>
        <v>10.374400000000001</v>
      </c>
      <c r="X198" s="162" t="s">
        <v>62</v>
      </c>
      <c r="Y198" s="22">
        <v>1</v>
      </c>
      <c r="Z198" s="119">
        <f t="shared" si="96"/>
        <v>3.242</v>
      </c>
      <c r="AA198" s="317">
        <v>36.4</v>
      </c>
      <c r="AB198" s="164">
        <f t="shared" si="87"/>
        <v>118.00879999999999</v>
      </c>
      <c r="AC198" s="324">
        <v>18.52</v>
      </c>
      <c r="AD198" s="147">
        <f t="shared" si="97"/>
        <v>60.041839999999993</v>
      </c>
      <c r="AE198" s="365">
        <v>0.121</v>
      </c>
      <c r="AF198" s="119">
        <f t="shared" si="98"/>
        <v>0.39228199999999996</v>
      </c>
      <c r="AG198" s="361">
        <v>0.2</v>
      </c>
      <c r="AH198" s="119">
        <f t="shared" si="99"/>
        <v>0.64840000000000009</v>
      </c>
      <c r="AI198" s="22">
        <f t="shared" si="100"/>
        <v>36.721000000000004</v>
      </c>
      <c r="AJ198" s="22">
        <f t="shared" si="101"/>
        <v>119.04948200000001</v>
      </c>
      <c r="AK198" s="16"/>
      <c r="AL198" s="289">
        <v>0.68</v>
      </c>
      <c r="AM198" s="22">
        <f t="shared" si="102"/>
        <v>2.2045599999999999</v>
      </c>
      <c r="AN198" s="20"/>
      <c r="AO198" s="317">
        <v>0.55000000000000004</v>
      </c>
      <c r="AP198" s="22">
        <f t="shared" si="103"/>
        <v>1.7831000000000001</v>
      </c>
      <c r="AQ198" s="33"/>
      <c r="AR198" s="317">
        <v>1.4E-2</v>
      </c>
      <c r="AS198" s="294">
        <f t="shared" si="104"/>
        <v>4.5387999999999998E-2</v>
      </c>
      <c r="AT198" s="21" t="s">
        <v>62</v>
      </c>
      <c r="AU198" s="288">
        <v>0.01</v>
      </c>
      <c r="AV198" s="260">
        <f t="shared" si="105"/>
        <v>3.2420000000000004E-2</v>
      </c>
      <c r="AW198" s="21"/>
      <c r="AX198" s="318">
        <v>3.4000000000000002E-2</v>
      </c>
      <c r="AY198" s="263">
        <f t="shared" si="106"/>
        <v>0.11022800000000001</v>
      </c>
      <c r="AZ198" s="20"/>
      <c r="BA198" s="317">
        <v>4.9000000000000004</v>
      </c>
      <c r="BB198" s="263">
        <f t="shared" si="107"/>
        <v>15.885800000000001</v>
      </c>
      <c r="BC198" s="20"/>
      <c r="BD198" s="289">
        <v>0.27</v>
      </c>
      <c r="BE198" s="119">
        <f t="shared" si="108"/>
        <v>0.87534000000000001</v>
      </c>
      <c r="BF198" s="20"/>
      <c r="BG198" s="32">
        <v>0.02</v>
      </c>
      <c r="BH198" s="43">
        <f t="shared" si="109"/>
        <v>6.4840000000000009E-2</v>
      </c>
      <c r="BI198" s="21" t="s">
        <v>62</v>
      </c>
      <c r="BJ198" s="34">
        <v>0.01</v>
      </c>
      <c r="BK198" s="119">
        <f t="shared" si="110"/>
        <v>3.2420000000000004E-2</v>
      </c>
      <c r="BL198" s="20"/>
      <c r="BM198" s="289">
        <v>0.75</v>
      </c>
      <c r="BN198" s="119">
        <f t="shared" si="111"/>
        <v>2.4315000000000002</v>
      </c>
      <c r="BO198" s="18" t="s">
        <v>141</v>
      </c>
      <c r="BP198" s="183" t="s">
        <v>118</v>
      </c>
      <c r="BQ198" s="184"/>
      <c r="BR198" s="6" t="s">
        <v>126</v>
      </c>
    </row>
    <row r="199" spans="1:71" ht="15" customHeight="1" x14ac:dyDescent="0.25">
      <c r="A199" s="28">
        <f t="shared" si="85"/>
        <v>42921</v>
      </c>
      <c r="B199" s="327">
        <v>3246</v>
      </c>
      <c r="C199" s="44">
        <v>25.66</v>
      </c>
      <c r="D199" s="59">
        <v>7.94</v>
      </c>
      <c r="E199" s="14">
        <v>1</v>
      </c>
      <c r="F199" s="15">
        <v>756</v>
      </c>
      <c r="G199" s="22">
        <f t="shared" si="88"/>
        <v>756</v>
      </c>
      <c r="H199" s="119">
        <f t="shared" si="89"/>
        <v>2453.9760000000001</v>
      </c>
      <c r="I199" s="14">
        <v>1</v>
      </c>
      <c r="J199" s="15">
        <v>697</v>
      </c>
      <c r="K199" s="15">
        <f t="shared" si="90"/>
        <v>697</v>
      </c>
      <c r="L199" s="125">
        <f t="shared" si="91"/>
        <v>2262.462</v>
      </c>
      <c r="M199" s="16">
        <v>235</v>
      </c>
      <c r="N199" s="119">
        <f t="shared" si="92"/>
        <v>762.81</v>
      </c>
      <c r="O199" s="29">
        <v>89.3</v>
      </c>
      <c r="P199" s="22">
        <v>98.3</v>
      </c>
      <c r="Q199" s="15">
        <v>97</v>
      </c>
      <c r="R199" s="15">
        <f t="shared" si="93"/>
        <v>92.783505154639172</v>
      </c>
      <c r="S199" s="119">
        <f t="shared" si="86"/>
        <v>301.17525773195877</v>
      </c>
      <c r="T199" s="14">
        <v>1</v>
      </c>
      <c r="U199" s="289">
        <v>1.5</v>
      </c>
      <c r="V199" s="22">
        <f t="shared" si="94"/>
        <v>1.5</v>
      </c>
      <c r="W199" s="119">
        <f t="shared" si="95"/>
        <v>4.8689999999999998</v>
      </c>
      <c r="X199" s="162" t="s">
        <v>62</v>
      </c>
      <c r="Y199" s="22">
        <v>0.4</v>
      </c>
      <c r="Z199" s="119">
        <f t="shared" si="96"/>
        <v>1.2984</v>
      </c>
      <c r="AA199" s="317">
        <v>26.6</v>
      </c>
      <c r="AB199" s="164">
        <f t="shared" si="87"/>
        <v>86.343600000000009</v>
      </c>
      <c r="AC199" s="324">
        <v>14.06</v>
      </c>
      <c r="AD199" s="147">
        <f t="shared" si="97"/>
        <v>45.638760000000005</v>
      </c>
      <c r="AE199" s="365">
        <v>0.1</v>
      </c>
      <c r="AF199" s="119">
        <f t="shared" si="98"/>
        <v>0.3246</v>
      </c>
      <c r="AG199" s="361">
        <v>0.2</v>
      </c>
      <c r="AH199" s="119">
        <f t="shared" si="99"/>
        <v>0.6492</v>
      </c>
      <c r="AI199" s="22">
        <f t="shared" si="100"/>
        <v>26.900000000000002</v>
      </c>
      <c r="AJ199" s="22">
        <f t="shared" si="101"/>
        <v>87.317400000000006</v>
      </c>
      <c r="AK199" s="16"/>
      <c r="AL199" s="289">
        <v>0.61</v>
      </c>
      <c r="AM199" s="22">
        <f t="shared" si="102"/>
        <v>1.9800599999999999</v>
      </c>
      <c r="AN199" s="20"/>
      <c r="AO199" s="317">
        <v>0.37</v>
      </c>
      <c r="AP199" s="22">
        <f t="shared" si="103"/>
        <v>1.20102</v>
      </c>
      <c r="AQ199" s="33"/>
      <c r="AR199" s="317">
        <v>5.0000000000000001E-3</v>
      </c>
      <c r="AS199" s="294">
        <f t="shared" si="104"/>
        <v>1.6230000000000001E-2</v>
      </c>
      <c r="AT199" s="21" t="s">
        <v>62</v>
      </c>
      <c r="AU199" s="288">
        <v>0.01</v>
      </c>
      <c r="AV199" s="259">
        <f t="shared" si="105"/>
        <v>3.2460000000000003E-2</v>
      </c>
      <c r="AW199" s="21"/>
      <c r="AX199" s="318">
        <v>1.9E-2</v>
      </c>
      <c r="AY199" s="262">
        <f t="shared" si="106"/>
        <v>6.1674E-2</v>
      </c>
      <c r="AZ199" s="20"/>
      <c r="BA199" s="317">
        <v>1.7</v>
      </c>
      <c r="BB199" s="262">
        <f t="shared" si="107"/>
        <v>5.5182000000000002</v>
      </c>
      <c r="BC199" s="20"/>
      <c r="BD199" s="289">
        <v>0.17</v>
      </c>
      <c r="BE199" s="119">
        <f t="shared" si="108"/>
        <v>0.55182000000000009</v>
      </c>
      <c r="BF199" s="20" t="s">
        <v>62</v>
      </c>
      <c r="BG199" s="32">
        <v>0.01</v>
      </c>
      <c r="BH199" s="43">
        <f t="shared" si="109"/>
        <v>3.2460000000000003E-2</v>
      </c>
      <c r="BI199" s="21" t="s">
        <v>62</v>
      </c>
      <c r="BJ199" s="34">
        <v>0.01</v>
      </c>
      <c r="BK199" s="119">
        <f t="shared" si="110"/>
        <v>3.2460000000000003E-2</v>
      </c>
      <c r="BL199" s="20"/>
      <c r="BM199" s="289">
        <v>0.67</v>
      </c>
      <c r="BN199" s="119">
        <f t="shared" si="111"/>
        <v>2.17482</v>
      </c>
      <c r="BO199" s="18" t="s">
        <v>141</v>
      </c>
      <c r="BP199" s="183" t="s">
        <v>118</v>
      </c>
      <c r="BQ199" s="184"/>
      <c r="BR199" s="6"/>
    </row>
    <row r="200" spans="1:71" ht="15" customHeight="1" x14ac:dyDescent="0.25">
      <c r="A200" s="28">
        <f t="shared" si="85"/>
        <v>42922</v>
      </c>
      <c r="B200" s="327">
        <v>3284</v>
      </c>
      <c r="C200" s="44">
        <v>25.37</v>
      </c>
      <c r="D200" s="59">
        <v>7.88</v>
      </c>
      <c r="E200" s="14">
        <v>1</v>
      </c>
      <c r="F200" s="15">
        <v>933</v>
      </c>
      <c r="G200" s="22">
        <f t="shared" si="88"/>
        <v>933</v>
      </c>
      <c r="H200" s="119">
        <f t="shared" si="89"/>
        <v>3063.9720000000002</v>
      </c>
      <c r="I200" s="14">
        <v>1</v>
      </c>
      <c r="J200" s="15">
        <v>850</v>
      </c>
      <c r="K200" s="15">
        <f t="shared" si="90"/>
        <v>850</v>
      </c>
      <c r="L200" s="125">
        <f t="shared" si="91"/>
        <v>2791.4</v>
      </c>
      <c r="M200" s="16">
        <v>203</v>
      </c>
      <c r="N200" s="119">
        <f t="shared" si="92"/>
        <v>666.65200000000004</v>
      </c>
      <c r="O200" s="29">
        <v>87.7</v>
      </c>
      <c r="P200" s="22">
        <v>102.6</v>
      </c>
      <c r="Q200" s="15">
        <v>80</v>
      </c>
      <c r="R200" s="15">
        <f t="shared" si="93"/>
        <v>186.24999999999989</v>
      </c>
      <c r="S200" s="119">
        <f t="shared" si="86"/>
        <v>611.64499999999964</v>
      </c>
      <c r="T200" s="14">
        <v>1</v>
      </c>
      <c r="U200" s="22">
        <v>2.1</v>
      </c>
      <c r="V200" s="22">
        <f t="shared" si="94"/>
        <v>2.1</v>
      </c>
      <c r="W200" s="119">
        <f t="shared" si="95"/>
        <v>6.8964000000000008</v>
      </c>
      <c r="X200" s="162" t="s">
        <v>62</v>
      </c>
      <c r="Y200" s="22">
        <v>0.5</v>
      </c>
      <c r="Z200" s="119">
        <f t="shared" si="96"/>
        <v>1.6419999999999999</v>
      </c>
      <c r="AA200" s="160">
        <v>23.1</v>
      </c>
      <c r="AB200" s="164">
        <f t="shared" si="87"/>
        <v>75.860400000000013</v>
      </c>
      <c r="AC200" s="324">
        <v>6.72</v>
      </c>
      <c r="AD200" s="147">
        <f t="shared" si="97"/>
        <v>22.068480000000001</v>
      </c>
      <c r="AE200" s="365">
        <v>0.28199999999999997</v>
      </c>
      <c r="AF200" s="119">
        <f t="shared" si="98"/>
        <v>0.92608799999999991</v>
      </c>
      <c r="AG200" s="361">
        <v>0.52700000000000002</v>
      </c>
      <c r="AH200" s="119">
        <f t="shared" si="99"/>
        <v>1.7306680000000001</v>
      </c>
      <c r="AI200" s="22">
        <f t="shared" si="100"/>
        <v>23.909000000000002</v>
      </c>
      <c r="AJ200" s="22">
        <f t="shared" si="101"/>
        <v>78.517156</v>
      </c>
      <c r="AK200" s="16"/>
      <c r="AL200" s="22">
        <v>3.3</v>
      </c>
      <c r="AM200" s="22">
        <f t="shared" si="102"/>
        <v>10.837199999999999</v>
      </c>
      <c r="AN200" s="20"/>
      <c r="AO200" s="22">
        <v>0.59</v>
      </c>
      <c r="AP200" s="22">
        <f t="shared" si="103"/>
        <v>1.9375599999999999</v>
      </c>
      <c r="AQ200" s="33"/>
      <c r="AR200" s="22">
        <v>8.0000000000000002E-3</v>
      </c>
      <c r="AS200" s="294">
        <f t="shared" si="104"/>
        <v>2.6272000000000004E-2</v>
      </c>
      <c r="AT200" s="21" t="s">
        <v>62</v>
      </c>
      <c r="AU200" s="264">
        <v>0.01</v>
      </c>
      <c r="AV200" s="260">
        <f t="shared" si="105"/>
        <v>3.2840000000000001E-2</v>
      </c>
      <c r="AW200" s="21"/>
      <c r="AX200" s="267">
        <v>3.1E-2</v>
      </c>
      <c r="AY200" s="263">
        <f t="shared" si="106"/>
        <v>0.10180400000000001</v>
      </c>
      <c r="AZ200" s="20"/>
      <c r="BA200" s="267">
        <v>2.5</v>
      </c>
      <c r="BB200" s="263">
        <f t="shared" si="107"/>
        <v>8.2100000000000009</v>
      </c>
      <c r="BC200" s="20"/>
      <c r="BD200" s="37">
        <v>0.11</v>
      </c>
      <c r="BE200" s="119">
        <f t="shared" si="108"/>
        <v>0.36124000000000001</v>
      </c>
      <c r="BF200" s="20"/>
      <c r="BG200" s="32">
        <v>0.01</v>
      </c>
      <c r="BH200" s="43">
        <f t="shared" si="109"/>
        <v>3.2840000000000001E-2</v>
      </c>
      <c r="BI200" s="21"/>
      <c r="BJ200" s="34">
        <v>0.09</v>
      </c>
      <c r="BK200" s="119">
        <f t="shared" si="110"/>
        <v>0.29555999999999999</v>
      </c>
      <c r="BL200" s="20"/>
      <c r="BM200" s="36">
        <v>0.98</v>
      </c>
      <c r="BN200" s="119">
        <f t="shared" si="111"/>
        <v>3.2183200000000003</v>
      </c>
      <c r="BO200" s="18" t="s">
        <v>141</v>
      </c>
      <c r="BP200" s="183" t="s">
        <v>118</v>
      </c>
      <c r="BQ200" s="184"/>
      <c r="BR200" s="6"/>
    </row>
    <row r="201" spans="1:71" ht="15" customHeight="1" x14ac:dyDescent="0.25">
      <c r="A201" s="28">
        <f t="shared" si="85"/>
        <v>42923</v>
      </c>
      <c r="B201" s="327">
        <v>3156</v>
      </c>
      <c r="C201" s="44">
        <v>25.68</v>
      </c>
      <c r="D201" s="59">
        <v>7.75</v>
      </c>
      <c r="E201" s="14">
        <v>2</v>
      </c>
      <c r="F201" s="15">
        <v>561</v>
      </c>
      <c r="G201" s="22">
        <f t="shared" si="88"/>
        <v>1122</v>
      </c>
      <c r="H201" s="119">
        <f t="shared" si="89"/>
        <v>3541.0320000000002</v>
      </c>
      <c r="I201" s="14">
        <v>1</v>
      </c>
      <c r="J201" s="15">
        <v>742</v>
      </c>
      <c r="K201" s="15">
        <f t="shared" si="90"/>
        <v>742</v>
      </c>
      <c r="L201" s="125">
        <f t="shared" si="91"/>
        <v>2341.752</v>
      </c>
      <c r="M201" s="16">
        <v>132</v>
      </c>
      <c r="N201" s="119">
        <f t="shared" si="92"/>
        <v>416.59199999999998</v>
      </c>
      <c r="O201" s="29">
        <v>87.7</v>
      </c>
      <c r="P201" s="22">
        <v>103.6</v>
      </c>
      <c r="Q201" s="15">
        <v>50</v>
      </c>
      <c r="R201" s="15">
        <f t="shared" si="93"/>
        <v>317.99999999999983</v>
      </c>
      <c r="S201" s="119">
        <f t="shared" si="86"/>
        <v>1003.6079999999994</v>
      </c>
      <c r="T201" s="14">
        <v>1</v>
      </c>
      <c r="U201" s="22"/>
      <c r="V201" s="294"/>
      <c r="W201" s="119"/>
      <c r="X201" s="162"/>
      <c r="Y201" s="22"/>
      <c r="Z201" s="119">
        <f t="shared" si="96"/>
        <v>0</v>
      </c>
      <c r="AA201" s="160"/>
      <c r="AB201" s="164">
        <f t="shared" si="87"/>
        <v>0</v>
      </c>
      <c r="AC201" s="324">
        <v>3.05</v>
      </c>
      <c r="AD201" s="147">
        <f t="shared" si="97"/>
        <v>9.6257999999999999</v>
      </c>
      <c r="AE201" s="365">
        <v>0.1</v>
      </c>
      <c r="AF201" s="119">
        <f t="shared" si="98"/>
        <v>0.31560000000000005</v>
      </c>
      <c r="AG201" s="361">
        <v>0.2</v>
      </c>
      <c r="AH201" s="119">
        <f t="shared" si="99"/>
        <v>0.63120000000000009</v>
      </c>
      <c r="AI201" s="22">
        <f t="shared" si="100"/>
        <v>0</v>
      </c>
      <c r="AJ201" s="22">
        <f t="shared" si="101"/>
        <v>0</v>
      </c>
      <c r="AK201" s="16"/>
      <c r="AL201" s="22"/>
      <c r="AM201" s="22">
        <f t="shared" si="102"/>
        <v>0</v>
      </c>
      <c r="AN201" s="20"/>
      <c r="AO201" s="22"/>
      <c r="AP201" s="22">
        <f t="shared" si="103"/>
        <v>0</v>
      </c>
      <c r="AQ201" s="33"/>
      <c r="AR201" s="22"/>
      <c r="AS201" s="294">
        <f t="shared" si="104"/>
        <v>0</v>
      </c>
      <c r="AT201" s="21"/>
      <c r="AU201" s="264"/>
      <c r="AV201" s="259">
        <f t="shared" si="105"/>
        <v>0</v>
      </c>
      <c r="AW201" s="21"/>
      <c r="AX201" s="267"/>
      <c r="AY201" s="262">
        <f t="shared" si="106"/>
        <v>0</v>
      </c>
      <c r="AZ201" s="20"/>
      <c r="BA201" s="267"/>
      <c r="BB201" s="262">
        <f t="shared" si="107"/>
        <v>0</v>
      </c>
      <c r="BC201" s="20"/>
      <c r="BD201" s="36"/>
      <c r="BE201" s="119">
        <f t="shared" si="108"/>
        <v>0</v>
      </c>
      <c r="BF201" s="20"/>
      <c r="BG201" s="32"/>
      <c r="BH201" s="43">
        <f t="shared" si="109"/>
        <v>0</v>
      </c>
      <c r="BI201" s="21"/>
      <c r="BJ201" s="34"/>
      <c r="BK201" s="119">
        <f t="shared" si="110"/>
        <v>0</v>
      </c>
      <c r="BL201" s="20"/>
      <c r="BM201" s="36"/>
      <c r="BN201" s="119">
        <f t="shared" si="111"/>
        <v>0</v>
      </c>
      <c r="BO201" s="18" t="s">
        <v>141</v>
      </c>
      <c r="BP201" s="183" t="s">
        <v>118</v>
      </c>
      <c r="BQ201" s="184" t="s">
        <v>127</v>
      </c>
      <c r="BR201" s="6"/>
    </row>
    <row r="202" spans="1:71" ht="15" customHeight="1" x14ac:dyDescent="0.25">
      <c r="A202" s="28">
        <f t="shared" si="85"/>
        <v>42924</v>
      </c>
      <c r="B202" s="327">
        <v>2479</v>
      </c>
      <c r="C202" s="44">
        <v>36.01</v>
      </c>
      <c r="D202" s="59">
        <v>7.87</v>
      </c>
      <c r="E202" s="14">
        <v>1</v>
      </c>
      <c r="F202" s="15">
        <v>829</v>
      </c>
      <c r="G202" s="22">
        <f t="shared" si="88"/>
        <v>829</v>
      </c>
      <c r="H202" s="119">
        <f t="shared" si="89"/>
        <v>2055.0909999999999</v>
      </c>
      <c r="I202" s="14">
        <v>1</v>
      </c>
      <c r="J202" s="15">
        <v>747</v>
      </c>
      <c r="K202" s="15">
        <f t="shared" si="90"/>
        <v>747</v>
      </c>
      <c r="L202" s="125">
        <f t="shared" si="91"/>
        <v>1851.8130000000001</v>
      </c>
      <c r="M202" s="16">
        <v>128</v>
      </c>
      <c r="N202" s="119">
        <f t="shared" si="92"/>
        <v>317.31200000000001</v>
      </c>
      <c r="O202" s="29">
        <v>89.8</v>
      </c>
      <c r="P202" s="22">
        <v>105.6</v>
      </c>
      <c r="Q202" s="15">
        <v>72</v>
      </c>
      <c r="R202" s="15">
        <f t="shared" si="93"/>
        <v>219.4444444444444</v>
      </c>
      <c r="S202" s="119">
        <f t="shared" si="86"/>
        <v>544.00277777777762</v>
      </c>
      <c r="T202" s="14">
        <v>1</v>
      </c>
      <c r="U202" s="22"/>
      <c r="V202" s="294"/>
      <c r="W202" s="119"/>
      <c r="X202" s="162"/>
      <c r="Y202" s="22"/>
      <c r="Z202" s="119">
        <f t="shared" si="96"/>
        <v>0</v>
      </c>
      <c r="AA202" s="160"/>
      <c r="AB202" s="164">
        <f t="shared" si="87"/>
        <v>0</v>
      </c>
      <c r="AC202" s="324">
        <v>1.25</v>
      </c>
      <c r="AD202" s="147">
        <f t="shared" si="97"/>
        <v>3.0987499999999999</v>
      </c>
      <c r="AE202" s="365">
        <v>0.1</v>
      </c>
      <c r="AF202" s="119">
        <f t="shared" si="98"/>
        <v>0.24790000000000001</v>
      </c>
      <c r="AG202" s="361">
        <v>0.2</v>
      </c>
      <c r="AH202" s="119">
        <f t="shared" si="99"/>
        <v>0.49580000000000002</v>
      </c>
      <c r="AI202" s="22">
        <f t="shared" si="100"/>
        <v>0</v>
      </c>
      <c r="AJ202" s="22">
        <f t="shared" si="101"/>
        <v>0</v>
      </c>
      <c r="AK202" s="16"/>
      <c r="AL202" s="22"/>
      <c r="AM202" s="22">
        <f t="shared" si="102"/>
        <v>0</v>
      </c>
      <c r="AN202" s="20"/>
      <c r="AO202" s="22"/>
      <c r="AP202" s="22">
        <f t="shared" si="103"/>
        <v>0</v>
      </c>
      <c r="AQ202" s="33"/>
      <c r="AR202" s="22"/>
      <c r="AS202" s="294">
        <f t="shared" si="104"/>
        <v>0</v>
      </c>
      <c r="AT202" s="21"/>
      <c r="AU202" s="264"/>
      <c r="AV202" s="260">
        <f t="shared" si="105"/>
        <v>0</v>
      </c>
      <c r="AW202" s="21"/>
      <c r="AX202" s="267"/>
      <c r="AY202" s="263">
        <f t="shared" si="106"/>
        <v>0</v>
      </c>
      <c r="AZ202" s="20"/>
      <c r="BA202" s="267"/>
      <c r="BB202" s="263">
        <f t="shared" si="107"/>
        <v>0</v>
      </c>
      <c r="BC202" s="20"/>
      <c r="BD202" s="37"/>
      <c r="BE202" s="119">
        <f t="shared" si="108"/>
        <v>0</v>
      </c>
      <c r="BF202" s="20"/>
      <c r="BG202" s="32"/>
      <c r="BH202" s="43">
        <f t="shared" si="109"/>
        <v>0</v>
      </c>
      <c r="BI202" s="21"/>
      <c r="BJ202" s="34"/>
      <c r="BK202" s="119">
        <f t="shared" si="110"/>
        <v>0</v>
      </c>
      <c r="BL202" s="20"/>
      <c r="BM202" s="36"/>
      <c r="BN202" s="119">
        <f t="shared" si="111"/>
        <v>0</v>
      </c>
      <c r="BO202" s="18" t="s">
        <v>141</v>
      </c>
      <c r="BP202" s="183" t="s">
        <v>118</v>
      </c>
      <c r="BQ202" s="184" t="s">
        <v>127</v>
      </c>
      <c r="BR202" s="6"/>
    </row>
    <row r="203" spans="1:71" ht="15" customHeight="1" x14ac:dyDescent="0.25">
      <c r="A203" s="28">
        <f t="shared" si="85"/>
        <v>42925</v>
      </c>
      <c r="B203" s="327">
        <v>1459</v>
      </c>
      <c r="C203" s="44">
        <v>34.94</v>
      </c>
      <c r="D203" s="59">
        <v>8.08</v>
      </c>
      <c r="E203" s="14">
        <v>1</v>
      </c>
      <c r="F203" s="15">
        <v>910</v>
      </c>
      <c r="G203" s="22">
        <f t="shared" si="88"/>
        <v>910</v>
      </c>
      <c r="H203" s="119">
        <f t="shared" si="89"/>
        <v>1327.69</v>
      </c>
      <c r="I203" s="14">
        <v>1</v>
      </c>
      <c r="J203" s="15">
        <v>802</v>
      </c>
      <c r="K203" s="15">
        <f t="shared" si="90"/>
        <v>802</v>
      </c>
      <c r="L203" s="125">
        <f t="shared" si="91"/>
        <v>1170.1179999999999</v>
      </c>
      <c r="M203" s="16">
        <v>101</v>
      </c>
      <c r="N203" s="119">
        <f t="shared" si="92"/>
        <v>147.35900000000001</v>
      </c>
      <c r="O203" s="29">
        <v>90.2</v>
      </c>
      <c r="P203" s="22">
        <v>109</v>
      </c>
      <c r="Q203" s="15">
        <v>75</v>
      </c>
      <c r="R203" s="15">
        <f t="shared" si="93"/>
        <v>250.66666666666663</v>
      </c>
      <c r="S203" s="119">
        <f t="shared" si="86"/>
        <v>365.72266666666661</v>
      </c>
      <c r="T203" s="14">
        <v>1</v>
      </c>
      <c r="U203" s="289">
        <v>1.2</v>
      </c>
      <c r="V203" s="22">
        <f t="shared" si="94"/>
        <v>1.2</v>
      </c>
      <c r="W203" s="119">
        <f t="shared" si="95"/>
        <v>1.7507999999999999</v>
      </c>
      <c r="X203" s="162" t="s">
        <v>62</v>
      </c>
      <c r="Y203" s="317">
        <v>0.4</v>
      </c>
      <c r="Z203" s="119">
        <f t="shared" si="96"/>
        <v>0.58360000000000001</v>
      </c>
      <c r="AA203" s="317">
        <v>11.9</v>
      </c>
      <c r="AB203" s="164">
        <f t="shared" si="87"/>
        <v>17.362100000000002</v>
      </c>
      <c r="AC203" s="324">
        <v>2.77</v>
      </c>
      <c r="AD203" s="147">
        <f t="shared" si="97"/>
        <v>4.0414300000000001</v>
      </c>
      <c r="AE203" s="365">
        <v>0.182</v>
      </c>
      <c r="AF203" s="119">
        <f t="shared" si="98"/>
        <v>0.265538</v>
      </c>
      <c r="AG203" s="361">
        <v>0.33500000000000002</v>
      </c>
      <c r="AH203" s="119">
        <f t="shared" si="99"/>
        <v>0.48876500000000006</v>
      </c>
      <c r="AI203" s="22">
        <f t="shared" si="100"/>
        <v>12.417000000000002</v>
      </c>
      <c r="AJ203" s="22">
        <f t="shared" si="101"/>
        <v>18.116403000000002</v>
      </c>
      <c r="AK203" s="16"/>
      <c r="AL203" s="289">
        <v>3.8</v>
      </c>
      <c r="AM203" s="22">
        <f t="shared" si="102"/>
        <v>5.5442</v>
      </c>
      <c r="AN203" s="20"/>
      <c r="AO203" s="317">
        <v>0.45</v>
      </c>
      <c r="AP203" s="22">
        <f t="shared" si="103"/>
        <v>0.65655000000000008</v>
      </c>
      <c r="AQ203" s="33"/>
      <c r="AR203" s="317">
        <v>8.0000000000000002E-3</v>
      </c>
      <c r="AS203" s="294">
        <f t="shared" si="104"/>
        <v>1.1672E-2</v>
      </c>
      <c r="AT203" s="21" t="s">
        <v>62</v>
      </c>
      <c r="AU203" s="264">
        <v>0.01</v>
      </c>
      <c r="AV203" s="259">
        <f t="shared" si="105"/>
        <v>1.4590000000000001E-2</v>
      </c>
      <c r="AW203" s="21"/>
      <c r="AX203" s="317">
        <v>3.1E-2</v>
      </c>
      <c r="AY203" s="262">
        <f t="shared" si="106"/>
        <v>4.5228999999999998E-2</v>
      </c>
      <c r="AZ203" s="20"/>
      <c r="BA203" s="317">
        <v>1.5</v>
      </c>
      <c r="BB203" s="262">
        <f t="shared" si="107"/>
        <v>2.1884999999999999</v>
      </c>
      <c r="BC203" s="20"/>
      <c r="BD203" s="289">
        <v>0.05</v>
      </c>
      <c r="BE203" s="119">
        <f t="shared" si="108"/>
        <v>7.2950000000000001E-2</v>
      </c>
      <c r="BF203" s="20" t="s">
        <v>62</v>
      </c>
      <c r="BG203" s="32">
        <v>0.01</v>
      </c>
      <c r="BH203" s="43">
        <f t="shared" si="109"/>
        <v>1.4590000000000001E-2</v>
      </c>
      <c r="BI203" s="21" t="s">
        <v>62</v>
      </c>
      <c r="BJ203" s="34">
        <v>0.01</v>
      </c>
      <c r="BK203" s="119">
        <f t="shared" si="110"/>
        <v>1.4590000000000001E-2</v>
      </c>
      <c r="BL203" s="20"/>
      <c r="BM203" s="289">
        <v>0.59</v>
      </c>
      <c r="BN203" s="119">
        <f t="shared" si="111"/>
        <v>0.86080999999999996</v>
      </c>
      <c r="BO203" s="18" t="s">
        <v>141</v>
      </c>
      <c r="BP203" s="183" t="s">
        <v>118</v>
      </c>
      <c r="BQ203" s="184" t="s">
        <v>127</v>
      </c>
      <c r="BR203" s="6"/>
    </row>
    <row r="204" spans="1:71" ht="15" customHeight="1" x14ac:dyDescent="0.25">
      <c r="A204" s="28">
        <f t="shared" si="85"/>
        <v>42926</v>
      </c>
      <c r="B204" s="327">
        <v>2959</v>
      </c>
      <c r="C204" s="44">
        <v>29.48</v>
      </c>
      <c r="D204" s="59">
        <v>8.15</v>
      </c>
      <c r="E204" s="14">
        <v>1</v>
      </c>
      <c r="F204" s="15">
        <v>1110</v>
      </c>
      <c r="G204" s="22">
        <f t="shared" si="88"/>
        <v>1110</v>
      </c>
      <c r="H204" s="119">
        <f t="shared" si="89"/>
        <v>3284.49</v>
      </c>
      <c r="I204" s="14">
        <v>1</v>
      </c>
      <c r="J204" s="15">
        <v>814</v>
      </c>
      <c r="K204" s="15">
        <f t="shared" si="90"/>
        <v>814</v>
      </c>
      <c r="L204" s="125">
        <f t="shared" si="91"/>
        <v>2408.6260000000002</v>
      </c>
      <c r="M204" s="16">
        <v>170</v>
      </c>
      <c r="N204" s="119">
        <f t="shared" si="92"/>
        <v>503.03</v>
      </c>
      <c r="O204" s="29">
        <v>90.1</v>
      </c>
      <c r="P204" s="22">
        <v>106.2</v>
      </c>
      <c r="Q204" s="15">
        <v>100</v>
      </c>
      <c r="R204" s="15">
        <f t="shared" si="93"/>
        <v>161.00000000000009</v>
      </c>
      <c r="S204" s="119">
        <f t="shared" si="86"/>
        <v>476.39900000000023</v>
      </c>
      <c r="T204" s="14">
        <v>1</v>
      </c>
      <c r="U204" s="289">
        <v>1.4</v>
      </c>
      <c r="V204" s="22">
        <f t="shared" si="94"/>
        <v>1.4</v>
      </c>
      <c r="W204" s="119">
        <f t="shared" si="95"/>
        <v>4.1425999999999998</v>
      </c>
      <c r="X204" s="162" t="s">
        <v>62</v>
      </c>
      <c r="Y204" s="317">
        <v>0.4</v>
      </c>
      <c r="Z204" s="119">
        <f t="shared" si="96"/>
        <v>1.1836000000000002</v>
      </c>
      <c r="AA204" s="317">
        <v>11.7</v>
      </c>
      <c r="AB204" s="164">
        <f t="shared" si="87"/>
        <v>34.620299999999993</v>
      </c>
      <c r="AC204" s="324">
        <v>15.28</v>
      </c>
      <c r="AD204" s="147">
        <f t="shared" si="97"/>
        <v>45.213519999999995</v>
      </c>
      <c r="AE204" s="365">
        <v>0.1</v>
      </c>
      <c r="AF204" s="119">
        <f t="shared" si="98"/>
        <v>0.29590000000000005</v>
      </c>
      <c r="AG204" s="361">
        <v>0.2</v>
      </c>
      <c r="AH204" s="119">
        <f t="shared" si="99"/>
        <v>0.5918000000000001</v>
      </c>
      <c r="AI204" s="22">
        <f t="shared" si="100"/>
        <v>11.999999999999998</v>
      </c>
      <c r="AJ204" s="22">
        <f t="shared" si="101"/>
        <v>35.507999999999996</v>
      </c>
      <c r="AK204" s="16"/>
      <c r="AL204" s="289">
        <v>11.3</v>
      </c>
      <c r="AM204" s="22">
        <f t="shared" si="102"/>
        <v>33.436700000000002</v>
      </c>
      <c r="AN204" s="20"/>
      <c r="AO204" s="317">
        <v>0.38</v>
      </c>
      <c r="AP204" s="22">
        <f t="shared" si="103"/>
        <v>1.12442</v>
      </c>
      <c r="AQ204" s="33"/>
      <c r="AR204" s="317">
        <v>7.0000000000000001E-3</v>
      </c>
      <c r="AS204" s="294">
        <f t="shared" si="104"/>
        <v>2.0713000000000002E-2</v>
      </c>
      <c r="AT204" s="21" t="s">
        <v>62</v>
      </c>
      <c r="AU204" s="264">
        <v>0.01</v>
      </c>
      <c r="AV204" s="260">
        <f t="shared" si="105"/>
        <v>2.9589999999999998E-2</v>
      </c>
      <c r="AW204" s="21"/>
      <c r="AX204" s="317">
        <v>2.1000000000000001E-2</v>
      </c>
      <c r="AY204" s="263">
        <f t="shared" si="106"/>
        <v>6.2139E-2</v>
      </c>
      <c r="AZ204" s="20"/>
      <c r="BA204" s="317">
        <v>1.6</v>
      </c>
      <c r="BB204" s="263">
        <f t="shared" si="107"/>
        <v>4.7344000000000008</v>
      </c>
      <c r="BC204" s="20"/>
      <c r="BD204" s="289">
        <v>0.12</v>
      </c>
      <c r="BE204" s="119">
        <f t="shared" si="108"/>
        <v>0.35508000000000001</v>
      </c>
      <c r="BF204" s="20"/>
      <c r="BG204" s="289">
        <v>0.01</v>
      </c>
      <c r="BH204" s="43">
        <f t="shared" si="109"/>
        <v>2.9589999999999998E-2</v>
      </c>
      <c r="BI204" s="21" t="s">
        <v>62</v>
      </c>
      <c r="BJ204" s="34">
        <v>0.01</v>
      </c>
      <c r="BK204" s="119">
        <f t="shared" si="110"/>
        <v>2.9589999999999998E-2</v>
      </c>
      <c r="BL204" s="20"/>
      <c r="BM204" s="289">
        <v>0.48</v>
      </c>
      <c r="BN204" s="119">
        <f t="shared" si="111"/>
        <v>1.42032</v>
      </c>
      <c r="BO204" s="18" t="s">
        <v>141</v>
      </c>
      <c r="BP204" s="183" t="s">
        <v>118</v>
      </c>
      <c r="BQ204" s="184" t="s">
        <v>127</v>
      </c>
      <c r="BR204" s="6"/>
    </row>
    <row r="205" spans="1:71" ht="15" customHeight="1" x14ac:dyDescent="0.25">
      <c r="A205" s="28">
        <f t="shared" si="85"/>
        <v>42927</v>
      </c>
      <c r="B205" s="327">
        <v>3208</v>
      </c>
      <c r="C205" s="44">
        <v>25.87</v>
      </c>
      <c r="D205" s="59">
        <v>8.1199999999999992</v>
      </c>
      <c r="E205" s="14">
        <v>2</v>
      </c>
      <c r="F205" s="15">
        <v>659</v>
      </c>
      <c r="G205" s="22">
        <f t="shared" si="88"/>
        <v>1318</v>
      </c>
      <c r="H205" s="119">
        <f t="shared" si="89"/>
        <v>4228.1440000000002</v>
      </c>
      <c r="I205" s="14">
        <v>1</v>
      </c>
      <c r="J205" s="15">
        <v>770</v>
      </c>
      <c r="K205" s="15">
        <f t="shared" si="90"/>
        <v>770</v>
      </c>
      <c r="L205" s="125">
        <f t="shared" si="91"/>
        <v>2470.16</v>
      </c>
      <c r="M205" s="16">
        <v>165</v>
      </c>
      <c r="N205" s="119">
        <f t="shared" si="92"/>
        <v>529.32000000000005</v>
      </c>
      <c r="O205" s="29">
        <v>90.6</v>
      </c>
      <c r="P205" s="22">
        <v>107.6</v>
      </c>
      <c r="Q205" s="15">
        <v>75</v>
      </c>
      <c r="R205" s="15">
        <f t="shared" si="93"/>
        <v>226.66666666666666</v>
      </c>
      <c r="S205" s="119">
        <f t="shared" si="86"/>
        <v>727.14666666666665</v>
      </c>
      <c r="T205" s="14">
        <v>1</v>
      </c>
      <c r="U205" s="289">
        <v>1.4</v>
      </c>
      <c r="V205" s="22">
        <f t="shared" si="94"/>
        <v>1.4</v>
      </c>
      <c r="W205" s="119">
        <f t="shared" si="95"/>
        <v>4.4912000000000001</v>
      </c>
      <c r="X205" s="162" t="s">
        <v>62</v>
      </c>
      <c r="Y205" s="317">
        <v>0.4</v>
      </c>
      <c r="Z205" s="119">
        <f t="shared" si="96"/>
        <v>1.2832000000000001</v>
      </c>
      <c r="AA205" s="317">
        <v>22.7</v>
      </c>
      <c r="AB205" s="164">
        <f t="shared" si="87"/>
        <v>72.821599999999989</v>
      </c>
      <c r="AC205" s="324">
        <v>16.809999999999999</v>
      </c>
      <c r="AD205" s="147">
        <f t="shared" si="97"/>
        <v>53.926479999999998</v>
      </c>
      <c r="AE205" s="365">
        <v>0.1</v>
      </c>
      <c r="AF205" s="119">
        <f t="shared" si="98"/>
        <v>0.32080000000000003</v>
      </c>
      <c r="AG205" s="361">
        <v>0.2</v>
      </c>
      <c r="AH205" s="119">
        <f t="shared" si="99"/>
        <v>0.64160000000000006</v>
      </c>
      <c r="AI205" s="22">
        <f t="shared" si="100"/>
        <v>23</v>
      </c>
      <c r="AJ205" s="22">
        <f t="shared" si="101"/>
        <v>73.784000000000006</v>
      </c>
      <c r="AK205" s="16"/>
      <c r="AL205" s="289">
        <v>3.23</v>
      </c>
      <c r="AM205" s="22">
        <f t="shared" si="102"/>
        <v>10.361840000000001</v>
      </c>
      <c r="AN205" s="20"/>
      <c r="AO205" s="317">
        <v>0.46</v>
      </c>
      <c r="AP205" s="22">
        <f t="shared" si="103"/>
        <v>1.4756800000000001</v>
      </c>
      <c r="AQ205" s="33"/>
      <c r="AR205" s="317">
        <v>8.0000000000000002E-3</v>
      </c>
      <c r="AS205" s="294">
        <f t="shared" si="104"/>
        <v>2.5664000000000003E-2</v>
      </c>
      <c r="AT205" s="21" t="s">
        <v>62</v>
      </c>
      <c r="AU205" s="264">
        <v>0.01</v>
      </c>
      <c r="AV205" s="259">
        <f t="shared" si="105"/>
        <v>3.2079999999999997E-2</v>
      </c>
      <c r="AW205" s="21"/>
      <c r="AX205" s="317">
        <v>3.7999999999999999E-2</v>
      </c>
      <c r="AY205" s="262">
        <f t="shared" si="106"/>
        <v>0.121904</v>
      </c>
      <c r="AZ205" s="20"/>
      <c r="BA205" s="317">
        <v>2.9</v>
      </c>
      <c r="BB205" s="262">
        <f t="shared" si="107"/>
        <v>9.3031999999999986</v>
      </c>
      <c r="BC205" s="20"/>
      <c r="BD205" s="289">
        <v>0.16</v>
      </c>
      <c r="BE205" s="119">
        <f t="shared" si="108"/>
        <v>0.51327999999999996</v>
      </c>
      <c r="BF205" s="20"/>
      <c r="BG205" s="289">
        <v>0.02</v>
      </c>
      <c r="BH205" s="43">
        <f t="shared" si="109"/>
        <v>6.4159999999999995E-2</v>
      </c>
      <c r="BI205" s="21" t="s">
        <v>62</v>
      </c>
      <c r="BJ205" s="34">
        <v>0.01</v>
      </c>
      <c r="BK205" s="119">
        <f t="shared" si="110"/>
        <v>3.2079999999999997E-2</v>
      </c>
      <c r="BL205" s="20"/>
      <c r="BM205" s="289">
        <v>0.55000000000000004</v>
      </c>
      <c r="BN205" s="119">
        <f t="shared" si="111"/>
        <v>1.7644000000000002</v>
      </c>
      <c r="BO205" s="18" t="s">
        <v>141</v>
      </c>
      <c r="BP205" s="183" t="s">
        <v>118</v>
      </c>
      <c r="BQ205" s="184" t="s">
        <v>127</v>
      </c>
      <c r="BR205" s="6"/>
    </row>
    <row r="206" spans="1:71" ht="15" customHeight="1" x14ac:dyDescent="0.25">
      <c r="A206" s="28">
        <f t="shared" si="85"/>
        <v>42928</v>
      </c>
      <c r="B206" s="327">
        <v>3050</v>
      </c>
      <c r="C206" s="44">
        <v>26.29</v>
      </c>
      <c r="D206" s="59">
        <v>7.27</v>
      </c>
      <c r="E206" s="14">
        <v>2</v>
      </c>
      <c r="F206" s="15">
        <v>1143</v>
      </c>
      <c r="G206" s="22">
        <f t="shared" si="88"/>
        <v>2286</v>
      </c>
      <c r="H206" s="119">
        <f t="shared" si="89"/>
        <v>6972.3</v>
      </c>
      <c r="I206" s="14">
        <v>2</v>
      </c>
      <c r="J206" s="15">
        <v>875</v>
      </c>
      <c r="K206" s="15">
        <f t="shared" si="90"/>
        <v>1750</v>
      </c>
      <c r="L206" s="125">
        <f t="shared" si="91"/>
        <v>5337.5</v>
      </c>
      <c r="M206" s="16">
        <v>290</v>
      </c>
      <c r="N206" s="119">
        <f t="shared" si="92"/>
        <v>884.5</v>
      </c>
      <c r="O206" s="29">
        <v>87.7</v>
      </c>
      <c r="P206" s="22">
        <v>267.5</v>
      </c>
      <c r="Q206" s="15">
        <v>80</v>
      </c>
      <c r="R206" s="15">
        <f t="shared" si="93"/>
        <v>2247.5</v>
      </c>
      <c r="S206" s="119">
        <f t="shared" si="86"/>
        <v>6854.875</v>
      </c>
      <c r="T206" s="14">
        <v>1</v>
      </c>
      <c r="U206" s="289">
        <v>8.8000000000000007</v>
      </c>
      <c r="V206" s="22">
        <f t="shared" si="94"/>
        <v>8.8000000000000007</v>
      </c>
      <c r="W206" s="119">
        <f t="shared" si="95"/>
        <v>26.840000000000003</v>
      </c>
      <c r="X206" s="162" t="s">
        <v>62</v>
      </c>
      <c r="Y206" s="317">
        <v>1</v>
      </c>
      <c r="Z206" s="119">
        <f t="shared" si="96"/>
        <v>3.05</v>
      </c>
      <c r="AA206" s="317">
        <v>36.4</v>
      </c>
      <c r="AB206" s="164">
        <f t="shared" si="87"/>
        <v>111.02</v>
      </c>
      <c r="AC206" s="324">
        <v>22.01</v>
      </c>
      <c r="AD206" s="147">
        <f t="shared" si="97"/>
        <v>67.130499999999998</v>
      </c>
      <c r="AE206" s="365">
        <v>0.1</v>
      </c>
      <c r="AF206" s="119">
        <f t="shared" si="98"/>
        <v>0.30499999999999999</v>
      </c>
      <c r="AG206" s="361">
        <v>0.2</v>
      </c>
      <c r="AH206" s="119">
        <f t="shared" si="99"/>
        <v>0.61</v>
      </c>
      <c r="AI206" s="22">
        <f t="shared" si="100"/>
        <v>36.700000000000003</v>
      </c>
      <c r="AJ206" s="22">
        <f t="shared" si="101"/>
        <v>111.93500000000002</v>
      </c>
      <c r="AK206" s="16"/>
      <c r="AL206" s="289">
        <v>35.200000000000003</v>
      </c>
      <c r="AM206" s="22">
        <f t="shared" si="102"/>
        <v>107.36000000000001</v>
      </c>
      <c r="AN206" s="20"/>
      <c r="AO206" s="317">
        <v>0.82</v>
      </c>
      <c r="AP206" s="22">
        <f t="shared" si="103"/>
        <v>2.5009999999999999</v>
      </c>
      <c r="AQ206" s="33"/>
      <c r="AR206" s="317">
        <v>7.5999999999999998E-2</v>
      </c>
      <c r="AS206" s="294">
        <f t="shared" si="104"/>
        <v>0.23179999999999998</v>
      </c>
      <c r="AT206" s="21" t="s">
        <v>62</v>
      </c>
      <c r="AU206" s="264">
        <v>0.01</v>
      </c>
      <c r="AV206" s="260">
        <f t="shared" si="105"/>
        <v>3.0499999999999999E-2</v>
      </c>
      <c r="AW206" s="21"/>
      <c r="AX206" s="317">
        <v>0.28999999999999998</v>
      </c>
      <c r="AY206" s="263">
        <f t="shared" si="106"/>
        <v>0.88449999999999984</v>
      </c>
      <c r="AZ206" s="20"/>
      <c r="BA206" s="317">
        <v>4.2</v>
      </c>
      <c r="BB206" s="263">
        <f t="shared" si="107"/>
        <v>12.81</v>
      </c>
      <c r="BC206" s="20"/>
      <c r="BD206" s="289">
        <v>0.46</v>
      </c>
      <c r="BE206" s="119">
        <f t="shared" si="108"/>
        <v>1.403</v>
      </c>
      <c r="BF206" s="20"/>
      <c r="BG206" s="289">
        <v>0.09</v>
      </c>
      <c r="BH206" s="43">
        <f t="shared" si="109"/>
        <v>0.27450000000000002</v>
      </c>
      <c r="BI206" s="21"/>
      <c r="BJ206" s="34">
        <v>0.05</v>
      </c>
      <c r="BK206" s="119">
        <f t="shared" si="110"/>
        <v>0.1525</v>
      </c>
      <c r="BL206" s="20"/>
      <c r="BM206" s="289">
        <v>0.87</v>
      </c>
      <c r="BN206" s="119">
        <f t="shared" si="111"/>
        <v>2.6535000000000002</v>
      </c>
      <c r="BO206" s="18" t="s">
        <v>141</v>
      </c>
      <c r="BP206" s="183" t="s">
        <v>118</v>
      </c>
      <c r="BQ206" s="184" t="s">
        <v>125</v>
      </c>
      <c r="BR206" s="6"/>
    </row>
    <row r="207" spans="1:71" ht="15" customHeight="1" x14ac:dyDescent="0.25">
      <c r="A207" s="28">
        <f t="shared" si="85"/>
        <v>42929</v>
      </c>
      <c r="B207" s="327">
        <v>3138</v>
      </c>
      <c r="C207" s="44">
        <v>26.13</v>
      </c>
      <c r="D207" s="59">
        <v>7.75</v>
      </c>
      <c r="E207" s="14">
        <v>1</v>
      </c>
      <c r="F207" s="15">
        <v>752</v>
      </c>
      <c r="G207" s="22">
        <f t="shared" si="88"/>
        <v>752</v>
      </c>
      <c r="H207" s="119">
        <f t="shared" si="89"/>
        <v>2359.7759999999998</v>
      </c>
      <c r="I207" s="14">
        <v>1</v>
      </c>
      <c r="J207" s="15">
        <v>620</v>
      </c>
      <c r="K207" s="15">
        <f t="shared" si="90"/>
        <v>620</v>
      </c>
      <c r="L207" s="125">
        <f t="shared" si="91"/>
        <v>1945.56</v>
      </c>
      <c r="M207" s="16">
        <v>186</v>
      </c>
      <c r="N207" s="119">
        <f t="shared" si="92"/>
        <v>583.66800000000001</v>
      </c>
      <c r="O207" s="29">
        <v>90.8</v>
      </c>
      <c r="P207" s="22">
        <v>94.8</v>
      </c>
      <c r="Q207" s="15">
        <v>54</v>
      </c>
      <c r="R207" s="15">
        <f t="shared" si="93"/>
        <v>74.074074074074076</v>
      </c>
      <c r="S207" s="119">
        <f t="shared" si="86"/>
        <v>232.44444444444443</v>
      </c>
      <c r="T207" s="14">
        <v>1</v>
      </c>
      <c r="U207" s="289">
        <v>1.8</v>
      </c>
      <c r="V207" s="22">
        <f t="shared" si="94"/>
        <v>1.8</v>
      </c>
      <c r="W207" s="119">
        <f t="shared" si="95"/>
        <v>5.6484000000000005</v>
      </c>
      <c r="X207" s="162" t="s">
        <v>62</v>
      </c>
      <c r="Y207" s="317">
        <v>1</v>
      </c>
      <c r="Z207" s="119">
        <f t="shared" si="96"/>
        <v>3.1379999999999999</v>
      </c>
      <c r="AA207" s="317">
        <v>26.6</v>
      </c>
      <c r="AB207" s="164">
        <f t="shared" si="87"/>
        <v>83.470799999999997</v>
      </c>
      <c r="AC207" s="324">
        <v>16.59</v>
      </c>
      <c r="AD207" s="147">
        <f t="shared" si="97"/>
        <v>52.059419999999996</v>
      </c>
      <c r="AE207" s="365">
        <v>0.1</v>
      </c>
      <c r="AF207" s="119">
        <f t="shared" si="98"/>
        <v>0.31380000000000002</v>
      </c>
      <c r="AG207" s="361">
        <v>0.2</v>
      </c>
      <c r="AH207" s="119">
        <f t="shared" si="99"/>
        <v>0.62760000000000005</v>
      </c>
      <c r="AI207" s="22">
        <f t="shared" si="100"/>
        <v>26.900000000000002</v>
      </c>
      <c r="AJ207" s="22">
        <f t="shared" si="101"/>
        <v>84.412200000000013</v>
      </c>
      <c r="AK207" s="16"/>
      <c r="AL207" s="289">
        <v>2.6</v>
      </c>
      <c r="AM207" s="22">
        <f t="shared" si="102"/>
        <v>8.1587999999999994</v>
      </c>
      <c r="AN207" s="20"/>
      <c r="AO207" s="317">
        <v>0.33</v>
      </c>
      <c r="AP207" s="22">
        <f t="shared" si="103"/>
        <v>1.0355399999999999</v>
      </c>
      <c r="AQ207" s="33" t="s">
        <v>62</v>
      </c>
      <c r="AR207" s="317">
        <v>5.0000000000000001E-3</v>
      </c>
      <c r="AS207" s="294">
        <f t="shared" si="104"/>
        <v>1.5689999999999999E-2</v>
      </c>
      <c r="AT207" s="21" t="s">
        <v>62</v>
      </c>
      <c r="AU207" s="264">
        <v>0.01</v>
      </c>
      <c r="AV207" s="259">
        <f t="shared" si="105"/>
        <v>3.1379999999999998E-2</v>
      </c>
      <c r="AW207" s="21"/>
      <c r="AX207" s="317">
        <v>2.1999999999999999E-2</v>
      </c>
      <c r="AY207" s="262">
        <f t="shared" si="106"/>
        <v>6.9036E-2</v>
      </c>
      <c r="AZ207" s="20"/>
      <c r="BA207" s="317">
        <v>2.5</v>
      </c>
      <c r="BB207" s="262">
        <f t="shared" si="107"/>
        <v>7.8449999999999998</v>
      </c>
      <c r="BC207" s="20"/>
      <c r="BD207" s="289">
        <v>0.2</v>
      </c>
      <c r="BE207" s="119">
        <f t="shared" si="108"/>
        <v>0.62760000000000005</v>
      </c>
      <c r="BF207" s="20"/>
      <c r="BG207" s="289">
        <v>0.02</v>
      </c>
      <c r="BH207" s="43">
        <f t="shared" si="109"/>
        <v>6.2759999999999996E-2</v>
      </c>
      <c r="BI207" s="21" t="s">
        <v>62</v>
      </c>
      <c r="BJ207" s="34">
        <v>0.01</v>
      </c>
      <c r="BK207" s="119">
        <f t="shared" si="110"/>
        <v>3.1379999999999998E-2</v>
      </c>
      <c r="BL207" s="20"/>
      <c r="BM207" s="289">
        <v>0.38</v>
      </c>
      <c r="BN207" s="119">
        <f t="shared" si="111"/>
        <v>1.1924399999999999</v>
      </c>
      <c r="BO207" s="18" t="s">
        <v>141</v>
      </c>
      <c r="BP207" s="183" t="s">
        <v>118</v>
      </c>
      <c r="BQ207" s="184" t="s">
        <v>125</v>
      </c>
      <c r="BR207" s="6"/>
    </row>
    <row r="208" spans="1:71" ht="15" customHeight="1" x14ac:dyDescent="0.25">
      <c r="A208" s="28">
        <f t="shared" ref="A208:A271" si="112">A207+1</f>
        <v>42930</v>
      </c>
      <c r="B208" s="327">
        <v>2202</v>
      </c>
      <c r="C208" s="44">
        <v>25.78</v>
      </c>
      <c r="D208" s="59">
        <v>7.73</v>
      </c>
      <c r="E208" s="14">
        <v>1</v>
      </c>
      <c r="F208" s="15">
        <v>837</v>
      </c>
      <c r="G208" s="22">
        <f t="shared" si="88"/>
        <v>837</v>
      </c>
      <c r="H208" s="119">
        <f t="shared" si="89"/>
        <v>1843.0740000000001</v>
      </c>
      <c r="I208" s="14">
        <v>1</v>
      </c>
      <c r="J208" s="15">
        <v>690</v>
      </c>
      <c r="K208" s="15">
        <f t="shared" si="90"/>
        <v>690</v>
      </c>
      <c r="L208" s="125">
        <f t="shared" si="91"/>
        <v>1519.38</v>
      </c>
      <c r="M208" s="16">
        <v>273</v>
      </c>
      <c r="N208" s="119">
        <f t="shared" si="92"/>
        <v>601.14599999999996</v>
      </c>
      <c r="O208" s="29">
        <v>86.9</v>
      </c>
      <c r="P208" s="22">
        <v>108</v>
      </c>
      <c r="Q208" s="15">
        <v>100</v>
      </c>
      <c r="R208" s="15">
        <f t="shared" si="93"/>
        <v>210.99999999999991</v>
      </c>
      <c r="S208" s="119">
        <f t="shared" ref="S208:S271" si="113">IF(B208=0,0,R208*B208/1000)</f>
        <v>464.62199999999984</v>
      </c>
      <c r="T208" s="14">
        <v>1</v>
      </c>
      <c r="U208" s="289">
        <v>1.8</v>
      </c>
      <c r="V208" s="22">
        <f t="shared" si="94"/>
        <v>1.8</v>
      </c>
      <c r="W208" s="119">
        <f t="shared" si="95"/>
        <v>3.9636</v>
      </c>
      <c r="X208" s="162" t="s">
        <v>62</v>
      </c>
      <c r="Y208" s="317">
        <v>1</v>
      </c>
      <c r="Z208" s="119">
        <f t="shared" si="96"/>
        <v>2.202</v>
      </c>
      <c r="AA208" s="160">
        <v>10.6</v>
      </c>
      <c r="AB208" s="164">
        <f t="shared" ref="AB208:AB254" si="114">IF(B208=0,0,AA208*B208/1000)</f>
        <v>23.341200000000001</v>
      </c>
      <c r="AC208" s="324">
        <v>0.28000000000000003</v>
      </c>
      <c r="AD208" s="147">
        <f t="shared" si="97"/>
        <v>0.61656000000000011</v>
      </c>
      <c r="AE208" s="365">
        <v>0.1</v>
      </c>
      <c r="AF208" s="119">
        <f t="shared" si="98"/>
        <v>0.22020000000000001</v>
      </c>
      <c r="AG208" s="361">
        <v>0.2</v>
      </c>
      <c r="AH208" s="119">
        <f t="shared" si="99"/>
        <v>0.44040000000000001</v>
      </c>
      <c r="AI208" s="22">
        <f t="shared" si="100"/>
        <v>10.899999999999999</v>
      </c>
      <c r="AJ208" s="22">
        <f t="shared" si="101"/>
        <v>24.001799999999996</v>
      </c>
      <c r="AK208" s="16"/>
      <c r="AL208" s="289">
        <v>24</v>
      </c>
      <c r="AM208" s="22">
        <f t="shared" si="102"/>
        <v>52.847999999999999</v>
      </c>
      <c r="AN208" s="20"/>
      <c r="AO208" s="317">
        <v>1.1000000000000001</v>
      </c>
      <c r="AP208" s="22">
        <f t="shared" si="103"/>
        <v>2.4222000000000001</v>
      </c>
      <c r="AQ208" s="33"/>
      <c r="AR208" s="317">
        <v>1.4999999999999999E-2</v>
      </c>
      <c r="AS208" s="294">
        <f t="shared" si="104"/>
        <v>3.3030000000000004E-2</v>
      </c>
      <c r="AT208" s="21" t="s">
        <v>62</v>
      </c>
      <c r="AU208" s="264">
        <v>0.01</v>
      </c>
      <c r="AV208" s="260">
        <f t="shared" si="105"/>
        <v>2.2019999999999998E-2</v>
      </c>
      <c r="AW208" s="21"/>
      <c r="AX208" s="317">
        <v>8.8999999999999996E-2</v>
      </c>
      <c r="AY208" s="263">
        <f t="shared" si="106"/>
        <v>0.19597799999999999</v>
      </c>
      <c r="AZ208" s="20"/>
      <c r="BA208" s="317">
        <v>3.2</v>
      </c>
      <c r="BB208" s="263">
        <f t="shared" si="107"/>
        <v>7.0464000000000002</v>
      </c>
      <c r="BC208" s="20"/>
      <c r="BD208" s="289">
        <v>0.1</v>
      </c>
      <c r="BE208" s="119">
        <f t="shared" si="108"/>
        <v>0.22020000000000001</v>
      </c>
      <c r="BF208" s="20"/>
      <c r="BG208" s="289">
        <v>0.02</v>
      </c>
      <c r="BH208" s="43">
        <f t="shared" si="109"/>
        <v>4.4039999999999996E-2</v>
      </c>
      <c r="BI208" s="21" t="s">
        <v>62</v>
      </c>
      <c r="BJ208" s="34">
        <v>0.01</v>
      </c>
      <c r="BK208" s="119">
        <f t="shared" si="110"/>
        <v>2.2019999999999998E-2</v>
      </c>
      <c r="BL208" s="20"/>
      <c r="BM208" s="289">
        <v>1</v>
      </c>
      <c r="BN208" s="119">
        <f t="shared" si="111"/>
        <v>2.202</v>
      </c>
      <c r="BO208" s="18" t="s">
        <v>141</v>
      </c>
      <c r="BP208" s="183" t="s">
        <v>118</v>
      </c>
      <c r="BQ208" s="184" t="s">
        <v>125</v>
      </c>
      <c r="BR208" s="6"/>
    </row>
    <row r="209" spans="1:70" ht="15" customHeight="1" x14ac:dyDescent="0.25">
      <c r="A209" s="28">
        <f t="shared" si="112"/>
        <v>42931</v>
      </c>
      <c r="B209" s="327">
        <v>1974</v>
      </c>
      <c r="C209" s="44">
        <v>24.27</v>
      </c>
      <c r="D209" s="59">
        <v>7.67</v>
      </c>
      <c r="E209" s="14">
        <v>5</v>
      </c>
      <c r="F209" s="15">
        <v>745</v>
      </c>
      <c r="G209" s="22">
        <f t="shared" ref="G209:G272" si="115">IF(F209=0,0,(F209*E209))</f>
        <v>3725</v>
      </c>
      <c r="H209" s="119">
        <f t="shared" ref="H209:H272" si="116">IF(B209=0,0,(G209*B209/1000))</f>
        <v>7353.15</v>
      </c>
      <c r="I209" s="14">
        <v>1</v>
      </c>
      <c r="J209" s="15">
        <v>686</v>
      </c>
      <c r="K209" s="15">
        <f t="shared" ref="K209:K272" si="117">IF(J209=0,0,(J209*I209))</f>
        <v>686</v>
      </c>
      <c r="L209" s="125">
        <f t="shared" ref="L209:L272" si="118">IF(B209=0,0,K209*B209/1000)</f>
        <v>1354.164</v>
      </c>
      <c r="M209" s="16">
        <v>1169</v>
      </c>
      <c r="N209" s="119">
        <f t="shared" ref="N209:N272" si="119">IF(B209=0,0,M209*B209/1000)</f>
        <v>2307.6060000000002</v>
      </c>
      <c r="O209" s="29">
        <v>87.8</v>
      </c>
      <c r="P209" s="22">
        <v>413</v>
      </c>
      <c r="Q209" s="15">
        <v>30</v>
      </c>
      <c r="R209" s="15">
        <f t="shared" ref="R209:R272" si="120">IF(P209=0,0,(P209-O209)*1000/Q209)</f>
        <v>10840</v>
      </c>
      <c r="S209" s="119">
        <f t="shared" si="113"/>
        <v>21398.16</v>
      </c>
      <c r="T209" s="14">
        <v>1</v>
      </c>
      <c r="U209" s="289">
        <v>24</v>
      </c>
      <c r="V209" s="22">
        <f t="shared" ref="V209:V272" si="121">IF(U209=0,0,(U209*T209))</f>
        <v>24</v>
      </c>
      <c r="W209" s="119">
        <f t="shared" ref="W209:W272" si="122">IF(B209=0,0,V209*B209/1000)</f>
        <v>47.375999999999998</v>
      </c>
      <c r="X209" s="162" t="s">
        <v>62</v>
      </c>
      <c r="Y209" s="317">
        <v>1</v>
      </c>
      <c r="Z209" s="119">
        <f t="shared" ref="Z209:Z256" si="123">IF(B209=0,0,Y209*B209/1000)</f>
        <v>1.974</v>
      </c>
      <c r="AA209" s="160">
        <v>17.5</v>
      </c>
      <c r="AB209" s="164">
        <f t="shared" si="114"/>
        <v>34.545000000000002</v>
      </c>
      <c r="AC209" s="324">
        <v>0.01</v>
      </c>
      <c r="AD209" s="147">
        <f t="shared" ref="AD209:AD256" si="124">IF(B209=0,0,AC209*B209/1000)</f>
        <v>1.9740000000000001E-2</v>
      </c>
      <c r="AE209" s="365">
        <v>0.1</v>
      </c>
      <c r="AF209" s="119">
        <f t="shared" ref="AF209:AF256" si="125">IF(B209=0,0,AE209*B209/1000)</f>
        <v>0.19739999999999999</v>
      </c>
      <c r="AG209" s="361">
        <v>0.2</v>
      </c>
      <c r="AH209" s="119">
        <f t="shared" ref="AH209:AH256" si="126">IF(B209=0,0,AG209*B209/1000)</f>
        <v>0.39479999999999998</v>
      </c>
      <c r="AI209" s="22">
        <f t="shared" ref="AI209:AI256" si="127">IF(AA209=0,0,SUM(AA209,AE209,AG209))</f>
        <v>17.8</v>
      </c>
      <c r="AJ209" s="22">
        <f t="shared" ref="AJ209:AJ272" si="128">IF(B209=0,0,AI209*B209/1000)</f>
        <v>35.137200000000007</v>
      </c>
      <c r="AK209" s="16"/>
      <c r="AL209" s="289">
        <v>99.1</v>
      </c>
      <c r="AM209" s="22">
        <f t="shared" ref="AM209:AM272" si="129">IF(B209=0,0,AL209*B209/1000)</f>
        <v>195.6234</v>
      </c>
      <c r="AN209" s="20"/>
      <c r="AO209" s="317">
        <v>25</v>
      </c>
      <c r="AP209" s="22">
        <f t="shared" ref="AP209:AP272" si="130">IF(B209=0,0,AO209*B209/1000)</f>
        <v>49.35</v>
      </c>
      <c r="AQ209" s="33"/>
      <c r="AR209" s="317">
        <v>0.46</v>
      </c>
      <c r="AS209" s="294">
        <f t="shared" ref="AS209:AS256" si="131">IF(B209=0,0,AR209*B209/1000)</f>
        <v>0.90804000000000007</v>
      </c>
      <c r="AT209" s="21" t="s">
        <v>62</v>
      </c>
      <c r="AU209" s="264">
        <v>0.01</v>
      </c>
      <c r="AV209" s="259">
        <f t="shared" ref="AV209:AV272" si="132">IF(B209=0,0,AU209*B209/1000)</f>
        <v>1.9740000000000001E-2</v>
      </c>
      <c r="AW209" s="21"/>
      <c r="AX209" s="317">
        <v>2</v>
      </c>
      <c r="AY209" s="262">
        <f t="shared" ref="AY209:AY272" si="133">IF(B209=0,0,AX209*B209/1000)</f>
        <v>3.948</v>
      </c>
      <c r="AZ209" s="20"/>
      <c r="BA209" s="317">
        <v>76</v>
      </c>
      <c r="BB209" s="262">
        <f t="shared" ref="BB209:BB272" si="134">IF(B209=0,0,BA209*B209/1000)</f>
        <v>150.024</v>
      </c>
      <c r="BC209" s="20"/>
      <c r="BD209" s="289">
        <v>1.2</v>
      </c>
      <c r="BE209" s="119">
        <f t="shared" ref="BE209:BE272" si="135">IF(B209=0,0,BD209*B209/1000)</f>
        <v>2.3687999999999998</v>
      </c>
      <c r="BF209" s="20"/>
      <c r="BG209" s="289">
        <v>0.32</v>
      </c>
      <c r="BH209" s="43">
        <f t="shared" ref="BH209:BH272" si="136">IF(B209=0,0,BG209*B209/1000)</f>
        <v>0.63168000000000002</v>
      </c>
      <c r="BI209" s="21"/>
      <c r="BJ209" s="34">
        <v>0.19</v>
      </c>
      <c r="BK209" s="119">
        <f t="shared" ref="BK209:BK272" si="137">IF(B209=0,0,BJ209*B209/1000)</f>
        <v>0.37506</v>
      </c>
      <c r="BL209" s="20"/>
      <c r="BM209" s="289">
        <v>20</v>
      </c>
      <c r="BN209" s="119">
        <f t="shared" ref="BN209:BN272" si="138">IF(B209=0,0,BM209*B209/1000)</f>
        <v>39.479999999999997</v>
      </c>
      <c r="BO209" s="18" t="s">
        <v>141</v>
      </c>
      <c r="BP209" s="183" t="s">
        <v>118</v>
      </c>
      <c r="BQ209" s="184" t="s">
        <v>129</v>
      </c>
      <c r="BR209" s="6"/>
    </row>
    <row r="210" spans="1:70" ht="15" customHeight="1" x14ac:dyDescent="0.25">
      <c r="A210" s="28">
        <f t="shared" si="112"/>
        <v>42932</v>
      </c>
      <c r="B210" s="327">
        <v>1974</v>
      </c>
      <c r="C210" s="44">
        <v>21.91</v>
      </c>
      <c r="D210" s="59">
        <v>7.68</v>
      </c>
      <c r="E210" s="14">
        <v>5</v>
      </c>
      <c r="F210" s="15">
        <v>433</v>
      </c>
      <c r="G210" s="22">
        <f t="shared" si="115"/>
        <v>2165</v>
      </c>
      <c r="H210" s="119">
        <f t="shared" si="116"/>
        <v>4273.71</v>
      </c>
      <c r="I210" s="14">
        <v>1</v>
      </c>
      <c r="J210" s="15">
        <v>629</v>
      </c>
      <c r="K210" s="15">
        <f t="shared" si="117"/>
        <v>629</v>
      </c>
      <c r="L210" s="125">
        <f t="shared" si="118"/>
        <v>1241.646</v>
      </c>
      <c r="M210" s="16">
        <v>186</v>
      </c>
      <c r="N210" s="119">
        <f t="shared" si="119"/>
        <v>367.16399999999999</v>
      </c>
      <c r="O210" s="29">
        <v>87.6</v>
      </c>
      <c r="P210" s="22">
        <v>210.8</v>
      </c>
      <c r="Q210" s="15">
        <v>15.28</v>
      </c>
      <c r="R210" s="15">
        <f t="shared" si="120"/>
        <v>8062.8272251308917</v>
      </c>
      <c r="S210" s="119">
        <f t="shared" si="113"/>
        <v>15916.020942408381</v>
      </c>
      <c r="T210" s="14">
        <v>1</v>
      </c>
      <c r="U210" s="289">
        <v>2.8</v>
      </c>
      <c r="V210" s="22">
        <f t="shared" si="121"/>
        <v>2.8</v>
      </c>
      <c r="W210" s="119">
        <f t="shared" si="122"/>
        <v>5.5271999999999997</v>
      </c>
      <c r="X210" s="162" t="s">
        <v>62</v>
      </c>
      <c r="Y210" s="317">
        <v>0.5</v>
      </c>
      <c r="Z210" s="119">
        <f t="shared" si="123"/>
        <v>0.98699999999999999</v>
      </c>
      <c r="AA210" s="160">
        <v>19.3</v>
      </c>
      <c r="AB210" s="164">
        <f t="shared" si="114"/>
        <v>38.098200000000006</v>
      </c>
      <c r="AC210" s="324">
        <v>0.04</v>
      </c>
      <c r="AD210" s="147">
        <f t="shared" si="124"/>
        <v>7.8960000000000002E-2</v>
      </c>
      <c r="AE210" s="365">
        <v>0.22</v>
      </c>
      <c r="AF210" s="119">
        <f t="shared" si="125"/>
        <v>0.43428000000000005</v>
      </c>
      <c r="AG210" s="361">
        <v>0.68600000000000005</v>
      </c>
      <c r="AH210" s="119">
        <f t="shared" si="126"/>
        <v>1.3541640000000001</v>
      </c>
      <c r="AI210" s="22">
        <f t="shared" si="127"/>
        <v>20.206</v>
      </c>
      <c r="AJ210" s="22">
        <f t="shared" si="128"/>
        <v>39.886643999999997</v>
      </c>
      <c r="AK210" s="16"/>
      <c r="AL210" s="289">
        <v>123</v>
      </c>
      <c r="AM210" s="22">
        <f t="shared" si="129"/>
        <v>242.80199999999999</v>
      </c>
      <c r="AN210" s="20"/>
      <c r="AO210" s="317">
        <v>1.2</v>
      </c>
      <c r="AP210" s="22">
        <f t="shared" si="130"/>
        <v>2.3687999999999998</v>
      </c>
      <c r="AQ210" s="33"/>
      <c r="AR210" s="317">
        <v>1.4999999999999999E-2</v>
      </c>
      <c r="AS210" s="294">
        <f t="shared" si="131"/>
        <v>2.9610000000000001E-2</v>
      </c>
      <c r="AT210" s="21" t="s">
        <v>62</v>
      </c>
      <c r="AU210" s="264">
        <v>0.01</v>
      </c>
      <c r="AV210" s="260">
        <f t="shared" si="132"/>
        <v>1.9740000000000001E-2</v>
      </c>
      <c r="AW210" s="21"/>
      <c r="AX210" s="317">
        <v>5.2999999999999999E-2</v>
      </c>
      <c r="AY210" s="263">
        <f t="shared" si="133"/>
        <v>0.10462200000000001</v>
      </c>
      <c r="AZ210" s="20"/>
      <c r="BA210" s="317">
        <v>4.5999999999999996</v>
      </c>
      <c r="BB210" s="263">
        <f t="shared" si="134"/>
        <v>9.0803999999999991</v>
      </c>
      <c r="BC210" s="20"/>
      <c r="BD210" s="289">
        <v>0.13</v>
      </c>
      <c r="BE210" s="119">
        <f t="shared" si="135"/>
        <v>0.25662000000000001</v>
      </c>
      <c r="BF210" s="20"/>
      <c r="BG210" s="289">
        <v>0.02</v>
      </c>
      <c r="BH210" s="43">
        <f t="shared" si="136"/>
        <v>3.9480000000000001E-2</v>
      </c>
      <c r="BI210" s="21" t="s">
        <v>62</v>
      </c>
      <c r="BJ210" s="34">
        <v>0.01</v>
      </c>
      <c r="BK210" s="119">
        <f t="shared" si="137"/>
        <v>1.9740000000000001E-2</v>
      </c>
      <c r="BL210" s="20"/>
      <c r="BM210" s="289">
        <v>2.4</v>
      </c>
      <c r="BN210" s="119">
        <f t="shared" si="138"/>
        <v>4.7375999999999996</v>
      </c>
      <c r="BO210" s="18" t="s">
        <v>141</v>
      </c>
      <c r="BP210" s="183" t="s">
        <v>118</v>
      </c>
      <c r="BQ210" s="184" t="s">
        <v>130</v>
      </c>
      <c r="BR210" s="6"/>
    </row>
    <row r="211" spans="1:70" ht="15" customHeight="1" x14ac:dyDescent="0.25">
      <c r="A211" s="28">
        <f t="shared" si="112"/>
        <v>42933</v>
      </c>
      <c r="B211" s="327">
        <v>3097</v>
      </c>
      <c r="C211" s="44">
        <v>24.38</v>
      </c>
      <c r="D211" s="59">
        <v>7.92</v>
      </c>
      <c r="E211" s="14">
        <v>2</v>
      </c>
      <c r="F211" s="15">
        <v>951</v>
      </c>
      <c r="G211" s="22">
        <f t="shared" si="115"/>
        <v>1902</v>
      </c>
      <c r="H211" s="119">
        <f t="shared" si="116"/>
        <v>5890.4939999999997</v>
      </c>
      <c r="I211" s="14">
        <v>1</v>
      </c>
      <c r="J211" s="15">
        <v>631</v>
      </c>
      <c r="K211" s="15">
        <f t="shared" si="117"/>
        <v>631</v>
      </c>
      <c r="L211" s="125">
        <f t="shared" si="118"/>
        <v>1954.2070000000001</v>
      </c>
      <c r="M211" s="16">
        <v>255</v>
      </c>
      <c r="N211" s="119">
        <f t="shared" si="119"/>
        <v>789.73500000000001</v>
      </c>
      <c r="O211" s="29">
        <v>87.3</v>
      </c>
      <c r="P211" s="22">
        <v>117.2</v>
      </c>
      <c r="Q211" s="15">
        <v>64</v>
      </c>
      <c r="R211" s="15">
        <f t="shared" si="120"/>
        <v>467.18750000000011</v>
      </c>
      <c r="S211" s="119">
        <f t="shared" si="113"/>
        <v>1446.8796875000005</v>
      </c>
      <c r="T211" s="14">
        <v>1</v>
      </c>
      <c r="U211" s="289">
        <v>2.1</v>
      </c>
      <c r="V211" s="22">
        <f t="shared" si="121"/>
        <v>2.1</v>
      </c>
      <c r="W211" s="119">
        <f t="shared" si="122"/>
        <v>6.5037000000000011</v>
      </c>
      <c r="X211" s="162" t="s">
        <v>62</v>
      </c>
      <c r="Y211" s="317">
        <v>0.5</v>
      </c>
      <c r="Z211" s="119">
        <f t="shared" si="123"/>
        <v>1.5485</v>
      </c>
      <c r="AA211" s="160">
        <v>29.8</v>
      </c>
      <c r="AB211" s="164">
        <f t="shared" si="114"/>
        <v>92.290600000000012</v>
      </c>
      <c r="AC211" s="324">
        <v>12.5</v>
      </c>
      <c r="AD211" s="147">
        <f t="shared" si="124"/>
        <v>38.712499999999999</v>
      </c>
      <c r="AE211" s="365">
        <v>0.40100000000000002</v>
      </c>
      <c r="AF211" s="119">
        <f t="shared" si="125"/>
        <v>1.2418970000000003</v>
      </c>
      <c r="AG211" s="361">
        <v>0.193</v>
      </c>
      <c r="AH211" s="119">
        <f t="shared" si="126"/>
        <v>0.59772100000000006</v>
      </c>
      <c r="AI211" s="22">
        <f t="shared" si="127"/>
        <v>30.394000000000002</v>
      </c>
      <c r="AJ211" s="22">
        <f t="shared" si="128"/>
        <v>94.130218000000013</v>
      </c>
      <c r="AK211" s="16"/>
      <c r="AL211" s="289">
        <v>1.99</v>
      </c>
      <c r="AM211" s="22">
        <f t="shared" si="129"/>
        <v>6.16303</v>
      </c>
      <c r="AN211" s="20"/>
      <c r="AO211" s="317">
        <v>0.64</v>
      </c>
      <c r="AP211" s="22">
        <f t="shared" si="130"/>
        <v>1.9820800000000001</v>
      </c>
      <c r="AQ211" s="33"/>
      <c r="AR211" s="317">
        <v>1.2E-2</v>
      </c>
      <c r="AS211" s="294">
        <f t="shared" si="131"/>
        <v>3.7164000000000003E-2</v>
      </c>
      <c r="AT211" s="21" t="s">
        <v>62</v>
      </c>
      <c r="AU211" s="264">
        <v>0.01</v>
      </c>
      <c r="AV211" s="259">
        <f t="shared" si="132"/>
        <v>3.0970000000000001E-2</v>
      </c>
      <c r="AW211" s="21"/>
      <c r="AX211" s="317">
        <v>4.8000000000000001E-2</v>
      </c>
      <c r="AY211" s="262">
        <f t="shared" si="133"/>
        <v>0.14865600000000001</v>
      </c>
      <c r="AZ211" s="20"/>
      <c r="BA211" s="317">
        <v>3.6</v>
      </c>
      <c r="BB211" s="262">
        <f t="shared" si="134"/>
        <v>11.1492</v>
      </c>
      <c r="BC211" s="20"/>
      <c r="BD211" s="289">
        <v>0.18</v>
      </c>
      <c r="BE211" s="119">
        <f t="shared" si="135"/>
        <v>0.55745999999999996</v>
      </c>
      <c r="BF211" s="20"/>
      <c r="BG211" s="289">
        <v>0.01</v>
      </c>
      <c r="BH211" s="43">
        <f t="shared" si="136"/>
        <v>3.0970000000000001E-2</v>
      </c>
      <c r="BI211" s="21" t="s">
        <v>62</v>
      </c>
      <c r="BJ211" s="34">
        <v>0.01</v>
      </c>
      <c r="BK211" s="119">
        <f t="shared" si="137"/>
        <v>3.0970000000000001E-2</v>
      </c>
      <c r="BL211" s="20"/>
      <c r="BM211" s="289">
        <v>1</v>
      </c>
      <c r="BN211" s="119">
        <f t="shared" si="138"/>
        <v>3.097</v>
      </c>
      <c r="BO211" s="18" t="s">
        <v>141</v>
      </c>
      <c r="BP211" s="183" t="s">
        <v>118</v>
      </c>
      <c r="BQ211" s="184" t="s">
        <v>131</v>
      </c>
      <c r="BR211" s="6"/>
    </row>
    <row r="212" spans="1:70" ht="15" customHeight="1" x14ac:dyDescent="0.25">
      <c r="A212" s="28">
        <f t="shared" si="112"/>
        <v>42934</v>
      </c>
      <c r="B212" s="327">
        <v>3313</v>
      </c>
      <c r="C212" s="44">
        <v>26.37</v>
      </c>
      <c r="D212" s="59">
        <v>8.19</v>
      </c>
      <c r="E212" s="14">
        <v>2</v>
      </c>
      <c r="F212" s="15">
        <v>861</v>
      </c>
      <c r="G212" s="22">
        <f t="shared" si="115"/>
        <v>1722</v>
      </c>
      <c r="H212" s="119">
        <f t="shared" si="116"/>
        <v>5704.9859999999999</v>
      </c>
      <c r="I212" s="14">
        <v>2</v>
      </c>
      <c r="J212" s="15">
        <v>776</v>
      </c>
      <c r="K212" s="15">
        <f t="shared" si="117"/>
        <v>1552</v>
      </c>
      <c r="L212" s="125">
        <f t="shared" si="118"/>
        <v>5141.7759999999998</v>
      </c>
      <c r="M212" s="16">
        <v>273</v>
      </c>
      <c r="N212" s="119">
        <f t="shared" si="119"/>
        <v>904.44899999999996</v>
      </c>
      <c r="O212" s="29">
        <v>87.8</v>
      </c>
      <c r="P212" s="22">
        <v>112.6</v>
      </c>
      <c r="Q212" s="15">
        <v>80</v>
      </c>
      <c r="R212" s="15">
        <f t="shared" si="120"/>
        <v>309.99999999999994</v>
      </c>
      <c r="S212" s="119">
        <f t="shared" si="113"/>
        <v>1027.0299999999997</v>
      </c>
      <c r="T212" s="14">
        <v>1</v>
      </c>
      <c r="U212" s="289">
        <v>1.8</v>
      </c>
      <c r="V212" s="22">
        <f t="shared" si="121"/>
        <v>1.8</v>
      </c>
      <c r="W212" s="119">
        <f t="shared" si="122"/>
        <v>5.9634000000000009</v>
      </c>
      <c r="X212" s="162" t="s">
        <v>62</v>
      </c>
      <c r="Y212" s="317">
        <v>1</v>
      </c>
      <c r="Z212" s="119">
        <f t="shared" si="123"/>
        <v>3.3130000000000002</v>
      </c>
      <c r="AA212" s="160">
        <v>27.7</v>
      </c>
      <c r="AB212" s="164">
        <f t="shared" si="114"/>
        <v>91.770099999999985</v>
      </c>
      <c r="AC212" s="324">
        <v>13.11</v>
      </c>
      <c r="AD212" s="147">
        <f t="shared" si="124"/>
        <v>43.433430000000001</v>
      </c>
      <c r="AE212" s="365">
        <v>0.1</v>
      </c>
      <c r="AF212" s="119">
        <f t="shared" si="125"/>
        <v>0.33130000000000004</v>
      </c>
      <c r="AG212" s="361">
        <v>0.2</v>
      </c>
      <c r="AH212" s="119">
        <f t="shared" si="126"/>
        <v>0.66260000000000008</v>
      </c>
      <c r="AI212" s="22">
        <f t="shared" si="127"/>
        <v>28</v>
      </c>
      <c r="AJ212" s="22">
        <f t="shared" si="128"/>
        <v>92.763999999999996</v>
      </c>
      <c r="AK212" s="16"/>
      <c r="AL212" s="289">
        <v>4.8499999999999996</v>
      </c>
      <c r="AM212" s="22">
        <f t="shared" si="129"/>
        <v>16.068049999999999</v>
      </c>
      <c r="AN212" s="20"/>
      <c r="AO212" s="317">
        <v>0.65</v>
      </c>
      <c r="AP212" s="22">
        <f t="shared" si="130"/>
        <v>2.1534500000000003</v>
      </c>
      <c r="AQ212" s="33"/>
      <c r="AR212" s="317">
        <v>8.0000000000000002E-3</v>
      </c>
      <c r="AS212" s="294">
        <f t="shared" si="131"/>
        <v>2.6504E-2</v>
      </c>
      <c r="AT212" s="21" t="s">
        <v>62</v>
      </c>
      <c r="AU212" s="264">
        <v>0.01</v>
      </c>
      <c r="AV212" s="260">
        <f t="shared" si="132"/>
        <v>3.313E-2</v>
      </c>
      <c r="AW212" s="21"/>
      <c r="AX212" s="317">
        <v>4.5999999999999999E-2</v>
      </c>
      <c r="AY212" s="263">
        <f t="shared" si="133"/>
        <v>0.15239800000000001</v>
      </c>
      <c r="AZ212" s="20"/>
      <c r="BA212" s="317">
        <v>3.3</v>
      </c>
      <c r="BB212" s="263">
        <f t="shared" si="134"/>
        <v>10.9329</v>
      </c>
      <c r="BC212" s="20"/>
      <c r="BD212" s="289">
        <v>0.17</v>
      </c>
      <c r="BE212" s="119">
        <f t="shared" si="135"/>
        <v>0.56320999999999999</v>
      </c>
      <c r="BF212" s="20"/>
      <c r="BG212" s="289">
        <v>0.02</v>
      </c>
      <c r="BH212" s="43">
        <f t="shared" si="136"/>
        <v>6.6259999999999999E-2</v>
      </c>
      <c r="BI212" s="21" t="s">
        <v>62</v>
      </c>
      <c r="BJ212" s="34">
        <v>0.01</v>
      </c>
      <c r="BK212" s="119">
        <f t="shared" si="137"/>
        <v>3.313E-2</v>
      </c>
      <c r="BL212" s="20"/>
      <c r="BM212" s="289">
        <v>0.84</v>
      </c>
      <c r="BN212" s="119">
        <f t="shared" si="138"/>
        <v>2.7829200000000003</v>
      </c>
      <c r="BO212" s="18" t="s">
        <v>141</v>
      </c>
      <c r="BP212" s="183" t="s">
        <v>118</v>
      </c>
      <c r="BQ212" s="184"/>
      <c r="BR212" s="6"/>
    </row>
    <row r="213" spans="1:70" ht="15" customHeight="1" x14ac:dyDescent="0.25">
      <c r="A213" s="28">
        <f t="shared" si="112"/>
        <v>42935</v>
      </c>
      <c r="B213" s="327">
        <v>3284</v>
      </c>
      <c r="C213" s="44">
        <v>27.16</v>
      </c>
      <c r="D213" s="59">
        <v>7.95</v>
      </c>
      <c r="E213" s="14">
        <v>2</v>
      </c>
      <c r="F213" s="15">
        <v>794</v>
      </c>
      <c r="G213" s="22">
        <f t="shared" si="115"/>
        <v>1588</v>
      </c>
      <c r="H213" s="119">
        <f t="shared" si="116"/>
        <v>5214.9920000000002</v>
      </c>
      <c r="I213" s="14">
        <v>2</v>
      </c>
      <c r="J213" s="15">
        <v>760</v>
      </c>
      <c r="K213" s="15">
        <f t="shared" si="117"/>
        <v>1520</v>
      </c>
      <c r="L213" s="125">
        <f t="shared" si="118"/>
        <v>4991.68</v>
      </c>
      <c r="M213" s="16">
        <v>255</v>
      </c>
      <c r="N213" s="119">
        <f t="shared" si="119"/>
        <v>837.42</v>
      </c>
      <c r="O213" s="29">
        <v>89.8</v>
      </c>
      <c r="P213" s="22">
        <v>119.5</v>
      </c>
      <c r="Q213" s="15">
        <v>78</v>
      </c>
      <c r="R213" s="15">
        <f t="shared" si="120"/>
        <v>380.76923076923083</v>
      </c>
      <c r="S213" s="119">
        <f t="shared" si="113"/>
        <v>1250.4461538461539</v>
      </c>
      <c r="T213" s="14">
        <v>1</v>
      </c>
      <c r="U213" s="289">
        <v>1.4</v>
      </c>
      <c r="V213" s="22">
        <f t="shared" si="121"/>
        <v>1.4</v>
      </c>
      <c r="W213" s="119">
        <f t="shared" si="122"/>
        <v>4.597599999999999</v>
      </c>
      <c r="X213" s="162" t="s">
        <v>62</v>
      </c>
      <c r="Y213" s="317">
        <v>1</v>
      </c>
      <c r="Z213" s="119">
        <f t="shared" si="123"/>
        <v>3.2839999999999998</v>
      </c>
      <c r="AA213" s="160">
        <v>33</v>
      </c>
      <c r="AB213" s="164">
        <f t="shared" si="114"/>
        <v>108.372</v>
      </c>
      <c r="AC213" s="324">
        <v>13.73</v>
      </c>
      <c r="AD213" s="147">
        <f t="shared" si="124"/>
        <v>45.089320000000001</v>
      </c>
      <c r="AE213" s="365">
        <v>0.1</v>
      </c>
      <c r="AF213" s="119">
        <f t="shared" si="125"/>
        <v>0.32840000000000003</v>
      </c>
      <c r="AG213" s="361">
        <v>0.2</v>
      </c>
      <c r="AH213" s="119">
        <f t="shared" si="126"/>
        <v>0.65680000000000005</v>
      </c>
      <c r="AI213" s="22">
        <f t="shared" si="127"/>
        <v>33.300000000000004</v>
      </c>
      <c r="AJ213" s="22">
        <f t="shared" si="128"/>
        <v>109.35720000000001</v>
      </c>
      <c r="AK213" s="16"/>
      <c r="AL213" s="289">
        <v>24.4</v>
      </c>
      <c r="AM213" s="22">
        <f t="shared" si="129"/>
        <v>80.129599999999996</v>
      </c>
      <c r="AN213" s="20"/>
      <c r="AO213" s="317">
        <v>0.56000000000000005</v>
      </c>
      <c r="AP213" s="22">
        <f t="shared" si="130"/>
        <v>1.8390400000000002</v>
      </c>
      <c r="AQ213" s="33"/>
      <c r="AR213" s="317">
        <v>8.0000000000000002E-3</v>
      </c>
      <c r="AS213" s="294">
        <f t="shared" si="131"/>
        <v>2.6272000000000004E-2</v>
      </c>
      <c r="AT213" s="21" t="s">
        <v>62</v>
      </c>
      <c r="AU213" s="264">
        <v>0.01</v>
      </c>
      <c r="AV213" s="259">
        <f t="shared" si="132"/>
        <v>3.2840000000000001E-2</v>
      </c>
      <c r="AW213" s="21"/>
      <c r="AX213" s="317">
        <v>4.1000000000000002E-2</v>
      </c>
      <c r="AY213" s="262">
        <f t="shared" si="133"/>
        <v>0.13464400000000001</v>
      </c>
      <c r="AZ213" s="20"/>
      <c r="BA213" s="317">
        <v>1.9</v>
      </c>
      <c r="BB213" s="262">
        <f t="shared" si="134"/>
        <v>6.2395999999999994</v>
      </c>
      <c r="BC213" s="20"/>
      <c r="BD213" s="289">
        <v>0.12</v>
      </c>
      <c r="BE213" s="119">
        <f t="shared" si="135"/>
        <v>0.39407999999999999</v>
      </c>
      <c r="BF213" s="20"/>
      <c r="BG213" s="289">
        <v>0.01</v>
      </c>
      <c r="BH213" s="43">
        <f t="shared" si="136"/>
        <v>3.2840000000000001E-2</v>
      </c>
      <c r="BI213" s="21" t="s">
        <v>62</v>
      </c>
      <c r="BJ213" s="34">
        <v>0.01</v>
      </c>
      <c r="BK213" s="119">
        <f t="shared" si="137"/>
        <v>3.2840000000000001E-2</v>
      </c>
      <c r="BL213" s="20"/>
      <c r="BM213" s="289">
        <v>0.89</v>
      </c>
      <c r="BN213" s="119">
        <f t="shared" si="138"/>
        <v>2.9227600000000002</v>
      </c>
      <c r="BO213" s="18" t="s">
        <v>141</v>
      </c>
      <c r="BP213" s="183" t="s">
        <v>118</v>
      </c>
      <c r="BQ213" s="184"/>
      <c r="BR213" s="6"/>
    </row>
    <row r="214" spans="1:70" ht="15" customHeight="1" x14ac:dyDescent="0.25">
      <c r="A214" s="28">
        <f t="shared" si="112"/>
        <v>42936</v>
      </c>
      <c r="B214" s="327">
        <v>3061</v>
      </c>
      <c r="C214" s="44">
        <v>26.7</v>
      </c>
      <c r="D214" s="59">
        <v>7.86</v>
      </c>
      <c r="E214" s="14">
        <v>2</v>
      </c>
      <c r="F214" s="15">
        <v>720</v>
      </c>
      <c r="G214" s="22">
        <f t="shared" si="115"/>
        <v>1440</v>
      </c>
      <c r="H214" s="119">
        <f t="shared" si="116"/>
        <v>4407.84</v>
      </c>
      <c r="I214" s="14">
        <v>2</v>
      </c>
      <c r="J214" s="15">
        <v>460</v>
      </c>
      <c r="K214" s="15">
        <f t="shared" si="117"/>
        <v>920</v>
      </c>
      <c r="L214" s="125">
        <f t="shared" si="118"/>
        <v>2816.12</v>
      </c>
      <c r="M214" s="16">
        <v>136</v>
      </c>
      <c r="N214" s="119">
        <f t="shared" si="119"/>
        <v>416.29599999999999</v>
      </c>
      <c r="O214" s="29">
        <v>89.2</v>
      </c>
      <c r="P214" s="22">
        <v>112.1</v>
      </c>
      <c r="Q214" s="15">
        <v>100</v>
      </c>
      <c r="R214" s="15">
        <f t="shared" si="120"/>
        <v>228.99999999999991</v>
      </c>
      <c r="S214" s="119">
        <f t="shared" si="113"/>
        <v>700.96899999999982</v>
      </c>
      <c r="T214" s="14">
        <v>1</v>
      </c>
      <c r="U214" s="289">
        <v>1.4</v>
      </c>
      <c r="V214" s="22">
        <f t="shared" si="121"/>
        <v>1.4</v>
      </c>
      <c r="W214" s="119">
        <f t="shared" si="122"/>
        <v>4.2853999999999992</v>
      </c>
      <c r="X214" s="162" t="s">
        <v>62</v>
      </c>
      <c r="Y214" s="317">
        <v>1</v>
      </c>
      <c r="Z214" s="119">
        <f t="shared" si="123"/>
        <v>3.0609999999999999</v>
      </c>
      <c r="AA214" s="160">
        <v>26.2</v>
      </c>
      <c r="AB214" s="164">
        <f t="shared" si="114"/>
        <v>80.1982</v>
      </c>
      <c r="AC214" s="324">
        <v>16.239999999999998</v>
      </c>
      <c r="AD214" s="147">
        <f t="shared" si="124"/>
        <v>49.710639999999991</v>
      </c>
      <c r="AE214" s="365">
        <v>0.1</v>
      </c>
      <c r="AF214" s="119">
        <f t="shared" si="125"/>
        <v>0.30610000000000004</v>
      </c>
      <c r="AG214" s="361">
        <v>0.2</v>
      </c>
      <c r="AH214" s="119">
        <f t="shared" si="126"/>
        <v>0.61220000000000008</v>
      </c>
      <c r="AI214" s="22">
        <f t="shared" si="127"/>
        <v>26.5</v>
      </c>
      <c r="AJ214" s="22">
        <f t="shared" si="128"/>
        <v>81.116500000000002</v>
      </c>
      <c r="AK214" s="16"/>
      <c r="AL214" s="289">
        <v>10.7</v>
      </c>
      <c r="AM214" s="22">
        <f t="shared" si="129"/>
        <v>32.752699999999997</v>
      </c>
      <c r="AN214" s="20"/>
      <c r="AO214" s="317">
        <v>0.56999999999999995</v>
      </c>
      <c r="AP214" s="22">
        <f t="shared" si="130"/>
        <v>1.7447699999999997</v>
      </c>
      <c r="AQ214" s="33"/>
      <c r="AR214" s="317">
        <v>7.0000000000000001E-3</v>
      </c>
      <c r="AS214" s="294">
        <f t="shared" si="131"/>
        <v>2.1426999999999998E-2</v>
      </c>
      <c r="AT214" s="21" t="s">
        <v>62</v>
      </c>
      <c r="AU214" s="264">
        <v>0.01</v>
      </c>
      <c r="AV214" s="260">
        <f t="shared" si="132"/>
        <v>3.0609999999999998E-2</v>
      </c>
      <c r="AW214" s="21"/>
      <c r="AX214" s="317">
        <v>4.5999999999999999E-2</v>
      </c>
      <c r="AY214" s="263">
        <f t="shared" si="133"/>
        <v>0.14080600000000001</v>
      </c>
      <c r="AZ214" s="20"/>
      <c r="BA214" s="317">
        <v>1.3</v>
      </c>
      <c r="BB214" s="263">
        <f t="shared" si="134"/>
        <v>3.9793000000000003</v>
      </c>
      <c r="BC214" s="20"/>
      <c r="BD214" s="289">
        <v>0.11</v>
      </c>
      <c r="BE214" s="119">
        <f t="shared" si="135"/>
        <v>0.33670999999999995</v>
      </c>
      <c r="BF214" s="20"/>
      <c r="BG214" s="289">
        <v>0.01</v>
      </c>
      <c r="BH214" s="43">
        <f t="shared" si="136"/>
        <v>3.0609999999999998E-2</v>
      </c>
      <c r="BI214" s="21" t="s">
        <v>62</v>
      </c>
      <c r="BJ214" s="34">
        <v>0.01</v>
      </c>
      <c r="BK214" s="119">
        <f t="shared" si="137"/>
        <v>3.0609999999999998E-2</v>
      </c>
      <c r="BL214" s="20"/>
      <c r="BM214" s="289">
        <v>0.86</v>
      </c>
      <c r="BN214" s="119">
        <f t="shared" si="138"/>
        <v>2.63246</v>
      </c>
      <c r="BO214" s="18" t="s">
        <v>141</v>
      </c>
      <c r="BP214" s="183" t="s">
        <v>118</v>
      </c>
      <c r="BQ214" s="184"/>
      <c r="BR214" s="6"/>
    </row>
    <row r="215" spans="1:70" ht="15" customHeight="1" x14ac:dyDescent="0.25">
      <c r="A215" s="28">
        <f t="shared" si="112"/>
        <v>42937</v>
      </c>
      <c r="B215" s="327">
        <v>3119</v>
      </c>
      <c r="C215" s="44">
        <v>26.87</v>
      </c>
      <c r="D215" s="59">
        <v>8.08</v>
      </c>
      <c r="E215" s="14">
        <v>1</v>
      </c>
      <c r="F215" s="15">
        <v>2812</v>
      </c>
      <c r="G215" s="22">
        <f t="shared" si="115"/>
        <v>2812</v>
      </c>
      <c r="H215" s="119">
        <f t="shared" si="116"/>
        <v>8770.6280000000006</v>
      </c>
      <c r="I215" s="14">
        <v>1</v>
      </c>
      <c r="J215" s="15">
        <v>734</v>
      </c>
      <c r="K215" s="15">
        <f t="shared" si="117"/>
        <v>734</v>
      </c>
      <c r="L215" s="125">
        <f t="shared" si="118"/>
        <v>2289.346</v>
      </c>
      <c r="M215" s="16">
        <v>163</v>
      </c>
      <c r="N215" s="119">
        <f t="shared" si="119"/>
        <v>508.39699999999999</v>
      </c>
      <c r="O215" s="29">
        <v>90.4</v>
      </c>
      <c r="P215" s="22">
        <v>116.1</v>
      </c>
      <c r="Q215" s="15">
        <v>42</v>
      </c>
      <c r="R215" s="15">
        <f t="shared" si="120"/>
        <v>611.9047619047617</v>
      </c>
      <c r="S215" s="119">
        <f t="shared" si="113"/>
        <v>1908.5309523809517</v>
      </c>
      <c r="T215" s="14">
        <v>1</v>
      </c>
      <c r="U215" s="289">
        <v>1.7</v>
      </c>
      <c r="V215" s="22">
        <f t="shared" si="121"/>
        <v>1.7</v>
      </c>
      <c r="W215" s="119">
        <f t="shared" si="122"/>
        <v>5.3022999999999998</v>
      </c>
      <c r="X215" s="162" t="s">
        <v>62</v>
      </c>
      <c r="Y215" s="317">
        <v>0.1</v>
      </c>
      <c r="Z215" s="119">
        <f t="shared" si="123"/>
        <v>0.31190000000000001</v>
      </c>
      <c r="AA215" s="160">
        <v>25.7</v>
      </c>
      <c r="AB215" s="164">
        <f t="shared" si="114"/>
        <v>80.158299999999997</v>
      </c>
      <c r="AC215" s="324">
        <v>11.81</v>
      </c>
      <c r="AD215" s="147">
        <f t="shared" si="124"/>
        <v>36.835389999999997</v>
      </c>
      <c r="AE215" s="365">
        <v>0.1</v>
      </c>
      <c r="AF215" s="119">
        <f t="shared" si="125"/>
        <v>0.31190000000000001</v>
      </c>
      <c r="AG215" s="361">
        <v>0.2</v>
      </c>
      <c r="AH215" s="119">
        <f t="shared" si="126"/>
        <v>0.62380000000000002</v>
      </c>
      <c r="AI215" s="22">
        <f t="shared" si="127"/>
        <v>26</v>
      </c>
      <c r="AJ215" s="22">
        <f t="shared" si="128"/>
        <v>81.093999999999994</v>
      </c>
      <c r="AK215" s="16"/>
      <c r="AL215" s="289">
        <v>46.9</v>
      </c>
      <c r="AM215" s="22">
        <f t="shared" si="129"/>
        <v>146.28110000000001</v>
      </c>
      <c r="AN215" s="20"/>
      <c r="AO215" s="317">
        <v>0.62</v>
      </c>
      <c r="AP215" s="22">
        <f t="shared" si="130"/>
        <v>1.9337800000000001</v>
      </c>
      <c r="AQ215" s="33"/>
      <c r="AR215" s="317">
        <v>0.01</v>
      </c>
      <c r="AS215" s="294">
        <f t="shared" si="131"/>
        <v>3.1190000000000002E-2</v>
      </c>
      <c r="AT215" s="21" t="s">
        <v>62</v>
      </c>
      <c r="AU215" s="264">
        <v>0.01</v>
      </c>
      <c r="AV215" s="259">
        <f t="shared" si="132"/>
        <v>3.1190000000000002E-2</v>
      </c>
      <c r="AW215" s="21"/>
      <c r="AX215" s="317">
        <v>4.8000000000000001E-2</v>
      </c>
      <c r="AY215" s="262">
        <f t="shared" si="133"/>
        <v>0.14971199999999998</v>
      </c>
      <c r="AZ215" s="20"/>
      <c r="BA215" s="317">
        <v>3.7</v>
      </c>
      <c r="BB215" s="262">
        <f t="shared" si="134"/>
        <v>11.5403</v>
      </c>
      <c r="BC215" s="20"/>
      <c r="BD215" s="289">
        <v>0.13</v>
      </c>
      <c r="BE215" s="119">
        <f t="shared" si="135"/>
        <v>0.40547000000000005</v>
      </c>
      <c r="BF215" s="20"/>
      <c r="BG215" s="289">
        <v>0.02</v>
      </c>
      <c r="BH215" s="43">
        <f t="shared" si="136"/>
        <v>6.2380000000000005E-2</v>
      </c>
      <c r="BI215" s="21" t="s">
        <v>62</v>
      </c>
      <c r="BJ215" s="34">
        <v>0.01</v>
      </c>
      <c r="BK215" s="119">
        <f t="shared" si="137"/>
        <v>3.1190000000000002E-2</v>
      </c>
      <c r="BL215" s="20"/>
      <c r="BM215" s="289">
        <v>0.82</v>
      </c>
      <c r="BN215" s="119">
        <f t="shared" si="138"/>
        <v>2.5575799999999997</v>
      </c>
      <c r="BO215" s="18" t="s">
        <v>141</v>
      </c>
      <c r="BP215" s="183" t="s">
        <v>118</v>
      </c>
      <c r="BQ215" s="184" t="s">
        <v>128</v>
      </c>
      <c r="BR215" s="6"/>
    </row>
    <row r="216" spans="1:70" ht="15" customHeight="1" x14ac:dyDescent="0.25">
      <c r="A216" s="28">
        <f t="shared" si="112"/>
        <v>42938</v>
      </c>
      <c r="B216" s="327">
        <v>2589</v>
      </c>
      <c r="C216" s="44">
        <v>27.14</v>
      </c>
      <c r="D216" s="59">
        <v>7.53</v>
      </c>
      <c r="E216" s="14">
        <v>1</v>
      </c>
      <c r="F216" s="15">
        <v>966</v>
      </c>
      <c r="G216" s="22">
        <f t="shared" si="115"/>
        <v>966</v>
      </c>
      <c r="H216" s="119">
        <f t="shared" si="116"/>
        <v>2500.9740000000002</v>
      </c>
      <c r="I216" s="14">
        <v>1</v>
      </c>
      <c r="J216" s="15">
        <v>789</v>
      </c>
      <c r="K216" s="15">
        <f t="shared" si="117"/>
        <v>789</v>
      </c>
      <c r="L216" s="125">
        <f t="shared" si="118"/>
        <v>2042.721</v>
      </c>
      <c r="M216" s="16">
        <v>170</v>
      </c>
      <c r="N216" s="119">
        <f t="shared" si="119"/>
        <v>440.13</v>
      </c>
      <c r="O216" s="29">
        <v>87.9</v>
      </c>
      <c r="P216" s="22">
        <v>105.1</v>
      </c>
      <c r="Q216" s="15">
        <v>87</v>
      </c>
      <c r="R216" s="15">
        <f t="shared" si="120"/>
        <v>197.70114942528724</v>
      </c>
      <c r="S216" s="119">
        <f t="shared" si="113"/>
        <v>511.8482758620687</v>
      </c>
      <c r="T216" s="14">
        <v>1</v>
      </c>
      <c r="U216" s="289">
        <v>0.69</v>
      </c>
      <c r="V216" s="22">
        <f t="shared" si="121"/>
        <v>0.69</v>
      </c>
      <c r="W216" s="119">
        <f t="shared" si="122"/>
        <v>1.7864099999999998</v>
      </c>
      <c r="X216" s="162" t="s">
        <v>62</v>
      </c>
      <c r="Y216" s="317">
        <v>1</v>
      </c>
      <c r="Z216" s="119">
        <f t="shared" si="123"/>
        <v>2.589</v>
      </c>
      <c r="AA216" s="160">
        <v>9.6</v>
      </c>
      <c r="AB216" s="164">
        <f t="shared" si="114"/>
        <v>24.854399999999998</v>
      </c>
      <c r="AC216" s="324">
        <v>1.28</v>
      </c>
      <c r="AD216" s="147">
        <f t="shared" si="124"/>
        <v>3.31392</v>
      </c>
      <c r="AE216" s="365">
        <v>0.1</v>
      </c>
      <c r="AF216" s="119">
        <f t="shared" si="125"/>
        <v>0.25890000000000002</v>
      </c>
      <c r="AG216" s="361">
        <v>0.2</v>
      </c>
      <c r="AH216" s="119">
        <f t="shared" si="126"/>
        <v>0.51780000000000004</v>
      </c>
      <c r="AI216" s="22">
        <f t="shared" si="127"/>
        <v>9.8999999999999986</v>
      </c>
      <c r="AJ216" s="22">
        <f t="shared" si="128"/>
        <v>25.631099999999996</v>
      </c>
      <c r="AK216" s="16"/>
      <c r="AL216" s="289">
        <v>10.5</v>
      </c>
      <c r="AM216" s="22">
        <f t="shared" si="129"/>
        <v>27.1845</v>
      </c>
      <c r="AN216" s="20"/>
      <c r="AO216" s="317">
        <v>0.39</v>
      </c>
      <c r="AP216" s="22">
        <f t="shared" si="130"/>
        <v>1.0097100000000001</v>
      </c>
      <c r="AQ216" s="33" t="s">
        <v>62</v>
      </c>
      <c r="AR216" s="317">
        <v>5.0000000000000001E-3</v>
      </c>
      <c r="AS216" s="294">
        <f t="shared" si="131"/>
        <v>1.2945E-2</v>
      </c>
      <c r="AT216" s="21" t="s">
        <v>62</v>
      </c>
      <c r="AU216" s="264">
        <v>0.01</v>
      </c>
      <c r="AV216" s="260">
        <f t="shared" si="132"/>
        <v>2.589E-2</v>
      </c>
      <c r="AW216" s="21"/>
      <c r="AX216" s="317">
        <v>1.4999999999999999E-2</v>
      </c>
      <c r="AY216" s="263">
        <f t="shared" si="133"/>
        <v>3.8835000000000001E-2</v>
      </c>
      <c r="AZ216" s="20"/>
      <c r="BA216" s="317">
        <v>0.56000000000000005</v>
      </c>
      <c r="BB216" s="263">
        <f t="shared" si="134"/>
        <v>1.4498400000000002</v>
      </c>
      <c r="BC216" s="20"/>
      <c r="BD216" s="289">
        <v>0.09</v>
      </c>
      <c r="BE216" s="119">
        <f t="shared" si="135"/>
        <v>0.23300999999999999</v>
      </c>
      <c r="BF216" s="20" t="s">
        <v>62</v>
      </c>
      <c r="BG216" s="32">
        <v>0.01</v>
      </c>
      <c r="BH216" s="43">
        <f t="shared" si="136"/>
        <v>2.589E-2</v>
      </c>
      <c r="BI216" s="21" t="s">
        <v>62</v>
      </c>
      <c r="BJ216" s="34">
        <v>0.01</v>
      </c>
      <c r="BK216" s="119">
        <f t="shared" si="137"/>
        <v>2.589E-2</v>
      </c>
      <c r="BL216" s="20"/>
      <c r="BM216" s="289">
        <v>0.52</v>
      </c>
      <c r="BN216" s="119">
        <f t="shared" si="138"/>
        <v>1.3462799999999999</v>
      </c>
      <c r="BO216" s="18" t="s">
        <v>141</v>
      </c>
      <c r="BP216" s="183" t="s">
        <v>118</v>
      </c>
      <c r="BQ216" s="184"/>
      <c r="BR216" s="6"/>
    </row>
    <row r="217" spans="1:70" ht="15" customHeight="1" x14ac:dyDescent="0.25">
      <c r="A217" s="28">
        <f t="shared" si="112"/>
        <v>42939</v>
      </c>
      <c r="B217" s="327">
        <v>1316</v>
      </c>
      <c r="C217" s="44">
        <v>22.78</v>
      </c>
      <c r="D217" s="59">
        <v>7.73</v>
      </c>
      <c r="E217" s="14">
        <v>1</v>
      </c>
      <c r="F217" s="15">
        <v>947</v>
      </c>
      <c r="G217" s="22">
        <f t="shared" si="115"/>
        <v>947</v>
      </c>
      <c r="H217" s="119">
        <f t="shared" si="116"/>
        <v>1246.252</v>
      </c>
      <c r="I217" s="14">
        <v>1</v>
      </c>
      <c r="J217" s="15">
        <v>650</v>
      </c>
      <c r="K217" s="15">
        <f t="shared" si="117"/>
        <v>650</v>
      </c>
      <c r="L217" s="125">
        <f t="shared" si="118"/>
        <v>855.4</v>
      </c>
      <c r="M217" s="16">
        <v>141</v>
      </c>
      <c r="N217" s="119">
        <f t="shared" si="119"/>
        <v>185.55600000000001</v>
      </c>
      <c r="O217" s="29">
        <v>88.7</v>
      </c>
      <c r="P217" s="22">
        <v>110.5</v>
      </c>
      <c r="Q217" s="15">
        <v>76</v>
      </c>
      <c r="R217" s="15">
        <f t="shared" si="120"/>
        <v>286.84210526315786</v>
      </c>
      <c r="S217" s="119">
        <f t="shared" si="113"/>
        <v>377.48421052631574</v>
      </c>
      <c r="T217" s="14">
        <v>1</v>
      </c>
      <c r="U217" s="289">
        <v>1.3</v>
      </c>
      <c r="V217" s="22">
        <f t="shared" si="121"/>
        <v>1.3</v>
      </c>
      <c r="W217" s="119">
        <f t="shared" si="122"/>
        <v>1.7107999999999999</v>
      </c>
      <c r="X217" s="162" t="s">
        <v>62</v>
      </c>
      <c r="Y217" s="317">
        <v>1</v>
      </c>
      <c r="Z217" s="119">
        <f t="shared" si="123"/>
        <v>1.3160000000000001</v>
      </c>
      <c r="AA217" s="160">
        <v>11.2</v>
      </c>
      <c r="AB217" s="164">
        <f t="shared" si="114"/>
        <v>14.739199999999999</v>
      </c>
      <c r="AC217" s="324">
        <v>2.61</v>
      </c>
      <c r="AD217" s="147">
        <f t="shared" si="124"/>
        <v>3.4347599999999998</v>
      </c>
      <c r="AE217" s="365">
        <v>0.1</v>
      </c>
      <c r="AF217" s="119">
        <f t="shared" si="125"/>
        <v>0.13159999999999999</v>
      </c>
      <c r="AG217" s="361">
        <v>0.2</v>
      </c>
      <c r="AH217" s="119">
        <f t="shared" si="126"/>
        <v>0.26319999999999999</v>
      </c>
      <c r="AI217" s="22">
        <f t="shared" si="127"/>
        <v>11.499999999999998</v>
      </c>
      <c r="AJ217" s="22">
        <f t="shared" si="128"/>
        <v>15.133999999999999</v>
      </c>
      <c r="AK217" s="16"/>
      <c r="AL217" s="289">
        <v>11.1</v>
      </c>
      <c r="AM217" s="22">
        <f t="shared" si="129"/>
        <v>14.6076</v>
      </c>
      <c r="AN217" s="20"/>
      <c r="AO217" s="317">
        <v>0.46</v>
      </c>
      <c r="AP217" s="22">
        <f t="shared" si="130"/>
        <v>0.60536000000000001</v>
      </c>
      <c r="AQ217" s="33"/>
      <c r="AR217" s="317">
        <v>6.0000000000000001E-3</v>
      </c>
      <c r="AS217" s="294">
        <f t="shared" si="131"/>
        <v>7.8960000000000002E-3</v>
      </c>
      <c r="AT217" s="21" t="s">
        <v>62</v>
      </c>
      <c r="AU217" s="264">
        <v>0.01</v>
      </c>
      <c r="AV217" s="259">
        <f t="shared" si="132"/>
        <v>1.316E-2</v>
      </c>
      <c r="AW217" s="21"/>
      <c r="AX217" s="317">
        <v>2.3E-2</v>
      </c>
      <c r="AY217" s="262">
        <f t="shared" si="133"/>
        <v>3.0268E-2</v>
      </c>
      <c r="AZ217" s="20"/>
      <c r="BA217" s="317">
        <v>1.4</v>
      </c>
      <c r="BB217" s="262">
        <f t="shared" si="134"/>
        <v>1.8423999999999998</v>
      </c>
      <c r="BC217" s="20"/>
      <c r="BD217" s="289">
        <v>0.14000000000000001</v>
      </c>
      <c r="BE217" s="119">
        <f t="shared" si="135"/>
        <v>0.18424000000000001</v>
      </c>
      <c r="BF217" s="20"/>
      <c r="BG217" s="289">
        <v>0.01</v>
      </c>
      <c r="BH217" s="43">
        <f t="shared" si="136"/>
        <v>1.316E-2</v>
      </c>
      <c r="BI217" s="21" t="s">
        <v>62</v>
      </c>
      <c r="BJ217" s="34">
        <v>0.01</v>
      </c>
      <c r="BK217" s="119">
        <f t="shared" si="137"/>
        <v>1.316E-2</v>
      </c>
      <c r="BL217" s="20"/>
      <c r="BM217" s="289">
        <v>0.7</v>
      </c>
      <c r="BN217" s="119">
        <f t="shared" si="138"/>
        <v>0.92119999999999991</v>
      </c>
      <c r="BO217" s="18" t="s">
        <v>141</v>
      </c>
      <c r="BP217" s="183" t="s">
        <v>118</v>
      </c>
      <c r="BQ217" s="184"/>
      <c r="BR217" s="6"/>
    </row>
    <row r="218" spans="1:70" ht="15" customHeight="1" x14ac:dyDescent="0.25">
      <c r="A218" s="28">
        <f t="shared" si="112"/>
        <v>42940</v>
      </c>
      <c r="B218" s="327">
        <v>2752</v>
      </c>
      <c r="C218" s="44">
        <v>23.78</v>
      </c>
      <c r="D218" s="59">
        <v>7.59</v>
      </c>
      <c r="E218" s="14">
        <v>2</v>
      </c>
      <c r="F218" s="15">
        <v>701</v>
      </c>
      <c r="G218" s="22">
        <f t="shared" si="115"/>
        <v>1402</v>
      </c>
      <c r="H218" s="119">
        <f t="shared" si="116"/>
        <v>3858.3040000000001</v>
      </c>
      <c r="I218" s="14">
        <v>1</v>
      </c>
      <c r="J218" s="15">
        <v>720</v>
      </c>
      <c r="K218" s="15">
        <f t="shared" si="117"/>
        <v>720</v>
      </c>
      <c r="L218" s="125">
        <f t="shared" si="118"/>
        <v>1981.44</v>
      </c>
      <c r="M218" s="16">
        <v>252</v>
      </c>
      <c r="N218" s="119">
        <f t="shared" si="119"/>
        <v>693.50400000000002</v>
      </c>
      <c r="O218" s="29">
        <v>87.7</v>
      </c>
      <c r="P218" s="22">
        <v>104.7</v>
      </c>
      <c r="Q218" s="15">
        <v>60</v>
      </c>
      <c r="R218" s="15">
        <f t="shared" si="120"/>
        <v>283.33333333333331</v>
      </c>
      <c r="S218" s="119">
        <f t="shared" si="113"/>
        <v>779.73333333333323</v>
      </c>
      <c r="T218" s="14">
        <v>1</v>
      </c>
      <c r="U218" s="289">
        <v>1.5</v>
      </c>
      <c r="V218" s="22">
        <f t="shared" si="121"/>
        <v>1.5</v>
      </c>
      <c r="W218" s="119">
        <f t="shared" si="122"/>
        <v>4.1280000000000001</v>
      </c>
      <c r="X218" s="162" t="s">
        <v>62</v>
      </c>
      <c r="Y218" s="317">
        <v>0.4</v>
      </c>
      <c r="Z218" s="119">
        <f t="shared" si="123"/>
        <v>1.1008</v>
      </c>
      <c r="AA218" s="160">
        <v>28.8</v>
      </c>
      <c r="AB218" s="164">
        <f t="shared" si="114"/>
        <v>79.257600000000011</v>
      </c>
      <c r="AC218" s="324">
        <v>10.19</v>
      </c>
      <c r="AD218" s="147">
        <f t="shared" si="124"/>
        <v>28.042879999999997</v>
      </c>
      <c r="AE218" s="365">
        <v>0.1</v>
      </c>
      <c r="AF218" s="119">
        <f t="shared" si="125"/>
        <v>0.2752</v>
      </c>
      <c r="AG218" s="361">
        <v>0.2</v>
      </c>
      <c r="AH218" s="119">
        <f t="shared" si="126"/>
        <v>0.5504</v>
      </c>
      <c r="AI218" s="22">
        <f t="shared" si="127"/>
        <v>29.1</v>
      </c>
      <c r="AJ218" s="22">
        <f t="shared" si="128"/>
        <v>80.083199999999991</v>
      </c>
      <c r="AK218" s="16"/>
      <c r="AL218" s="289">
        <v>13.7</v>
      </c>
      <c r="AM218" s="22">
        <f t="shared" si="129"/>
        <v>37.702400000000004</v>
      </c>
      <c r="AN218" s="20"/>
      <c r="AO218" s="317">
        <v>0.55000000000000004</v>
      </c>
      <c r="AP218" s="22">
        <f t="shared" si="130"/>
        <v>1.5136000000000001</v>
      </c>
      <c r="AQ218" s="33"/>
      <c r="AR218" s="317">
        <v>7.0000000000000001E-3</v>
      </c>
      <c r="AS218" s="294">
        <f t="shared" si="131"/>
        <v>1.9264E-2</v>
      </c>
      <c r="AT218" s="21" t="s">
        <v>62</v>
      </c>
      <c r="AU218" s="264">
        <v>0.01</v>
      </c>
      <c r="AV218" s="260">
        <f t="shared" si="132"/>
        <v>2.7519999999999999E-2</v>
      </c>
      <c r="AW218" s="21"/>
      <c r="AX218" s="317">
        <v>0.04</v>
      </c>
      <c r="AY218" s="263">
        <f t="shared" si="133"/>
        <v>0.11008</v>
      </c>
      <c r="AZ218" s="20"/>
      <c r="BA218" s="317">
        <v>3</v>
      </c>
      <c r="BB218" s="263">
        <f t="shared" si="134"/>
        <v>8.2560000000000002</v>
      </c>
      <c r="BC218" s="20"/>
      <c r="BD218" s="289">
        <v>0.16</v>
      </c>
      <c r="BE218" s="119">
        <f t="shared" si="135"/>
        <v>0.44031999999999999</v>
      </c>
      <c r="BF218" s="20"/>
      <c r="BG218" s="289">
        <v>0.01</v>
      </c>
      <c r="BH218" s="43">
        <f t="shared" si="136"/>
        <v>2.7519999999999999E-2</v>
      </c>
      <c r="BI218" s="21" t="s">
        <v>62</v>
      </c>
      <c r="BJ218" s="34">
        <v>0.01</v>
      </c>
      <c r="BK218" s="119">
        <f t="shared" si="137"/>
        <v>2.7519999999999999E-2</v>
      </c>
      <c r="BL218" s="20"/>
      <c r="BM218" s="289">
        <v>0.77</v>
      </c>
      <c r="BN218" s="119">
        <f t="shared" si="138"/>
        <v>2.11904</v>
      </c>
      <c r="BO218" s="18" t="s">
        <v>141</v>
      </c>
      <c r="BP218" s="183" t="s">
        <v>118</v>
      </c>
      <c r="BQ218" s="184"/>
      <c r="BR218" s="6"/>
    </row>
    <row r="219" spans="1:70" ht="15" customHeight="1" x14ac:dyDescent="0.25">
      <c r="A219" s="28">
        <f t="shared" si="112"/>
        <v>42941</v>
      </c>
      <c r="B219" s="327">
        <v>2870</v>
      </c>
      <c r="C219" s="44">
        <v>24.93</v>
      </c>
      <c r="D219" s="59">
        <v>7.97</v>
      </c>
      <c r="E219" s="14">
        <v>1</v>
      </c>
      <c r="F219" s="15">
        <v>1256</v>
      </c>
      <c r="G219" s="22">
        <f t="shared" si="115"/>
        <v>1256</v>
      </c>
      <c r="H219" s="119">
        <f t="shared" si="116"/>
        <v>3604.72</v>
      </c>
      <c r="I219" s="14">
        <v>1</v>
      </c>
      <c r="J219" s="15">
        <v>840</v>
      </c>
      <c r="K219" s="15">
        <f t="shared" si="117"/>
        <v>840</v>
      </c>
      <c r="L219" s="125">
        <f t="shared" si="118"/>
        <v>2410.8000000000002</v>
      </c>
      <c r="M219" s="16">
        <v>181</v>
      </c>
      <c r="N219" s="119">
        <f t="shared" si="119"/>
        <v>519.47</v>
      </c>
      <c r="O219" s="29">
        <v>87.9</v>
      </c>
      <c r="P219" s="22">
        <v>103.8</v>
      </c>
      <c r="Q219" s="15">
        <v>80</v>
      </c>
      <c r="R219" s="15">
        <f t="shared" si="120"/>
        <v>198.74999999999989</v>
      </c>
      <c r="S219" s="119">
        <f t="shared" si="113"/>
        <v>570.41249999999968</v>
      </c>
      <c r="T219" s="14">
        <v>1</v>
      </c>
      <c r="U219" s="289">
        <v>1.3</v>
      </c>
      <c r="V219" s="22">
        <f t="shared" si="121"/>
        <v>1.3</v>
      </c>
      <c r="W219" s="119">
        <f t="shared" si="122"/>
        <v>3.7309999999999999</v>
      </c>
      <c r="X219" s="162" t="s">
        <v>62</v>
      </c>
      <c r="Y219" s="317">
        <v>1</v>
      </c>
      <c r="Z219" s="119">
        <f t="shared" si="123"/>
        <v>2.87</v>
      </c>
      <c r="AA219" s="160">
        <v>25.5</v>
      </c>
      <c r="AB219" s="164">
        <f t="shared" si="114"/>
        <v>73.185000000000002</v>
      </c>
      <c r="AC219" s="324">
        <v>12.88</v>
      </c>
      <c r="AD219" s="147">
        <f t="shared" si="124"/>
        <v>36.965600000000009</v>
      </c>
      <c r="AE219" s="365">
        <v>0.1</v>
      </c>
      <c r="AF219" s="119">
        <f t="shared" si="125"/>
        <v>0.28699999999999998</v>
      </c>
      <c r="AG219" s="361">
        <v>0.2</v>
      </c>
      <c r="AH219" s="119">
        <f t="shared" si="126"/>
        <v>0.57399999999999995</v>
      </c>
      <c r="AI219" s="22">
        <f t="shared" si="127"/>
        <v>25.8</v>
      </c>
      <c r="AJ219" s="22">
        <f t="shared" si="128"/>
        <v>74.046000000000006</v>
      </c>
      <c r="AK219" s="16"/>
      <c r="AL219" s="289">
        <v>5.21</v>
      </c>
      <c r="AM219" s="22">
        <f t="shared" si="129"/>
        <v>14.9527</v>
      </c>
      <c r="AN219" s="20"/>
      <c r="AO219" s="317">
        <v>0.31</v>
      </c>
      <c r="AP219" s="22">
        <f t="shared" si="130"/>
        <v>0.88970000000000005</v>
      </c>
      <c r="AQ219" s="33" t="s">
        <v>62</v>
      </c>
      <c r="AR219" s="317">
        <v>5.0000000000000001E-3</v>
      </c>
      <c r="AS219" s="294">
        <f t="shared" si="131"/>
        <v>1.435E-2</v>
      </c>
      <c r="AT219" s="21" t="s">
        <v>62</v>
      </c>
      <c r="AU219" s="264">
        <v>0.01</v>
      </c>
      <c r="AV219" s="259">
        <f t="shared" si="132"/>
        <v>2.87E-2</v>
      </c>
      <c r="AW219" s="21"/>
      <c r="AX219" s="317">
        <v>2.7E-2</v>
      </c>
      <c r="AY219" s="262">
        <f t="shared" si="133"/>
        <v>7.7489999999999989E-2</v>
      </c>
      <c r="AZ219" s="20"/>
      <c r="BA219" s="317">
        <v>1.9</v>
      </c>
      <c r="BB219" s="262">
        <f t="shared" si="134"/>
        <v>5.4530000000000003</v>
      </c>
      <c r="BC219" s="20"/>
      <c r="BD219" s="289">
        <v>0.16</v>
      </c>
      <c r="BE219" s="119">
        <f t="shared" si="135"/>
        <v>0.4592</v>
      </c>
      <c r="BF219" s="20" t="s">
        <v>62</v>
      </c>
      <c r="BG219" s="32">
        <v>0.01</v>
      </c>
      <c r="BH219" s="43">
        <f t="shared" si="136"/>
        <v>2.87E-2</v>
      </c>
      <c r="BI219" s="21" t="s">
        <v>62</v>
      </c>
      <c r="BJ219" s="34">
        <v>0.01</v>
      </c>
      <c r="BK219" s="119">
        <f t="shared" si="137"/>
        <v>2.87E-2</v>
      </c>
      <c r="BL219" s="20"/>
      <c r="BM219" s="289">
        <v>0.49</v>
      </c>
      <c r="BN219" s="119">
        <f t="shared" si="138"/>
        <v>1.4062999999999999</v>
      </c>
      <c r="BO219" s="18" t="s">
        <v>141</v>
      </c>
      <c r="BP219" s="183" t="s">
        <v>118</v>
      </c>
      <c r="BQ219" s="184"/>
      <c r="BR219" s="6"/>
    </row>
    <row r="220" spans="1:70" ht="15" customHeight="1" x14ac:dyDescent="0.25">
      <c r="A220" s="28">
        <f t="shared" si="112"/>
        <v>42942</v>
      </c>
      <c r="B220" s="327">
        <v>2793</v>
      </c>
      <c r="C220" s="44">
        <v>25.21</v>
      </c>
      <c r="D220" s="59">
        <v>8.07</v>
      </c>
      <c r="E220" s="14">
        <v>1</v>
      </c>
      <c r="F220" s="15">
        <v>590</v>
      </c>
      <c r="G220" s="22">
        <f t="shared" si="115"/>
        <v>590</v>
      </c>
      <c r="H220" s="119">
        <f t="shared" si="116"/>
        <v>1647.87</v>
      </c>
      <c r="I220" s="14">
        <v>1</v>
      </c>
      <c r="J220" s="15">
        <v>500</v>
      </c>
      <c r="K220" s="15">
        <f t="shared" si="117"/>
        <v>500</v>
      </c>
      <c r="L220" s="125">
        <f t="shared" si="118"/>
        <v>1396.5</v>
      </c>
      <c r="M220" s="16">
        <v>100</v>
      </c>
      <c r="N220" s="119">
        <f t="shared" si="119"/>
        <v>279.3</v>
      </c>
      <c r="O220" s="29">
        <v>86.7</v>
      </c>
      <c r="P220" s="22">
        <v>96.3</v>
      </c>
      <c r="Q220" s="15">
        <v>90</v>
      </c>
      <c r="R220" s="15">
        <f t="shared" si="120"/>
        <v>106.6666666666666</v>
      </c>
      <c r="S220" s="119">
        <f t="shared" si="113"/>
        <v>297.91999999999985</v>
      </c>
      <c r="T220" s="14">
        <v>1</v>
      </c>
      <c r="U220" s="289">
        <v>1.4</v>
      </c>
      <c r="V220" s="22">
        <f t="shared" si="121"/>
        <v>1.4</v>
      </c>
      <c r="W220" s="119">
        <f t="shared" si="122"/>
        <v>3.9101999999999997</v>
      </c>
      <c r="X220" s="162"/>
      <c r="Y220" s="22">
        <v>0.9</v>
      </c>
      <c r="Z220" s="119">
        <f t="shared" si="123"/>
        <v>2.5137000000000005</v>
      </c>
      <c r="AA220" s="160">
        <v>17.5</v>
      </c>
      <c r="AB220" s="164">
        <f t="shared" si="114"/>
        <v>48.877499999999998</v>
      </c>
      <c r="AC220" s="324">
        <v>8.76</v>
      </c>
      <c r="AD220" s="147">
        <f t="shared" si="124"/>
        <v>24.46668</v>
      </c>
      <c r="AE220" s="365">
        <v>0.1</v>
      </c>
      <c r="AF220" s="119">
        <f t="shared" si="125"/>
        <v>0.27929999999999999</v>
      </c>
      <c r="AG220" s="361">
        <v>0.2</v>
      </c>
      <c r="AH220" s="119">
        <f t="shared" si="126"/>
        <v>0.55859999999999999</v>
      </c>
      <c r="AI220" s="22">
        <f t="shared" si="127"/>
        <v>17.8</v>
      </c>
      <c r="AJ220" s="22">
        <f t="shared" si="128"/>
        <v>49.715400000000002</v>
      </c>
      <c r="AK220" s="16"/>
      <c r="AL220" s="289">
        <v>7.22</v>
      </c>
      <c r="AM220" s="22">
        <f t="shared" si="129"/>
        <v>20.165459999999999</v>
      </c>
      <c r="AN220" s="20"/>
      <c r="AO220" s="317">
        <v>0.28999999999999998</v>
      </c>
      <c r="AP220" s="22">
        <f t="shared" si="130"/>
        <v>0.80996999999999997</v>
      </c>
      <c r="AQ220" s="33" t="s">
        <v>62</v>
      </c>
      <c r="AR220" s="317">
        <v>5.0000000000000001E-3</v>
      </c>
      <c r="AS220" s="294">
        <f t="shared" si="131"/>
        <v>1.3965E-2</v>
      </c>
      <c r="AT220" s="21" t="s">
        <v>62</v>
      </c>
      <c r="AU220" s="264">
        <v>0.01</v>
      </c>
      <c r="AV220" s="260">
        <f t="shared" si="132"/>
        <v>2.793E-2</v>
      </c>
      <c r="AW220" s="21"/>
      <c r="AX220" s="317">
        <v>2.5000000000000001E-2</v>
      </c>
      <c r="AY220" s="263">
        <f t="shared" si="133"/>
        <v>6.9824999999999998E-2</v>
      </c>
      <c r="AZ220" s="20"/>
      <c r="BA220" s="317">
        <v>1.3</v>
      </c>
      <c r="BB220" s="263">
        <f t="shared" si="134"/>
        <v>3.6309</v>
      </c>
      <c r="BC220" s="20"/>
      <c r="BD220" s="289">
        <v>0.16</v>
      </c>
      <c r="BE220" s="119">
        <f t="shared" si="135"/>
        <v>0.44688</v>
      </c>
      <c r="BF220" s="20" t="s">
        <v>62</v>
      </c>
      <c r="BG220" s="32">
        <v>0.01</v>
      </c>
      <c r="BH220" s="43">
        <f t="shared" si="136"/>
        <v>2.793E-2</v>
      </c>
      <c r="BI220" s="21" t="s">
        <v>62</v>
      </c>
      <c r="BJ220" s="34">
        <v>0.01</v>
      </c>
      <c r="BK220" s="119">
        <f t="shared" si="137"/>
        <v>2.793E-2</v>
      </c>
      <c r="BL220" s="20"/>
      <c r="BM220" s="289">
        <v>0.5</v>
      </c>
      <c r="BN220" s="119">
        <f t="shared" si="138"/>
        <v>1.3965000000000001</v>
      </c>
      <c r="BO220" s="18" t="s">
        <v>141</v>
      </c>
      <c r="BP220" s="183" t="s">
        <v>118</v>
      </c>
      <c r="BQ220" s="184"/>
      <c r="BR220" s="6"/>
    </row>
    <row r="221" spans="1:70" ht="15" customHeight="1" x14ac:dyDescent="0.25">
      <c r="A221" s="28">
        <f t="shared" si="112"/>
        <v>42943</v>
      </c>
      <c r="B221" s="327">
        <v>3104</v>
      </c>
      <c r="C221" s="44">
        <v>24.81</v>
      </c>
      <c r="D221" s="59">
        <v>8.0299999999999994</v>
      </c>
      <c r="E221" s="14">
        <v>1</v>
      </c>
      <c r="F221" s="15">
        <v>790</v>
      </c>
      <c r="G221" s="22">
        <f t="shared" si="115"/>
        <v>790</v>
      </c>
      <c r="H221" s="119">
        <f t="shared" si="116"/>
        <v>2452.16</v>
      </c>
      <c r="I221" s="14">
        <v>1</v>
      </c>
      <c r="J221" s="15">
        <v>450</v>
      </c>
      <c r="K221" s="15">
        <f t="shared" si="117"/>
        <v>450</v>
      </c>
      <c r="L221" s="125">
        <f t="shared" si="118"/>
        <v>1396.8</v>
      </c>
      <c r="M221" s="16">
        <v>131</v>
      </c>
      <c r="N221" s="119">
        <f t="shared" si="119"/>
        <v>406.62400000000002</v>
      </c>
      <c r="O221" s="29">
        <v>89.3</v>
      </c>
      <c r="P221" s="22">
        <v>99.6</v>
      </c>
      <c r="Q221" s="15">
        <v>65</v>
      </c>
      <c r="R221" s="15">
        <f t="shared" si="120"/>
        <v>158.4615384615384</v>
      </c>
      <c r="S221" s="119">
        <f t="shared" si="113"/>
        <v>491.86461538461521</v>
      </c>
      <c r="T221" s="14">
        <v>1</v>
      </c>
      <c r="U221" s="289">
        <v>1.3</v>
      </c>
      <c r="V221" s="22">
        <f t="shared" si="121"/>
        <v>1.3</v>
      </c>
      <c r="W221" s="119">
        <f t="shared" si="122"/>
        <v>4.0352000000000006</v>
      </c>
      <c r="X221" s="162"/>
      <c r="Y221" s="22">
        <v>1.4</v>
      </c>
      <c r="Z221" s="119">
        <f t="shared" si="123"/>
        <v>4.3455999999999992</v>
      </c>
      <c r="AA221" s="160">
        <v>17.7</v>
      </c>
      <c r="AB221" s="164">
        <f t="shared" si="114"/>
        <v>54.940799999999996</v>
      </c>
      <c r="AC221" s="324">
        <v>5.74</v>
      </c>
      <c r="AD221" s="147">
        <f t="shared" si="124"/>
        <v>17.816959999999998</v>
      </c>
      <c r="AE221" s="365">
        <v>0.1</v>
      </c>
      <c r="AF221" s="119">
        <f t="shared" si="125"/>
        <v>0.31040000000000001</v>
      </c>
      <c r="AG221" s="361">
        <v>0.2</v>
      </c>
      <c r="AH221" s="119">
        <f t="shared" si="126"/>
        <v>0.62080000000000002</v>
      </c>
      <c r="AI221" s="22">
        <f t="shared" si="127"/>
        <v>18</v>
      </c>
      <c r="AJ221" s="22">
        <f t="shared" si="128"/>
        <v>55.872</v>
      </c>
      <c r="AK221" s="16"/>
      <c r="AL221" s="289">
        <v>6.35</v>
      </c>
      <c r="AM221" s="22">
        <f t="shared" si="129"/>
        <v>19.710399999999996</v>
      </c>
      <c r="AN221" s="20"/>
      <c r="AO221" s="317">
        <v>0.42</v>
      </c>
      <c r="AP221" s="22">
        <f t="shared" si="130"/>
        <v>1.3036800000000002</v>
      </c>
      <c r="AQ221" s="33"/>
      <c r="AR221" s="317">
        <v>7.0000000000000001E-3</v>
      </c>
      <c r="AS221" s="294">
        <f t="shared" si="131"/>
        <v>2.1728000000000001E-2</v>
      </c>
      <c r="AT221" s="21" t="s">
        <v>62</v>
      </c>
      <c r="AU221" s="264">
        <v>0.01</v>
      </c>
      <c r="AV221" s="259">
        <f t="shared" si="132"/>
        <v>3.1039999999999998E-2</v>
      </c>
      <c r="AW221" s="21"/>
      <c r="AX221" s="317">
        <v>2.4E-2</v>
      </c>
      <c r="AY221" s="262">
        <f t="shared" si="133"/>
        <v>7.4495999999999993E-2</v>
      </c>
      <c r="AZ221" s="20"/>
      <c r="BA221" s="317">
        <v>2.9</v>
      </c>
      <c r="BB221" s="262">
        <f t="shared" si="134"/>
        <v>9.0015999999999998</v>
      </c>
      <c r="BC221" s="20"/>
      <c r="BD221" s="289">
        <v>0.13</v>
      </c>
      <c r="BE221" s="119">
        <f t="shared" si="135"/>
        <v>0.40352000000000005</v>
      </c>
      <c r="BF221" s="20"/>
      <c r="BG221" s="289">
        <v>0.02</v>
      </c>
      <c r="BH221" s="43">
        <f t="shared" si="136"/>
        <v>6.2079999999999996E-2</v>
      </c>
      <c r="BI221" s="21" t="s">
        <v>62</v>
      </c>
      <c r="BJ221" s="34">
        <v>0.01</v>
      </c>
      <c r="BK221" s="119">
        <f t="shared" si="137"/>
        <v>3.1039999999999998E-2</v>
      </c>
      <c r="BL221" s="20"/>
      <c r="BM221" s="289">
        <v>0.56999999999999995</v>
      </c>
      <c r="BN221" s="119">
        <f t="shared" si="138"/>
        <v>1.7692799999999997</v>
      </c>
      <c r="BO221" s="18" t="s">
        <v>141</v>
      </c>
      <c r="BP221" s="183" t="s">
        <v>118</v>
      </c>
      <c r="BQ221" s="184"/>
      <c r="BR221" s="6"/>
    </row>
    <row r="222" spans="1:70" ht="15" customHeight="1" x14ac:dyDescent="0.25">
      <c r="A222" s="28">
        <f t="shared" si="112"/>
        <v>42944</v>
      </c>
      <c r="B222" s="327">
        <v>2964</v>
      </c>
      <c r="C222" s="44">
        <v>25.01</v>
      </c>
      <c r="D222" s="59">
        <v>7.85</v>
      </c>
      <c r="E222" s="14">
        <v>1</v>
      </c>
      <c r="F222" s="15">
        <v>453</v>
      </c>
      <c r="G222" s="22">
        <f t="shared" si="115"/>
        <v>453</v>
      </c>
      <c r="H222" s="119">
        <f t="shared" si="116"/>
        <v>1342.692</v>
      </c>
      <c r="I222" s="14">
        <v>1</v>
      </c>
      <c r="J222" s="15">
        <v>430</v>
      </c>
      <c r="K222" s="15">
        <f t="shared" si="117"/>
        <v>430</v>
      </c>
      <c r="L222" s="125">
        <f t="shared" si="118"/>
        <v>1274.52</v>
      </c>
      <c r="M222" s="16">
        <v>79</v>
      </c>
      <c r="N222" s="119">
        <f t="shared" si="119"/>
        <v>234.15600000000001</v>
      </c>
      <c r="O222" s="29">
        <v>86.7</v>
      </c>
      <c r="P222" s="22">
        <v>93.7</v>
      </c>
      <c r="Q222" s="15">
        <v>90</v>
      </c>
      <c r="R222" s="15">
        <f t="shared" si="120"/>
        <v>77.777777777777771</v>
      </c>
      <c r="S222" s="119">
        <f t="shared" si="113"/>
        <v>230.5333333333333</v>
      </c>
      <c r="T222" s="14">
        <v>1</v>
      </c>
      <c r="U222" s="289">
        <v>0.93</v>
      </c>
      <c r="V222" s="22">
        <f t="shared" si="121"/>
        <v>0.93</v>
      </c>
      <c r="W222" s="119">
        <f t="shared" si="122"/>
        <v>2.7565200000000001</v>
      </c>
      <c r="X222" s="162" t="s">
        <v>62</v>
      </c>
      <c r="Y222" s="22">
        <v>2</v>
      </c>
      <c r="Z222" s="119">
        <f t="shared" si="123"/>
        <v>5.9279999999999999</v>
      </c>
      <c r="AA222" s="160">
        <v>13.8</v>
      </c>
      <c r="AB222" s="164">
        <f t="shared" si="114"/>
        <v>40.903200000000005</v>
      </c>
      <c r="AC222" s="324">
        <v>4.59</v>
      </c>
      <c r="AD222" s="147">
        <f t="shared" si="124"/>
        <v>13.604760000000001</v>
      </c>
      <c r="AE222" s="365">
        <v>0.1</v>
      </c>
      <c r="AF222" s="119">
        <f t="shared" si="125"/>
        <v>0.29640000000000005</v>
      </c>
      <c r="AG222" s="361">
        <v>0.2</v>
      </c>
      <c r="AH222" s="119">
        <f t="shared" si="126"/>
        <v>0.5928000000000001</v>
      </c>
      <c r="AI222" s="22">
        <f t="shared" si="127"/>
        <v>14.1</v>
      </c>
      <c r="AJ222" s="22">
        <f t="shared" si="128"/>
        <v>41.792400000000001</v>
      </c>
      <c r="AK222" s="16"/>
      <c r="AL222" s="289">
        <v>2.5299999999999998</v>
      </c>
      <c r="AM222" s="22">
        <f t="shared" si="129"/>
        <v>7.4989199999999991</v>
      </c>
      <c r="AN222" s="20"/>
      <c r="AO222" s="317">
        <v>0.31</v>
      </c>
      <c r="AP222" s="22">
        <f t="shared" si="130"/>
        <v>0.91883999999999999</v>
      </c>
      <c r="AQ222" s="33" t="s">
        <v>62</v>
      </c>
      <c r="AR222" s="317">
        <v>5.0000000000000001E-3</v>
      </c>
      <c r="AS222" s="294">
        <f t="shared" si="131"/>
        <v>1.482E-2</v>
      </c>
      <c r="AT222" s="21" t="s">
        <v>62</v>
      </c>
      <c r="AU222" s="264">
        <v>0.01</v>
      </c>
      <c r="AV222" s="260">
        <f t="shared" si="132"/>
        <v>2.964E-2</v>
      </c>
      <c r="AW222" s="21"/>
      <c r="AX222" s="317">
        <v>7.0000000000000001E-3</v>
      </c>
      <c r="AY222" s="263">
        <f t="shared" si="133"/>
        <v>2.0748000000000003E-2</v>
      </c>
      <c r="AZ222" s="20"/>
      <c r="BA222" s="317">
        <v>1</v>
      </c>
      <c r="BB222" s="263">
        <f t="shared" si="134"/>
        <v>2.964</v>
      </c>
      <c r="BC222" s="20"/>
      <c r="BD222" s="289">
        <v>0.09</v>
      </c>
      <c r="BE222" s="119">
        <f t="shared" si="135"/>
        <v>0.26676</v>
      </c>
      <c r="BF222" s="20" t="s">
        <v>62</v>
      </c>
      <c r="BG222" s="32">
        <v>0.01</v>
      </c>
      <c r="BH222" s="43">
        <f t="shared" si="136"/>
        <v>2.964E-2</v>
      </c>
      <c r="BI222" s="21" t="s">
        <v>62</v>
      </c>
      <c r="BJ222" s="34">
        <v>0.01</v>
      </c>
      <c r="BK222" s="119">
        <f t="shared" si="137"/>
        <v>2.964E-2</v>
      </c>
      <c r="BL222" s="20"/>
      <c r="BM222" s="289">
        <v>0.36</v>
      </c>
      <c r="BN222" s="119">
        <f t="shared" si="138"/>
        <v>1.06704</v>
      </c>
      <c r="BO222" s="18" t="s">
        <v>141</v>
      </c>
      <c r="BP222" s="183" t="s">
        <v>118</v>
      </c>
      <c r="BQ222" s="184"/>
      <c r="BR222" s="6"/>
    </row>
    <row r="223" spans="1:70" ht="15" customHeight="1" x14ac:dyDescent="0.25">
      <c r="A223" s="28">
        <f t="shared" si="112"/>
        <v>42945</v>
      </c>
      <c r="B223" s="327">
        <v>1930</v>
      </c>
      <c r="C223" s="44">
        <v>25.23</v>
      </c>
      <c r="D223" s="59">
        <v>7.94</v>
      </c>
      <c r="E223" s="14">
        <v>1</v>
      </c>
      <c r="F223" s="15">
        <v>426</v>
      </c>
      <c r="G223" s="22">
        <f t="shared" si="115"/>
        <v>426</v>
      </c>
      <c r="H223" s="119">
        <f t="shared" si="116"/>
        <v>822.18</v>
      </c>
      <c r="I223" s="14">
        <v>1</v>
      </c>
      <c r="J223" s="15">
        <v>341</v>
      </c>
      <c r="K223" s="15">
        <f t="shared" si="117"/>
        <v>341</v>
      </c>
      <c r="L223" s="125">
        <f t="shared" si="118"/>
        <v>658.13</v>
      </c>
      <c r="M223" s="16">
        <v>47</v>
      </c>
      <c r="N223" s="119">
        <f t="shared" si="119"/>
        <v>90.71</v>
      </c>
      <c r="O223" s="29">
        <v>92.9</v>
      </c>
      <c r="P223" s="22">
        <v>96.6</v>
      </c>
      <c r="Q223" s="15">
        <v>93</v>
      </c>
      <c r="R223" s="15">
        <f t="shared" si="120"/>
        <v>39.784946236559016</v>
      </c>
      <c r="S223" s="119">
        <f t="shared" si="113"/>
        <v>76.784946236558895</v>
      </c>
      <c r="T223" s="14">
        <v>1</v>
      </c>
      <c r="U223" s="289">
        <v>0.9</v>
      </c>
      <c r="V223" s="22">
        <f t="shared" si="121"/>
        <v>0.9</v>
      </c>
      <c r="W223" s="119">
        <f t="shared" si="122"/>
        <v>1.7370000000000001</v>
      </c>
      <c r="X223" s="162" t="s">
        <v>62</v>
      </c>
      <c r="Y223" s="22">
        <v>2</v>
      </c>
      <c r="Z223" s="119">
        <f t="shared" si="123"/>
        <v>3.86</v>
      </c>
      <c r="AA223" s="160">
        <v>13.6</v>
      </c>
      <c r="AB223" s="164">
        <f t="shared" si="114"/>
        <v>26.248000000000001</v>
      </c>
      <c r="AC223" s="324">
        <v>4.75</v>
      </c>
      <c r="AD223" s="147">
        <f t="shared" si="124"/>
        <v>9.1675000000000004</v>
      </c>
      <c r="AE223" s="365">
        <v>0.1</v>
      </c>
      <c r="AF223" s="119">
        <f t="shared" si="125"/>
        <v>0.193</v>
      </c>
      <c r="AG223" s="361">
        <v>0.2</v>
      </c>
      <c r="AH223" s="119">
        <f t="shared" si="126"/>
        <v>0.38600000000000001</v>
      </c>
      <c r="AI223" s="22">
        <f t="shared" si="127"/>
        <v>13.899999999999999</v>
      </c>
      <c r="AJ223" s="22">
        <f t="shared" si="128"/>
        <v>26.826999999999995</v>
      </c>
      <c r="AK223" s="16"/>
      <c r="AL223" s="289">
        <v>0.93</v>
      </c>
      <c r="AM223" s="22">
        <f t="shared" si="129"/>
        <v>1.7949000000000002</v>
      </c>
      <c r="AN223" s="20"/>
      <c r="AO223" s="317">
        <v>0.27</v>
      </c>
      <c r="AP223" s="22">
        <f t="shared" si="130"/>
        <v>0.52110000000000001</v>
      </c>
      <c r="AQ223" s="33" t="s">
        <v>62</v>
      </c>
      <c r="AR223" s="317">
        <v>5.0000000000000001E-3</v>
      </c>
      <c r="AS223" s="294">
        <f t="shared" si="131"/>
        <v>9.6500000000000006E-3</v>
      </c>
      <c r="AT223" s="21" t="s">
        <v>62</v>
      </c>
      <c r="AU223" s="264">
        <v>0.01</v>
      </c>
      <c r="AV223" s="259">
        <f t="shared" si="132"/>
        <v>1.9300000000000001E-2</v>
      </c>
      <c r="AW223" s="21"/>
      <c r="AX223" s="317">
        <v>0.01</v>
      </c>
      <c r="AY223" s="262">
        <f t="shared" si="133"/>
        <v>1.9300000000000001E-2</v>
      </c>
      <c r="AZ223" s="20"/>
      <c r="BA223" s="317">
        <v>0.89</v>
      </c>
      <c r="BB223" s="262">
        <f t="shared" si="134"/>
        <v>1.7177</v>
      </c>
      <c r="BC223" s="20"/>
      <c r="BD223" s="289">
        <v>0.1</v>
      </c>
      <c r="BE223" s="119">
        <f t="shared" si="135"/>
        <v>0.193</v>
      </c>
      <c r="BF223" s="20" t="s">
        <v>62</v>
      </c>
      <c r="BG223" s="32">
        <v>0.01</v>
      </c>
      <c r="BH223" s="43">
        <f t="shared" si="136"/>
        <v>1.9300000000000001E-2</v>
      </c>
      <c r="BI223" s="21" t="s">
        <v>62</v>
      </c>
      <c r="BJ223" s="34">
        <v>0.01</v>
      </c>
      <c r="BK223" s="119">
        <f t="shared" si="137"/>
        <v>1.9300000000000001E-2</v>
      </c>
      <c r="BL223" s="20"/>
      <c r="BM223" s="289">
        <v>0.31</v>
      </c>
      <c r="BN223" s="119">
        <f t="shared" si="138"/>
        <v>0.59829999999999994</v>
      </c>
      <c r="BO223" s="18" t="s">
        <v>141</v>
      </c>
      <c r="BP223" s="183" t="s">
        <v>118</v>
      </c>
      <c r="BQ223" s="184"/>
      <c r="BR223" s="6"/>
    </row>
    <row r="224" spans="1:70" ht="15" customHeight="1" x14ac:dyDescent="0.25">
      <c r="A224" s="28">
        <f t="shared" si="112"/>
        <v>42946</v>
      </c>
      <c r="B224" s="327">
        <v>1541</v>
      </c>
      <c r="C224" s="44">
        <v>24.51</v>
      </c>
      <c r="D224" s="59">
        <v>7.98</v>
      </c>
      <c r="E224" s="14">
        <v>1</v>
      </c>
      <c r="F224" s="15">
        <v>1076</v>
      </c>
      <c r="G224" s="22">
        <f t="shared" si="115"/>
        <v>1076</v>
      </c>
      <c r="H224" s="119">
        <f t="shared" si="116"/>
        <v>1658.116</v>
      </c>
      <c r="I224" s="14">
        <v>1</v>
      </c>
      <c r="J224" s="15">
        <v>819</v>
      </c>
      <c r="K224" s="15">
        <f t="shared" si="117"/>
        <v>819</v>
      </c>
      <c r="L224" s="125">
        <f t="shared" si="118"/>
        <v>1262.079</v>
      </c>
      <c r="M224" s="16">
        <v>214</v>
      </c>
      <c r="N224" s="119">
        <f t="shared" si="119"/>
        <v>329.774</v>
      </c>
      <c r="O224" s="29">
        <v>89.9</v>
      </c>
      <c r="P224" s="22">
        <v>117.5</v>
      </c>
      <c r="Q224" s="15">
        <v>79</v>
      </c>
      <c r="R224" s="15">
        <f t="shared" si="120"/>
        <v>349.36708860759484</v>
      </c>
      <c r="S224" s="119">
        <f t="shared" si="113"/>
        <v>538.37468354430359</v>
      </c>
      <c r="T224" s="14">
        <v>1</v>
      </c>
      <c r="U224" s="289">
        <v>2.7</v>
      </c>
      <c r="V224" s="22">
        <f t="shared" si="121"/>
        <v>2.7</v>
      </c>
      <c r="W224" s="119">
        <f t="shared" si="122"/>
        <v>4.1607000000000003</v>
      </c>
      <c r="X224" s="162"/>
      <c r="Y224" s="22">
        <v>0.7</v>
      </c>
      <c r="Z224" s="119">
        <f t="shared" si="123"/>
        <v>1.0786999999999998</v>
      </c>
      <c r="AA224" s="160">
        <v>27.7</v>
      </c>
      <c r="AB224" s="164">
        <f t="shared" si="114"/>
        <v>42.685699999999997</v>
      </c>
      <c r="AC224" s="324">
        <v>6.63</v>
      </c>
      <c r="AD224" s="147">
        <f t="shared" si="124"/>
        <v>10.21683</v>
      </c>
      <c r="AE224" s="365">
        <v>0.1</v>
      </c>
      <c r="AF224" s="119">
        <f t="shared" si="125"/>
        <v>0.15410000000000001</v>
      </c>
      <c r="AG224" s="361">
        <v>0.2</v>
      </c>
      <c r="AH224" s="119">
        <f t="shared" si="126"/>
        <v>0.30820000000000003</v>
      </c>
      <c r="AI224" s="22">
        <f t="shared" si="127"/>
        <v>28</v>
      </c>
      <c r="AJ224" s="22">
        <f t="shared" si="128"/>
        <v>43.148000000000003</v>
      </c>
      <c r="AK224" s="16"/>
      <c r="AL224" s="289">
        <v>17.2</v>
      </c>
      <c r="AM224" s="22">
        <f t="shared" si="129"/>
        <v>26.505199999999999</v>
      </c>
      <c r="AN224" s="20"/>
      <c r="AO224" s="317">
        <v>0.44</v>
      </c>
      <c r="AP224" s="22">
        <f t="shared" si="130"/>
        <v>0.67803999999999998</v>
      </c>
      <c r="AQ224" s="33"/>
      <c r="AR224" s="317">
        <v>8.9999999999999993E-3</v>
      </c>
      <c r="AS224" s="294">
        <f t="shared" si="131"/>
        <v>1.3868999999999999E-2</v>
      </c>
      <c r="AT224" s="21" t="s">
        <v>62</v>
      </c>
      <c r="AU224" s="264">
        <v>0.01</v>
      </c>
      <c r="AV224" s="260">
        <f t="shared" si="132"/>
        <v>1.541E-2</v>
      </c>
      <c r="AW224" s="21"/>
      <c r="AX224" s="317">
        <v>3.2000000000000001E-2</v>
      </c>
      <c r="AY224" s="263">
        <f t="shared" si="133"/>
        <v>4.9311999999999995E-2</v>
      </c>
      <c r="AZ224" s="20"/>
      <c r="BA224" s="317">
        <v>1.6</v>
      </c>
      <c r="BB224" s="263">
        <f t="shared" si="134"/>
        <v>2.4656000000000002</v>
      </c>
      <c r="BC224" s="20"/>
      <c r="BD224" s="289">
        <v>0.12</v>
      </c>
      <c r="BE224" s="119">
        <f t="shared" si="135"/>
        <v>0.18492</v>
      </c>
      <c r="BF224" s="20"/>
      <c r="BG224" s="289">
        <v>0.03</v>
      </c>
      <c r="BH224" s="43">
        <f t="shared" si="136"/>
        <v>4.623E-2</v>
      </c>
      <c r="BI224" s="21" t="s">
        <v>62</v>
      </c>
      <c r="BJ224" s="34">
        <v>0.01</v>
      </c>
      <c r="BK224" s="119">
        <f t="shared" si="137"/>
        <v>1.541E-2</v>
      </c>
      <c r="BL224" s="20"/>
      <c r="BM224" s="289">
        <v>0.49</v>
      </c>
      <c r="BN224" s="119">
        <f t="shared" si="138"/>
        <v>0.75509000000000004</v>
      </c>
      <c r="BO224" s="18" t="s">
        <v>141</v>
      </c>
      <c r="BP224" s="183" t="s">
        <v>118</v>
      </c>
      <c r="BQ224" s="184"/>
      <c r="BR224" s="6"/>
    </row>
    <row r="225" spans="1:71" s="24" customFormat="1" ht="15" customHeight="1" x14ac:dyDescent="0.25">
      <c r="A225" s="28">
        <f t="shared" si="112"/>
        <v>42947</v>
      </c>
      <c r="B225" s="350">
        <v>2920</v>
      </c>
      <c r="C225" s="44">
        <v>23.69</v>
      </c>
      <c r="D225" s="291">
        <v>7.98</v>
      </c>
      <c r="E225" s="292">
        <v>1</v>
      </c>
      <c r="F225" s="293">
        <v>799</v>
      </c>
      <c r="G225" s="294">
        <f t="shared" si="115"/>
        <v>799</v>
      </c>
      <c r="H225" s="119">
        <f t="shared" si="116"/>
        <v>2333.08</v>
      </c>
      <c r="I225" s="292">
        <v>1</v>
      </c>
      <c r="J225" s="293">
        <v>716</v>
      </c>
      <c r="K225" s="293">
        <f t="shared" si="117"/>
        <v>716</v>
      </c>
      <c r="L225" s="295">
        <f t="shared" si="118"/>
        <v>2090.7199999999998</v>
      </c>
      <c r="M225" s="16">
        <v>190</v>
      </c>
      <c r="N225" s="119">
        <f t="shared" si="119"/>
        <v>554.79999999999995</v>
      </c>
      <c r="O225" s="296">
        <v>89.6</v>
      </c>
      <c r="P225" s="294">
        <v>108.1</v>
      </c>
      <c r="Q225" s="293">
        <v>100</v>
      </c>
      <c r="R225" s="293">
        <f t="shared" si="120"/>
        <v>185</v>
      </c>
      <c r="S225" s="119">
        <f t="shared" si="113"/>
        <v>540.20000000000005</v>
      </c>
      <c r="T225" s="292">
        <v>1</v>
      </c>
      <c r="U225" s="294">
        <v>2.2999999999999998</v>
      </c>
      <c r="V225" s="294">
        <f t="shared" si="121"/>
        <v>2.2999999999999998</v>
      </c>
      <c r="W225" s="119">
        <f t="shared" si="122"/>
        <v>6.7159999999999993</v>
      </c>
      <c r="X225" s="162"/>
      <c r="Y225" s="294">
        <v>0.7</v>
      </c>
      <c r="Z225" s="119">
        <f t="shared" si="123"/>
        <v>2.0439999999999996</v>
      </c>
      <c r="AA225" s="160">
        <v>24.5</v>
      </c>
      <c r="AB225" s="164">
        <f t="shared" si="114"/>
        <v>71.540000000000006</v>
      </c>
      <c r="AC225" s="351">
        <v>6.96</v>
      </c>
      <c r="AD225" s="147">
        <f t="shared" si="124"/>
        <v>20.3232</v>
      </c>
      <c r="AE225" s="364">
        <v>0.1</v>
      </c>
      <c r="AF225" s="119">
        <f t="shared" si="125"/>
        <v>0.29199999999999998</v>
      </c>
      <c r="AG225" s="360">
        <v>0.2</v>
      </c>
      <c r="AH225" s="119">
        <f t="shared" si="126"/>
        <v>0.58399999999999996</v>
      </c>
      <c r="AI225" s="294">
        <f t="shared" si="127"/>
        <v>24.8</v>
      </c>
      <c r="AJ225" s="294">
        <f t="shared" si="128"/>
        <v>72.415999999999997</v>
      </c>
      <c r="AK225" s="16"/>
      <c r="AL225" s="294">
        <v>3.7</v>
      </c>
      <c r="AM225" s="294">
        <f t="shared" si="129"/>
        <v>10.804</v>
      </c>
      <c r="AN225" s="299"/>
      <c r="AO225" s="294">
        <v>0.27</v>
      </c>
      <c r="AP225" s="294">
        <f t="shared" si="130"/>
        <v>0.7884000000000001</v>
      </c>
      <c r="AQ225" s="300" t="s">
        <v>62</v>
      </c>
      <c r="AR225" s="294">
        <v>5.0000000000000001E-3</v>
      </c>
      <c r="AS225" s="294">
        <f t="shared" si="131"/>
        <v>1.46E-2</v>
      </c>
      <c r="AT225" s="301" t="s">
        <v>62</v>
      </c>
      <c r="AU225" s="302">
        <v>0.01</v>
      </c>
      <c r="AV225" s="320">
        <f t="shared" si="132"/>
        <v>2.92E-2</v>
      </c>
      <c r="AW225" s="301"/>
      <c r="AX225" s="312">
        <v>2.1000000000000001E-2</v>
      </c>
      <c r="AY225" s="321">
        <f t="shared" si="133"/>
        <v>6.132E-2</v>
      </c>
      <c r="AZ225" s="299"/>
      <c r="BA225" s="317">
        <v>1.1000000000000001</v>
      </c>
      <c r="BB225" s="321">
        <f t="shared" si="134"/>
        <v>3.2120000000000006</v>
      </c>
      <c r="BC225" s="299"/>
      <c r="BD225" s="316">
        <v>0.12</v>
      </c>
      <c r="BE225" s="119">
        <f t="shared" si="135"/>
        <v>0.35039999999999999</v>
      </c>
      <c r="BF225" s="299"/>
      <c r="BG225" s="314">
        <v>0.01</v>
      </c>
      <c r="BH225" s="43">
        <f t="shared" si="136"/>
        <v>2.92E-2</v>
      </c>
      <c r="BI225" s="301"/>
      <c r="BJ225" s="315">
        <v>0.02</v>
      </c>
      <c r="BK225" s="119">
        <f t="shared" si="137"/>
        <v>5.8400000000000001E-2</v>
      </c>
      <c r="BL225" s="299"/>
      <c r="BM225" s="316">
        <v>0.34</v>
      </c>
      <c r="BN225" s="119">
        <f t="shared" si="138"/>
        <v>0.99280000000000002</v>
      </c>
      <c r="BO225" s="18" t="s">
        <v>141</v>
      </c>
      <c r="BP225" s="183" t="s">
        <v>118</v>
      </c>
      <c r="BQ225" s="305"/>
      <c r="BR225" s="306"/>
      <c r="BS225" s="7"/>
    </row>
    <row r="226" spans="1:71" s="349" customFormat="1" ht="15" customHeight="1" x14ac:dyDescent="0.25">
      <c r="A226" s="194">
        <f t="shared" si="112"/>
        <v>42948</v>
      </c>
      <c r="B226" s="352">
        <v>2716</v>
      </c>
      <c r="C226" s="329">
        <v>22.78</v>
      </c>
      <c r="D226" s="330">
        <v>8.0299999999999994</v>
      </c>
      <c r="E226" s="331">
        <v>2</v>
      </c>
      <c r="F226" s="332">
        <v>744</v>
      </c>
      <c r="G226" s="333">
        <f t="shared" si="115"/>
        <v>1488</v>
      </c>
      <c r="H226" s="334">
        <f t="shared" si="116"/>
        <v>4041.4079999999999</v>
      </c>
      <c r="I226" s="331">
        <v>2</v>
      </c>
      <c r="J226" s="332">
        <v>517</v>
      </c>
      <c r="K226" s="332">
        <f t="shared" si="117"/>
        <v>1034</v>
      </c>
      <c r="L226" s="335">
        <f t="shared" si="118"/>
        <v>2808.3440000000001</v>
      </c>
      <c r="M226" s="336">
        <v>208</v>
      </c>
      <c r="N226" s="334">
        <f t="shared" si="119"/>
        <v>564.928</v>
      </c>
      <c r="O226" s="337">
        <v>87.5</v>
      </c>
      <c r="P226" s="333">
        <v>105.2</v>
      </c>
      <c r="Q226" s="332">
        <v>70</v>
      </c>
      <c r="R226" s="332">
        <f t="shared" si="120"/>
        <v>252.85714285714292</v>
      </c>
      <c r="S226" s="334">
        <f t="shared" si="113"/>
        <v>686.7600000000001</v>
      </c>
      <c r="T226" s="331">
        <v>1</v>
      </c>
      <c r="U226" s="353">
        <v>2</v>
      </c>
      <c r="V226" s="333">
        <f t="shared" si="121"/>
        <v>2</v>
      </c>
      <c r="W226" s="334">
        <f t="shared" si="122"/>
        <v>5.4320000000000004</v>
      </c>
      <c r="X226" s="338" t="s">
        <v>62</v>
      </c>
      <c r="Y226" s="353">
        <v>0.4</v>
      </c>
      <c r="Z226" s="119">
        <f t="shared" si="123"/>
        <v>1.0864</v>
      </c>
      <c r="AA226" s="354">
        <v>31</v>
      </c>
      <c r="AB226" s="164">
        <f t="shared" si="114"/>
        <v>84.195999999999998</v>
      </c>
      <c r="AC226" s="355">
        <v>7.74</v>
      </c>
      <c r="AD226" s="147">
        <f t="shared" si="124"/>
        <v>21.021840000000001</v>
      </c>
      <c r="AE226" s="355">
        <v>0.1</v>
      </c>
      <c r="AF226" s="119">
        <f t="shared" si="125"/>
        <v>0.27160000000000001</v>
      </c>
      <c r="AG226" s="356">
        <v>0.2</v>
      </c>
      <c r="AH226" s="119">
        <f t="shared" si="126"/>
        <v>0.54320000000000002</v>
      </c>
      <c r="AI226" s="294">
        <f t="shared" si="127"/>
        <v>31.3</v>
      </c>
      <c r="AJ226" s="333">
        <f t="shared" si="128"/>
        <v>85.010800000000003</v>
      </c>
      <c r="AK226" s="336"/>
      <c r="AL226" s="353">
        <v>12</v>
      </c>
      <c r="AM226" s="333">
        <f t="shared" si="129"/>
        <v>32.591999999999999</v>
      </c>
      <c r="AN226" s="341"/>
      <c r="AO226" s="354">
        <v>0.37</v>
      </c>
      <c r="AP226" s="333">
        <f t="shared" si="130"/>
        <v>1.00492</v>
      </c>
      <c r="AQ226" s="343"/>
      <c r="AR226" s="353">
        <v>6.0000000000000001E-3</v>
      </c>
      <c r="AS226" s="294">
        <f t="shared" si="131"/>
        <v>1.6295999999999998E-2</v>
      </c>
      <c r="AT226" s="343" t="s">
        <v>62</v>
      </c>
      <c r="AU226" s="344">
        <v>0.01</v>
      </c>
      <c r="AV226" s="357">
        <f t="shared" ref="AV226:AV244" si="139">IF(B226=0,0,AR226*B226/1000)</f>
        <v>1.6295999999999998E-2</v>
      </c>
      <c r="AW226" s="343"/>
      <c r="AX226" s="353">
        <v>3.1E-2</v>
      </c>
      <c r="AY226" s="339">
        <f t="shared" si="133"/>
        <v>8.4195999999999993E-2</v>
      </c>
      <c r="AZ226" s="341"/>
      <c r="BA226" s="317">
        <v>2</v>
      </c>
      <c r="BB226" s="339">
        <f t="shared" si="134"/>
        <v>5.4320000000000004</v>
      </c>
      <c r="BC226" s="341"/>
      <c r="BD226" s="353">
        <v>0.12</v>
      </c>
      <c r="BE226" s="334">
        <f t="shared" si="135"/>
        <v>0.32592000000000004</v>
      </c>
      <c r="BF226" s="341"/>
      <c r="BG226" s="353">
        <v>0.01</v>
      </c>
      <c r="BH226" s="345">
        <f t="shared" si="136"/>
        <v>2.716E-2</v>
      </c>
      <c r="BI226" s="343"/>
      <c r="BJ226" s="353">
        <v>0.01</v>
      </c>
      <c r="BK226" s="334">
        <f t="shared" si="137"/>
        <v>2.716E-2</v>
      </c>
      <c r="BL226" s="341"/>
      <c r="BM226" s="353">
        <v>0.54</v>
      </c>
      <c r="BN226" s="334">
        <f t="shared" si="138"/>
        <v>1.4666400000000002</v>
      </c>
      <c r="BO226" s="18" t="s">
        <v>141</v>
      </c>
      <c r="BP226" s="183" t="s">
        <v>118</v>
      </c>
      <c r="BQ226" s="346"/>
      <c r="BR226" s="347"/>
      <c r="BS226" s="348"/>
    </row>
    <row r="227" spans="1:71" ht="15" customHeight="1" x14ac:dyDescent="0.25">
      <c r="A227" s="194">
        <f t="shared" si="112"/>
        <v>42949</v>
      </c>
      <c r="B227" s="182">
        <v>2238</v>
      </c>
      <c r="C227" s="44">
        <v>22.47</v>
      </c>
      <c r="D227" s="59">
        <v>8.1199999999999992</v>
      </c>
      <c r="E227" s="14">
        <v>1</v>
      </c>
      <c r="F227" s="15">
        <v>753</v>
      </c>
      <c r="G227" s="22">
        <f t="shared" si="115"/>
        <v>753</v>
      </c>
      <c r="H227" s="119">
        <f t="shared" si="116"/>
        <v>1685.2139999999999</v>
      </c>
      <c r="I227" s="14">
        <v>1</v>
      </c>
      <c r="J227" s="15">
        <v>662</v>
      </c>
      <c r="K227" s="15">
        <f t="shared" si="117"/>
        <v>662</v>
      </c>
      <c r="L227" s="125">
        <f t="shared" si="118"/>
        <v>1481.556</v>
      </c>
      <c r="M227" s="16">
        <v>134</v>
      </c>
      <c r="N227" s="119">
        <f t="shared" si="119"/>
        <v>299.892</v>
      </c>
      <c r="O227" s="29">
        <v>88.8</v>
      </c>
      <c r="P227" s="22">
        <v>101.3</v>
      </c>
      <c r="Q227" s="15">
        <v>80</v>
      </c>
      <c r="R227" s="15">
        <f t="shared" si="120"/>
        <v>156.25</v>
      </c>
      <c r="S227" s="119">
        <f t="shared" si="113"/>
        <v>349.6875</v>
      </c>
      <c r="T227" s="14">
        <v>1</v>
      </c>
      <c r="U227" s="289">
        <v>2.2999999999999998</v>
      </c>
      <c r="V227" s="22">
        <f t="shared" si="121"/>
        <v>2.2999999999999998</v>
      </c>
      <c r="W227" s="119">
        <f t="shared" si="122"/>
        <v>5.1473999999999993</v>
      </c>
      <c r="X227" s="162" t="s">
        <v>62</v>
      </c>
      <c r="Y227" s="289">
        <v>0.2</v>
      </c>
      <c r="Z227" s="119">
        <f t="shared" si="123"/>
        <v>0.4476</v>
      </c>
      <c r="AA227" s="328">
        <v>24.8</v>
      </c>
      <c r="AB227" s="164">
        <f t="shared" si="114"/>
        <v>55.502400000000002</v>
      </c>
      <c r="AC227" s="29">
        <v>7.52</v>
      </c>
      <c r="AD227" s="147">
        <f t="shared" si="124"/>
        <v>16.829759999999997</v>
      </c>
      <c r="AE227" s="29">
        <v>0.20100000000000001</v>
      </c>
      <c r="AF227" s="119">
        <f t="shared" si="125"/>
        <v>0.44983800000000002</v>
      </c>
      <c r="AG227" s="31">
        <v>0.75600000000000001</v>
      </c>
      <c r="AH227" s="119">
        <f t="shared" si="126"/>
        <v>1.6919280000000001</v>
      </c>
      <c r="AI227" s="294">
        <f t="shared" si="127"/>
        <v>25.757000000000001</v>
      </c>
      <c r="AJ227" s="22">
        <f t="shared" si="128"/>
        <v>57.644166000000006</v>
      </c>
      <c r="AK227" s="16"/>
      <c r="AL227" s="289">
        <v>3.16</v>
      </c>
      <c r="AM227" s="22">
        <f t="shared" si="129"/>
        <v>7.0720799999999997</v>
      </c>
      <c r="AN227" s="20"/>
      <c r="AO227" s="328">
        <v>0.34</v>
      </c>
      <c r="AP227" s="22">
        <f t="shared" si="130"/>
        <v>0.76092000000000004</v>
      </c>
      <c r="AQ227" s="21" t="s">
        <v>62</v>
      </c>
      <c r="AR227" s="289">
        <v>5.0000000000000001E-3</v>
      </c>
      <c r="AS227" s="294">
        <f t="shared" si="131"/>
        <v>1.119E-2</v>
      </c>
      <c r="AT227" s="21" t="s">
        <v>62</v>
      </c>
      <c r="AU227" s="264">
        <v>0.01</v>
      </c>
      <c r="AV227" s="259">
        <f t="shared" si="139"/>
        <v>1.119E-2</v>
      </c>
      <c r="AW227" s="21"/>
      <c r="AX227" s="289">
        <v>1.4E-2</v>
      </c>
      <c r="AY227" s="262">
        <f t="shared" si="133"/>
        <v>3.1331999999999999E-2</v>
      </c>
      <c r="AZ227" s="20"/>
      <c r="BA227" s="317">
        <v>1.6</v>
      </c>
      <c r="BB227" s="262">
        <f t="shared" si="134"/>
        <v>3.5808</v>
      </c>
      <c r="BC227" s="20"/>
      <c r="BD227" s="289">
        <v>0.11</v>
      </c>
      <c r="BE227" s="119">
        <f t="shared" si="135"/>
        <v>0.24618000000000001</v>
      </c>
      <c r="BF227" s="20"/>
      <c r="BG227" s="289">
        <v>0.01</v>
      </c>
      <c r="BH227" s="43">
        <f t="shared" si="136"/>
        <v>2.2380000000000001E-2</v>
      </c>
      <c r="BI227" s="21"/>
      <c r="BJ227" s="289">
        <v>0.02</v>
      </c>
      <c r="BK227" s="119">
        <f t="shared" si="137"/>
        <v>4.4760000000000001E-2</v>
      </c>
      <c r="BL227" s="20"/>
      <c r="BM227" s="289">
        <v>0.81</v>
      </c>
      <c r="BN227" s="119">
        <f t="shared" si="138"/>
        <v>1.8127800000000003</v>
      </c>
      <c r="BO227" s="18" t="s">
        <v>141</v>
      </c>
      <c r="BP227" s="183" t="s">
        <v>118</v>
      </c>
      <c r="BQ227" s="184"/>
      <c r="BR227" s="6"/>
    </row>
    <row r="228" spans="1:71" ht="15" customHeight="1" x14ac:dyDescent="0.25">
      <c r="A228" s="194">
        <f t="shared" si="112"/>
        <v>42950</v>
      </c>
      <c r="B228" s="182">
        <v>2112</v>
      </c>
      <c r="C228" s="44">
        <v>22.87</v>
      </c>
      <c r="D228" s="59">
        <v>8.07</v>
      </c>
      <c r="E228" s="14">
        <v>1</v>
      </c>
      <c r="F228" s="15">
        <v>800</v>
      </c>
      <c r="G228" s="22">
        <f t="shared" si="115"/>
        <v>800</v>
      </c>
      <c r="H228" s="119">
        <f t="shared" si="116"/>
        <v>1689.6</v>
      </c>
      <c r="I228" s="14">
        <v>1</v>
      </c>
      <c r="J228" s="15">
        <v>770</v>
      </c>
      <c r="K228" s="15">
        <f t="shared" si="117"/>
        <v>770</v>
      </c>
      <c r="L228" s="125">
        <f t="shared" si="118"/>
        <v>1626.24</v>
      </c>
      <c r="M228" s="16">
        <v>167</v>
      </c>
      <c r="N228" s="119">
        <f t="shared" si="119"/>
        <v>352.70400000000001</v>
      </c>
      <c r="O228" s="29">
        <v>89</v>
      </c>
      <c r="P228" s="22">
        <v>102</v>
      </c>
      <c r="Q228" s="15">
        <v>100</v>
      </c>
      <c r="R228" s="15">
        <f t="shared" si="120"/>
        <v>130</v>
      </c>
      <c r="S228" s="119">
        <f t="shared" si="113"/>
        <v>274.56</v>
      </c>
      <c r="T228" s="14">
        <v>1</v>
      </c>
      <c r="U228" s="289">
        <v>2.1</v>
      </c>
      <c r="V228" s="22">
        <f t="shared" si="121"/>
        <v>2.1</v>
      </c>
      <c r="W228" s="119">
        <f t="shared" si="122"/>
        <v>4.4352</v>
      </c>
      <c r="X228" s="162" t="s">
        <v>62</v>
      </c>
      <c r="Y228" s="289">
        <v>0.4</v>
      </c>
      <c r="Z228" s="119">
        <f t="shared" si="123"/>
        <v>0.84480000000000011</v>
      </c>
      <c r="AA228" s="328">
        <v>37.1</v>
      </c>
      <c r="AB228" s="164">
        <f t="shared" si="114"/>
        <v>78.355199999999996</v>
      </c>
      <c r="AC228" s="29">
        <v>12.23</v>
      </c>
      <c r="AD228" s="147">
        <f t="shared" si="124"/>
        <v>25.82976</v>
      </c>
      <c r="AE228" s="29">
        <v>0.1</v>
      </c>
      <c r="AF228" s="119">
        <f t="shared" si="125"/>
        <v>0.21120000000000003</v>
      </c>
      <c r="AG228" s="31">
        <v>0.2</v>
      </c>
      <c r="AH228" s="119">
        <f t="shared" si="126"/>
        <v>0.42240000000000005</v>
      </c>
      <c r="AI228" s="294">
        <f t="shared" si="127"/>
        <v>37.400000000000006</v>
      </c>
      <c r="AJ228" s="22">
        <f t="shared" si="128"/>
        <v>78.988800000000012</v>
      </c>
      <c r="AK228" s="16"/>
      <c r="AL228" s="289">
        <v>16.600000000000001</v>
      </c>
      <c r="AM228" s="22">
        <f t="shared" si="129"/>
        <v>35.059200000000004</v>
      </c>
      <c r="AN228" s="20"/>
      <c r="AO228" s="328">
        <v>3.7</v>
      </c>
      <c r="AP228" s="22">
        <f t="shared" si="130"/>
        <v>7.8144000000000009</v>
      </c>
      <c r="AQ228" s="21"/>
      <c r="AR228" s="289">
        <v>5.7000000000000002E-2</v>
      </c>
      <c r="AS228" s="294">
        <f t="shared" si="131"/>
        <v>0.120384</v>
      </c>
      <c r="AT228" s="21" t="s">
        <v>62</v>
      </c>
      <c r="AU228" s="264">
        <v>0.01</v>
      </c>
      <c r="AV228" s="260">
        <f t="shared" si="139"/>
        <v>0.120384</v>
      </c>
      <c r="AW228" s="21"/>
      <c r="AX228" s="289">
        <v>2.1000000000000001E-2</v>
      </c>
      <c r="AY228" s="263">
        <f t="shared" si="133"/>
        <v>4.4352000000000003E-2</v>
      </c>
      <c r="AZ228" s="20"/>
      <c r="BA228" s="317">
        <v>3.2</v>
      </c>
      <c r="BB228" s="263">
        <f t="shared" si="134"/>
        <v>6.7584000000000009</v>
      </c>
      <c r="BC228" s="20"/>
      <c r="BD228" s="289">
        <v>0.11</v>
      </c>
      <c r="BE228" s="119">
        <f t="shared" si="135"/>
        <v>0.23232</v>
      </c>
      <c r="BF228" s="20"/>
      <c r="BG228" s="289">
        <v>7.0000000000000007E-2</v>
      </c>
      <c r="BH228" s="43">
        <f t="shared" si="136"/>
        <v>0.14784</v>
      </c>
      <c r="BI228" s="21"/>
      <c r="BJ228" s="289">
        <v>0.02</v>
      </c>
      <c r="BK228" s="119">
        <f t="shared" si="137"/>
        <v>4.224E-2</v>
      </c>
      <c r="BL228" s="20"/>
      <c r="BM228" s="289">
        <v>0.51</v>
      </c>
      <c r="BN228" s="119">
        <f t="shared" si="138"/>
        <v>1.0771200000000001</v>
      </c>
      <c r="BO228" s="18" t="s">
        <v>141</v>
      </c>
      <c r="BP228" s="183" t="s">
        <v>118</v>
      </c>
      <c r="BQ228" s="184"/>
      <c r="BR228" s="6"/>
    </row>
    <row r="229" spans="1:71" ht="15" customHeight="1" x14ac:dyDescent="0.25">
      <c r="A229" s="194">
        <f t="shared" si="112"/>
        <v>42951</v>
      </c>
      <c r="B229" s="182">
        <v>1819</v>
      </c>
      <c r="C229" s="44">
        <v>22.14</v>
      </c>
      <c r="D229" s="59">
        <v>8.1</v>
      </c>
      <c r="E229" s="14">
        <v>1</v>
      </c>
      <c r="F229" s="15">
        <v>453</v>
      </c>
      <c r="G229" s="22">
        <f t="shared" si="115"/>
        <v>453</v>
      </c>
      <c r="H229" s="119">
        <f t="shared" si="116"/>
        <v>824.00699999999995</v>
      </c>
      <c r="I229" s="14">
        <v>1</v>
      </c>
      <c r="J229" s="15">
        <v>380</v>
      </c>
      <c r="K229" s="15">
        <f t="shared" si="117"/>
        <v>380</v>
      </c>
      <c r="L229" s="125">
        <f t="shared" si="118"/>
        <v>691.22</v>
      </c>
      <c r="M229" s="16">
        <v>101</v>
      </c>
      <c r="N229" s="119">
        <f t="shared" si="119"/>
        <v>183.71899999999999</v>
      </c>
      <c r="O229" s="29">
        <v>89.7</v>
      </c>
      <c r="P229" s="22">
        <v>101.4</v>
      </c>
      <c r="Q229" s="15">
        <v>100</v>
      </c>
      <c r="R229" s="15">
        <f t="shared" si="120"/>
        <v>117.00000000000004</v>
      </c>
      <c r="S229" s="119">
        <f t="shared" si="113"/>
        <v>212.82300000000009</v>
      </c>
      <c r="T229" s="14">
        <v>1</v>
      </c>
      <c r="U229" s="289">
        <v>1.5</v>
      </c>
      <c r="V229" s="22">
        <f t="shared" si="121"/>
        <v>1.5</v>
      </c>
      <c r="W229" s="119">
        <f t="shared" si="122"/>
        <v>2.7284999999999999</v>
      </c>
      <c r="X229" s="162" t="s">
        <v>62</v>
      </c>
      <c r="Y229" s="289">
        <v>0.2</v>
      </c>
      <c r="Z229" s="119">
        <f t="shared" si="123"/>
        <v>0.36380000000000001</v>
      </c>
      <c r="AA229" s="328">
        <v>22.6</v>
      </c>
      <c r="AB229" s="164">
        <f t="shared" si="114"/>
        <v>41.109400000000001</v>
      </c>
      <c r="AC229" s="29">
        <v>9.9</v>
      </c>
      <c r="AD229" s="147">
        <f t="shared" si="124"/>
        <v>18.008100000000002</v>
      </c>
      <c r="AE229" s="29">
        <v>0.20100000000000001</v>
      </c>
      <c r="AF229" s="119">
        <f t="shared" si="125"/>
        <v>0.36561900000000003</v>
      </c>
      <c r="AG229" s="31">
        <v>1.212</v>
      </c>
      <c r="AH229" s="119">
        <f t="shared" si="126"/>
        <v>2.204628</v>
      </c>
      <c r="AI229" s="294">
        <f t="shared" si="127"/>
        <v>24.013000000000002</v>
      </c>
      <c r="AJ229" s="22">
        <f t="shared" si="128"/>
        <v>43.679647000000003</v>
      </c>
      <c r="AK229" s="16"/>
      <c r="AL229" s="289">
        <v>4.7</v>
      </c>
      <c r="AM229" s="22">
        <f t="shared" si="129"/>
        <v>8.5493000000000006</v>
      </c>
      <c r="AN229" s="20"/>
      <c r="AO229" s="328">
        <v>0.25</v>
      </c>
      <c r="AP229" s="22">
        <f t="shared" si="130"/>
        <v>0.45474999999999999</v>
      </c>
      <c r="AQ229" s="21" t="s">
        <v>62</v>
      </c>
      <c r="AR229" s="289">
        <v>5.0000000000000001E-3</v>
      </c>
      <c r="AS229" s="294">
        <f t="shared" si="131"/>
        <v>9.0950000000000007E-3</v>
      </c>
      <c r="AT229" s="21" t="s">
        <v>62</v>
      </c>
      <c r="AU229" s="264">
        <v>0.01</v>
      </c>
      <c r="AV229" s="259">
        <f t="shared" si="139"/>
        <v>9.0950000000000007E-3</v>
      </c>
      <c r="AW229" s="21"/>
      <c r="AX229" s="289">
        <v>1.4999999999999999E-2</v>
      </c>
      <c r="AY229" s="262">
        <f t="shared" si="133"/>
        <v>2.7285E-2</v>
      </c>
      <c r="AZ229" s="20"/>
      <c r="BA229" s="317">
        <v>0.86</v>
      </c>
      <c r="BB229" s="262">
        <f t="shared" si="134"/>
        <v>1.5643399999999998</v>
      </c>
      <c r="BC229" s="20"/>
      <c r="BD229" s="289">
        <v>0.05</v>
      </c>
      <c r="BE229" s="119">
        <f t="shared" si="135"/>
        <v>9.0950000000000003E-2</v>
      </c>
      <c r="BF229" s="20" t="s">
        <v>62</v>
      </c>
      <c r="BG229" s="289">
        <v>0.01</v>
      </c>
      <c r="BH229" s="43">
        <f t="shared" si="136"/>
        <v>1.8190000000000001E-2</v>
      </c>
      <c r="BI229" s="21"/>
      <c r="BJ229" s="289">
        <v>0.02</v>
      </c>
      <c r="BK229" s="119">
        <f t="shared" si="137"/>
        <v>3.6380000000000003E-2</v>
      </c>
      <c r="BL229" s="20"/>
      <c r="BM229" s="289">
        <v>0.85</v>
      </c>
      <c r="BN229" s="119">
        <f t="shared" si="138"/>
        <v>1.5461499999999999</v>
      </c>
      <c r="BO229" s="18" t="s">
        <v>141</v>
      </c>
      <c r="BP229" s="183" t="s">
        <v>118</v>
      </c>
      <c r="BQ229" s="184"/>
      <c r="BR229" s="6"/>
    </row>
    <row r="230" spans="1:71" ht="15" customHeight="1" x14ac:dyDescent="0.25">
      <c r="A230" s="194">
        <f t="shared" si="112"/>
        <v>42952</v>
      </c>
      <c r="B230" s="182">
        <v>1769</v>
      </c>
      <c r="C230" s="44">
        <v>21.57</v>
      </c>
      <c r="D230" s="59">
        <v>8.1</v>
      </c>
      <c r="E230" s="14">
        <v>1</v>
      </c>
      <c r="F230" s="15">
        <v>294</v>
      </c>
      <c r="G230" s="22">
        <f t="shared" si="115"/>
        <v>294</v>
      </c>
      <c r="H230" s="119">
        <f t="shared" si="116"/>
        <v>520.08600000000001</v>
      </c>
      <c r="I230" s="14">
        <v>1</v>
      </c>
      <c r="J230" s="15">
        <v>271</v>
      </c>
      <c r="K230" s="15">
        <f t="shared" si="117"/>
        <v>271</v>
      </c>
      <c r="L230" s="125">
        <f t="shared" si="118"/>
        <v>479.399</v>
      </c>
      <c r="M230" s="16">
        <v>104</v>
      </c>
      <c r="N230" s="119">
        <f t="shared" si="119"/>
        <v>183.976</v>
      </c>
      <c r="O230" s="29">
        <v>89.6</v>
      </c>
      <c r="P230" s="22">
        <v>94.9</v>
      </c>
      <c r="Q230" s="15">
        <v>100</v>
      </c>
      <c r="R230" s="15">
        <f t="shared" si="120"/>
        <v>53.000000000000107</v>
      </c>
      <c r="S230" s="119">
        <f t="shared" si="113"/>
        <v>93.75700000000019</v>
      </c>
      <c r="T230" s="14">
        <v>1</v>
      </c>
      <c r="U230" s="289">
        <v>0.46</v>
      </c>
      <c r="V230" s="22">
        <f t="shared" si="121"/>
        <v>0.46</v>
      </c>
      <c r="W230" s="119">
        <f t="shared" si="122"/>
        <v>0.81374000000000002</v>
      </c>
      <c r="X230" s="162" t="s">
        <v>62</v>
      </c>
      <c r="Y230" s="289">
        <v>0.1</v>
      </c>
      <c r="Z230" s="119">
        <f t="shared" si="123"/>
        <v>0.1769</v>
      </c>
      <c r="AA230" s="328">
        <v>13.3</v>
      </c>
      <c r="AB230" s="164">
        <f t="shared" si="114"/>
        <v>23.527699999999999</v>
      </c>
      <c r="AC230" s="29">
        <v>3.11</v>
      </c>
      <c r="AD230" s="147">
        <f t="shared" si="124"/>
        <v>5.5015900000000002</v>
      </c>
      <c r="AE230" s="29">
        <v>0.55600000000000005</v>
      </c>
      <c r="AF230" s="119">
        <f t="shared" si="125"/>
        <v>0.9835640000000001</v>
      </c>
      <c r="AG230" s="31">
        <v>3.2349999999999999</v>
      </c>
      <c r="AH230" s="119">
        <f t="shared" si="126"/>
        <v>5.722715</v>
      </c>
      <c r="AI230" s="294">
        <f t="shared" si="127"/>
        <v>17.091000000000001</v>
      </c>
      <c r="AJ230" s="22">
        <f t="shared" si="128"/>
        <v>30.233979000000001</v>
      </c>
      <c r="AK230" s="16"/>
      <c r="AL230" s="289">
        <v>1.1000000000000001</v>
      </c>
      <c r="AM230" s="22">
        <f t="shared" si="129"/>
        <v>1.9459000000000002</v>
      </c>
      <c r="AN230" s="20"/>
      <c r="AO230" s="328">
        <v>7.0000000000000007E-2</v>
      </c>
      <c r="AP230" s="22">
        <f t="shared" si="130"/>
        <v>0.12383000000000001</v>
      </c>
      <c r="AQ230" s="21" t="s">
        <v>62</v>
      </c>
      <c r="AR230" s="289">
        <v>5.0000000000000001E-3</v>
      </c>
      <c r="AS230" s="294">
        <f t="shared" si="131"/>
        <v>8.8450000000000004E-3</v>
      </c>
      <c r="AT230" s="21" t="s">
        <v>62</v>
      </c>
      <c r="AU230" s="264">
        <v>0.01</v>
      </c>
      <c r="AV230" s="260">
        <f t="shared" si="139"/>
        <v>8.8450000000000004E-3</v>
      </c>
      <c r="AW230" s="21" t="s">
        <v>62</v>
      </c>
      <c r="AX230" s="289">
        <v>5.0000000000000001E-3</v>
      </c>
      <c r="AY230" s="263">
        <f t="shared" si="133"/>
        <v>8.8450000000000004E-3</v>
      </c>
      <c r="AZ230" s="20"/>
      <c r="BA230" s="317">
        <v>0.21</v>
      </c>
      <c r="BB230" s="263">
        <f t="shared" si="134"/>
        <v>0.37148999999999999</v>
      </c>
      <c r="BC230" s="20"/>
      <c r="BD230" s="289">
        <v>0.01</v>
      </c>
      <c r="BE230" s="119">
        <f t="shared" si="135"/>
        <v>1.7690000000000001E-2</v>
      </c>
      <c r="BF230" s="20" t="s">
        <v>62</v>
      </c>
      <c r="BG230" s="289">
        <v>0.01</v>
      </c>
      <c r="BH230" s="43">
        <f t="shared" si="136"/>
        <v>1.7690000000000001E-2</v>
      </c>
      <c r="BI230" s="21"/>
      <c r="BJ230" s="289">
        <v>0.01</v>
      </c>
      <c r="BK230" s="119">
        <f t="shared" si="137"/>
        <v>1.7690000000000001E-2</v>
      </c>
      <c r="BL230" s="20"/>
      <c r="BM230" s="289">
        <v>0.32</v>
      </c>
      <c r="BN230" s="119">
        <f t="shared" si="138"/>
        <v>0.56608000000000003</v>
      </c>
      <c r="BO230" s="18" t="s">
        <v>141</v>
      </c>
      <c r="BP230" s="183" t="s">
        <v>118</v>
      </c>
      <c r="BQ230" s="184"/>
      <c r="BR230" s="6"/>
    </row>
    <row r="231" spans="1:71" ht="15" customHeight="1" x14ac:dyDescent="0.25">
      <c r="A231" s="194">
        <f t="shared" si="112"/>
        <v>42953</v>
      </c>
      <c r="B231" s="182">
        <v>1743</v>
      </c>
      <c r="C231" s="44">
        <v>21.24</v>
      </c>
      <c r="D231" s="59">
        <v>8.1999999999999993</v>
      </c>
      <c r="E231" s="14">
        <v>1</v>
      </c>
      <c r="F231" s="15">
        <v>644</v>
      </c>
      <c r="G231" s="22">
        <f t="shared" si="115"/>
        <v>644</v>
      </c>
      <c r="H231" s="119">
        <f t="shared" si="116"/>
        <v>1122.492</v>
      </c>
      <c r="I231" s="14">
        <v>1</v>
      </c>
      <c r="J231" s="15">
        <v>412</v>
      </c>
      <c r="K231" s="15">
        <f t="shared" si="117"/>
        <v>412</v>
      </c>
      <c r="L231" s="125">
        <f t="shared" si="118"/>
        <v>718.11599999999999</v>
      </c>
      <c r="M231" s="16">
        <v>152</v>
      </c>
      <c r="N231" s="119">
        <f t="shared" si="119"/>
        <v>264.93599999999998</v>
      </c>
      <c r="O231" s="29">
        <v>88.4</v>
      </c>
      <c r="P231" s="22">
        <v>115.4</v>
      </c>
      <c r="Q231" s="15">
        <v>100</v>
      </c>
      <c r="R231" s="15">
        <f t="shared" si="120"/>
        <v>270</v>
      </c>
      <c r="S231" s="119">
        <f t="shared" si="113"/>
        <v>470.61</v>
      </c>
      <c r="T231" s="14">
        <v>1</v>
      </c>
      <c r="U231" s="289">
        <v>11</v>
      </c>
      <c r="V231" s="22">
        <f t="shared" si="121"/>
        <v>11</v>
      </c>
      <c r="W231" s="119">
        <f t="shared" si="122"/>
        <v>19.172999999999998</v>
      </c>
      <c r="X231" s="162" t="s">
        <v>62</v>
      </c>
      <c r="Y231" s="289">
        <v>0.4</v>
      </c>
      <c r="Z231" s="119">
        <f t="shared" si="123"/>
        <v>0.69720000000000004</v>
      </c>
      <c r="AA231" s="328">
        <v>21.9</v>
      </c>
      <c r="AB231" s="164">
        <f t="shared" si="114"/>
        <v>38.171699999999994</v>
      </c>
      <c r="AC231" s="29">
        <v>2.5499999999999998</v>
      </c>
      <c r="AD231" s="147">
        <f t="shared" si="124"/>
        <v>4.4446499999999993</v>
      </c>
      <c r="AE231" s="29">
        <v>0.56100000000000005</v>
      </c>
      <c r="AF231" s="119">
        <f t="shared" si="125"/>
        <v>0.97782300000000011</v>
      </c>
      <c r="AG231" s="31">
        <v>2.87</v>
      </c>
      <c r="AH231" s="119">
        <f t="shared" si="126"/>
        <v>5.0024100000000002</v>
      </c>
      <c r="AI231" s="294">
        <f t="shared" si="127"/>
        <v>25.331</v>
      </c>
      <c r="AJ231" s="22">
        <f t="shared" si="128"/>
        <v>44.151933</v>
      </c>
      <c r="AK231" s="16"/>
      <c r="AL231" s="289">
        <v>6.28</v>
      </c>
      <c r="AM231" s="22">
        <f t="shared" si="129"/>
        <v>10.94604</v>
      </c>
      <c r="AN231" s="20"/>
      <c r="AO231" s="328">
        <v>1.2</v>
      </c>
      <c r="AP231" s="22">
        <f t="shared" si="130"/>
        <v>2.0916000000000001</v>
      </c>
      <c r="AQ231" s="21"/>
      <c r="AR231" s="289">
        <v>1.6E-2</v>
      </c>
      <c r="AS231" s="294">
        <f t="shared" si="131"/>
        <v>2.7888000000000003E-2</v>
      </c>
      <c r="AT231" s="21" t="s">
        <v>62</v>
      </c>
      <c r="AU231" s="264">
        <v>0.01</v>
      </c>
      <c r="AV231" s="259">
        <f t="shared" si="139"/>
        <v>2.7888000000000003E-2</v>
      </c>
      <c r="AW231" s="21"/>
      <c r="AX231" s="289">
        <v>1.7999999999999999E-2</v>
      </c>
      <c r="AY231" s="262">
        <f t="shared" si="133"/>
        <v>3.1373999999999999E-2</v>
      </c>
      <c r="AZ231" s="20"/>
      <c r="BA231" s="317">
        <v>4.3</v>
      </c>
      <c r="BB231" s="262">
        <f t="shared" si="134"/>
        <v>7.4948999999999995</v>
      </c>
      <c r="BC231" s="20"/>
      <c r="BD231" s="289">
        <v>0.22</v>
      </c>
      <c r="BE231" s="119">
        <f t="shared" si="135"/>
        <v>0.38345999999999997</v>
      </c>
      <c r="BF231" s="20"/>
      <c r="BG231" s="289">
        <v>0.02</v>
      </c>
      <c r="BH231" s="43">
        <f t="shared" si="136"/>
        <v>3.4860000000000002E-2</v>
      </c>
      <c r="BI231" s="21"/>
      <c r="BJ231" s="289">
        <v>0.01</v>
      </c>
      <c r="BK231" s="119">
        <f t="shared" si="137"/>
        <v>1.7430000000000001E-2</v>
      </c>
      <c r="BL231" s="20"/>
      <c r="BM231" s="289">
        <v>5.4</v>
      </c>
      <c r="BN231" s="119">
        <f t="shared" si="138"/>
        <v>9.4122000000000003</v>
      </c>
      <c r="BO231" s="18" t="s">
        <v>141</v>
      </c>
      <c r="BP231" s="183" t="s">
        <v>118</v>
      </c>
      <c r="BQ231" s="184"/>
      <c r="BR231" s="6"/>
    </row>
    <row r="232" spans="1:71" ht="15" customHeight="1" x14ac:dyDescent="0.25">
      <c r="A232" s="194">
        <f t="shared" si="112"/>
        <v>42954</v>
      </c>
      <c r="B232" s="182">
        <v>1707</v>
      </c>
      <c r="C232" s="44">
        <v>21.08</v>
      </c>
      <c r="D232" s="59">
        <v>8.1999999999999993</v>
      </c>
      <c r="E232" s="14">
        <v>1</v>
      </c>
      <c r="F232" s="15">
        <v>363</v>
      </c>
      <c r="G232" s="22">
        <f t="shared" si="115"/>
        <v>363</v>
      </c>
      <c r="H232" s="119">
        <f t="shared" si="116"/>
        <v>619.64099999999996</v>
      </c>
      <c r="I232" s="14">
        <v>1</v>
      </c>
      <c r="J232" s="15">
        <v>245</v>
      </c>
      <c r="K232" s="15">
        <f t="shared" si="117"/>
        <v>245</v>
      </c>
      <c r="L232" s="125">
        <f t="shared" si="118"/>
        <v>418.21499999999997</v>
      </c>
      <c r="M232" s="16">
        <v>57</v>
      </c>
      <c r="N232" s="119">
        <f t="shared" si="119"/>
        <v>97.299000000000007</v>
      </c>
      <c r="O232" s="29">
        <v>87.7</v>
      </c>
      <c r="P232" s="22">
        <v>99</v>
      </c>
      <c r="Q232" s="15">
        <v>100</v>
      </c>
      <c r="R232" s="15">
        <f t="shared" si="120"/>
        <v>112.99999999999996</v>
      </c>
      <c r="S232" s="119">
        <f t="shared" si="113"/>
        <v>192.89099999999991</v>
      </c>
      <c r="T232" s="14">
        <v>1</v>
      </c>
      <c r="U232" s="289">
        <v>4.0999999999999996</v>
      </c>
      <c r="V232" s="22">
        <f t="shared" si="121"/>
        <v>4.0999999999999996</v>
      </c>
      <c r="W232" s="119">
        <f t="shared" si="122"/>
        <v>6.9986999999999995</v>
      </c>
      <c r="X232" s="162" t="s">
        <v>62</v>
      </c>
      <c r="Y232" s="289">
        <v>0.2</v>
      </c>
      <c r="Z232" s="119">
        <f t="shared" si="123"/>
        <v>0.34140000000000004</v>
      </c>
      <c r="AA232" s="328">
        <v>10.5</v>
      </c>
      <c r="AB232" s="164">
        <f t="shared" si="114"/>
        <v>17.923500000000001</v>
      </c>
      <c r="AC232" s="29">
        <v>4.9000000000000004</v>
      </c>
      <c r="AD232" s="147">
        <f t="shared" si="124"/>
        <v>8.3643000000000018</v>
      </c>
      <c r="AE232" s="29">
        <v>0.39600000000000002</v>
      </c>
      <c r="AF232" s="119">
        <f t="shared" si="125"/>
        <v>0.67597200000000002</v>
      </c>
      <c r="AG232" s="31">
        <v>1.8089999999999999</v>
      </c>
      <c r="AH232" s="119">
        <f t="shared" si="126"/>
        <v>3.0879629999999998</v>
      </c>
      <c r="AI232" s="294">
        <f t="shared" si="127"/>
        <v>12.705</v>
      </c>
      <c r="AJ232" s="22">
        <f t="shared" si="128"/>
        <v>21.687435000000001</v>
      </c>
      <c r="AK232" s="16"/>
      <c r="AL232" s="289">
        <v>2.4</v>
      </c>
      <c r="AM232" s="22">
        <f t="shared" si="129"/>
        <v>4.0968</v>
      </c>
      <c r="AN232" s="20"/>
      <c r="AO232" s="328">
        <v>0.48</v>
      </c>
      <c r="AP232" s="22">
        <f t="shared" si="130"/>
        <v>0.81935999999999998</v>
      </c>
      <c r="AQ232" s="21"/>
      <c r="AR232" s="289">
        <v>8.0000000000000002E-3</v>
      </c>
      <c r="AS232" s="294">
        <f t="shared" si="131"/>
        <v>1.3656E-2</v>
      </c>
      <c r="AT232" s="21" t="s">
        <v>62</v>
      </c>
      <c r="AU232" s="264">
        <v>0.01</v>
      </c>
      <c r="AV232" s="260">
        <f t="shared" si="139"/>
        <v>1.3656E-2</v>
      </c>
      <c r="AW232" s="21"/>
      <c r="AX232" s="289">
        <v>2.1000000000000001E-2</v>
      </c>
      <c r="AY232" s="263">
        <f t="shared" si="133"/>
        <v>3.5847000000000004E-2</v>
      </c>
      <c r="AZ232" s="20"/>
      <c r="BA232" s="317">
        <v>3.9</v>
      </c>
      <c r="BB232" s="263">
        <f t="shared" si="134"/>
        <v>6.6573000000000002</v>
      </c>
      <c r="BC232" s="20"/>
      <c r="BD232" s="289">
        <v>0.13</v>
      </c>
      <c r="BE232" s="119">
        <f t="shared" si="135"/>
        <v>0.22191</v>
      </c>
      <c r="BF232" s="20"/>
      <c r="BG232" s="289">
        <v>0.01</v>
      </c>
      <c r="BH232" s="43">
        <f t="shared" si="136"/>
        <v>1.7070000000000002E-2</v>
      </c>
      <c r="BI232" s="21" t="s">
        <v>62</v>
      </c>
      <c r="BJ232" s="289">
        <v>0.01</v>
      </c>
      <c r="BK232" s="119">
        <f t="shared" si="137"/>
        <v>1.7070000000000002E-2</v>
      </c>
      <c r="BL232" s="20"/>
      <c r="BM232" s="289">
        <v>2</v>
      </c>
      <c r="BN232" s="119">
        <f t="shared" si="138"/>
        <v>3.4140000000000001</v>
      </c>
      <c r="BO232" s="18" t="s">
        <v>141</v>
      </c>
      <c r="BP232" s="183" t="s">
        <v>118</v>
      </c>
      <c r="BQ232" s="184"/>
      <c r="BR232" s="6"/>
    </row>
    <row r="233" spans="1:71" ht="15" customHeight="1" x14ac:dyDescent="0.25">
      <c r="A233" s="194">
        <f t="shared" si="112"/>
        <v>42955</v>
      </c>
      <c r="B233" s="182">
        <v>1707</v>
      </c>
      <c r="C233" s="44">
        <v>20.89</v>
      </c>
      <c r="D233" s="59">
        <v>8.1999999999999993</v>
      </c>
      <c r="E233" s="14">
        <v>1</v>
      </c>
      <c r="F233" s="15">
        <v>290</v>
      </c>
      <c r="G233" s="22">
        <f t="shared" si="115"/>
        <v>290</v>
      </c>
      <c r="H233" s="119">
        <f t="shared" si="116"/>
        <v>495.03</v>
      </c>
      <c r="I233" s="14">
        <v>1</v>
      </c>
      <c r="J233" s="15">
        <v>260</v>
      </c>
      <c r="K233" s="15">
        <f t="shared" si="117"/>
        <v>260</v>
      </c>
      <c r="L233" s="125">
        <f t="shared" si="118"/>
        <v>443.82</v>
      </c>
      <c r="M233" s="16">
        <v>72</v>
      </c>
      <c r="N233" s="119">
        <f t="shared" si="119"/>
        <v>122.904</v>
      </c>
      <c r="O233" s="29">
        <v>88.1</v>
      </c>
      <c r="P233" s="22">
        <v>95.9</v>
      </c>
      <c r="Q233" s="15">
        <v>100</v>
      </c>
      <c r="R233" s="15">
        <f t="shared" si="120"/>
        <v>78.000000000000114</v>
      </c>
      <c r="S233" s="119">
        <f t="shared" si="113"/>
        <v>133.14600000000021</v>
      </c>
      <c r="T233" s="14">
        <v>1</v>
      </c>
      <c r="U233" s="289">
        <v>2.4</v>
      </c>
      <c r="V233" s="22">
        <f t="shared" si="121"/>
        <v>2.4</v>
      </c>
      <c r="W233" s="119">
        <f t="shared" si="122"/>
        <v>4.0968</v>
      </c>
      <c r="X233" s="162" t="s">
        <v>62</v>
      </c>
      <c r="Y233" s="289">
        <v>0.4</v>
      </c>
      <c r="Z233" s="119">
        <f t="shared" si="123"/>
        <v>0.68280000000000007</v>
      </c>
      <c r="AA233" s="328">
        <v>21</v>
      </c>
      <c r="AB233" s="164">
        <f t="shared" si="114"/>
        <v>35.847000000000001</v>
      </c>
      <c r="AC233" s="29">
        <v>13.81</v>
      </c>
      <c r="AD233" s="147">
        <f t="shared" si="124"/>
        <v>23.573670000000003</v>
      </c>
      <c r="AE233" s="29">
        <v>0.21199999999999999</v>
      </c>
      <c r="AF233" s="119">
        <f t="shared" si="125"/>
        <v>0.36188400000000004</v>
      </c>
      <c r="AG233" s="31">
        <v>0.56899999999999995</v>
      </c>
      <c r="AH233" s="119">
        <f t="shared" si="126"/>
        <v>0.9712829999999999</v>
      </c>
      <c r="AI233" s="294">
        <f t="shared" si="127"/>
        <v>21.780999999999999</v>
      </c>
      <c r="AJ233" s="22">
        <f t="shared" si="128"/>
        <v>37.180167000000004</v>
      </c>
      <c r="AK233" s="16"/>
      <c r="AL233" s="289">
        <v>2.7</v>
      </c>
      <c r="AM233" s="22">
        <f t="shared" si="129"/>
        <v>4.6089000000000002</v>
      </c>
      <c r="AN233" s="20"/>
      <c r="AO233" s="328">
        <v>0.23</v>
      </c>
      <c r="AP233" s="22">
        <f t="shared" si="130"/>
        <v>0.39261000000000001</v>
      </c>
      <c r="AQ233" s="21" t="s">
        <v>62</v>
      </c>
      <c r="AR233" s="289">
        <v>5.0000000000000001E-3</v>
      </c>
      <c r="AS233" s="294">
        <f t="shared" si="131"/>
        <v>8.5350000000000009E-3</v>
      </c>
      <c r="AT233" s="21" t="s">
        <v>62</v>
      </c>
      <c r="AU233" s="264">
        <v>0.01</v>
      </c>
      <c r="AV233" s="259">
        <f t="shared" si="139"/>
        <v>8.5350000000000009E-3</v>
      </c>
      <c r="AW233" s="21"/>
      <c r="AX233" s="289">
        <v>1.4999999999999999E-2</v>
      </c>
      <c r="AY233" s="262">
        <f t="shared" si="133"/>
        <v>2.5604999999999999E-2</v>
      </c>
      <c r="AZ233" s="20"/>
      <c r="BA233" s="317">
        <v>1.5</v>
      </c>
      <c r="BB233" s="262">
        <f t="shared" si="134"/>
        <v>2.5605000000000002</v>
      </c>
      <c r="BC233" s="20"/>
      <c r="BD233" s="289">
        <v>0.09</v>
      </c>
      <c r="BE233" s="119">
        <f t="shared" si="135"/>
        <v>0.15362999999999999</v>
      </c>
      <c r="BF233" s="20" t="s">
        <v>62</v>
      </c>
      <c r="BG233" s="289">
        <v>0.01</v>
      </c>
      <c r="BH233" s="43">
        <f t="shared" si="136"/>
        <v>1.7070000000000002E-2</v>
      </c>
      <c r="BI233" s="21" t="s">
        <v>62</v>
      </c>
      <c r="BJ233" s="289">
        <v>0.01</v>
      </c>
      <c r="BK233" s="119">
        <f t="shared" si="137"/>
        <v>1.7070000000000002E-2</v>
      </c>
      <c r="BL233" s="20"/>
      <c r="BM233" s="289">
        <v>0.75</v>
      </c>
      <c r="BN233" s="119">
        <f t="shared" si="138"/>
        <v>1.2802500000000001</v>
      </c>
      <c r="BO233" s="18" t="s">
        <v>141</v>
      </c>
      <c r="BP233" s="183" t="s">
        <v>118</v>
      </c>
      <c r="BQ233" s="184"/>
      <c r="BR233" s="6"/>
    </row>
    <row r="234" spans="1:71" ht="15" customHeight="1" x14ac:dyDescent="0.25">
      <c r="A234" s="194">
        <f t="shared" si="112"/>
        <v>42956</v>
      </c>
      <c r="B234" s="182">
        <v>1593</v>
      </c>
      <c r="C234" s="44">
        <v>20.73</v>
      </c>
      <c r="D234" s="59">
        <v>7.79</v>
      </c>
      <c r="E234" s="14">
        <v>1</v>
      </c>
      <c r="F234" s="15">
        <v>306</v>
      </c>
      <c r="G234" s="22">
        <f t="shared" si="115"/>
        <v>306</v>
      </c>
      <c r="H234" s="119">
        <f t="shared" si="116"/>
        <v>487.45800000000003</v>
      </c>
      <c r="I234" s="14">
        <v>1</v>
      </c>
      <c r="J234" s="15">
        <v>169</v>
      </c>
      <c r="K234" s="15">
        <f t="shared" si="117"/>
        <v>169</v>
      </c>
      <c r="L234" s="125">
        <f t="shared" si="118"/>
        <v>269.21699999999998</v>
      </c>
      <c r="M234" s="16">
        <v>62</v>
      </c>
      <c r="N234" s="119">
        <f t="shared" si="119"/>
        <v>98.766000000000005</v>
      </c>
      <c r="O234" s="29">
        <v>89.2</v>
      </c>
      <c r="P234" s="22">
        <v>100.7</v>
      </c>
      <c r="Q234" s="15">
        <v>97</v>
      </c>
      <c r="R234" s="15">
        <f t="shared" si="120"/>
        <v>118.55670103092784</v>
      </c>
      <c r="S234" s="119">
        <f t="shared" si="113"/>
        <v>188.86082474226805</v>
      </c>
      <c r="T234" s="14">
        <v>1</v>
      </c>
      <c r="U234" s="289">
        <v>1.6</v>
      </c>
      <c r="V234" s="22">
        <f t="shared" si="121"/>
        <v>1.6</v>
      </c>
      <c r="W234" s="119">
        <f t="shared" si="122"/>
        <v>2.5488000000000004</v>
      </c>
      <c r="X234" s="162" t="s">
        <v>62</v>
      </c>
      <c r="Y234" s="289">
        <v>0.2</v>
      </c>
      <c r="Z234" s="119">
        <f t="shared" si="123"/>
        <v>0.31860000000000005</v>
      </c>
      <c r="AA234" s="328">
        <v>16</v>
      </c>
      <c r="AB234" s="164">
        <f t="shared" si="114"/>
        <v>25.488</v>
      </c>
      <c r="AC234" s="29">
        <v>16.68</v>
      </c>
      <c r="AD234" s="147">
        <f t="shared" si="124"/>
        <v>26.57124</v>
      </c>
      <c r="AE234" s="29">
        <v>0.36299999999999999</v>
      </c>
      <c r="AF234" s="119">
        <f t="shared" si="125"/>
        <v>0.57825899999999997</v>
      </c>
      <c r="AG234" s="31">
        <v>0.38200000000000001</v>
      </c>
      <c r="AH234" s="119">
        <f t="shared" si="126"/>
        <v>0.6085259999999999</v>
      </c>
      <c r="AI234" s="294">
        <f t="shared" si="127"/>
        <v>16.745000000000001</v>
      </c>
      <c r="AJ234" s="22">
        <f t="shared" si="128"/>
        <v>26.674785</v>
      </c>
      <c r="AK234" s="16"/>
      <c r="AL234" s="289">
        <v>1.9</v>
      </c>
      <c r="AM234" s="22">
        <f t="shared" si="129"/>
        <v>3.0266999999999999</v>
      </c>
      <c r="AN234" s="20"/>
      <c r="AO234" s="328">
        <v>0.18</v>
      </c>
      <c r="AP234" s="22">
        <f t="shared" si="130"/>
        <v>0.28673999999999999</v>
      </c>
      <c r="AQ234" s="21"/>
      <c r="AR234" s="289">
        <v>6.0000000000000001E-3</v>
      </c>
      <c r="AS234" s="294">
        <f t="shared" si="131"/>
        <v>9.5580000000000005E-3</v>
      </c>
      <c r="AT234" s="21" t="s">
        <v>62</v>
      </c>
      <c r="AU234" s="264">
        <v>0.01</v>
      </c>
      <c r="AV234" s="260">
        <f t="shared" si="139"/>
        <v>9.5580000000000005E-3</v>
      </c>
      <c r="AW234" s="21"/>
      <c r="AX234" s="289">
        <v>1.9E-2</v>
      </c>
      <c r="AY234" s="263">
        <f t="shared" si="133"/>
        <v>3.0266999999999999E-2</v>
      </c>
      <c r="AZ234" s="20"/>
      <c r="BA234" s="317">
        <v>3.9</v>
      </c>
      <c r="BB234" s="263">
        <f t="shared" si="134"/>
        <v>6.2126999999999999</v>
      </c>
      <c r="BC234" s="20"/>
      <c r="BD234" s="289">
        <v>0.13</v>
      </c>
      <c r="BE234" s="119">
        <f t="shared" si="135"/>
        <v>0.20709</v>
      </c>
      <c r="BF234" s="20"/>
      <c r="BG234" s="289">
        <v>0.02</v>
      </c>
      <c r="BH234" s="43">
        <f t="shared" si="136"/>
        <v>3.1859999999999999E-2</v>
      </c>
      <c r="BI234" s="21"/>
      <c r="BJ234" s="289">
        <v>0.02</v>
      </c>
      <c r="BK234" s="119">
        <f t="shared" si="137"/>
        <v>3.1859999999999999E-2</v>
      </c>
      <c r="BL234" s="20"/>
      <c r="BM234" s="289">
        <v>0.41</v>
      </c>
      <c r="BN234" s="119">
        <f t="shared" si="138"/>
        <v>0.65312999999999999</v>
      </c>
      <c r="BO234" s="18" t="s">
        <v>141</v>
      </c>
      <c r="BP234" s="183" t="s">
        <v>118</v>
      </c>
      <c r="BQ234" s="184"/>
      <c r="BR234" s="6"/>
    </row>
    <row r="235" spans="1:71" ht="15" customHeight="1" x14ac:dyDescent="0.25">
      <c r="A235" s="194">
        <f t="shared" si="112"/>
        <v>42957</v>
      </c>
      <c r="B235" s="182">
        <v>1795</v>
      </c>
      <c r="C235" s="44">
        <v>20.67</v>
      </c>
      <c r="D235" s="59">
        <v>8.1</v>
      </c>
      <c r="E235" s="14">
        <v>1</v>
      </c>
      <c r="F235" s="15">
        <v>563</v>
      </c>
      <c r="G235" s="22">
        <f t="shared" si="115"/>
        <v>563</v>
      </c>
      <c r="H235" s="119">
        <f t="shared" si="116"/>
        <v>1010.585</v>
      </c>
      <c r="I235" s="14">
        <v>1</v>
      </c>
      <c r="J235" s="15">
        <v>506</v>
      </c>
      <c r="K235" s="15">
        <f t="shared" si="117"/>
        <v>506</v>
      </c>
      <c r="L235" s="125">
        <f t="shared" si="118"/>
        <v>908.27</v>
      </c>
      <c r="M235" s="16">
        <v>66</v>
      </c>
      <c r="N235" s="119">
        <f t="shared" si="119"/>
        <v>118.47</v>
      </c>
      <c r="O235" s="29">
        <v>87.8</v>
      </c>
      <c r="P235" s="22">
        <v>97.9</v>
      </c>
      <c r="Q235" s="15">
        <v>100</v>
      </c>
      <c r="R235" s="15">
        <f t="shared" si="120"/>
        <v>101.00000000000009</v>
      </c>
      <c r="S235" s="119">
        <f t="shared" si="113"/>
        <v>181.29500000000016</v>
      </c>
      <c r="T235" s="14">
        <v>1</v>
      </c>
      <c r="U235" s="289">
        <v>1.7</v>
      </c>
      <c r="V235" s="22">
        <f t="shared" si="121"/>
        <v>1.7</v>
      </c>
      <c r="W235" s="119">
        <f t="shared" si="122"/>
        <v>3.0514999999999999</v>
      </c>
      <c r="X235" s="162" t="s">
        <v>62</v>
      </c>
      <c r="Y235" s="289">
        <v>0.2</v>
      </c>
      <c r="Z235" s="119">
        <f t="shared" si="123"/>
        <v>0.35899999999999999</v>
      </c>
      <c r="AA235" s="328">
        <v>21.8</v>
      </c>
      <c r="AB235" s="164">
        <f t="shared" si="114"/>
        <v>39.131</v>
      </c>
      <c r="AC235" s="29">
        <v>8.77</v>
      </c>
      <c r="AD235" s="147">
        <f t="shared" si="124"/>
        <v>15.742149999999999</v>
      </c>
      <c r="AE235" s="29">
        <v>0.14899999999999999</v>
      </c>
      <c r="AF235" s="119">
        <f t="shared" si="125"/>
        <v>0.267455</v>
      </c>
      <c r="AG235" s="31">
        <v>0.45600000000000002</v>
      </c>
      <c r="AH235" s="119">
        <f t="shared" si="126"/>
        <v>0.81852000000000003</v>
      </c>
      <c r="AI235" s="294">
        <f t="shared" si="127"/>
        <v>22.405000000000001</v>
      </c>
      <c r="AJ235" s="22">
        <f t="shared" si="128"/>
        <v>40.216974999999998</v>
      </c>
      <c r="AK235" s="16"/>
      <c r="AL235" s="289">
        <v>2.6</v>
      </c>
      <c r="AM235" s="22">
        <f t="shared" si="129"/>
        <v>4.6669999999999998</v>
      </c>
      <c r="AN235" s="20"/>
      <c r="AO235" s="328">
        <v>0.17</v>
      </c>
      <c r="AP235" s="22">
        <f t="shared" si="130"/>
        <v>0.30515000000000003</v>
      </c>
      <c r="AQ235" s="21" t="s">
        <v>62</v>
      </c>
      <c r="AR235" s="289">
        <v>5.0000000000000001E-3</v>
      </c>
      <c r="AS235" s="294">
        <f t="shared" si="131"/>
        <v>8.9750000000000003E-3</v>
      </c>
      <c r="AT235" s="21" t="s">
        <v>62</v>
      </c>
      <c r="AU235" s="264">
        <v>0.01</v>
      </c>
      <c r="AV235" s="259">
        <f t="shared" si="139"/>
        <v>8.9750000000000003E-3</v>
      </c>
      <c r="AW235" s="21"/>
      <c r="AX235" s="289">
        <v>1.0999999999999999E-2</v>
      </c>
      <c r="AY235" s="262">
        <f t="shared" si="133"/>
        <v>1.9744999999999999E-2</v>
      </c>
      <c r="AZ235" s="20"/>
      <c r="BA235" s="317">
        <v>1</v>
      </c>
      <c r="BB235" s="262">
        <f t="shared" si="134"/>
        <v>1.7949999999999999</v>
      </c>
      <c r="BC235" s="20"/>
      <c r="BD235" s="289">
        <v>0.06</v>
      </c>
      <c r="BE235" s="119">
        <f t="shared" si="135"/>
        <v>0.1077</v>
      </c>
      <c r="BF235" s="20" t="s">
        <v>62</v>
      </c>
      <c r="BG235" s="289">
        <v>0.01</v>
      </c>
      <c r="BH235" s="43">
        <f t="shared" si="136"/>
        <v>1.7950000000000001E-2</v>
      </c>
      <c r="BI235" s="21" t="s">
        <v>62</v>
      </c>
      <c r="BJ235" s="289">
        <v>0.01</v>
      </c>
      <c r="BK235" s="119">
        <f t="shared" si="137"/>
        <v>1.7950000000000001E-2</v>
      </c>
      <c r="BL235" s="20"/>
      <c r="BM235" s="289">
        <v>0.6</v>
      </c>
      <c r="BN235" s="119">
        <f t="shared" si="138"/>
        <v>1.077</v>
      </c>
      <c r="BO235" s="18" t="s">
        <v>141</v>
      </c>
      <c r="BP235" s="183" t="s">
        <v>118</v>
      </c>
      <c r="BQ235" s="184"/>
      <c r="BR235" s="6"/>
    </row>
    <row r="236" spans="1:71" ht="15" customHeight="1" x14ac:dyDescent="0.25">
      <c r="A236" s="194">
        <f t="shared" si="112"/>
        <v>42958</v>
      </c>
      <c r="B236" s="182">
        <v>1689</v>
      </c>
      <c r="C236" s="44">
        <v>19.98</v>
      </c>
      <c r="D236" s="59">
        <v>7.95</v>
      </c>
      <c r="E236" s="14">
        <v>1</v>
      </c>
      <c r="F236" s="15">
        <v>105</v>
      </c>
      <c r="G236" s="22">
        <f t="shared" si="115"/>
        <v>105</v>
      </c>
      <c r="H236" s="119">
        <f t="shared" si="116"/>
        <v>177.345</v>
      </c>
      <c r="I236" s="14">
        <v>1</v>
      </c>
      <c r="J236" s="15">
        <v>99.6</v>
      </c>
      <c r="K236" s="15">
        <f t="shared" si="117"/>
        <v>99.6</v>
      </c>
      <c r="L236" s="125">
        <f t="shared" si="118"/>
        <v>168.2244</v>
      </c>
      <c r="M236" s="16">
        <v>17</v>
      </c>
      <c r="N236" s="119">
        <f t="shared" si="119"/>
        <v>28.713000000000001</v>
      </c>
      <c r="O236" s="29">
        <v>88.2</v>
      </c>
      <c r="P236" s="22">
        <v>92</v>
      </c>
      <c r="Q236" s="15">
        <v>90</v>
      </c>
      <c r="R236" s="15">
        <f t="shared" si="120"/>
        <v>42.222222222222193</v>
      </c>
      <c r="S236" s="119">
        <f t="shared" si="113"/>
        <v>71.31333333333329</v>
      </c>
      <c r="T236" s="14">
        <v>1</v>
      </c>
      <c r="U236" s="289">
        <v>1.6</v>
      </c>
      <c r="V236" s="22">
        <f t="shared" si="121"/>
        <v>1.6</v>
      </c>
      <c r="W236" s="119">
        <f t="shared" si="122"/>
        <v>2.7023999999999999</v>
      </c>
      <c r="X236" s="162" t="s">
        <v>62</v>
      </c>
      <c r="Y236" s="289">
        <v>0.1</v>
      </c>
      <c r="Z236" s="119">
        <f t="shared" si="123"/>
        <v>0.16889999999999999</v>
      </c>
      <c r="AA236" s="328">
        <v>5.6</v>
      </c>
      <c r="AB236" s="164">
        <f t="shared" si="114"/>
        <v>9.4583999999999993</v>
      </c>
      <c r="AC236" s="29">
        <v>2.7</v>
      </c>
      <c r="AD236" s="147">
        <f t="shared" si="124"/>
        <v>4.5602999999999998</v>
      </c>
      <c r="AE236" s="29">
        <v>0.28000000000000003</v>
      </c>
      <c r="AF236" s="119">
        <f t="shared" si="125"/>
        <v>0.47292000000000006</v>
      </c>
      <c r="AG236" s="31">
        <v>5.65</v>
      </c>
      <c r="AH236" s="119">
        <f t="shared" si="126"/>
        <v>9.5428499999999996</v>
      </c>
      <c r="AI236" s="294">
        <f t="shared" si="127"/>
        <v>11.530000000000001</v>
      </c>
      <c r="AJ236" s="22">
        <f t="shared" si="128"/>
        <v>19.474170000000001</v>
      </c>
      <c r="AK236" s="16"/>
      <c r="AL236" s="289">
        <v>0.7</v>
      </c>
      <c r="AM236" s="22">
        <f t="shared" si="129"/>
        <v>1.1822999999999999</v>
      </c>
      <c r="AN236" s="20"/>
      <c r="AO236" s="328">
        <v>0.18</v>
      </c>
      <c r="AP236" s="22">
        <f t="shared" si="130"/>
        <v>0.30401999999999996</v>
      </c>
      <c r="AQ236" s="21" t="s">
        <v>62</v>
      </c>
      <c r="AR236" s="289">
        <v>5.0000000000000001E-3</v>
      </c>
      <c r="AS236" s="294">
        <f t="shared" si="131"/>
        <v>8.4450000000000011E-3</v>
      </c>
      <c r="AT236" s="21" t="s">
        <v>62</v>
      </c>
      <c r="AU236" s="264">
        <v>0.01</v>
      </c>
      <c r="AV236" s="260">
        <f t="shared" si="139"/>
        <v>8.4450000000000011E-3</v>
      </c>
      <c r="AW236" s="21"/>
      <c r="AX236" s="289">
        <v>1.4E-2</v>
      </c>
      <c r="AY236" s="263">
        <f t="shared" si="133"/>
        <v>2.3646E-2</v>
      </c>
      <c r="AZ236" s="20"/>
      <c r="BA236" s="317">
        <v>1</v>
      </c>
      <c r="BB236" s="263">
        <f t="shared" si="134"/>
        <v>1.6890000000000001</v>
      </c>
      <c r="BC236" s="20"/>
      <c r="BD236" s="289">
        <v>0.04</v>
      </c>
      <c r="BE236" s="119">
        <f t="shared" si="135"/>
        <v>6.7560000000000009E-2</v>
      </c>
      <c r="BF236" s="20"/>
      <c r="BG236" s="289">
        <v>0.01</v>
      </c>
      <c r="BH236" s="43">
        <f t="shared" si="136"/>
        <v>1.6890000000000002E-2</v>
      </c>
      <c r="BI236" s="21" t="s">
        <v>62</v>
      </c>
      <c r="BJ236" s="289">
        <v>0.01</v>
      </c>
      <c r="BK236" s="119">
        <f t="shared" si="137"/>
        <v>1.6890000000000002E-2</v>
      </c>
      <c r="BL236" s="20"/>
      <c r="BM236" s="289">
        <v>0.66</v>
      </c>
      <c r="BN236" s="119">
        <f t="shared" si="138"/>
        <v>1.1147400000000001</v>
      </c>
      <c r="BO236" s="18" t="s">
        <v>141</v>
      </c>
      <c r="BP236" s="183" t="s">
        <v>118</v>
      </c>
      <c r="BQ236" s="184"/>
      <c r="BR236" s="6"/>
    </row>
    <row r="237" spans="1:71" ht="15" customHeight="1" x14ac:dyDescent="0.25">
      <c r="A237" s="194">
        <f t="shared" si="112"/>
        <v>42959</v>
      </c>
      <c r="B237" s="182">
        <v>1649</v>
      </c>
      <c r="C237" s="44">
        <v>19.649999999999999</v>
      </c>
      <c r="D237" s="59">
        <v>7.81</v>
      </c>
      <c r="E237" s="14">
        <v>1</v>
      </c>
      <c r="F237" s="15">
        <v>520</v>
      </c>
      <c r="G237" s="22">
        <f t="shared" si="115"/>
        <v>520</v>
      </c>
      <c r="H237" s="119">
        <f t="shared" si="116"/>
        <v>857.48</v>
      </c>
      <c r="I237" s="14">
        <v>1</v>
      </c>
      <c r="J237" s="15">
        <v>209</v>
      </c>
      <c r="K237" s="15">
        <f t="shared" si="117"/>
        <v>209</v>
      </c>
      <c r="L237" s="125">
        <f t="shared" si="118"/>
        <v>344.64100000000002</v>
      </c>
      <c r="M237" s="16">
        <v>133</v>
      </c>
      <c r="N237" s="119">
        <f t="shared" si="119"/>
        <v>219.31700000000001</v>
      </c>
      <c r="O237" s="29">
        <v>89.3</v>
      </c>
      <c r="P237" s="22">
        <v>117.4</v>
      </c>
      <c r="Q237" s="15">
        <v>96</v>
      </c>
      <c r="R237" s="15">
        <f t="shared" si="120"/>
        <v>292.70833333333343</v>
      </c>
      <c r="S237" s="119">
        <f t="shared" si="113"/>
        <v>482.67604166666678</v>
      </c>
      <c r="T237" s="14">
        <v>1</v>
      </c>
      <c r="U237" s="289">
        <v>18</v>
      </c>
      <c r="V237" s="22">
        <f t="shared" si="121"/>
        <v>18</v>
      </c>
      <c r="W237" s="119">
        <f t="shared" si="122"/>
        <v>29.681999999999999</v>
      </c>
      <c r="X237" s="162" t="s">
        <v>62</v>
      </c>
      <c r="Y237" s="289">
        <v>0.4</v>
      </c>
      <c r="Z237" s="119">
        <f t="shared" si="123"/>
        <v>0.65960000000000008</v>
      </c>
      <c r="AA237" s="328">
        <v>17</v>
      </c>
      <c r="AB237" s="164">
        <f t="shared" si="114"/>
        <v>28.033000000000001</v>
      </c>
      <c r="AC237" s="29">
        <v>2.9</v>
      </c>
      <c r="AD237" s="147">
        <f t="shared" si="124"/>
        <v>4.7820999999999998</v>
      </c>
      <c r="AE237" s="29">
        <v>0.28999999999999998</v>
      </c>
      <c r="AF237" s="119">
        <f t="shared" si="125"/>
        <v>0.47820999999999997</v>
      </c>
      <c r="AG237" s="31">
        <v>2.0299999999999998</v>
      </c>
      <c r="AH237" s="119">
        <f t="shared" si="126"/>
        <v>3.3474699999999999</v>
      </c>
      <c r="AI237" s="294">
        <f t="shared" si="127"/>
        <v>19.32</v>
      </c>
      <c r="AJ237" s="22">
        <f t="shared" si="128"/>
        <v>31.85868</v>
      </c>
      <c r="AK237" s="16"/>
      <c r="AL237" s="289">
        <v>0.34</v>
      </c>
      <c r="AM237" s="22">
        <f t="shared" si="129"/>
        <v>0.56066000000000005</v>
      </c>
      <c r="AN237" s="20"/>
      <c r="AO237" s="328">
        <v>2.2999999999999998</v>
      </c>
      <c r="AP237" s="22">
        <f t="shared" si="130"/>
        <v>3.7927</v>
      </c>
      <c r="AQ237" s="21"/>
      <c r="AR237" s="289">
        <v>2.9000000000000001E-2</v>
      </c>
      <c r="AS237" s="294">
        <f t="shared" si="131"/>
        <v>4.7821000000000002E-2</v>
      </c>
      <c r="AT237" s="21" t="s">
        <v>62</v>
      </c>
      <c r="AU237" s="264">
        <v>0.01</v>
      </c>
      <c r="AV237" s="259">
        <f t="shared" si="139"/>
        <v>4.7821000000000002E-2</v>
      </c>
      <c r="AW237" s="21"/>
      <c r="AX237" s="289">
        <v>4.1000000000000002E-2</v>
      </c>
      <c r="AY237" s="262">
        <f t="shared" si="133"/>
        <v>6.7609000000000002E-2</v>
      </c>
      <c r="AZ237" s="20"/>
      <c r="BA237" s="317">
        <v>5.7</v>
      </c>
      <c r="BB237" s="262">
        <f t="shared" si="134"/>
        <v>9.3993000000000002</v>
      </c>
      <c r="BC237" s="20"/>
      <c r="BD237" s="289">
        <v>0.47</v>
      </c>
      <c r="BE237" s="119">
        <f t="shared" si="135"/>
        <v>0.77503</v>
      </c>
      <c r="BF237" s="20"/>
      <c r="BG237" s="289">
        <v>0.03</v>
      </c>
      <c r="BH237" s="43">
        <f t="shared" si="136"/>
        <v>4.947E-2</v>
      </c>
      <c r="BI237" s="21" t="s">
        <v>62</v>
      </c>
      <c r="BJ237" s="289">
        <v>0.01</v>
      </c>
      <c r="BK237" s="119">
        <f t="shared" si="137"/>
        <v>1.6490000000000001E-2</v>
      </c>
      <c r="BL237" s="20"/>
      <c r="BM237" s="289">
        <v>5.3</v>
      </c>
      <c r="BN237" s="119">
        <f t="shared" si="138"/>
        <v>8.7396999999999991</v>
      </c>
      <c r="BO237" s="18" t="s">
        <v>141</v>
      </c>
      <c r="BP237" s="183" t="s">
        <v>118</v>
      </c>
      <c r="BQ237" s="184"/>
      <c r="BR237" s="6"/>
    </row>
    <row r="238" spans="1:71" ht="15" customHeight="1" x14ac:dyDescent="0.25">
      <c r="A238" s="194">
        <f t="shared" si="112"/>
        <v>42960</v>
      </c>
      <c r="B238" s="182">
        <v>1537</v>
      </c>
      <c r="C238" s="44">
        <v>19.72</v>
      </c>
      <c r="D238" s="59">
        <v>8.02</v>
      </c>
      <c r="E238" s="14">
        <v>1</v>
      </c>
      <c r="F238" s="15">
        <v>115</v>
      </c>
      <c r="G238" s="22">
        <f t="shared" si="115"/>
        <v>115</v>
      </c>
      <c r="H238" s="119">
        <f t="shared" si="116"/>
        <v>176.755</v>
      </c>
      <c r="I238" s="14">
        <v>1</v>
      </c>
      <c r="J238" s="15">
        <v>41.8</v>
      </c>
      <c r="K238" s="15">
        <f t="shared" si="117"/>
        <v>41.8</v>
      </c>
      <c r="L238" s="125">
        <f t="shared" si="118"/>
        <v>64.246600000000001</v>
      </c>
      <c r="M238" s="16">
        <v>22</v>
      </c>
      <c r="N238" s="119">
        <f t="shared" si="119"/>
        <v>33.814</v>
      </c>
      <c r="O238" s="29">
        <v>88.6</v>
      </c>
      <c r="P238" s="22">
        <v>96</v>
      </c>
      <c r="Q238" s="15">
        <v>100</v>
      </c>
      <c r="R238" s="15">
        <f t="shared" si="120"/>
        <v>74.000000000000057</v>
      </c>
      <c r="S238" s="119">
        <f t="shared" si="113"/>
        <v>113.73800000000008</v>
      </c>
      <c r="T238" s="14">
        <v>1</v>
      </c>
      <c r="U238" s="289">
        <v>4.2</v>
      </c>
      <c r="V238" s="22">
        <f t="shared" si="121"/>
        <v>4.2</v>
      </c>
      <c r="W238" s="119">
        <f t="shared" si="122"/>
        <v>6.4554000000000009</v>
      </c>
      <c r="X238" s="162" t="s">
        <v>62</v>
      </c>
      <c r="Y238" s="289">
        <v>0.1</v>
      </c>
      <c r="Z238" s="119">
        <f t="shared" si="123"/>
        <v>0.1537</v>
      </c>
      <c r="AA238" s="328">
        <v>2.9</v>
      </c>
      <c r="AB238" s="164">
        <f t="shared" si="114"/>
        <v>4.4573</v>
      </c>
      <c r="AC238" s="29">
        <v>0.64</v>
      </c>
      <c r="AD238" s="147">
        <f t="shared" si="124"/>
        <v>0.98368000000000011</v>
      </c>
      <c r="AE238" s="29">
        <v>0.21</v>
      </c>
      <c r="AF238" s="119">
        <f t="shared" si="125"/>
        <v>0.32277</v>
      </c>
      <c r="AG238" s="31">
        <v>5.98</v>
      </c>
      <c r="AH238" s="119">
        <f t="shared" si="126"/>
        <v>9.1912599999999998</v>
      </c>
      <c r="AI238" s="294">
        <f t="shared" si="127"/>
        <v>9.09</v>
      </c>
      <c r="AJ238" s="22">
        <f t="shared" si="128"/>
        <v>13.97133</v>
      </c>
      <c r="AK238" s="16"/>
      <c r="AL238" s="289">
        <v>1.9</v>
      </c>
      <c r="AM238" s="22">
        <f t="shared" si="129"/>
        <v>2.9202999999999997</v>
      </c>
      <c r="AN238" s="20"/>
      <c r="AO238" s="328">
        <v>0.49</v>
      </c>
      <c r="AP238" s="22">
        <f t="shared" si="130"/>
        <v>0.75312999999999997</v>
      </c>
      <c r="AQ238" s="21"/>
      <c r="AR238" s="289">
        <v>6.0000000000000001E-3</v>
      </c>
      <c r="AS238" s="294">
        <f t="shared" si="131"/>
        <v>9.2219999999999993E-3</v>
      </c>
      <c r="AT238" s="21" t="s">
        <v>62</v>
      </c>
      <c r="AU238" s="264">
        <v>0.01</v>
      </c>
      <c r="AV238" s="260">
        <f t="shared" si="139"/>
        <v>9.2219999999999993E-3</v>
      </c>
      <c r="AW238" s="21"/>
      <c r="AX238" s="289">
        <v>1.4E-2</v>
      </c>
      <c r="AY238" s="263">
        <f t="shared" si="133"/>
        <v>2.1518000000000002E-2</v>
      </c>
      <c r="AZ238" s="20"/>
      <c r="BA238" s="317">
        <v>2</v>
      </c>
      <c r="BB238" s="263">
        <f t="shared" si="134"/>
        <v>3.0739999999999998</v>
      </c>
      <c r="BC238" s="20"/>
      <c r="BD238" s="289">
        <v>0.11</v>
      </c>
      <c r="BE238" s="119">
        <f t="shared" si="135"/>
        <v>0.16907</v>
      </c>
      <c r="BF238" s="20" t="s">
        <v>62</v>
      </c>
      <c r="BG238" s="289">
        <v>0.01</v>
      </c>
      <c r="BH238" s="43">
        <f t="shared" si="136"/>
        <v>1.5370000000000002E-2</v>
      </c>
      <c r="BI238" s="21" t="s">
        <v>62</v>
      </c>
      <c r="BJ238" s="289">
        <v>0.01</v>
      </c>
      <c r="BK238" s="119">
        <f t="shared" si="137"/>
        <v>1.5370000000000002E-2</v>
      </c>
      <c r="BL238" s="20"/>
      <c r="BM238" s="289">
        <v>1.9</v>
      </c>
      <c r="BN238" s="119">
        <f t="shared" si="138"/>
        <v>2.9202999999999997</v>
      </c>
      <c r="BO238" s="18" t="s">
        <v>141</v>
      </c>
      <c r="BP238" s="183" t="s">
        <v>118</v>
      </c>
      <c r="BQ238" s="184"/>
      <c r="BR238" s="6"/>
    </row>
    <row r="239" spans="1:71" ht="15" customHeight="1" x14ac:dyDescent="0.25">
      <c r="A239" s="194">
        <f t="shared" si="112"/>
        <v>42961</v>
      </c>
      <c r="B239" s="182">
        <v>3378</v>
      </c>
      <c r="C239" s="44">
        <v>17.29</v>
      </c>
      <c r="D239" s="59">
        <v>7.7</v>
      </c>
      <c r="E239" s="14">
        <v>1</v>
      </c>
      <c r="F239" s="15">
        <v>67.2</v>
      </c>
      <c r="G239" s="22">
        <f t="shared" si="115"/>
        <v>67.2</v>
      </c>
      <c r="H239" s="119">
        <f t="shared" si="116"/>
        <v>227.0016</v>
      </c>
      <c r="I239" s="14">
        <v>1</v>
      </c>
      <c r="J239" s="15">
        <v>42</v>
      </c>
      <c r="K239" s="15">
        <f t="shared" si="117"/>
        <v>42</v>
      </c>
      <c r="L239" s="125">
        <f t="shared" si="118"/>
        <v>141.876</v>
      </c>
      <c r="M239" s="16">
        <v>15</v>
      </c>
      <c r="N239" s="119">
        <f t="shared" si="119"/>
        <v>50.67</v>
      </c>
      <c r="O239" s="29">
        <v>88.8</v>
      </c>
      <c r="P239" s="22">
        <v>91.9</v>
      </c>
      <c r="Q239" s="15">
        <v>100</v>
      </c>
      <c r="R239" s="15">
        <f t="shared" si="120"/>
        <v>31.000000000000085</v>
      </c>
      <c r="S239" s="119">
        <f t="shared" si="113"/>
        <v>104.71800000000029</v>
      </c>
      <c r="T239" s="14">
        <v>1</v>
      </c>
      <c r="U239" s="289">
        <v>1.6</v>
      </c>
      <c r="V239" s="22">
        <f t="shared" si="121"/>
        <v>1.6</v>
      </c>
      <c r="W239" s="119">
        <f t="shared" si="122"/>
        <v>5.4047999999999998</v>
      </c>
      <c r="X239" s="162" t="s">
        <v>62</v>
      </c>
      <c r="Y239" s="289">
        <v>0.1</v>
      </c>
      <c r="Z239" s="119">
        <f t="shared" si="123"/>
        <v>0.33779999999999999</v>
      </c>
      <c r="AA239" s="328">
        <v>3.3</v>
      </c>
      <c r="AB239" s="164">
        <f t="shared" si="114"/>
        <v>11.147399999999999</v>
      </c>
      <c r="AC239" s="29">
        <v>3.26</v>
      </c>
      <c r="AD239" s="147">
        <f t="shared" si="124"/>
        <v>11.012279999999999</v>
      </c>
      <c r="AE239" s="29">
        <v>0.20799999999999999</v>
      </c>
      <c r="AF239" s="119">
        <f t="shared" si="125"/>
        <v>0.70262400000000003</v>
      </c>
      <c r="AG239" s="31">
        <v>0.621</v>
      </c>
      <c r="AH239" s="119">
        <f t="shared" si="126"/>
        <v>2.0977379999999997</v>
      </c>
      <c r="AI239" s="294">
        <f t="shared" si="127"/>
        <v>4.1289999999999996</v>
      </c>
      <c r="AJ239" s="22">
        <f t="shared" si="128"/>
        <v>13.947761999999999</v>
      </c>
      <c r="AK239" s="16"/>
      <c r="AL239" s="289">
        <v>0.4</v>
      </c>
      <c r="AM239" s="22">
        <f t="shared" si="129"/>
        <v>1.3512</v>
      </c>
      <c r="AN239" s="20"/>
      <c r="AO239" s="328">
        <v>0.2</v>
      </c>
      <c r="AP239" s="22">
        <f t="shared" si="130"/>
        <v>0.67559999999999998</v>
      </c>
      <c r="AQ239" s="21" t="s">
        <v>62</v>
      </c>
      <c r="AR239" s="289">
        <v>5.0000000000000001E-3</v>
      </c>
      <c r="AS239" s="294">
        <f t="shared" si="131"/>
        <v>1.6890000000000002E-2</v>
      </c>
      <c r="AT239" s="21" t="s">
        <v>62</v>
      </c>
      <c r="AU239" s="264">
        <v>0.01</v>
      </c>
      <c r="AV239" s="259">
        <f t="shared" si="139"/>
        <v>1.6890000000000002E-2</v>
      </c>
      <c r="AW239" s="21"/>
      <c r="AX239" s="289">
        <v>7.0000000000000001E-3</v>
      </c>
      <c r="AY239" s="262">
        <f t="shared" si="133"/>
        <v>2.3646E-2</v>
      </c>
      <c r="AZ239" s="20"/>
      <c r="BA239" s="317">
        <v>0.86</v>
      </c>
      <c r="BB239" s="262">
        <f t="shared" si="134"/>
        <v>2.9050799999999999</v>
      </c>
      <c r="BC239" s="20"/>
      <c r="BD239" s="289">
        <v>0.04</v>
      </c>
      <c r="BE239" s="119">
        <f t="shared" si="135"/>
        <v>0.13512000000000002</v>
      </c>
      <c r="BF239" s="20" t="s">
        <v>62</v>
      </c>
      <c r="BG239" s="289">
        <v>0.01</v>
      </c>
      <c r="BH239" s="43">
        <f t="shared" si="136"/>
        <v>3.3780000000000004E-2</v>
      </c>
      <c r="BI239" s="21" t="s">
        <v>62</v>
      </c>
      <c r="BJ239" s="289">
        <v>0.01</v>
      </c>
      <c r="BK239" s="119">
        <f t="shared" si="137"/>
        <v>3.3780000000000004E-2</v>
      </c>
      <c r="BL239" s="20"/>
      <c r="BM239" s="289">
        <v>0.72</v>
      </c>
      <c r="BN239" s="119">
        <f t="shared" si="138"/>
        <v>2.4321599999999997</v>
      </c>
      <c r="BO239" s="18" t="s">
        <v>141</v>
      </c>
      <c r="BP239" s="183" t="s">
        <v>118</v>
      </c>
      <c r="BQ239" s="184"/>
      <c r="BR239" s="6"/>
    </row>
    <row r="240" spans="1:71" ht="15" customHeight="1" x14ac:dyDescent="0.25">
      <c r="A240" s="194">
        <f t="shared" si="112"/>
        <v>42962</v>
      </c>
      <c r="B240" s="182">
        <v>3209</v>
      </c>
      <c r="C240" s="44">
        <v>16.600000000000001</v>
      </c>
      <c r="D240" s="59">
        <v>7.68</v>
      </c>
      <c r="E240" s="14">
        <v>1</v>
      </c>
      <c r="F240" s="15">
        <v>73.3</v>
      </c>
      <c r="G240" s="22">
        <f t="shared" si="115"/>
        <v>73.3</v>
      </c>
      <c r="H240" s="119">
        <f t="shared" si="116"/>
        <v>235.21969999999999</v>
      </c>
      <c r="I240" s="14">
        <v>1</v>
      </c>
      <c r="J240" s="15">
        <v>53.4</v>
      </c>
      <c r="K240" s="15">
        <f t="shared" si="117"/>
        <v>53.4</v>
      </c>
      <c r="L240" s="125">
        <f t="shared" si="118"/>
        <v>171.36060000000001</v>
      </c>
      <c r="M240" s="16">
        <v>12</v>
      </c>
      <c r="N240" s="119">
        <f t="shared" si="119"/>
        <v>38.508000000000003</v>
      </c>
      <c r="O240" s="29">
        <v>88.7</v>
      </c>
      <c r="P240" s="22">
        <v>93.7</v>
      </c>
      <c r="Q240" s="15">
        <v>100</v>
      </c>
      <c r="R240" s="15">
        <f t="shared" si="120"/>
        <v>50</v>
      </c>
      <c r="S240" s="119">
        <f t="shared" si="113"/>
        <v>160.44999999999999</v>
      </c>
      <c r="T240" s="14">
        <v>1</v>
      </c>
      <c r="U240" s="289">
        <v>2.1</v>
      </c>
      <c r="V240" s="22">
        <f t="shared" si="121"/>
        <v>2.1</v>
      </c>
      <c r="W240" s="119">
        <f t="shared" si="122"/>
        <v>6.7389000000000001</v>
      </c>
      <c r="X240" s="162" t="s">
        <v>62</v>
      </c>
      <c r="Y240" s="289">
        <v>0.1</v>
      </c>
      <c r="Z240" s="119">
        <f t="shared" si="123"/>
        <v>0.32090000000000002</v>
      </c>
      <c r="AA240" s="328">
        <v>1.8</v>
      </c>
      <c r="AB240" s="164">
        <f t="shared" si="114"/>
        <v>5.7762000000000002</v>
      </c>
      <c r="AC240" s="29">
        <v>1.7</v>
      </c>
      <c r="AD240" s="147">
        <f t="shared" si="124"/>
        <v>5.4553000000000003</v>
      </c>
      <c r="AE240" s="29">
        <v>0.159</v>
      </c>
      <c r="AF240" s="119">
        <f t="shared" si="125"/>
        <v>0.51023099999999999</v>
      </c>
      <c r="AG240" s="31">
        <v>7.048</v>
      </c>
      <c r="AH240" s="119">
        <f t="shared" si="126"/>
        <v>22.617031999999998</v>
      </c>
      <c r="AI240" s="294">
        <f t="shared" si="127"/>
        <v>9.0069999999999997</v>
      </c>
      <c r="AJ240" s="22">
        <f t="shared" si="128"/>
        <v>28.903462999999999</v>
      </c>
      <c r="AK240" s="16"/>
      <c r="AL240" s="289">
        <v>0.8</v>
      </c>
      <c r="AM240" s="22">
        <f t="shared" si="129"/>
        <v>2.5672000000000001</v>
      </c>
      <c r="AN240" s="20"/>
      <c r="AO240" s="328">
        <v>0.28000000000000003</v>
      </c>
      <c r="AP240" s="22">
        <f t="shared" si="130"/>
        <v>0.8985200000000001</v>
      </c>
      <c r="AQ240" s="21" t="s">
        <v>62</v>
      </c>
      <c r="AR240" s="289">
        <v>5.0000000000000001E-3</v>
      </c>
      <c r="AS240" s="294">
        <f t="shared" si="131"/>
        <v>1.6045E-2</v>
      </c>
      <c r="AT240" s="21" t="s">
        <v>62</v>
      </c>
      <c r="AU240" s="264">
        <v>0.01</v>
      </c>
      <c r="AV240" s="260">
        <f t="shared" si="139"/>
        <v>1.6045E-2</v>
      </c>
      <c r="AW240" s="21"/>
      <c r="AX240" s="289">
        <v>8.9999999999999993E-3</v>
      </c>
      <c r="AY240" s="263">
        <f t="shared" si="133"/>
        <v>2.8880999999999997E-2</v>
      </c>
      <c r="AZ240" s="20"/>
      <c r="BA240" s="317">
        <v>1.4</v>
      </c>
      <c r="BB240" s="263">
        <f t="shared" si="134"/>
        <v>4.4925999999999995</v>
      </c>
      <c r="BC240" s="20"/>
      <c r="BD240" s="289">
        <v>0.06</v>
      </c>
      <c r="BE240" s="119">
        <f t="shared" si="135"/>
        <v>0.19253999999999999</v>
      </c>
      <c r="BF240" s="20" t="s">
        <v>62</v>
      </c>
      <c r="BG240" s="289">
        <v>0.01</v>
      </c>
      <c r="BH240" s="43">
        <f t="shared" si="136"/>
        <v>3.209E-2</v>
      </c>
      <c r="BI240" s="21" t="s">
        <v>62</v>
      </c>
      <c r="BJ240" s="289">
        <v>0.01</v>
      </c>
      <c r="BK240" s="119">
        <f t="shared" si="137"/>
        <v>3.209E-2</v>
      </c>
      <c r="BL240" s="20"/>
      <c r="BM240" s="289">
        <v>1.1000000000000001</v>
      </c>
      <c r="BN240" s="119">
        <f t="shared" si="138"/>
        <v>3.5299</v>
      </c>
      <c r="BO240" s="18" t="s">
        <v>141</v>
      </c>
      <c r="BP240" s="183" t="s">
        <v>118</v>
      </c>
      <c r="BQ240" s="184"/>
      <c r="BR240" s="6"/>
    </row>
    <row r="241" spans="1:71" ht="15" customHeight="1" x14ac:dyDescent="0.25">
      <c r="A241" s="194">
        <f t="shared" si="112"/>
        <v>42963</v>
      </c>
      <c r="B241" s="182">
        <v>3816</v>
      </c>
      <c r="C241" s="44">
        <v>17.91</v>
      </c>
      <c r="D241" s="59">
        <v>7.78</v>
      </c>
      <c r="E241" s="14">
        <v>1</v>
      </c>
      <c r="F241" s="15">
        <v>308</v>
      </c>
      <c r="G241" s="22">
        <f t="shared" si="115"/>
        <v>308</v>
      </c>
      <c r="H241" s="119">
        <f t="shared" si="116"/>
        <v>1175.328</v>
      </c>
      <c r="I241" s="14">
        <v>1</v>
      </c>
      <c r="J241" s="15">
        <v>211</v>
      </c>
      <c r="K241" s="15">
        <f t="shared" si="117"/>
        <v>211</v>
      </c>
      <c r="L241" s="125">
        <f t="shared" si="118"/>
        <v>805.17600000000004</v>
      </c>
      <c r="M241" s="16">
        <v>55</v>
      </c>
      <c r="N241" s="119">
        <f t="shared" si="119"/>
        <v>209.88</v>
      </c>
      <c r="O241" s="29">
        <v>89.5</v>
      </c>
      <c r="P241" s="22">
        <v>99.9</v>
      </c>
      <c r="Q241" s="15">
        <v>95</v>
      </c>
      <c r="R241" s="15">
        <f t="shared" si="120"/>
        <v>109.47368421052637</v>
      </c>
      <c r="S241" s="119">
        <f t="shared" si="113"/>
        <v>417.75157894736867</v>
      </c>
      <c r="T241" s="14">
        <v>1</v>
      </c>
      <c r="U241" s="289">
        <v>4.5</v>
      </c>
      <c r="V241" s="22">
        <f t="shared" si="121"/>
        <v>4.5</v>
      </c>
      <c r="W241" s="119">
        <f t="shared" si="122"/>
        <v>17.172000000000001</v>
      </c>
      <c r="X241" s="162"/>
      <c r="Y241" s="289">
        <v>0.2</v>
      </c>
      <c r="Z241" s="119">
        <f t="shared" si="123"/>
        <v>0.7632000000000001</v>
      </c>
      <c r="AA241" s="328">
        <v>8.4</v>
      </c>
      <c r="AB241" s="164">
        <f t="shared" si="114"/>
        <v>32.054400000000001</v>
      </c>
      <c r="AC241" s="29">
        <v>2.0499999999999998</v>
      </c>
      <c r="AD241" s="147">
        <f t="shared" si="124"/>
        <v>7.8227999999999991</v>
      </c>
      <c r="AE241" s="29">
        <v>0.54400000000000004</v>
      </c>
      <c r="AF241" s="119">
        <f t="shared" si="125"/>
        <v>2.075904</v>
      </c>
      <c r="AG241" s="31">
        <v>4.2119999999999997</v>
      </c>
      <c r="AH241" s="119">
        <f t="shared" si="126"/>
        <v>16.072991999999999</v>
      </c>
      <c r="AI241" s="294">
        <f t="shared" si="127"/>
        <v>13.156000000000001</v>
      </c>
      <c r="AJ241" s="22">
        <f t="shared" si="128"/>
        <v>50.203296000000002</v>
      </c>
      <c r="AK241" s="16"/>
      <c r="AL241" s="289">
        <v>1.5</v>
      </c>
      <c r="AM241" s="22">
        <f t="shared" si="129"/>
        <v>5.7240000000000002</v>
      </c>
      <c r="AN241" s="20"/>
      <c r="AO241" s="328">
        <v>0.68</v>
      </c>
      <c r="AP241" s="22">
        <f t="shared" si="130"/>
        <v>2.5948800000000003</v>
      </c>
      <c r="AQ241" s="21"/>
      <c r="AR241" s="289">
        <v>1.4E-2</v>
      </c>
      <c r="AS241" s="294">
        <f t="shared" si="131"/>
        <v>5.3423999999999999E-2</v>
      </c>
      <c r="AT241" s="21" t="s">
        <v>62</v>
      </c>
      <c r="AU241" s="264">
        <v>0.01</v>
      </c>
      <c r="AV241" s="259">
        <f t="shared" si="139"/>
        <v>5.3423999999999999E-2</v>
      </c>
      <c r="AW241" s="21"/>
      <c r="AX241" s="289">
        <v>2.5000000000000001E-2</v>
      </c>
      <c r="AY241" s="262">
        <f t="shared" si="133"/>
        <v>9.5400000000000013E-2</v>
      </c>
      <c r="AZ241" s="20"/>
      <c r="BA241" s="317">
        <v>4.5999999999999996</v>
      </c>
      <c r="BB241" s="262">
        <f t="shared" si="134"/>
        <v>17.553599999999999</v>
      </c>
      <c r="BC241" s="20"/>
      <c r="BD241" s="289">
        <v>0.14000000000000001</v>
      </c>
      <c r="BE241" s="119">
        <f t="shared" si="135"/>
        <v>0.53424000000000005</v>
      </c>
      <c r="BF241" s="20"/>
      <c r="BG241" s="289">
        <v>0.02</v>
      </c>
      <c r="BH241" s="43">
        <f t="shared" si="136"/>
        <v>7.6320000000000013E-2</v>
      </c>
      <c r="BI241" s="21"/>
      <c r="BJ241" s="289">
        <v>0.02</v>
      </c>
      <c r="BK241" s="119">
        <f t="shared" si="137"/>
        <v>7.6320000000000013E-2</v>
      </c>
      <c r="BL241" s="20"/>
      <c r="BM241" s="289">
        <v>2.2000000000000002</v>
      </c>
      <c r="BN241" s="119">
        <f t="shared" si="138"/>
        <v>8.3952000000000009</v>
      </c>
      <c r="BO241" s="18" t="s">
        <v>141</v>
      </c>
      <c r="BP241" s="183" t="s">
        <v>118</v>
      </c>
      <c r="BQ241" s="184"/>
      <c r="BR241" s="6"/>
    </row>
    <row r="242" spans="1:71" ht="15" customHeight="1" x14ac:dyDescent="0.25">
      <c r="A242" s="194">
        <f t="shared" si="112"/>
        <v>42964</v>
      </c>
      <c r="B242" s="182">
        <v>4160</v>
      </c>
      <c r="C242" s="44">
        <v>19.07</v>
      </c>
      <c r="D242" s="59">
        <v>7.3</v>
      </c>
      <c r="E242" s="14">
        <v>1</v>
      </c>
      <c r="F242" s="15">
        <v>220</v>
      </c>
      <c r="G242" s="22">
        <f t="shared" si="115"/>
        <v>220</v>
      </c>
      <c r="H242" s="119">
        <f t="shared" si="116"/>
        <v>915.2</v>
      </c>
      <c r="I242" s="14">
        <v>1</v>
      </c>
      <c r="J242" s="15">
        <v>136</v>
      </c>
      <c r="K242" s="15">
        <f t="shared" si="117"/>
        <v>136</v>
      </c>
      <c r="L242" s="125">
        <f t="shared" si="118"/>
        <v>565.76</v>
      </c>
      <c r="M242" s="16">
        <v>32</v>
      </c>
      <c r="N242" s="119">
        <f t="shared" si="119"/>
        <v>133.12</v>
      </c>
      <c r="O242" s="29">
        <v>87.9</v>
      </c>
      <c r="P242" s="22">
        <v>95.6</v>
      </c>
      <c r="Q242" s="15">
        <v>98</v>
      </c>
      <c r="R242" s="15">
        <f t="shared" si="120"/>
        <v>78.571428571428456</v>
      </c>
      <c r="S242" s="119">
        <f t="shared" si="113"/>
        <v>326.85714285714238</v>
      </c>
      <c r="T242" s="14">
        <v>1</v>
      </c>
      <c r="U242" s="289">
        <v>5.2</v>
      </c>
      <c r="V242" s="22">
        <f t="shared" si="121"/>
        <v>5.2</v>
      </c>
      <c r="W242" s="119">
        <f t="shared" si="122"/>
        <v>21.632000000000001</v>
      </c>
      <c r="X242" s="162"/>
      <c r="Y242" s="289">
        <v>0.1</v>
      </c>
      <c r="Z242" s="119">
        <f t="shared" si="123"/>
        <v>0.41599999999999998</v>
      </c>
      <c r="AA242" s="328">
        <v>5.3</v>
      </c>
      <c r="AB242" s="164">
        <f t="shared" si="114"/>
        <v>22.047999999999998</v>
      </c>
      <c r="AC242" s="29">
        <v>2.83</v>
      </c>
      <c r="AD242" s="147">
        <f t="shared" si="124"/>
        <v>11.772800000000002</v>
      </c>
      <c r="AE242" s="29">
        <v>0.27100000000000002</v>
      </c>
      <c r="AF242" s="119">
        <f t="shared" si="125"/>
        <v>1.1273600000000001</v>
      </c>
      <c r="AG242" s="31">
        <v>5.4279999999999999</v>
      </c>
      <c r="AH242" s="119">
        <f t="shared" si="126"/>
        <v>22.580479999999998</v>
      </c>
      <c r="AI242" s="294">
        <f t="shared" si="127"/>
        <v>10.998999999999999</v>
      </c>
      <c r="AJ242" s="22">
        <f t="shared" si="128"/>
        <v>45.755839999999999</v>
      </c>
      <c r="AK242" s="16"/>
      <c r="AL242" s="289">
        <v>1</v>
      </c>
      <c r="AM242" s="22">
        <f t="shared" si="129"/>
        <v>4.16</v>
      </c>
      <c r="AN242" s="20"/>
      <c r="AO242" s="328">
        <v>0.31</v>
      </c>
      <c r="AP242" s="22">
        <f t="shared" si="130"/>
        <v>1.2895999999999999</v>
      </c>
      <c r="AQ242" s="21" t="s">
        <v>62</v>
      </c>
      <c r="AR242" s="289">
        <v>5.0000000000000001E-3</v>
      </c>
      <c r="AS242" s="294">
        <f t="shared" si="131"/>
        <v>2.0799999999999999E-2</v>
      </c>
      <c r="AT242" s="21" t="s">
        <v>62</v>
      </c>
      <c r="AU242" s="264">
        <v>0.01</v>
      </c>
      <c r="AV242" s="260">
        <f t="shared" si="139"/>
        <v>2.0799999999999999E-2</v>
      </c>
      <c r="AW242" s="21"/>
      <c r="AX242" s="289">
        <v>3.4000000000000002E-2</v>
      </c>
      <c r="AY242" s="263">
        <f t="shared" si="133"/>
        <v>0.14144000000000001</v>
      </c>
      <c r="AZ242" s="20"/>
      <c r="BA242" s="317">
        <v>0.39</v>
      </c>
      <c r="BB242" s="263">
        <f t="shared" si="134"/>
        <v>1.6224000000000001</v>
      </c>
      <c r="BC242" s="20"/>
      <c r="BD242" s="289">
        <v>0.02</v>
      </c>
      <c r="BE242" s="119">
        <f t="shared" si="135"/>
        <v>8.3199999999999996E-2</v>
      </c>
      <c r="BF242" s="20" t="s">
        <v>62</v>
      </c>
      <c r="BG242" s="289">
        <v>0.01</v>
      </c>
      <c r="BH242" s="43">
        <f t="shared" si="136"/>
        <v>4.1599999999999998E-2</v>
      </c>
      <c r="BI242" s="21" t="s">
        <v>62</v>
      </c>
      <c r="BJ242" s="289">
        <v>0.01</v>
      </c>
      <c r="BK242" s="119">
        <f t="shared" si="137"/>
        <v>4.1599999999999998E-2</v>
      </c>
      <c r="BL242" s="20"/>
      <c r="BM242" s="289">
        <v>0.11</v>
      </c>
      <c r="BN242" s="119">
        <f t="shared" si="138"/>
        <v>0.45760000000000001</v>
      </c>
      <c r="BO242" s="18" t="s">
        <v>141</v>
      </c>
      <c r="BP242" s="183" t="s">
        <v>118</v>
      </c>
      <c r="BQ242" s="184"/>
      <c r="BR242" s="6"/>
    </row>
    <row r="243" spans="1:71" ht="15" customHeight="1" x14ac:dyDescent="0.25">
      <c r="A243" s="194">
        <f t="shared" si="112"/>
        <v>42965</v>
      </c>
      <c r="B243" s="182">
        <v>1643</v>
      </c>
      <c r="C243" s="44">
        <v>32.85</v>
      </c>
      <c r="D243" s="59">
        <v>7.79</v>
      </c>
      <c r="E243" s="14">
        <v>1</v>
      </c>
      <c r="F243" s="15">
        <v>676</v>
      </c>
      <c r="G243" s="22">
        <f t="shared" si="115"/>
        <v>676</v>
      </c>
      <c r="H243" s="119">
        <f t="shared" si="116"/>
        <v>1110.6679999999999</v>
      </c>
      <c r="I243" s="14">
        <v>1</v>
      </c>
      <c r="J243" s="15">
        <v>264</v>
      </c>
      <c r="K243" s="15">
        <f t="shared" si="117"/>
        <v>264</v>
      </c>
      <c r="L243" s="125">
        <f t="shared" si="118"/>
        <v>433.75200000000001</v>
      </c>
      <c r="M243" s="16">
        <v>100</v>
      </c>
      <c r="N243" s="119">
        <f t="shared" si="119"/>
        <v>164.3</v>
      </c>
      <c r="O243" s="29">
        <v>88</v>
      </c>
      <c r="P243" s="22">
        <v>115</v>
      </c>
      <c r="Q243" s="15">
        <v>78</v>
      </c>
      <c r="R243" s="15">
        <f t="shared" si="120"/>
        <v>346.15384615384613</v>
      </c>
      <c r="S243" s="119">
        <f t="shared" si="113"/>
        <v>568.73076923076928</v>
      </c>
      <c r="T243" s="14">
        <v>1</v>
      </c>
      <c r="U243" s="289">
        <v>16</v>
      </c>
      <c r="V243" s="22">
        <f t="shared" si="121"/>
        <v>16</v>
      </c>
      <c r="W243" s="119">
        <f t="shared" si="122"/>
        <v>26.288</v>
      </c>
      <c r="X243" s="162"/>
      <c r="Y243" s="289">
        <v>0.3</v>
      </c>
      <c r="Z243" s="119">
        <f t="shared" si="123"/>
        <v>0.4929</v>
      </c>
      <c r="AA243" s="328">
        <v>14.4</v>
      </c>
      <c r="AB243" s="164">
        <f t="shared" si="114"/>
        <v>23.659200000000002</v>
      </c>
      <c r="AC243" s="29">
        <v>3.53</v>
      </c>
      <c r="AD243" s="147">
        <f t="shared" si="124"/>
        <v>5.7997899999999998</v>
      </c>
      <c r="AE243" s="29">
        <v>0.375</v>
      </c>
      <c r="AF243" s="119">
        <f t="shared" si="125"/>
        <v>0.61612500000000003</v>
      </c>
      <c r="AG243" s="31">
        <v>0.88600000000000001</v>
      </c>
      <c r="AH243" s="119">
        <f t="shared" si="126"/>
        <v>1.4556980000000002</v>
      </c>
      <c r="AI243" s="294">
        <f t="shared" si="127"/>
        <v>15.661</v>
      </c>
      <c r="AJ243" s="22">
        <f t="shared" si="128"/>
        <v>25.731023</v>
      </c>
      <c r="AK243" s="16"/>
      <c r="AL243" s="289">
        <v>3.75</v>
      </c>
      <c r="AM243" s="22">
        <f t="shared" si="129"/>
        <v>6.1612499999999999</v>
      </c>
      <c r="AN243" s="20"/>
      <c r="AO243" s="328">
        <v>2.4</v>
      </c>
      <c r="AP243" s="22">
        <f t="shared" si="130"/>
        <v>3.9432</v>
      </c>
      <c r="AQ243" s="21"/>
      <c r="AR243" s="289">
        <v>5.0000000000000001E-3</v>
      </c>
      <c r="AS243" s="294">
        <f t="shared" si="131"/>
        <v>8.2150000000000001E-3</v>
      </c>
      <c r="AT243" s="21" t="s">
        <v>62</v>
      </c>
      <c r="AU243" s="264">
        <v>0.01</v>
      </c>
      <c r="AV243" s="259">
        <f t="shared" si="139"/>
        <v>8.2150000000000001E-3</v>
      </c>
      <c r="AW243" s="21"/>
      <c r="AX243" s="289">
        <v>7.2999999999999995E-2</v>
      </c>
      <c r="AY243" s="262">
        <f t="shared" si="133"/>
        <v>0.11993899999999999</v>
      </c>
      <c r="AZ243" s="20"/>
      <c r="BA243" s="317">
        <v>11</v>
      </c>
      <c r="BB243" s="262">
        <f t="shared" si="134"/>
        <v>18.073</v>
      </c>
      <c r="BC243" s="20"/>
      <c r="BD243" s="289">
        <v>0.39</v>
      </c>
      <c r="BE243" s="119">
        <f t="shared" si="135"/>
        <v>0.64076999999999995</v>
      </c>
      <c r="BF243" s="20"/>
      <c r="BG243" s="289">
        <v>0.04</v>
      </c>
      <c r="BH243" s="43">
        <f t="shared" si="136"/>
        <v>6.5720000000000001E-2</v>
      </c>
      <c r="BI243" s="21"/>
      <c r="BJ243" s="289">
        <v>0.01</v>
      </c>
      <c r="BK243" s="119">
        <f t="shared" si="137"/>
        <v>1.643E-2</v>
      </c>
      <c r="BL243" s="20"/>
      <c r="BM243" s="289">
        <v>7.6</v>
      </c>
      <c r="BN243" s="119">
        <f t="shared" si="138"/>
        <v>12.486799999999999</v>
      </c>
      <c r="BO243" s="18" t="s">
        <v>141</v>
      </c>
      <c r="BP243" s="183" t="s">
        <v>118</v>
      </c>
      <c r="BQ243" s="184"/>
      <c r="BR243" s="6"/>
    </row>
    <row r="244" spans="1:71" ht="15" customHeight="1" x14ac:dyDescent="0.25">
      <c r="A244" s="194">
        <f t="shared" si="112"/>
        <v>42966</v>
      </c>
      <c r="B244" s="182">
        <v>1229</v>
      </c>
      <c r="C244" s="44">
        <v>22.6</v>
      </c>
      <c r="D244" s="59">
        <v>7.89</v>
      </c>
      <c r="E244" s="14">
        <v>1</v>
      </c>
      <c r="F244" s="15">
        <v>428</v>
      </c>
      <c r="G244" s="22">
        <f t="shared" si="115"/>
        <v>428</v>
      </c>
      <c r="H244" s="119">
        <f t="shared" si="116"/>
        <v>526.01199999999994</v>
      </c>
      <c r="I244" s="14">
        <v>1</v>
      </c>
      <c r="J244" s="15">
        <v>159</v>
      </c>
      <c r="K244" s="15">
        <f t="shared" si="117"/>
        <v>159</v>
      </c>
      <c r="L244" s="125">
        <f t="shared" si="118"/>
        <v>195.411</v>
      </c>
      <c r="M244" s="16">
        <v>57</v>
      </c>
      <c r="N244" s="119">
        <f t="shared" si="119"/>
        <v>70.052999999999997</v>
      </c>
      <c r="O244" s="29">
        <v>87.9</v>
      </c>
      <c r="P244" s="22">
        <v>101.2</v>
      </c>
      <c r="Q244" s="15">
        <v>63</v>
      </c>
      <c r="R244" s="15">
        <f t="shared" si="120"/>
        <v>211.11111111111106</v>
      </c>
      <c r="S244" s="119">
        <f t="shared" si="113"/>
        <v>259.45555555555552</v>
      </c>
      <c r="T244" s="14">
        <v>1</v>
      </c>
      <c r="U244" s="289">
        <v>10</v>
      </c>
      <c r="V244" s="22">
        <f t="shared" si="121"/>
        <v>10</v>
      </c>
      <c r="W244" s="119">
        <f t="shared" si="122"/>
        <v>12.29</v>
      </c>
      <c r="X244" s="162"/>
      <c r="Y244" s="289">
        <v>0.4</v>
      </c>
      <c r="Z244" s="119">
        <f t="shared" si="123"/>
        <v>0.49160000000000004</v>
      </c>
      <c r="AA244" s="328">
        <v>9.6</v>
      </c>
      <c r="AB244" s="164">
        <f t="shared" si="114"/>
        <v>11.798399999999999</v>
      </c>
      <c r="AC244" s="29">
        <v>1.79</v>
      </c>
      <c r="AD244" s="147">
        <f t="shared" si="124"/>
        <v>2.19991</v>
      </c>
      <c r="AE244" s="29">
        <v>0.22900000000000001</v>
      </c>
      <c r="AF244" s="119">
        <f t="shared" si="125"/>
        <v>0.28144100000000005</v>
      </c>
      <c r="AG244" s="31">
        <v>1.2370000000000001</v>
      </c>
      <c r="AH244" s="119">
        <f t="shared" si="126"/>
        <v>1.5202730000000002</v>
      </c>
      <c r="AI244" s="294">
        <f t="shared" si="127"/>
        <v>11.065999999999999</v>
      </c>
      <c r="AJ244" s="22">
        <f t="shared" si="128"/>
        <v>13.600114</v>
      </c>
      <c r="AK244" s="16"/>
      <c r="AL244" s="289">
        <v>2.39</v>
      </c>
      <c r="AM244" s="22">
        <f t="shared" si="129"/>
        <v>2.9373100000000001</v>
      </c>
      <c r="AN244" s="20"/>
      <c r="AO244" s="328">
        <v>1.5</v>
      </c>
      <c r="AP244" s="22">
        <f t="shared" si="130"/>
        <v>1.8434999999999999</v>
      </c>
      <c r="AQ244" s="21"/>
      <c r="AR244" s="289">
        <v>2.3E-2</v>
      </c>
      <c r="AS244" s="294">
        <f t="shared" si="131"/>
        <v>2.8267E-2</v>
      </c>
      <c r="AT244" s="21" t="s">
        <v>62</v>
      </c>
      <c r="AU244" s="264">
        <v>0.01</v>
      </c>
      <c r="AV244" s="260">
        <f t="shared" si="139"/>
        <v>2.8267E-2</v>
      </c>
      <c r="AW244" s="21"/>
      <c r="AX244" s="289">
        <v>4.2000000000000003E-2</v>
      </c>
      <c r="AY244" s="263">
        <f t="shared" si="133"/>
        <v>5.1618000000000004E-2</v>
      </c>
      <c r="AZ244" s="20"/>
      <c r="BA244" s="317">
        <v>6.1</v>
      </c>
      <c r="BB244" s="263">
        <f t="shared" si="134"/>
        <v>7.4968999999999992</v>
      </c>
      <c r="BC244" s="20"/>
      <c r="BD244" s="289">
        <v>0.26</v>
      </c>
      <c r="BE244" s="119">
        <f t="shared" si="135"/>
        <v>0.31954000000000005</v>
      </c>
      <c r="BF244" s="20"/>
      <c r="BG244" s="289">
        <v>0.02</v>
      </c>
      <c r="BH244" s="43">
        <f t="shared" si="136"/>
        <v>2.4580000000000001E-2</v>
      </c>
      <c r="BI244" s="21" t="s">
        <v>62</v>
      </c>
      <c r="BJ244" s="289">
        <v>0.01</v>
      </c>
      <c r="BK244" s="119">
        <f t="shared" si="137"/>
        <v>1.2290000000000001E-2</v>
      </c>
      <c r="BL244" s="20"/>
      <c r="BM244" s="289">
        <v>4.8</v>
      </c>
      <c r="BN244" s="119">
        <f t="shared" si="138"/>
        <v>5.8991999999999996</v>
      </c>
      <c r="BO244" s="18" t="s">
        <v>141</v>
      </c>
      <c r="BP244" s="183" t="s">
        <v>118</v>
      </c>
      <c r="BQ244" s="184"/>
      <c r="BR244" s="6"/>
    </row>
    <row r="245" spans="1:71" ht="15" customHeight="1" x14ac:dyDescent="0.25">
      <c r="A245" s="194">
        <f t="shared" si="112"/>
        <v>42967</v>
      </c>
      <c r="B245" s="182">
        <v>988</v>
      </c>
      <c r="C245" s="44">
        <v>20.62</v>
      </c>
      <c r="D245" s="59">
        <v>8.0500000000000007</v>
      </c>
      <c r="E245" s="14">
        <v>1</v>
      </c>
      <c r="F245" s="15">
        <v>272</v>
      </c>
      <c r="G245" s="22">
        <f t="shared" si="115"/>
        <v>272</v>
      </c>
      <c r="H245" s="119">
        <f t="shared" si="116"/>
        <v>268.73599999999999</v>
      </c>
      <c r="I245" s="14">
        <v>1</v>
      </c>
      <c r="J245" s="15">
        <v>67</v>
      </c>
      <c r="K245" s="15">
        <f t="shared" si="117"/>
        <v>67</v>
      </c>
      <c r="L245" s="125">
        <f t="shared" si="118"/>
        <v>66.195999999999998</v>
      </c>
      <c r="M245" s="16">
        <v>29</v>
      </c>
      <c r="N245" s="119">
        <f t="shared" si="119"/>
        <v>28.652000000000001</v>
      </c>
      <c r="O245" s="29">
        <v>88.7</v>
      </c>
      <c r="P245" s="22">
        <v>99.7</v>
      </c>
      <c r="Q245" s="15">
        <v>62</v>
      </c>
      <c r="R245" s="15">
        <f t="shared" si="120"/>
        <v>177.41935483870967</v>
      </c>
      <c r="S245" s="119">
        <f t="shared" si="113"/>
        <v>175.29032258064515</v>
      </c>
      <c r="T245" s="14">
        <v>1</v>
      </c>
      <c r="U245" s="289">
        <v>8.9</v>
      </c>
      <c r="V245" s="22">
        <f t="shared" si="121"/>
        <v>8.9</v>
      </c>
      <c r="W245" s="119">
        <f t="shared" si="122"/>
        <v>8.7932000000000006</v>
      </c>
      <c r="X245" s="162"/>
      <c r="Y245" s="289">
        <v>0.2</v>
      </c>
      <c r="Z245" s="119">
        <f t="shared" si="123"/>
        <v>0.19760000000000003</v>
      </c>
      <c r="AA245" s="328">
        <v>5.7</v>
      </c>
      <c r="AB245" s="164">
        <f t="shared" si="114"/>
        <v>5.6316000000000006</v>
      </c>
      <c r="AC245" s="29">
        <v>2.5499999999999998</v>
      </c>
      <c r="AD245" s="147">
        <f t="shared" si="124"/>
        <v>2.5193999999999996</v>
      </c>
      <c r="AE245" s="29">
        <v>0.26900000000000002</v>
      </c>
      <c r="AF245" s="119">
        <f t="shared" si="125"/>
        <v>0.26577200000000001</v>
      </c>
      <c r="AG245" s="31">
        <v>3.2989999999999999</v>
      </c>
      <c r="AH245" s="119">
        <f t="shared" si="126"/>
        <v>3.2594119999999998</v>
      </c>
      <c r="AI245" s="294">
        <f t="shared" si="127"/>
        <v>9.2680000000000007</v>
      </c>
      <c r="AJ245" s="22">
        <f t="shared" si="128"/>
        <v>9.1567840000000018</v>
      </c>
      <c r="AK245" s="16"/>
      <c r="AL245" s="289">
        <v>1.75</v>
      </c>
      <c r="AM245" s="22">
        <f t="shared" si="129"/>
        <v>1.7290000000000001</v>
      </c>
      <c r="AN245" s="20"/>
      <c r="AO245" s="328">
        <v>1.4</v>
      </c>
      <c r="AP245" s="22">
        <f t="shared" si="130"/>
        <v>1.3831999999999998</v>
      </c>
      <c r="AQ245" s="33"/>
      <c r="AR245" s="289">
        <v>0.02</v>
      </c>
      <c r="AS245" s="294">
        <f t="shared" si="131"/>
        <v>1.9760000000000003E-2</v>
      </c>
      <c r="AT245" s="21" t="s">
        <v>62</v>
      </c>
      <c r="AU245" s="264">
        <v>0.01</v>
      </c>
      <c r="AV245" s="259">
        <f t="shared" si="132"/>
        <v>9.8800000000000016E-3</v>
      </c>
      <c r="AW245" s="21"/>
      <c r="AX245" s="289">
        <v>3.5999999999999997E-2</v>
      </c>
      <c r="AY245" s="262">
        <f t="shared" si="133"/>
        <v>3.5567999999999995E-2</v>
      </c>
      <c r="AZ245" s="20"/>
      <c r="BA245" s="317">
        <v>5.4</v>
      </c>
      <c r="BB245" s="262">
        <f t="shared" si="134"/>
        <v>5.3352000000000004</v>
      </c>
      <c r="BC245" s="20"/>
      <c r="BD245" s="289">
        <v>0.26</v>
      </c>
      <c r="BE245" s="119">
        <f t="shared" si="135"/>
        <v>0.25688</v>
      </c>
      <c r="BF245" s="20"/>
      <c r="BG245" s="289">
        <v>0.02</v>
      </c>
      <c r="BH245" s="43">
        <f t="shared" si="136"/>
        <v>1.9760000000000003E-2</v>
      </c>
      <c r="BI245" s="21" t="s">
        <v>62</v>
      </c>
      <c r="BJ245" s="289">
        <v>0.01</v>
      </c>
      <c r="BK245" s="119">
        <f t="shared" si="137"/>
        <v>9.8800000000000016E-3</v>
      </c>
      <c r="BL245" s="20"/>
      <c r="BM245" s="289">
        <v>4.4000000000000004</v>
      </c>
      <c r="BN245" s="119">
        <f t="shared" si="138"/>
        <v>4.3472000000000008</v>
      </c>
      <c r="BO245" s="18" t="s">
        <v>141</v>
      </c>
      <c r="BP245" s="183" t="s">
        <v>118</v>
      </c>
      <c r="BQ245" s="184"/>
      <c r="BR245" s="6"/>
    </row>
    <row r="246" spans="1:71" ht="15" customHeight="1" x14ac:dyDescent="0.25">
      <c r="A246" s="194">
        <f t="shared" si="112"/>
        <v>42968</v>
      </c>
      <c r="B246" s="182">
        <v>2272</v>
      </c>
      <c r="C246" s="44">
        <v>21.48</v>
      </c>
      <c r="D246" s="59">
        <v>7.92</v>
      </c>
      <c r="E246" s="14">
        <v>1</v>
      </c>
      <c r="F246" s="15">
        <v>466</v>
      </c>
      <c r="G246" s="22">
        <f t="shared" si="115"/>
        <v>466</v>
      </c>
      <c r="H246" s="119">
        <f t="shared" si="116"/>
        <v>1058.752</v>
      </c>
      <c r="I246" s="14">
        <v>1</v>
      </c>
      <c r="J246" s="15">
        <v>309</v>
      </c>
      <c r="K246" s="15">
        <f t="shared" si="117"/>
        <v>309</v>
      </c>
      <c r="L246" s="125">
        <f t="shared" si="118"/>
        <v>702.048</v>
      </c>
      <c r="M246" s="16">
        <v>73</v>
      </c>
      <c r="N246" s="119">
        <f t="shared" si="119"/>
        <v>165.85599999999999</v>
      </c>
      <c r="O246" s="29">
        <v>89.8</v>
      </c>
      <c r="P246" s="22">
        <v>98.7</v>
      </c>
      <c r="Q246" s="15">
        <v>80</v>
      </c>
      <c r="R246" s="15">
        <f t="shared" si="120"/>
        <v>111.25000000000007</v>
      </c>
      <c r="S246" s="119">
        <f t="shared" si="113"/>
        <v>252.76000000000016</v>
      </c>
      <c r="T246" s="14">
        <v>1</v>
      </c>
      <c r="U246" s="289">
        <v>3.4</v>
      </c>
      <c r="V246" s="22">
        <f t="shared" si="121"/>
        <v>3.4</v>
      </c>
      <c r="W246" s="119">
        <f t="shared" si="122"/>
        <v>7.7248000000000001</v>
      </c>
      <c r="X246" s="162"/>
      <c r="Y246" s="289">
        <v>0.3</v>
      </c>
      <c r="Z246" s="119">
        <f t="shared" si="123"/>
        <v>0.68159999999999998</v>
      </c>
      <c r="AA246" s="289">
        <v>14.4</v>
      </c>
      <c r="AB246" s="164">
        <f t="shared" si="114"/>
        <v>32.716799999999999</v>
      </c>
      <c r="AC246" s="29">
        <v>7.5</v>
      </c>
      <c r="AD246" s="147">
        <f t="shared" si="124"/>
        <v>17.04</v>
      </c>
      <c r="AE246" s="29">
        <v>0.46700000000000003</v>
      </c>
      <c r="AF246" s="119">
        <f t="shared" si="125"/>
        <v>1.0610240000000002</v>
      </c>
      <c r="AG246" s="31">
        <v>0.83699999999999997</v>
      </c>
      <c r="AH246" s="119">
        <f t="shared" si="126"/>
        <v>1.901664</v>
      </c>
      <c r="AI246" s="294">
        <f t="shared" si="127"/>
        <v>15.704000000000001</v>
      </c>
      <c r="AJ246" s="22">
        <f t="shared" si="128"/>
        <v>35.679488000000006</v>
      </c>
      <c r="AK246" s="16"/>
      <c r="AL246" s="289">
        <v>0.7</v>
      </c>
      <c r="AM246" s="22">
        <f t="shared" si="129"/>
        <v>1.5903999999999998</v>
      </c>
      <c r="AN246" s="20"/>
      <c r="AO246" s="328">
        <v>0.5</v>
      </c>
      <c r="AP246" s="22">
        <f t="shared" si="130"/>
        <v>1.1359999999999999</v>
      </c>
      <c r="AQ246" s="33"/>
      <c r="AR246" s="289">
        <v>7.0000000000000001E-3</v>
      </c>
      <c r="AS246" s="294">
        <f t="shared" si="131"/>
        <v>1.5904000000000001E-2</v>
      </c>
      <c r="AT246" s="21" t="s">
        <v>62</v>
      </c>
      <c r="AU246" s="264">
        <v>0.01</v>
      </c>
      <c r="AV246" s="260">
        <f t="shared" si="132"/>
        <v>2.2719999999999997E-2</v>
      </c>
      <c r="AW246" s="21"/>
      <c r="AX246" s="289">
        <v>1.7999999999999999E-2</v>
      </c>
      <c r="AY246" s="263">
        <f t="shared" si="133"/>
        <v>4.0895999999999995E-2</v>
      </c>
      <c r="AZ246" s="20"/>
      <c r="BA246" s="317">
        <v>2.8</v>
      </c>
      <c r="BB246" s="263">
        <f t="shared" si="134"/>
        <v>6.3615999999999993</v>
      </c>
      <c r="BC246" s="20"/>
      <c r="BD246" s="289">
        <v>0.12</v>
      </c>
      <c r="BE246" s="119">
        <f t="shared" si="135"/>
        <v>0.27263999999999999</v>
      </c>
      <c r="BF246" s="20"/>
      <c r="BG246" s="289">
        <v>0.01</v>
      </c>
      <c r="BH246" s="43">
        <f t="shared" si="136"/>
        <v>2.2719999999999997E-2</v>
      </c>
      <c r="BI246" s="21" t="s">
        <v>62</v>
      </c>
      <c r="BJ246" s="289">
        <v>0.01</v>
      </c>
      <c r="BK246" s="119">
        <f t="shared" si="137"/>
        <v>2.2719999999999997E-2</v>
      </c>
      <c r="BL246" s="20"/>
      <c r="BM246" s="289">
        <v>1.4</v>
      </c>
      <c r="BN246" s="119">
        <f t="shared" si="138"/>
        <v>3.1807999999999996</v>
      </c>
      <c r="BO246" s="18" t="s">
        <v>141</v>
      </c>
      <c r="BP246" s="183" t="s">
        <v>118</v>
      </c>
      <c r="BQ246" s="184"/>
      <c r="BR246" s="6"/>
    </row>
    <row r="247" spans="1:71" ht="15" customHeight="1" x14ac:dyDescent="0.25">
      <c r="A247" s="194">
        <f t="shared" si="112"/>
        <v>42969</v>
      </c>
      <c r="B247" s="182">
        <v>2340</v>
      </c>
      <c r="C247" s="44">
        <v>23.78</v>
      </c>
      <c r="D247" s="59">
        <v>7.85</v>
      </c>
      <c r="E247" s="14">
        <v>1</v>
      </c>
      <c r="F247" s="15">
        <v>709</v>
      </c>
      <c r="G247" s="22">
        <f t="shared" si="115"/>
        <v>709</v>
      </c>
      <c r="H247" s="119">
        <f t="shared" si="116"/>
        <v>1659.06</v>
      </c>
      <c r="I247" s="14">
        <v>1</v>
      </c>
      <c r="J247" s="15">
        <v>560</v>
      </c>
      <c r="K247" s="15">
        <f t="shared" si="117"/>
        <v>560</v>
      </c>
      <c r="L247" s="125">
        <f t="shared" si="118"/>
        <v>1310.4000000000001</v>
      </c>
      <c r="M247" s="16">
        <v>131</v>
      </c>
      <c r="N247" s="119">
        <f t="shared" si="119"/>
        <v>306.54000000000002</v>
      </c>
      <c r="O247" s="29">
        <v>89</v>
      </c>
      <c r="P247" s="22">
        <v>100.3</v>
      </c>
      <c r="Q247" s="15">
        <v>80</v>
      </c>
      <c r="R247" s="15">
        <f t="shared" si="120"/>
        <v>141.24999999999994</v>
      </c>
      <c r="S247" s="119">
        <f t="shared" si="113"/>
        <v>330.52499999999986</v>
      </c>
      <c r="T247" s="14">
        <v>1</v>
      </c>
      <c r="U247" s="289">
        <v>3.8</v>
      </c>
      <c r="V247" s="22">
        <f t="shared" si="121"/>
        <v>3.8</v>
      </c>
      <c r="W247" s="119">
        <f t="shared" si="122"/>
        <v>8.8919999999999995</v>
      </c>
      <c r="X247" s="162"/>
      <c r="Y247" s="289">
        <v>0.6</v>
      </c>
      <c r="Z247" s="119">
        <f t="shared" si="123"/>
        <v>1.4039999999999999</v>
      </c>
      <c r="AA247" s="289">
        <v>24.8</v>
      </c>
      <c r="AB247" s="164">
        <f t="shared" si="114"/>
        <v>58.031999999999996</v>
      </c>
      <c r="AC247" s="29">
        <v>14.49</v>
      </c>
      <c r="AD247" s="147">
        <f t="shared" si="124"/>
        <v>33.906599999999997</v>
      </c>
      <c r="AE247" s="29">
        <v>0.39</v>
      </c>
      <c r="AF247" s="119">
        <f t="shared" si="125"/>
        <v>0.91260000000000008</v>
      </c>
      <c r="AG247" s="31">
        <v>0.72599999999999998</v>
      </c>
      <c r="AH247" s="119">
        <f t="shared" si="126"/>
        <v>1.6988399999999999</v>
      </c>
      <c r="AI247" s="294">
        <f t="shared" si="127"/>
        <v>25.916</v>
      </c>
      <c r="AJ247" s="22">
        <f t="shared" si="128"/>
        <v>60.643440000000005</v>
      </c>
      <c r="AK247" s="16"/>
      <c r="AL247" s="289">
        <v>1.0900000000000001</v>
      </c>
      <c r="AM247" s="22">
        <f t="shared" si="129"/>
        <v>2.5506000000000002</v>
      </c>
      <c r="AN247" s="20"/>
      <c r="AO247" s="328">
        <v>0.79</v>
      </c>
      <c r="AP247" s="22">
        <f t="shared" si="130"/>
        <v>1.8486000000000002</v>
      </c>
      <c r="AQ247" s="33"/>
      <c r="AR247" s="289">
        <v>0.01</v>
      </c>
      <c r="AS247" s="294">
        <f t="shared" si="131"/>
        <v>2.3400000000000001E-2</v>
      </c>
      <c r="AT247" s="21" t="s">
        <v>62</v>
      </c>
      <c r="AU247" s="264">
        <v>0.01</v>
      </c>
      <c r="AV247" s="259">
        <f t="shared" si="132"/>
        <v>2.3400000000000001E-2</v>
      </c>
      <c r="AW247" s="21"/>
      <c r="AX247" s="289">
        <v>3.2000000000000001E-2</v>
      </c>
      <c r="AY247" s="262">
        <f t="shared" si="133"/>
        <v>7.4880000000000002E-2</v>
      </c>
      <c r="AZ247" s="20"/>
      <c r="BA247" s="317">
        <v>3.6</v>
      </c>
      <c r="BB247" s="262">
        <f t="shared" si="134"/>
        <v>8.4239999999999995</v>
      </c>
      <c r="BC247" s="20"/>
      <c r="BD247" s="289">
        <v>0.16</v>
      </c>
      <c r="BE247" s="119">
        <f t="shared" si="135"/>
        <v>0.37440000000000001</v>
      </c>
      <c r="BF247" s="20"/>
      <c r="BG247" s="289">
        <v>0.02</v>
      </c>
      <c r="BH247" s="43">
        <f t="shared" si="136"/>
        <v>4.6800000000000001E-2</v>
      </c>
      <c r="BI247" s="21" t="s">
        <v>62</v>
      </c>
      <c r="BJ247" s="289">
        <v>0.01</v>
      </c>
      <c r="BK247" s="119">
        <f t="shared" si="137"/>
        <v>2.3400000000000001E-2</v>
      </c>
      <c r="BL247" s="20"/>
      <c r="BM247" s="289">
        <v>2</v>
      </c>
      <c r="BN247" s="119">
        <f t="shared" si="138"/>
        <v>4.68</v>
      </c>
      <c r="BO247" s="18" t="s">
        <v>141</v>
      </c>
      <c r="BP247" s="183" t="s">
        <v>118</v>
      </c>
      <c r="BQ247" s="184"/>
      <c r="BR247" s="6"/>
    </row>
    <row r="248" spans="1:71" ht="15" customHeight="1" x14ac:dyDescent="0.25">
      <c r="A248" s="194">
        <f t="shared" si="112"/>
        <v>42970</v>
      </c>
      <c r="B248" s="182">
        <v>2628</v>
      </c>
      <c r="C248" s="44">
        <v>25.12</v>
      </c>
      <c r="D248" s="59">
        <v>7.87</v>
      </c>
      <c r="E248" s="14">
        <v>1</v>
      </c>
      <c r="F248" s="15">
        <v>763</v>
      </c>
      <c r="G248" s="22">
        <f t="shared" si="115"/>
        <v>763</v>
      </c>
      <c r="H248" s="119">
        <f t="shared" si="116"/>
        <v>2005.164</v>
      </c>
      <c r="I248" s="14">
        <v>1</v>
      </c>
      <c r="J248" s="15">
        <v>649</v>
      </c>
      <c r="K248" s="15">
        <f t="shared" si="117"/>
        <v>649</v>
      </c>
      <c r="L248" s="125">
        <f t="shared" si="118"/>
        <v>1705.5719999999999</v>
      </c>
      <c r="M248" s="16">
        <v>172</v>
      </c>
      <c r="N248" s="119">
        <f t="shared" si="119"/>
        <v>452.01600000000002</v>
      </c>
      <c r="O248" s="29">
        <v>88.3</v>
      </c>
      <c r="P248" s="22">
        <v>98.6</v>
      </c>
      <c r="Q248" s="15">
        <v>81</v>
      </c>
      <c r="R248" s="15">
        <f t="shared" si="120"/>
        <v>127.16049382716045</v>
      </c>
      <c r="S248" s="119">
        <f t="shared" si="113"/>
        <v>334.17777777777769</v>
      </c>
      <c r="T248" s="14">
        <v>1</v>
      </c>
      <c r="U248" s="289">
        <v>2.9</v>
      </c>
      <c r="V248" s="22">
        <f t="shared" si="121"/>
        <v>2.9</v>
      </c>
      <c r="W248" s="119">
        <f t="shared" si="122"/>
        <v>7.6212</v>
      </c>
      <c r="X248" s="162" t="s">
        <v>62</v>
      </c>
      <c r="Y248" s="289">
        <v>1</v>
      </c>
      <c r="Z248" s="119">
        <f t="shared" si="123"/>
        <v>2.6280000000000001</v>
      </c>
      <c r="AA248" s="289">
        <v>24.6</v>
      </c>
      <c r="AB248" s="164">
        <f t="shared" si="114"/>
        <v>64.648800000000008</v>
      </c>
      <c r="AC248" s="29">
        <v>12.63</v>
      </c>
      <c r="AD248" s="147">
        <f t="shared" si="124"/>
        <v>33.19164</v>
      </c>
      <c r="AE248" s="29">
        <v>0.1</v>
      </c>
      <c r="AF248" s="119">
        <f t="shared" si="125"/>
        <v>0.26280000000000003</v>
      </c>
      <c r="AG248" s="31">
        <v>0.2</v>
      </c>
      <c r="AH248" s="119">
        <f t="shared" si="126"/>
        <v>0.52560000000000007</v>
      </c>
      <c r="AI248" s="294">
        <f t="shared" si="127"/>
        <v>24.900000000000002</v>
      </c>
      <c r="AJ248" s="22">
        <f t="shared" si="128"/>
        <v>65.437200000000004</v>
      </c>
      <c r="AK248" s="16"/>
      <c r="AL248" s="22">
        <v>1.26</v>
      </c>
      <c r="AM248" s="22">
        <f t="shared" si="129"/>
        <v>3.31128</v>
      </c>
      <c r="AN248" s="20"/>
      <c r="AO248" s="328">
        <v>0.66</v>
      </c>
      <c r="AP248" s="22">
        <f t="shared" si="130"/>
        <v>1.73448</v>
      </c>
      <c r="AQ248" s="33"/>
      <c r="AR248" s="289">
        <v>0.02</v>
      </c>
      <c r="AS248" s="294">
        <f t="shared" si="131"/>
        <v>5.2560000000000003E-2</v>
      </c>
      <c r="AT248" s="21" t="s">
        <v>62</v>
      </c>
      <c r="AU248" s="264">
        <v>0.01</v>
      </c>
      <c r="AV248" s="260">
        <f t="shared" si="132"/>
        <v>2.6280000000000001E-2</v>
      </c>
      <c r="AW248" s="21"/>
      <c r="AX248" s="289">
        <v>4.2000000000000003E-2</v>
      </c>
      <c r="AY248" s="263">
        <f t="shared" si="133"/>
        <v>0.110376</v>
      </c>
      <c r="AZ248" s="20"/>
      <c r="BA248" s="317">
        <v>3.9</v>
      </c>
      <c r="BB248" s="263">
        <f t="shared" si="134"/>
        <v>10.249199999999998</v>
      </c>
      <c r="BC248" s="20"/>
      <c r="BD248" s="289">
        <v>0.11</v>
      </c>
      <c r="BE248" s="119">
        <f t="shared" si="135"/>
        <v>0.28908</v>
      </c>
      <c r="BF248" s="20"/>
      <c r="BG248" s="289">
        <v>0.02</v>
      </c>
      <c r="BH248" s="43">
        <f t="shared" si="136"/>
        <v>5.2560000000000003E-2</v>
      </c>
      <c r="BI248" s="21"/>
      <c r="BJ248" s="289">
        <v>0.01</v>
      </c>
      <c r="BK248" s="119">
        <f t="shared" si="137"/>
        <v>2.6280000000000001E-2</v>
      </c>
      <c r="BL248" s="20"/>
      <c r="BM248" s="289">
        <v>1.2</v>
      </c>
      <c r="BN248" s="119">
        <f t="shared" si="138"/>
        <v>3.1536</v>
      </c>
      <c r="BO248" s="18" t="s">
        <v>141</v>
      </c>
      <c r="BP248" s="183" t="s">
        <v>118</v>
      </c>
      <c r="BQ248" s="184"/>
      <c r="BR248" s="6"/>
    </row>
    <row r="249" spans="1:71" ht="15" customHeight="1" x14ac:dyDescent="0.25">
      <c r="A249" s="194">
        <f t="shared" si="112"/>
        <v>42971</v>
      </c>
      <c r="B249" s="182">
        <v>2408</v>
      </c>
      <c r="C249" s="44">
        <v>25.69</v>
      </c>
      <c r="D249" s="59">
        <v>7.78</v>
      </c>
      <c r="E249" s="14">
        <v>1</v>
      </c>
      <c r="F249" s="15">
        <v>527</v>
      </c>
      <c r="G249" s="22">
        <f t="shared" si="115"/>
        <v>527</v>
      </c>
      <c r="H249" s="119">
        <f t="shared" si="116"/>
        <v>1269.0160000000001</v>
      </c>
      <c r="I249" s="14">
        <v>1</v>
      </c>
      <c r="J249" s="15">
        <v>392</v>
      </c>
      <c r="K249" s="15">
        <f t="shared" si="117"/>
        <v>392</v>
      </c>
      <c r="L249" s="125">
        <f t="shared" si="118"/>
        <v>943.93600000000004</v>
      </c>
      <c r="M249" s="16">
        <v>108</v>
      </c>
      <c r="N249" s="119">
        <f t="shared" si="119"/>
        <v>260.06400000000002</v>
      </c>
      <c r="O249" s="29">
        <v>90.2</v>
      </c>
      <c r="P249" s="22">
        <v>99.7</v>
      </c>
      <c r="Q249" s="15">
        <v>85</v>
      </c>
      <c r="R249" s="15">
        <f t="shared" si="120"/>
        <v>111.76470588235294</v>
      </c>
      <c r="S249" s="119">
        <f t="shared" si="113"/>
        <v>269.12941176470588</v>
      </c>
      <c r="T249" s="14">
        <v>1</v>
      </c>
      <c r="U249" s="289">
        <v>2.6</v>
      </c>
      <c r="V249" s="22">
        <f t="shared" si="121"/>
        <v>2.6</v>
      </c>
      <c r="W249" s="119">
        <f t="shared" si="122"/>
        <v>6.2608000000000006</v>
      </c>
      <c r="X249" s="162" t="s">
        <v>62</v>
      </c>
      <c r="Y249" s="289">
        <v>1</v>
      </c>
      <c r="Z249" s="119">
        <f t="shared" si="123"/>
        <v>2.4079999999999999</v>
      </c>
      <c r="AA249" s="289">
        <v>13.6</v>
      </c>
      <c r="AB249" s="164">
        <f t="shared" si="114"/>
        <v>32.748800000000003</v>
      </c>
      <c r="AC249" s="29">
        <v>9.06</v>
      </c>
      <c r="AD249" s="147">
        <f t="shared" si="124"/>
        <v>21.816479999999999</v>
      </c>
      <c r="AE249" s="29">
        <v>0.372</v>
      </c>
      <c r="AF249" s="119">
        <f t="shared" si="125"/>
        <v>0.89577599999999991</v>
      </c>
      <c r="AG249" s="31">
        <v>1.482</v>
      </c>
      <c r="AH249" s="119">
        <f t="shared" si="126"/>
        <v>3.5686559999999998</v>
      </c>
      <c r="AI249" s="294">
        <f t="shared" si="127"/>
        <v>15.453999999999999</v>
      </c>
      <c r="AJ249" s="22">
        <f t="shared" si="128"/>
        <v>37.213231999999998</v>
      </c>
      <c r="AK249" s="16"/>
      <c r="AL249" s="22">
        <v>1.43</v>
      </c>
      <c r="AM249" s="22">
        <f t="shared" si="129"/>
        <v>3.4434399999999998</v>
      </c>
      <c r="AN249" s="20"/>
      <c r="AO249" s="328">
        <v>0.51</v>
      </c>
      <c r="AP249" s="22">
        <f t="shared" si="130"/>
        <v>1.2280799999999998</v>
      </c>
      <c r="AQ249" s="33"/>
      <c r="AR249" s="289">
        <v>1.0999999999999999E-2</v>
      </c>
      <c r="AS249" s="294">
        <f t="shared" si="131"/>
        <v>2.6488000000000001E-2</v>
      </c>
      <c r="AT249" s="21" t="s">
        <v>62</v>
      </c>
      <c r="AU249" s="264">
        <v>0.01</v>
      </c>
      <c r="AV249" s="259">
        <f t="shared" si="132"/>
        <v>2.4080000000000001E-2</v>
      </c>
      <c r="AW249" s="21"/>
      <c r="AX249" s="289">
        <v>3.1E-2</v>
      </c>
      <c r="AY249" s="262">
        <f t="shared" si="133"/>
        <v>7.4647999999999992E-2</v>
      </c>
      <c r="AZ249" s="20"/>
      <c r="BA249" s="317">
        <v>2.4</v>
      </c>
      <c r="BB249" s="262">
        <f t="shared" si="134"/>
        <v>5.7791999999999994</v>
      </c>
      <c r="BC249" s="20"/>
      <c r="BD249" s="289">
        <v>0.09</v>
      </c>
      <c r="BE249" s="119">
        <f t="shared" si="135"/>
        <v>0.21672</v>
      </c>
      <c r="BF249" s="20"/>
      <c r="BG249" s="289">
        <v>0.01</v>
      </c>
      <c r="BH249" s="43">
        <f t="shared" si="136"/>
        <v>2.4080000000000001E-2</v>
      </c>
      <c r="BI249" s="21" t="s">
        <v>62</v>
      </c>
      <c r="BJ249" s="289">
        <v>0.01</v>
      </c>
      <c r="BK249" s="119">
        <f t="shared" si="137"/>
        <v>2.4080000000000001E-2</v>
      </c>
      <c r="BL249" s="20"/>
      <c r="BM249" s="289">
        <v>1.2</v>
      </c>
      <c r="BN249" s="119">
        <f t="shared" si="138"/>
        <v>2.8895999999999997</v>
      </c>
      <c r="BO249" s="18" t="s">
        <v>141</v>
      </c>
      <c r="BP249" s="183" t="s">
        <v>118</v>
      </c>
      <c r="BQ249" s="184"/>
      <c r="BR249" s="6"/>
    </row>
    <row r="250" spans="1:71" ht="15" customHeight="1" x14ac:dyDescent="0.25">
      <c r="A250" s="194">
        <f t="shared" si="112"/>
        <v>42972</v>
      </c>
      <c r="B250" s="182">
        <v>3038</v>
      </c>
      <c r="C250" s="44">
        <v>25.78</v>
      </c>
      <c r="D250" s="59">
        <v>7.85</v>
      </c>
      <c r="E250" s="14">
        <v>1</v>
      </c>
      <c r="F250" s="15">
        <v>400</v>
      </c>
      <c r="G250" s="22">
        <f t="shared" si="115"/>
        <v>400</v>
      </c>
      <c r="H250" s="119">
        <f t="shared" si="116"/>
        <v>1215.2</v>
      </c>
      <c r="I250" s="14">
        <v>1</v>
      </c>
      <c r="J250" s="15">
        <v>305</v>
      </c>
      <c r="K250" s="15">
        <f t="shared" si="117"/>
        <v>305</v>
      </c>
      <c r="L250" s="125">
        <f t="shared" si="118"/>
        <v>926.59</v>
      </c>
      <c r="M250" s="16">
        <v>68</v>
      </c>
      <c r="N250" s="119">
        <f t="shared" si="119"/>
        <v>206.584</v>
      </c>
      <c r="O250" s="29">
        <v>87.5</v>
      </c>
      <c r="P250" s="22">
        <v>95.2</v>
      </c>
      <c r="Q250" s="15">
        <v>93</v>
      </c>
      <c r="R250" s="15">
        <f t="shared" si="120"/>
        <v>82.795698924731212</v>
      </c>
      <c r="S250" s="119">
        <f t="shared" si="113"/>
        <v>251.53333333333342</v>
      </c>
      <c r="T250" s="14">
        <v>1</v>
      </c>
      <c r="U250" s="289">
        <v>1.5</v>
      </c>
      <c r="V250" s="22">
        <f t="shared" si="121"/>
        <v>1.5</v>
      </c>
      <c r="W250" s="119">
        <f t="shared" si="122"/>
        <v>4.5570000000000004</v>
      </c>
      <c r="X250" s="162"/>
      <c r="Y250" s="289">
        <v>0.7</v>
      </c>
      <c r="Z250" s="119">
        <f t="shared" si="123"/>
        <v>2.1265999999999998</v>
      </c>
      <c r="AA250" s="289">
        <v>7.2</v>
      </c>
      <c r="AB250" s="164">
        <f t="shared" si="114"/>
        <v>21.873600000000003</v>
      </c>
      <c r="AC250" s="29">
        <v>2.74</v>
      </c>
      <c r="AD250" s="147">
        <f t="shared" si="124"/>
        <v>8.3241200000000006</v>
      </c>
      <c r="AE250" s="29">
        <v>0.1</v>
      </c>
      <c r="AF250" s="119">
        <f t="shared" si="125"/>
        <v>0.30380000000000001</v>
      </c>
      <c r="AG250" s="31">
        <v>0.2</v>
      </c>
      <c r="AH250" s="119">
        <f t="shared" si="126"/>
        <v>0.60760000000000003</v>
      </c>
      <c r="AI250" s="294">
        <f t="shared" si="127"/>
        <v>7.5</v>
      </c>
      <c r="AJ250" s="22">
        <f t="shared" si="128"/>
        <v>22.785</v>
      </c>
      <c r="AK250" s="16"/>
      <c r="AL250" s="289">
        <v>0.33</v>
      </c>
      <c r="AM250" s="22">
        <f t="shared" si="129"/>
        <v>1.00254</v>
      </c>
      <c r="AN250" s="20"/>
      <c r="AO250" s="328">
        <v>0.31</v>
      </c>
      <c r="AP250" s="22">
        <f t="shared" si="130"/>
        <v>0.94177999999999995</v>
      </c>
      <c r="AQ250" s="33"/>
      <c r="AR250" s="289">
        <v>6.0000000000000001E-3</v>
      </c>
      <c r="AS250" s="294">
        <f t="shared" si="131"/>
        <v>1.8228000000000001E-2</v>
      </c>
      <c r="AT250" s="21" t="s">
        <v>62</v>
      </c>
      <c r="AU250" s="264">
        <v>0.01</v>
      </c>
      <c r="AV250" s="260">
        <f t="shared" si="132"/>
        <v>3.0379999999999997E-2</v>
      </c>
      <c r="AW250" s="21"/>
      <c r="AX250" s="289">
        <v>1.7999999999999999E-2</v>
      </c>
      <c r="AY250" s="263">
        <f t="shared" si="133"/>
        <v>5.4683999999999996E-2</v>
      </c>
      <c r="AZ250" s="20"/>
      <c r="BA250" s="317">
        <v>1.8</v>
      </c>
      <c r="BB250" s="263">
        <f t="shared" si="134"/>
        <v>5.4684000000000008</v>
      </c>
      <c r="BC250" s="20"/>
      <c r="BD250" s="289">
        <v>0.06</v>
      </c>
      <c r="BE250" s="119">
        <f t="shared" si="135"/>
        <v>0.18228</v>
      </c>
      <c r="BF250" s="20" t="s">
        <v>62</v>
      </c>
      <c r="BG250" s="289">
        <v>0.01</v>
      </c>
      <c r="BH250" s="43">
        <f t="shared" si="136"/>
        <v>3.0379999999999997E-2</v>
      </c>
      <c r="BI250" s="21" t="s">
        <v>62</v>
      </c>
      <c r="BJ250" s="289">
        <v>0.01</v>
      </c>
      <c r="BK250" s="119">
        <f t="shared" si="137"/>
        <v>3.0379999999999997E-2</v>
      </c>
      <c r="BL250" s="20"/>
      <c r="BM250" s="289">
        <v>0.64</v>
      </c>
      <c r="BN250" s="119">
        <f t="shared" si="138"/>
        <v>1.9443199999999998</v>
      </c>
      <c r="BO250" s="18" t="s">
        <v>141</v>
      </c>
      <c r="BP250" s="183" t="s">
        <v>118</v>
      </c>
      <c r="BQ250" s="184"/>
      <c r="BR250" s="6"/>
    </row>
    <row r="251" spans="1:71" ht="15" customHeight="1" x14ac:dyDescent="0.25">
      <c r="A251" s="194">
        <f t="shared" si="112"/>
        <v>42973</v>
      </c>
      <c r="B251" s="182">
        <v>1760</v>
      </c>
      <c r="C251" s="44">
        <v>25.53</v>
      </c>
      <c r="D251" s="59">
        <v>7.88</v>
      </c>
      <c r="E251" s="14">
        <v>1</v>
      </c>
      <c r="F251" s="15">
        <v>242</v>
      </c>
      <c r="G251" s="22">
        <f t="shared" si="115"/>
        <v>242</v>
      </c>
      <c r="H251" s="119">
        <f t="shared" si="116"/>
        <v>425.92</v>
      </c>
      <c r="I251" s="14">
        <v>1</v>
      </c>
      <c r="J251" s="15">
        <v>149</v>
      </c>
      <c r="K251" s="15">
        <f t="shared" si="117"/>
        <v>149</v>
      </c>
      <c r="L251" s="125">
        <f t="shared" si="118"/>
        <v>262.24</v>
      </c>
      <c r="M251" s="16">
        <v>29</v>
      </c>
      <c r="N251" s="119">
        <f t="shared" si="119"/>
        <v>51.04</v>
      </c>
      <c r="O251" s="29">
        <v>86.7</v>
      </c>
      <c r="P251" s="22">
        <v>92.7</v>
      </c>
      <c r="Q251" s="15">
        <v>92</v>
      </c>
      <c r="R251" s="15">
        <f t="shared" si="120"/>
        <v>65.217391304347828</v>
      </c>
      <c r="S251" s="119">
        <f t="shared" si="113"/>
        <v>114.78260869565217</v>
      </c>
      <c r="T251" s="14">
        <v>1</v>
      </c>
      <c r="U251" s="289">
        <v>1.6</v>
      </c>
      <c r="V251" s="22">
        <f t="shared" si="121"/>
        <v>1.6</v>
      </c>
      <c r="W251" s="119">
        <f t="shared" si="122"/>
        <v>2.8159999999999998</v>
      </c>
      <c r="X251" s="162"/>
      <c r="Y251" s="289">
        <v>1.3</v>
      </c>
      <c r="Z251" s="119">
        <f t="shared" si="123"/>
        <v>2.2879999999999998</v>
      </c>
      <c r="AA251" s="289">
        <v>7.6</v>
      </c>
      <c r="AB251" s="164">
        <f t="shared" si="114"/>
        <v>13.375999999999999</v>
      </c>
      <c r="AC251" s="29">
        <v>5.49</v>
      </c>
      <c r="AD251" s="147">
        <f t="shared" si="124"/>
        <v>9.6623999999999999</v>
      </c>
      <c r="AE251" s="29">
        <v>0.32200000000000001</v>
      </c>
      <c r="AF251" s="119">
        <f t="shared" si="125"/>
        <v>0.56672</v>
      </c>
      <c r="AG251" s="31">
        <v>1.546</v>
      </c>
      <c r="AH251" s="119">
        <f t="shared" si="126"/>
        <v>2.7209599999999998</v>
      </c>
      <c r="AI251" s="294">
        <f t="shared" si="127"/>
        <v>9.468</v>
      </c>
      <c r="AJ251" s="22">
        <f t="shared" si="128"/>
        <v>16.663679999999999</v>
      </c>
      <c r="AK251" s="16"/>
      <c r="AL251" s="289">
        <v>0.5</v>
      </c>
      <c r="AM251" s="22">
        <f t="shared" si="129"/>
        <v>0.88</v>
      </c>
      <c r="AN251" s="20"/>
      <c r="AO251" s="328">
        <v>0.31</v>
      </c>
      <c r="AP251" s="22">
        <f t="shared" si="130"/>
        <v>0.54559999999999997</v>
      </c>
      <c r="AQ251" s="33"/>
      <c r="AR251" s="289">
        <v>6.0000000000000001E-3</v>
      </c>
      <c r="AS251" s="294">
        <f t="shared" si="131"/>
        <v>1.056E-2</v>
      </c>
      <c r="AT251" s="21" t="s">
        <v>62</v>
      </c>
      <c r="AU251" s="264">
        <v>0.01</v>
      </c>
      <c r="AV251" s="259">
        <f t="shared" si="132"/>
        <v>1.7600000000000001E-2</v>
      </c>
      <c r="AW251" s="21"/>
      <c r="AX251" s="289">
        <v>1.4999999999999999E-2</v>
      </c>
      <c r="AY251" s="262">
        <f t="shared" si="133"/>
        <v>2.64E-2</v>
      </c>
      <c r="AZ251" s="20"/>
      <c r="BA251" s="317">
        <v>0.9</v>
      </c>
      <c r="BB251" s="262">
        <f t="shared" si="134"/>
        <v>1.5840000000000001</v>
      </c>
      <c r="BC251" s="20"/>
      <c r="BD251" s="289">
        <v>0.06</v>
      </c>
      <c r="BE251" s="119">
        <f t="shared" si="135"/>
        <v>0.1056</v>
      </c>
      <c r="BF251" s="20" t="s">
        <v>62</v>
      </c>
      <c r="BG251" s="289">
        <v>0.01</v>
      </c>
      <c r="BH251" s="43">
        <f t="shared" si="136"/>
        <v>1.7600000000000001E-2</v>
      </c>
      <c r="BI251" s="21" t="s">
        <v>62</v>
      </c>
      <c r="BJ251" s="289">
        <v>0.01</v>
      </c>
      <c r="BK251" s="119">
        <f t="shared" si="137"/>
        <v>1.7600000000000001E-2</v>
      </c>
      <c r="BL251" s="20"/>
      <c r="BM251" s="289">
        <v>0.65</v>
      </c>
      <c r="BN251" s="119">
        <f t="shared" si="138"/>
        <v>1.1439999999999999</v>
      </c>
      <c r="BO251" s="18" t="s">
        <v>141</v>
      </c>
      <c r="BP251" s="183" t="s">
        <v>118</v>
      </c>
      <c r="BQ251" s="184"/>
      <c r="BR251" s="6"/>
    </row>
    <row r="252" spans="1:71" ht="15" customHeight="1" x14ac:dyDescent="0.25">
      <c r="A252" s="194">
        <f t="shared" si="112"/>
        <v>42974</v>
      </c>
      <c r="B252" s="182">
        <v>1029</v>
      </c>
      <c r="C252" s="44">
        <v>23.54</v>
      </c>
      <c r="D252" s="59">
        <v>8.0500000000000007</v>
      </c>
      <c r="E252" s="14">
        <v>1</v>
      </c>
      <c r="F252" s="15">
        <v>177</v>
      </c>
      <c r="G252" s="22">
        <f t="shared" si="115"/>
        <v>177</v>
      </c>
      <c r="H252" s="119">
        <f t="shared" si="116"/>
        <v>182.13300000000001</v>
      </c>
      <c r="I252" s="14">
        <v>1</v>
      </c>
      <c r="J252" s="15">
        <v>120</v>
      </c>
      <c r="K252" s="15">
        <f t="shared" si="117"/>
        <v>120</v>
      </c>
      <c r="L252" s="125">
        <f t="shared" si="118"/>
        <v>123.48</v>
      </c>
      <c r="M252" s="16">
        <v>16</v>
      </c>
      <c r="N252" s="119">
        <f t="shared" si="119"/>
        <v>16.463999999999999</v>
      </c>
      <c r="O252" s="29">
        <v>89.5</v>
      </c>
      <c r="P252" s="22">
        <v>94.8</v>
      </c>
      <c r="Q252" s="15">
        <v>89</v>
      </c>
      <c r="R252" s="15">
        <f t="shared" si="120"/>
        <v>59.550561797752778</v>
      </c>
      <c r="S252" s="119">
        <f t="shared" si="113"/>
        <v>61.27752808988761</v>
      </c>
      <c r="T252" s="14">
        <v>1</v>
      </c>
      <c r="U252" s="289">
        <v>1.9</v>
      </c>
      <c r="V252" s="22">
        <f t="shared" si="121"/>
        <v>1.9</v>
      </c>
      <c r="W252" s="119">
        <f t="shared" si="122"/>
        <v>1.9550999999999998</v>
      </c>
      <c r="X252" s="162" t="s">
        <v>62</v>
      </c>
      <c r="Y252" s="289">
        <v>1</v>
      </c>
      <c r="Z252" s="119">
        <f t="shared" si="123"/>
        <v>1.0289999999999999</v>
      </c>
      <c r="AA252" s="289">
        <v>4.0999999999999996</v>
      </c>
      <c r="AB252" s="164">
        <f t="shared" si="114"/>
        <v>4.2188999999999997</v>
      </c>
      <c r="AC252" s="29">
        <v>2.73</v>
      </c>
      <c r="AD252" s="147">
        <f t="shared" si="124"/>
        <v>2.8091699999999999</v>
      </c>
      <c r="AE252" s="29">
        <v>0.43099999999999999</v>
      </c>
      <c r="AF252" s="119">
        <f t="shared" si="125"/>
        <v>0.44349899999999998</v>
      </c>
      <c r="AG252" s="31">
        <v>2.9390000000000001</v>
      </c>
      <c r="AH252" s="119">
        <f t="shared" si="126"/>
        <v>3.0242310000000003</v>
      </c>
      <c r="AI252" s="294">
        <f t="shared" si="127"/>
        <v>7.47</v>
      </c>
      <c r="AJ252" s="22">
        <f t="shared" si="128"/>
        <v>7.6866300000000001</v>
      </c>
      <c r="AK252" s="16"/>
      <c r="AL252" s="289">
        <v>1.6</v>
      </c>
      <c r="AM252" s="22">
        <f t="shared" si="129"/>
        <v>1.6464000000000001</v>
      </c>
      <c r="AN252" s="20"/>
      <c r="AO252" s="328">
        <v>0.33</v>
      </c>
      <c r="AP252" s="22">
        <f t="shared" si="130"/>
        <v>0.33956999999999998</v>
      </c>
      <c r="AQ252" s="33"/>
      <c r="AR252" s="289">
        <v>7.0000000000000001E-3</v>
      </c>
      <c r="AS252" s="294">
        <f t="shared" si="131"/>
        <v>7.2030000000000002E-3</v>
      </c>
      <c r="AT252" s="21" t="s">
        <v>62</v>
      </c>
      <c r="AU252" s="264">
        <v>0.01</v>
      </c>
      <c r="AV252" s="260">
        <f t="shared" si="132"/>
        <v>1.0290000000000001E-2</v>
      </c>
      <c r="AW252" s="21"/>
      <c r="AX252" s="289">
        <v>1.7000000000000001E-2</v>
      </c>
      <c r="AY252" s="263">
        <f t="shared" si="133"/>
        <v>1.7493000000000002E-2</v>
      </c>
      <c r="AZ252" s="20"/>
      <c r="BA252" s="317">
        <v>1.3</v>
      </c>
      <c r="BB252" s="263">
        <f t="shared" si="134"/>
        <v>1.3377000000000001</v>
      </c>
      <c r="BC252" s="20"/>
      <c r="BD252" s="289">
        <v>0.05</v>
      </c>
      <c r="BE252" s="119">
        <f t="shared" si="135"/>
        <v>5.1450000000000003E-2</v>
      </c>
      <c r="BF252" s="20" t="s">
        <v>62</v>
      </c>
      <c r="BG252" s="289">
        <v>0.01</v>
      </c>
      <c r="BH252" s="43">
        <f t="shared" si="136"/>
        <v>1.0290000000000001E-2</v>
      </c>
      <c r="BI252" s="21"/>
      <c r="BJ252" s="289">
        <v>0.01</v>
      </c>
      <c r="BK252" s="119">
        <f t="shared" si="137"/>
        <v>1.0290000000000001E-2</v>
      </c>
      <c r="BL252" s="20"/>
      <c r="BM252" s="289">
        <v>0.94</v>
      </c>
      <c r="BN252" s="119">
        <f t="shared" si="138"/>
        <v>0.96726000000000001</v>
      </c>
      <c r="BO252" s="18" t="s">
        <v>141</v>
      </c>
      <c r="BP252" s="183" t="s">
        <v>118</v>
      </c>
      <c r="BQ252" s="184"/>
      <c r="BR252" s="6"/>
    </row>
    <row r="253" spans="1:71" ht="15" customHeight="1" x14ac:dyDescent="0.25">
      <c r="A253" s="194">
        <f t="shared" si="112"/>
        <v>42975</v>
      </c>
      <c r="B253" s="182">
        <v>3006</v>
      </c>
      <c r="C253" s="44">
        <v>24.43</v>
      </c>
      <c r="D253" s="59">
        <v>7.9</v>
      </c>
      <c r="E253" s="14">
        <v>1</v>
      </c>
      <c r="F253" s="15">
        <v>685</v>
      </c>
      <c r="G253" s="22">
        <f t="shared" si="115"/>
        <v>685</v>
      </c>
      <c r="H253" s="119">
        <f t="shared" si="116"/>
        <v>2059.11</v>
      </c>
      <c r="I253" s="14">
        <v>1</v>
      </c>
      <c r="J253" s="15">
        <v>589</v>
      </c>
      <c r="K253" s="15">
        <f t="shared" si="117"/>
        <v>589</v>
      </c>
      <c r="L253" s="125">
        <f t="shared" si="118"/>
        <v>1770.5340000000001</v>
      </c>
      <c r="M253" s="16">
        <v>160</v>
      </c>
      <c r="N253" s="119">
        <f t="shared" si="119"/>
        <v>480.96</v>
      </c>
      <c r="O253" s="29">
        <v>84.7</v>
      </c>
      <c r="P253" s="22">
        <v>94.9</v>
      </c>
      <c r="Q253" s="15">
        <v>93</v>
      </c>
      <c r="R253" s="15">
        <f t="shared" si="120"/>
        <v>109.67741935483875</v>
      </c>
      <c r="S253" s="119">
        <f t="shared" si="113"/>
        <v>329.69032258064527</v>
      </c>
      <c r="T253" s="14">
        <v>1</v>
      </c>
      <c r="U253" s="289">
        <v>2.1</v>
      </c>
      <c r="V253" s="22">
        <f t="shared" si="121"/>
        <v>2.1</v>
      </c>
      <c r="W253" s="119">
        <f t="shared" si="122"/>
        <v>6.3126000000000007</v>
      </c>
      <c r="X253" s="162"/>
      <c r="Y253" s="289">
        <v>0.8</v>
      </c>
      <c r="Z253" s="119">
        <f t="shared" si="123"/>
        <v>2.4048000000000003</v>
      </c>
      <c r="AA253" s="289">
        <v>15.5</v>
      </c>
      <c r="AB253" s="164">
        <f t="shared" si="114"/>
        <v>46.593000000000004</v>
      </c>
      <c r="AC253" s="29">
        <v>8.31</v>
      </c>
      <c r="AD253" s="147">
        <f t="shared" si="124"/>
        <v>24.979860000000002</v>
      </c>
      <c r="AE253" s="29">
        <v>0.19400000000000001</v>
      </c>
      <c r="AF253" s="119">
        <f t="shared" si="125"/>
        <v>0.58316400000000002</v>
      </c>
      <c r="AG253" s="31">
        <v>0.626</v>
      </c>
      <c r="AH253" s="119">
        <f t="shared" si="126"/>
        <v>1.881756</v>
      </c>
      <c r="AI253" s="294">
        <f t="shared" si="127"/>
        <v>16.32</v>
      </c>
      <c r="AJ253" s="22">
        <f t="shared" si="128"/>
        <v>49.057919999999996</v>
      </c>
      <c r="AK253" s="16"/>
      <c r="AL253" s="289">
        <v>0.74</v>
      </c>
      <c r="AM253" s="22">
        <f t="shared" si="129"/>
        <v>2.22444</v>
      </c>
      <c r="AN253" s="20"/>
      <c r="AO253" s="328">
        <v>0.42</v>
      </c>
      <c r="AP253" s="22">
        <f t="shared" si="130"/>
        <v>1.2625200000000001</v>
      </c>
      <c r="AQ253" s="33"/>
      <c r="AR253" s="289">
        <v>8.9999999999999993E-3</v>
      </c>
      <c r="AS253" s="294">
        <f t="shared" si="131"/>
        <v>2.7053999999999998E-2</v>
      </c>
      <c r="AT253" s="21" t="s">
        <v>62</v>
      </c>
      <c r="AU253" s="264">
        <v>0.01</v>
      </c>
      <c r="AV253" s="259">
        <f t="shared" si="132"/>
        <v>3.0060000000000003E-2</v>
      </c>
      <c r="AW253" s="21"/>
      <c r="AX253" s="289">
        <v>2.5000000000000001E-2</v>
      </c>
      <c r="AY253" s="262">
        <f t="shared" si="133"/>
        <v>7.5150000000000008E-2</v>
      </c>
      <c r="AZ253" s="20"/>
      <c r="BA253" s="317">
        <v>2.8</v>
      </c>
      <c r="BB253" s="262">
        <f t="shared" si="134"/>
        <v>8.4167999999999985</v>
      </c>
      <c r="BC253" s="20"/>
      <c r="BD253" s="289">
        <v>0.11</v>
      </c>
      <c r="BE253" s="119">
        <f t="shared" si="135"/>
        <v>0.33066000000000001</v>
      </c>
      <c r="BF253" s="20"/>
      <c r="BG253" s="289">
        <v>0.01</v>
      </c>
      <c r="BH253" s="43">
        <f t="shared" si="136"/>
        <v>3.0060000000000003E-2</v>
      </c>
      <c r="BI253" s="21" t="s">
        <v>62</v>
      </c>
      <c r="BJ253" s="289">
        <v>0.01</v>
      </c>
      <c r="BK253" s="119">
        <f t="shared" si="137"/>
        <v>3.0060000000000003E-2</v>
      </c>
      <c r="BL253" s="20"/>
      <c r="BM253" s="289">
        <v>0.99</v>
      </c>
      <c r="BN253" s="119">
        <f t="shared" si="138"/>
        <v>2.97594</v>
      </c>
      <c r="BO253" s="18" t="s">
        <v>141</v>
      </c>
      <c r="BP253" s="183" t="s">
        <v>118</v>
      </c>
      <c r="BQ253" s="184"/>
      <c r="BR253" s="6"/>
    </row>
    <row r="254" spans="1:71" ht="15" customHeight="1" x14ac:dyDescent="0.25">
      <c r="A254" s="194">
        <f t="shared" si="112"/>
        <v>42976</v>
      </c>
      <c r="B254" s="182">
        <v>3322</v>
      </c>
      <c r="C254" s="44">
        <v>26</v>
      </c>
      <c r="D254" s="59">
        <v>7.72</v>
      </c>
      <c r="E254" s="14">
        <v>1</v>
      </c>
      <c r="F254" s="15">
        <v>670</v>
      </c>
      <c r="G254" s="22">
        <f t="shared" si="115"/>
        <v>670</v>
      </c>
      <c r="H254" s="119">
        <f t="shared" si="116"/>
        <v>2225.7399999999998</v>
      </c>
      <c r="I254" s="14">
        <v>1</v>
      </c>
      <c r="J254" s="15">
        <v>597</v>
      </c>
      <c r="K254" s="15">
        <f t="shared" si="117"/>
        <v>597</v>
      </c>
      <c r="L254" s="125">
        <f t="shared" si="118"/>
        <v>1983.2339999999999</v>
      </c>
      <c r="M254" s="16">
        <v>143</v>
      </c>
      <c r="N254" s="119">
        <f t="shared" si="119"/>
        <v>475.04599999999999</v>
      </c>
      <c r="O254" s="29">
        <v>86.8</v>
      </c>
      <c r="P254" s="22">
        <v>99</v>
      </c>
      <c r="Q254" s="15">
        <v>92</v>
      </c>
      <c r="R254" s="15">
        <f t="shared" si="120"/>
        <v>132.60869565217396</v>
      </c>
      <c r="S254" s="119">
        <f t="shared" si="113"/>
        <v>440.52608695652191</v>
      </c>
      <c r="T254" s="14">
        <v>1</v>
      </c>
      <c r="U254" s="289">
        <v>1.7</v>
      </c>
      <c r="V254" s="22">
        <f t="shared" si="121"/>
        <v>1.7</v>
      </c>
      <c r="W254" s="119">
        <f t="shared" si="122"/>
        <v>5.6473999999999993</v>
      </c>
      <c r="X254" s="162"/>
      <c r="Y254" s="289">
        <v>1.3</v>
      </c>
      <c r="Z254" s="119">
        <f t="shared" si="123"/>
        <v>4.3186</v>
      </c>
      <c r="AA254" s="289">
        <v>18.399999999999999</v>
      </c>
      <c r="AB254" s="164">
        <f t="shared" si="114"/>
        <v>61.124799999999993</v>
      </c>
      <c r="AC254" s="29">
        <v>10.59</v>
      </c>
      <c r="AD254" s="147">
        <f t="shared" si="124"/>
        <v>35.179979999999993</v>
      </c>
      <c r="AE254" s="29">
        <v>0.1</v>
      </c>
      <c r="AF254" s="119">
        <f t="shared" si="125"/>
        <v>0.33220000000000005</v>
      </c>
      <c r="AG254" s="31">
        <v>0.2</v>
      </c>
      <c r="AH254" s="119">
        <f t="shared" si="126"/>
        <v>0.6644000000000001</v>
      </c>
      <c r="AI254" s="294">
        <f t="shared" si="127"/>
        <v>18.7</v>
      </c>
      <c r="AJ254" s="22">
        <f t="shared" si="128"/>
        <v>62.121399999999994</v>
      </c>
      <c r="AK254" s="16"/>
      <c r="AL254" s="289">
        <v>1.24</v>
      </c>
      <c r="AM254" s="22">
        <f t="shared" si="129"/>
        <v>4.1192799999999998</v>
      </c>
      <c r="AN254" s="20"/>
      <c r="AO254" s="328">
        <v>0.38</v>
      </c>
      <c r="AP254" s="22">
        <f t="shared" si="130"/>
        <v>1.2623600000000001</v>
      </c>
      <c r="AQ254" s="33"/>
      <c r="AR254" s="289">
        <v>6.0000000000000001E-3</v>
      </c>
      <c r="AS254" s="294">
        <f t="shared" si="131"/>
        <v>1.9932000000000002E-2</v>
      </c>
      <c r="AT254" s="21" t="s">
        <v>62</v>
      </c>
      <c r="AU254" s="264">
        <v>0.01</v>
      </c>
      <c r="AV254" s="260">
        <f t="shared" si="132"/>
        <v>3.322E-2</v>
      </c>
      <c r="AW254" s="21"/>
      <c r="AX254" s="289">
        <v>2.1999999999999999E-2</v>
      </c>
      <c r="AY254" s="263">
        <f t="shared" si="133"/>
        <v>7.3083999999999982E-2</v>
      </c>
      <c r="AZ254" s="20"/>
      <c r="BA254" s="317">
        <v>2</v>
      </c>
      <c r="BB254" s="263">
        <f t="shared" si="134"/>
        <v>6.6440000000000001</v>
      </c>
      <c r="BC254" s="20"/>
      <c r="BD254" s="289">
        <v>0.1</v>
      </c>
      <c r="BE254" s="119">
        <f t="shared" si="135"/>
        <v>0.33220000000000005</v>
      </c>
      <c r="BF254" s="20" t="s">
        <v>62</v>
      </c>
      <c r="BG254" s="289">
        <v>0.01</v>
      </c>
      <c r="BH254" s="43">
        <f t="shared" si="136"/>
        <v>3.322E-2</v>
      </c>
      <c r="BI254" s="21" t="s">
        <v>62</v>
      </c>
      <c r="BJ254" s="289">
        <v>0.01</v>
      </c>
      <c r="BK254" s="119">
        <f t="shared" si="137"/>
        <v>3.322E-2</v>
      </c>
      <c r="BL254" s="20"/>
      <c r="BM254" s="289">
        <v>0.76</v>
      </c>
      <c r="BN254" s="119">
        <f t="shared" si="138"/>
        <v>2.5247200000000003</v>
      </c>
      <c r="BO254" s="18" t="s">
        <v>141</v>
      </c>
      <c r="BP254" s="183" t="s">
        <v>118</v>
      </c>
      <c r="BQ254" s="184"/>
      <c r="BR254" s="6"/>
    </row>
    <row r="255" spans="1:71" ht="15" customHeight="1" x14ac:dyDescent="0.25">
      <c r="A255" s="194">
        <f t="shared" si="112"/>
        <v>42977</v>
      </c>
      <c r="B255" s="182">
        <v>3896</v>
      </c>
      <c r="C255" s="44">
        <v>26.25</v>
      </c>
      <c r="D255" s="59">
        <v>7.88</v>
      </c>
      <c r="E255" s="14">
        <v>1</v>
      </c>
      <c r="F255" s="15">
        <v>341</v>
      </c>
      <c r="G255" s="22">
        <f t="shared" si="115"/>
        <v>341</v>
      </c>
      <c r="H255" s="119">
        <f t="shared" si="116"/>
        <v>1328.5360000000001</v>
      </c>
      <c r="I255" s="14">
        <v>1</v>
      </c>
      <c r="J255" s="15">
        <v>314</v>
      </c>
      <c r="K255" s="15">
        <f t="shared" si="117"/>
        <v>314</v>
      </c>
      <c r="L255" s="125">
        <f t="shared" si="118"/>
        <v>1223.3440000000001</v>
      </c>
      <c r="M255" s="16">
        <v>49</v>
      </c>
      <c r="N255" s="119">
        <f t="shared" si="119"/>
        <v>190.904</v>
      </c>
      <c r="O255" s="29">
        <v>88.5</v>
      </c>
      <c r="P255" s="22">
        <v>94.5</v>
      </c>
      <c r="Q255" s="15">
        <v>100</v>
      </c>
      <c r="R255" s="15">
        <f t="shared" si="120"/>
        <v>60</v>
      </c>
      <c r="S255" s="119">
        <f t="shared" si="113"/>
        <v>233.76</v>
      </c>
      <c r="T255" s="14">
        <v>1</v>
      </c>
      <c r="U255" s="289">
        <v>0.8</v>
      </c>
      <c r="V255" s="22">
        <f t="shared" si="121"/>
        <v>0.8</v>
      </c>
      <c r="W255" s="119">
        <f t="shared" si="122"/>
        <v>3.1168</v>
      </c>
      <c r="X255" s="162"/>
      <c r="Y255" s="22">
        <v>0.9</v>
      </c>
      <c r="Z255" s="119">
        <f t="shared" si="123"/>
        <v>3.5064000000000002</v>
      </c>
      <c r="AA255" s="160">
        <v>10.4</v>
      </c>
      <c r="AB255" s="164">
        <f t="shared" ref="AB255:AB271" si="140">IF(B255=0,0,AA255*B255/1000)</f>
        <v>40.5184</v>
      </c>
      <c r="AC255" s="29">
        <v>5.48</v>
      </c>
      <c r="AD255" s="147">
        <f t="shared" si="124"/>
        <v>21.350080000000002</v>
      </c>
      <c r="AE255" s="29">
        <v>0.312</v>
      </c>
      <c r="AF255" s="119">
        <f t="shared" si="125"/>
        <v>1.215552</v>
      </c>
      <c r="AG255" s="31">
        <v>0.89800000000000002</v>
      </c>
      <c r="AH255" s="119">
        <f t="shared" si="126"/>
        <v>3.4986080000000004</v>
      </c>
      <c r="AI255" s="294">
        <f t="shared" si="127"/>
        <v>11.61</v>
      </c>
      <c r="AJ255" s="22">
        <f t="shared" si="128"/>
        <v>45.232559999999999</v>
      </c>
      <c r="AK255" s="16"/>
      <c r="AL255" s="289">
        <v>0.8</v>
      </c>
      <c r="AM255" s="22">
        <f t="shared" si="129"/>
        <v>3.1168</v>
      </c>
      <c r="AN255" s="20"/>
      <c r="AO255" s="328">
        <v>0.03</v>
      </c>
      <c r="AP255" s="22">
        <f t="shared" si="130"/>
        <v>0.11688</v>
      </c>
      <c r="AQ255" s="33" t="s">
        <v>62</v>
      </c>
      <c r="AR255" s="289">
        <v>5.0000000000000001E-3</v>
      </c>
      <c r="AS255" s="294">
        <f t="shared" si="131"/>
        <v>1.9480000000000001E-2</v>
      </c>
      <c r="AT255" s="21" t="s">
        <v>62</v>
      </c>
      <c r="AU255" s="264">
        <v>0.01</v>
      </c>
      <c r="AV255" s="259">
        <f t="shared" si="132"/>
        <v>3.8960000000000002E-2</v>
      </c>
      <c r="AW255" s="21" t="s">
        <v>62</v>
      </c>
      <c r="AX255" s="289">
        <v>5.0000000000000001E-3</v>
      </c>
      <c r="AY255" s="262">
        <f t="shared" si="133"/>
        <v>1.9480000000000001E-2</v>
      </c>
      <c r="AZ255" s="20"/>
      <c r="BA255" s="317">
        <v>0.25</v>
      </c>
      <c r="BB255" s="262">
        <f t="shared" si="134"/>
        <v>0.97399999999999998</v>
      </c>
      <c r="BC255" s="20"/>
      <c r="BD255" s="289">
        <v>0.05</v>
      </c>
      <c r="BE255" s="119">
        <f t="shared" si="135"/>
        <v>0.1948</v>
      </c>
      <c r="BF255" s="20" t="s">
        <v>62</v>
      </c>
      <c r="BG255" s="289">
        <v>0.01</v>
      </c>
      <c r="BH255" s="43">
        <f t="shared" si="136"/>
        <v>3.8960000000000002E-2</v>
      </c>
      <c r="BI255" s="21" t="s">
        <v>62</v>
      </c>
      <c r="BJ255" s="289">
        <v>0.01</v>
      </c>
      <c r="BK255" s="119">
        <f t="shared" si="137"/>
        <v>3.8960000000000002E-2</v>
      </c>
      <c r="BL255" s="20"/>
      <c r="BM255" s="289">
        <v>0.02</v>
      </c>
      <c r="BN255" s="119">
        <f t="shared" si="138"/>
        <v>7.7920000000000003E-2</v>
      </c>
      <c r="BO255" s="18" t="s">
        <v>141</v>
      </c>
      <c r="BP255" s="183" t="s">
        <v>118</v>
      </c>
      <c r="BQ255" s="184"/>
      <c r="BR255" s="6"/>
    </row>
    <row r="256" spans="1:71" s="349" customFormat="1" ht="15" customHeight="1" x14ac:dyDescent="0.25">
      <c r="A256" s="194">
        <f t="shared" si="112"/>
        <v>42978</v>
      </c>
      <c r="B256" s="358">
        <v>2803</v>
      </c>
      <c r="C256" s="329">
        <v>26.05</v>
      </c>
      <c r="D256" s="330">
        <v>7.93</v>
      </c>
      <c r="E256" s="331">
        <v>1</v>
      </c>
      <c r="F256" s="332">
        <v>474</v>
      </c>
      <c r="G256" s="333">
        <f t="shared" si="115"/>
        <v>474</v>
      </c>
      <c r="H256" s="334">
        <f t="shared" si="116"/>
        <v>1328.6220000000001</v>
      </c>
      <c r="I256" s="331">
        <v>1</v>
      </c>
      <c r="J256" s="332">
        <v>416</v>
      </c>
      <c r="K256" s="332">
        <f t="shared" si="117"/>
        <v>416</v>
      </c>
      <c r="L256" s="335">
        <f t="shared" si="118"/>
        <v>1166.048</v>
      </c>
      <c r="M256" s="336">
        <v>92</v>
      </c>
      <c r="N256" s="334">
        <f t="shared" si="119"/>
        <v>257.87599999999998</v>
      </c>
      <c r="O256" s="337">
        <v>89.8</v>
      </c>
      <c r="P256" s="333">
        <v>98.2</v>
      </c>
      <c r="Q256" s="332">
        <v>99</v>
      </c>
      <c r="R256" s="332">
        <f t="shared" si="120"/>
        <v>84.848484848484901</v>
      </c>
      <c r="S256" s="334">
        <f t="shared" si="113"/>
        <v>237.83030303030318</v>
      </c>
      <c r="T256" s="331">
        <v>1</v>
      </c>
      <c r="U256" s="353">
        <v>1.7</v>
      </c>
      <c r="V256" s="333">
        <f t="shared" si="121"/>
        <v>1.7</v>
      </c>
      <c r="W256" s="334">
        <f t="shared" si="122"/>
        <v>4.7650999999999994</v>
      </c>
      <c r="X256" s="338"/>
      <c r="Y256" s="333">
        <v>1</v>
      </c>
      <c r="Z256" s="119">
        <f t="shared" si="123"/>
        <v>2.8029999999999999</v>
      </c>
      <c r="AA256" s="339">
        <v>19.600000000000001</v>
      </c>
      <c r="AB256" s="340">
        <f t="shared" si="140"/>
        <v>54.938800000000001</v>
      </c>
      <c r="AC256" s="337">
        <v>9.8000000000000007</v>
      </c>
      <c r="AD256" s="147">
        <f t="shared" si="124"/>
        <v>27.4694</v>
      </c>
      <c r="AE256" s="337">
        <v>0.1</v>
      </c>
      <c r="AF256" s="119">
        <f t="shared" si="125"/>
        <v>0.28029999999999999</v>
      </c>
      <c r="AG256" s="359">
        <v>0.2</v>
      </c>
      <c r="AH256" s="119">
        <f t="shared" si="126"/>
        <v>0.56059999999999999</v>
      </c>
      <c r="AI256" s="294">
        <f t="shared" si="127"/>
        <v>19.900000000000002</v>
      </c>
      <c r="AJ256" s="333">
        <f t="shared" si="128"/>
        <v>55.779700000000005</v>
      </c>
      <c r="AK256" s="336"/>
      <c r="AL256" s="333">
        <v>0.97</v>
      </c>
      <c r="AM256" s="333">
        <f t="shared" si="129"/>
        <v>2.7189099999999997</v>
      </c>
      <c r="AN256" s="341"/>
      <c r="AO256" s="354">
        <v>0.37</v>
      </c>
      <c r="AP256" s="333">
        <f t="shared" si="130"/>
        <v>1.03711</v>
      </c>
      <c r="AQ256" s="342" t="s">
        <v>62</v>
      </c>
      <c r="AR256" s="353">
        <v>5.0000000000000001E-3</v>
      </c>
      <c r="AS256" s="294">
        <f t="shared" si="131"/>
        <v>1.4015000000000001E-2</v>
      </c>
      <c r="AT256" s="343" t="s">
        <v>62</v>
      </c>
      <c r="AU256" s="344">
        <v>0.01</v>
      </c>
      <c r="AV256" s="357">
        <f t="shared" si="132"/>
        <v>2.8030000000000003E-2</v>
      </c>
      <c r="AW256" s="343"/>
      <c r="AX256" s="353">
        <v>0.02</v>
      </c>
      <c r="AY256" s="339">
        <f t="shared" si="133"/>
        <v>5.6060000000000006E-2</v>
      </c>
      <c r="AZ256" s="341"/>
      <c r="BA256" s="317">
        <v>1.4</v>
      </c>
      <c r="BB256" s="339">
        <f t="shared" si="134"/>
        <v>3.9241999999999999</v>
      </c>
      <c r="BC256" s="341"/>
      <c r="BD256" s="353">
        <v>0.11</v>
      </c>
      <c r="BE256" s="334">
        <f t="shared" si="135"/>
        <v>0.30832999999999999</v>
      </c>
      <c r="BF256" s="341" t="s">
        <v>62</v>
      </c>
      <c r="BG256" s="353">
        <v>0.01</v>
      </c>
      <c r="BH256" s="345">
        <f t="shared" si="136"/>
        <v>2.8030000000000003E-2</v>
      </c>
      <c r="BI256" s="343"/>
      <c r="BJ256" s="353">
        <v>0.01</v>
      </c>
      <c r="BK256" s="334">
        <f t="shared" si="137"/>
        <v>2.8030000000000003E-2</v>
      </c>
      <c r="BL256" s="341"/>
      <c r="BM256" s="353">
        <v>0.67</v>
      </c>
      <c r="BN256" s="334">
        <f t="shared" si="138"/>
        <v>1.8780100000000002</v>
      </c>
      <c r="BO256" s="18" t="s">
        <v>141</v>
      </c>
      <c r="BP256" s="183" t="s">
        <v>118</v>
      </c>
      <c r="BQ256" s="346"/>
      <c r="BR256" s="347"/>
      <c r="BS256" s="348"/>
    </row>
    <row r="257" spans="1:16384" ht="15" customHeight="1" x14ac:dyDescent="0.25">
      <c r="A257" s="194">
        <f t="shared" si="112"/>
        <v>42979</v>
      </c>
      <c r="B257" s="182">
        <v>2428</v>
      </c>
      <c r="C257" s="44">
        <v>26.15</v>
      </c>
      <c r="D257" s="59">
        <v>7.83</v>
      </c>
      <c r="E257" s="14">
        <v>1</v>
      </c>
      <c r="F257" s="15">
        <v>466</v>
      </c>
      <c r="G257" s="22">
        <f t="shared" si="115"/>
        <v>466</v>
      </c>
      <c r="H257" s="119">
        <f t="shared" si="116"/>
        <v>1131.4480000000001</v>
      </c>
      <c r="I257" s="14">
        <v>1</v>
      </c>
      <c r="J257" s="15">
        <v>417</v>
      </c>
      <c r="K257" s="15">
        <f t="shared" si="117"/>
        <v>417</v>
      </c>
      <c r="L257" s="125">
        <f t="shared" si="118"/>
        <v>1012.476</v>
      </c>
      <c r="M257" s="16">
        <v>120</v>
      </c>
      <c r="N257" s="334">
        <f t="shared" si="119"/>
        <v>291.36</v>
      </c>
      <c r="O257" s="29">
        <v>91.6</v>
      </c>
      <c r="P257" s="22">
        <v>98.2</v>
      </c>
      <c r="Q257" s="15">
        <v>97</v>
      </c>
      <c r="R257" s="15">
        <f t="shared" si="120"/>
        <v>68.041237113402147</v>
      </c>
      <c r="S257" s="119">
        <f t="shared" si="113"/>
        <v>165.20412371134043</v>
      </c>
      <c r="T257" s="14">
        <v>1</v>
      </c>
      <c r="U257" s="22">
        <v>2.2000000000000002</v>
      </c>
      <c r="V257" s="22">
        <f t="shared" si="121"/>
        <v>2.2000000000000002</v>
      </c>
      <c r="W257" s="119">
        <f t="shared" si="122"/>
        <v>5.3416000000000006</v>
      </c>
      <c r="X257" s="162"/>
      <c r="Y257" s="22">
        <v>1.3</v>
      </c>
      <c r="Z257" s="119">
        <f t="shared" ref="Z257:Z272" si="141">IF(B257=0,0,Y257*B257/1000)</f>
        <v>3.1564000000000001</v>
      </c>
      <c r="AA257" s="160">
        <v>13.7</v>
      </c>
      <c r="AB257" s="164">
        <f t="shared" si="140"/>
        <v>33.263599999999997</v>
      </c>
      <c r="AC257" s="29">
        <v>7.42</v>
      </c>
      <c r="AD257" s="147">
        <f t="shared" ref="AD257:AD272" si="142">IF(B257=0,0,AC257*B257/1000)</f>
        <v>18.015759999999997</v>
      </c>
      <c r="AE257" s="29">
        <v>0.1</v>
      </c>
      <c r="AF257" s="119">
        <f t="shared" ref="AF257:AF272" si="143">IF(B257=0,0,AE257*B257/1000)</f>
        <v>0.24280000000000002</v>
      </c>
      <c r="AG257" s="31">
        <v>0.2</v>
      </c>
      <c r="AH257" s="119">
        <f t="shared" ref="AH257:AH272" si="144">IF(B257=0,0,AG257*B257/1000)</f>
        <v>0.48560000000000003</v>
      </c>
      <c r="AI257" s="294">
        <v>15.75</v>
      </c>
      <c r="AJ257" s="22">
        <f t="shared" si="128"/>
        <v>38.241</v>
      </c>
      <c r="AK257" s="16"/>
      <c r="AL257" s="22">
        <v>2.52</v>
      </c>
      <c r="AM257" s="22">
        <f t="shared" si="129"/>
        <v>6.1185600000000004</v>
      </c>
      <c r="AN257" s="20"/>
      <c r="AO257" s="22">
        <v>0.42</v>
      </c>
      <c r="AP257" s="22">
        <f t="shared" si="130"/>
        <v>1.01976</v>
      </c>
      <c r="AQ257" s="33"/>
      <c r="AR257" s="22">
        <v>5.0000000000000001E-3</v>
      </c>
      <c r="AS257" s="22">
        <f t="shared" ref="AS257:AS272" si="145">IF(B257=0,0,AR257*B257/1000)</f>
        <v>1.214E-2</v>
      </c>
      <c r="AT257" s="21" t="s">
        <v>62</v>
      </c>
      <c r="AU257" s="264">
        <v>0.01</v>
      </c>
      <c r="AV257" s="259">
        <f t="shared" si="132"/>
        <v>2.4279999999999999E-2</v>
      </c>
      <c r="AW257" s="21"/>
      <c r="AX257" s="267">
        <v>6.5000000000000002E-2</v>
      </c>
      <c r="AY257" s="262">
        <f t="shared" si="133"/>
        <v>0.15781999999999999</v>
      </c>
      <c r="AZ257" s="20"/>
      <c r="BA257" s="317">
        <v>1.2</v>
      </c>
      <c r="BB257" s="262">
        <f t="shared" si="134"/>
        <v>2.9135999999999997</v>
      </c>
      <c r="BC257" s="20"/>
      <c r="BD257" s="36">
        <v>0.08</v>
      </c>
      <c r="BE257" s="119">
        <f t="shared" si="135"/>
        <v>0.19424</v>
      </c>
      <c r="BF257" s="20" t="s">
        <v>62</v>
      </c>
      <c r="BG257" s="32">
        <v>0.01</v>
      </c>
      <c r="BH257" s="43">
        <f t="shared" si="136"/>
        <v>2.4279999999999999E-2</v>
      </c>
      <c r="BI257" s="21" t="s">
        <v>62</v>
      </c>
      <c r="BJ257" s="34">
        <v>0.01</v>
      </c>
      <c r="BK257" s="119">
        <f t="shared" si="137"/>
        <v>2.4279999999999999E-2</v>
      </c>
      <c r="BL257" s="20"/>
      <c r="BM257" s="36">
        <v>0.68</v>
      </c>
      <c r="BN257" s="119">
        <f t="shared" si="138"/>
        <v>1.6510400000000003</v>
      </c>
      <c r="BO257" s="18" t="s">
        <v>141</v>
      </c>
      <c r="BP257" s="183" t="s">
        <v>118</v>
      </c>
      <c r="BQ257" s="184"/>
      <c r="BR257" s="6"/>
    </row>
    <row r="258" spans="1:16384" ht="15" customHeight="1" x14ac:dyDescent="0.25">
      <c r="A258" s="194">
        <f t="shared" si="112"/>
        <v>42980</v>
      </c>
      <c r="B258" s="182">
        <v>1739</v>
      </c>
      <c r="C258" s="44">
        <v>25.87</v>
      </c>
      <c r="D258" s="59">
        <v>7.98</v>
      </c>
      <c r="E258" s="14">
        <v>1</v>
      </c>
      <c r="F258" s="15">
        <v>443</v>
      </c>
      <c r="G258" s="22">
        <f t="shared" si="115"/>
        <v>443</v>
      </c>
      <c r="H258" s="119">
        <f t="shared" si="116"/>
        <v>770.37699999999995</v>
      </c>
      <c r="I258" s="14">
        <v>1</v>
      </c>
      <c r="J258" s="15">
        <v>408</v>
      </c>
      <c r="K258" s="15">
        <f t="shared" si="117"/>
        <v>408</v>
      </c>
      <c r="L258" s="125">
        <f t="shared" si="118"/>
        <v>709.51199999999994</v>
      </c>
      <c r="M258" s="16">
        <v>128</v>
      </c>
      <c r="N258" s="334">
        <f t="shared" si="119"/>
        <v>222.59200000000001</v>
      </c>
      <c r="O258" s="29">
        <v>89.4</v>
      </c>
      <c r="P258" s="22">
        <v>95.6</v>
      </c>
      <c r="Q258" s="15">
        <v>93</v>
      </c>
      <c r="R258" s="15">
        <f t="shared" si="120"/>
        <v>66.666666666666544</v>
      </c>
      <c r="S258" s="119">
        <f t="shared" si="113"/>
        <v>115.93333333333312</v>
      </c>
      <c r="T258" s="14">
        <v>1</v>
      </c>
      <c r="U258" s="22">
        <v>1.8</v>
      </c>
      <c r="V258" s="22">
        <f t="shared" si="121"/>
        <v>1.8</v>
      </c>
      <c r="W258" s="119">
        <f t="shared" si="122"/>
        <v>3.1302000000000003</v>
      </c>
      <c r="X258" s="162"/>
      <c r="Y258" s="22">
        <v>1.2</v>
      </c>
      <c r="Z258" s="119">
        <f t="shared" si="141"/>
        <v>2.0867999999999998</v>
      </c>
      <c r="AA258" s="160">
        <v>10.9</v>
      </c>
      <c r="AB258" s="164">
        <f t="shared" si="140"/>
        <v>18.955100000000002</v>
      </c>
      <c r="AC258" s="29">
        <v>3.63</v>
      </c>
      <c r="AD258" s="147">
        <f t="shared" si="142"/>
        <v>6.31257</v>
      </c>
      <c r="AE258" s="29">
        <v>0.1</v>
      </c>
      <c r="AF258" s="119">
        <f t="shared" si="143"/>
        <v>0.1739</v>
      </c>
      <c r="AG258" s="31">
        <v>0.2</v>
      </c>
      <c r="AH258" s="119">
        <f t="shared" si="144"/>
        <v>0.3478</v>
      </c>
      <c r="AI258" s="294">
        <v>14.23</v>
      </c>
      <c r="AJ258" s="22">
        <f t="shared" si="128"/>
        <v>24.74597</v>
      </c>
      <c r="AK258" s="16"/>
      <c r="AL258" s="22">
        <v>1.41</v>
      </c>
      <c r="AM258" s="22">
        <f t="shared" si="129"/>
        <v>2.4519899999999999</v>
      </c>
      <c r="AN258" s="20"/>
      <c r="AO258" s="22">
        <v>0.48</v>
      </c>
      <c r="AP258" s="22">
        <f t="shared" si="130"/>
        <v>0.83471999999999991</v>
      </c>
      <c r="AQ258" s="33"/>
      <c r="AR258" s="22">
        <v>5.0000000000000001E-3</v>
      </c>
      <c r="AS258" s="22">
        <f t="shared" si="145"/>
        <v>8.6949999999999996E-3</v>
      </c>
      <c r="AT258" s="21" t="s">
        <v>62</v>
      </c>
      <c r="AU258" s="264">
        <v>0.01</v>
      </c>
      <c r="AV258" s="260">
        <f t="shared" si="132"/>
        <v>1.7389999999999999E-2</v>
      </c>
      <c r="AW258" s="21"/>
      <c r="AX258" s="267">
        <v>1.7999999999999999E-2</v>
      </c>
      <c r="AY258" s="263">
        <f t="shared" si="133"/>
        <v>3.1301999999999996E-2</v>
      </c>
      <c r="AZ258" s="20"/>
      <c r="BA258" s="317">
        <v>1.1000000000000001</v>
      </c>
      <c r="BB258" s="263">
        <f t="shared" si="134"/>
        <v>1.9129</v>
      </c>
      <c r="BC258" s="20"/>
      <c r="BD258" s="37">
        <v>0.08</v>
      </c>
      <c r="BE258" s="119">
        <f t="shared" si="135"/>
        <v>0.13911999999999999</v>
      </c>
      <c r="BF258" s="20" t="s">
        <v>62</v>
      </c>
      <c r="BG258" s="32">
        <v>0.01</v>
      </c>
      <c r="BH258" s="43">
        <f t="shared" si="136"/>
        <v>1.7389999999999999E-2</v>
      </c>
      <c r="BI258" s="21" t="s">
        <v>62</v>
      </c>
      <c r="BJ258" s="34">
        <v>0.01</v>
      </c>
      <c r="BK258" s="119">
        <f t="shared" si="137"/>
        <v>1.7389999999999999E-2</v>
      </c>
      <c r="BL258" s="20"/>
      <c r="BM258" s="36">
        <v>0.72</v>
      </c>
      <c r="BN258" s="119">
        <f t="shared" si="138"/>
        <v>1.2520799999999999</v>
      </c>
      <c r="BO258" s="18" t="s">
        <v>141</v>
      </c>
      <c r="BP258" s="183" t="s">
        <v>118</v>
      </c>
      <c r="BQ258" s="184"/>
      <c r="BR258" s="6"/>
    </row>
    <row r="259" spans="1:16384" ht="15" customHeight="1" x14ac:dyDescent="0.25">
      <c r="A259" s="194">
        <f t="shared" si="112"/>
        <v>42981</v>
      </c>
      <c r="B259" s="182">
        <v>1094</v>
      </c>
      <c r="C259" s="44">
        <v>22.28</v>
      </c>
      <c r="D259" s="59">
        <v>8.1</v>
      </c>
      <c r="E259" s="14">
        <v>1</v>
      </c>
      <c r="F259" s="15">
        <v>320</v>
      </c>
      <c r="G259" s="22">
        <f t="shared" si="115"/>
        <v>320</v>
      </c>
      <c r="H259" s="119">
        <f t="shared" si="116"/>
        <v>350.08</v>
      </c>
      <c r="I259" s="14">
        <v>1</v>
      </c>
      <c r="J259" s="15">
        <v>252</v>
      </c>
      <c r="K259" s="15">
        <f t="shared" si="117"/>
        <v>252</v>
      </c>
      <c r="L259" s="125">
        <f t="shared" si="118"/>
        <v>275.68799999999999</v>
      </c>
      <c r="M259" s="16">
        <v>55</v>
      </c>
      <c r="N259" s="334">
        <f t="shared" si="119"/>
        <v>60.17</v>
      </c>
      <c r="O259" s="29">
        <v>87.3</v>
      </c>
      <c r="P259" s="22">
        <v>92.9</v>
      </c>
      <c r="Q259" s="15">
        <v>85</v>
      </c>
      <c r="R259" s="15">
        <f t="shared" si="120"/>
        <v>65.882352941176563</v>
      </c>
      <c r="S259" s="119">
        <f t="shared" si="113"/>
        <v>72.075294117647161</v>
      </c>
      <c r="T259" s="14">
        <v>1</v>
      </c>
      <c r="U259" s="22">
        <v>2.1</v>
      </c>
      <c r="V259" s="22">
        <f t="shared" si="121"/>
        <v>2.1</v>
      </c>
      <c r="W259" s="119">
        <f t="shared" si="122"/>
        <v>2.2974000000000001</v>
      </c>
      <c r="X259" s="162"/>
      <c r="Y259" s="22">
        <v>0.4</v>
      </c>
      <c r="Z259" s="119">
        <f t="shared" si="141"/>
        <v>0.43760000000000004</v>
      </c>
      <c r="AA259" s="160">
        <v>6.2</v>
      </c>
      <c r="AB259" s="164">
        <f t="shared" si="140"/>
        <v>6.7827999999999999</v>
      </c>
      <c r="AC259" s="29">
        <v>2.04</v>
      </c>
      <c r="AD259" s="147">
        <f t="shared" si="142"/>
        <v>2.2317600000000004</v>
      </c>
      <c r="AE259" s="29">
        <v>0.1</v>
      </c>
      <c r="AF259" s="119">
        <f t="shared" si="143"/>
        <v>0.10940000000000001</v>
      </c>
      <c r="AG259" s="31">
        <v>0.64700000000000002</v>
      </c>
      <c r="AH259" s="119">
        <f t="shared" si="144"/>
        <v>0.70781799999999995</v>
      </c>
      <c r="AI259" s="294">
        <v>8.2669999999999995</v>
      </c>
      <c r="AJ259" s="22">
        <f t="shared" si="128"/>
        <v>9.044098</v>
      </c>
      <c r="AK259" s="16"/>
      <c r="AL259" s="22">
        <v>0.96</v>
      </c>
      <c r="AM259" s="22">
        <f t="shared" si="129"/>
        <v>1.0502400000000001</v>
      </c>
      <c r="AN259" s="20"/>
      <c r="AO259" s="22">
        <v>0.34</v>
      </c>
      <c r="AP259" s="22">
        <f t="shared" si="130"/>
        <v>0.37196000000000001</v>
      </c>
      <c r="AQ259" s="33"/>
      <c r="AR259" s="22">
        <v>6.0000000000000001E-3</v>
      </c>
      <c r="AS259" s="22">
        <f t="shared" si="145"/>
        <v>6.5640000000000004E-3</v>
      </c>
      <c r="AT259" s="21" t="s">
        <v>62</v>
      </c>
      <c r="AU259" s="264">
        <v>0.01</v>
      </c>
      <c r="AV259" s="259">
        <f t="shared" si="132"/>
        <v>1.094E-2</v>
      </c>
      <c r="AW259" s="21"/>
      <c r="AX259" s="267">
        <v>0.02</v>
      </c>
      <c r="AY259" s="262">
        <f t="shared" si="133"/>
        <v>2.188E-2</v>
      </c>
      <c r="AZ259" s="20"/>
      <c r="BA259" s="317">
        <v>1.2</v>
      </c>
      <c r="BB259" s="262">
        <f t="shared" si="134"/>
        <v>1.3128</v>
      </c>
      <c r="BC259" s="20"/>
      <c r="BD259" s="36">
        <v>7.0000000000000007E-2</v>
      </c>
      <c r="BE259" s="119">
        <f t="shared" si="135"/>
        <v>7.6580000000000009E-2</v>
      </c>
      <c r="BF259" s="20"/>
      <c r="BG259" s="32">
        <v>0.01</v>
      </c>
      <c r="BH259" s="43">
        <f t="shared" si="136"/>
        <v>1.094E-2</v>
      </c>
      <c r="BI259" s="21" t="s">
        <v>62</v>
      </c>
      <c r="BJ259" s="34">
        <v>0.01</v>
      </c>
      <c r="BK259" s="119">
        <f t="shared" si="137"/>
        <v>1.094E-2</v>
      </c>
      <c r="BL259" s="20"/>
      <c r="BM259" s="36">
        <v>0.82</v>
      </c>
      <c r="BN259" s="119">
        <f t="shared" si="138"/>
        <v>0.89707999999999988</v>
      </c>
      <c r="BO259" s="18" t="s">
        <v>141</v>
      </c>
      <c r="BP259" s="183" t="s">
        <v>118</v>
      </c>
      <c r="BQ259" s="184"/>
      <c r="BR259" s="6"/>
    </row>
    <row r="260" spans="1:16384" ht="15" customHeight="1" x14ac:dyDescent="0.25">
      <c r="A260" s="194">
        <f t="shared" si="112"/>
        <v>42982</v>
      </c>
      <c r="B260" s="182">
        <v>2354</v>
      </c>
      <c r="C260" s="44">
        <v>23.9</v>
      </c>
      <c r="D260" s="59">
        <v>0.63</v>
      </c>
      <c r="E260" s="14">
        <v>0.63</v>
      </c>
      <c r="F260" s="15">
        <v>671</v>
      </c>
      <c r="G260" s="22">
        <f t="shared" si="115"/>
        <v>422.73</v>
      </c>
      <c r="H260" s="119">
        <f t="shared" si="116"/>
        <v>995.10642000000007</v>
      </c>
      <c r="I260" s="14">
        <v>0.63</v>
      </c>
      <c r="J260" s="15">
        <v>592</v>
      </c>
      <c r="K260" s="15">
        <f t="shared" ref="K260" si="146">IF(J260=0,0,(J260*I260))</f>
        <v>372.96</v>
      </c>
      <c r="L260" s="125">
        <f t="shared" ref="L260" si="147">IF(B260=0,0,K260*B260/1000)</f>
        <v>877.94783999999993</v>
      </c>
      <c r="M260" s="16">
        <v>191</v>
      </c>
      <c r="N260" s="334">
        <f t="shared" si="119"/>
        <v>449.61399999999998</v>
      </c>
      <c r="O260" s="29">
        <v>86.6</v>
      </c>
      <c r="P260" s="22">
        <v>94.9</v>
      </c>
      <c r="Q260" s="15">
        <v>81</v>
      </c>
      <c r="R260" s="15">
        <f t="shared" si="120"/>
        <v>102.46913580246927</v>
      </c>
      <c r="S260" s="119">
        <f t="shared" si="113"/>
        <v>241.21234567901266</v>
      </c>
      <c r="T260" s="14">
        <v>0.63</v>
      </c>
      <c r="U260" s="22">
        <v>2.2999999999999998</v>
      </c>
      <c r="V260" s="22">
        <f t="shared" si="121"/>
        <v>1.4489999999999998</v>
      </c>
      <c r="W260" s="119">
        <f t="shared" si="122"/>
        <v>3.4109459999999996</v>
      </c>
      <c r="X260" s="162"/>
      <c r="Y260" s="22">
        <v>0.8</v>
      </c>
      <c r="Z260" s="119">
        <f t="shared" si="141"/>
        <v>1.8832</v>
      </c>
      <c r="AA260" s="160">
        <v>20.100000000000001</v>
      </c>
      <c r="AB260" s="164">
        <f t="shared" si="140"/>
        <v>47.315400000000004</v>
      </c>
      <c r="AC260" s="29">
        <v>10.06</v>
      </c>
      <c r="AD260" s="147">
        <f t="shared" si="142"/>
        <v>23.681240000000003</v>
      </c>
      <c r="AE260" s="29">
        <v>0.1</v>
      </c>
      <c r="AF260" s="119">
        <f t="shared" si="143"/>
        <v>0.2354</v>
      </c>
      <c r="AG260" s="31">
        <v>0.2</v>
      </c>
      <c r="AH260" s="119">
        <f t="shared" si="144"/>
        <v>0.4708</v>
      </c>
      <c r="AI260" s="294">
        <v>22.03</v>
      </c>
      <c r="AJ260" s="22">
        <f t="shared" si="128"/>
        <v>51.858620000000002</v>
      </c>
      <c r="AK260" s="16"/>
      <c r="AL260" s="22">
        <v>0.63</v>
      </c>
      <c r="AM260" s="22">
        <f t="shared" si="129"/>
        <v>1.48302</v>
      </c>
      <c r="AN260" s="20"/>
      <c r="AO260" s="22">
        <v>0.59</v>
      </c>
      <c r="AP260" s="22">
        <f t="shared" si="130"/>
        <v>1.38886</v>
      </c>
      <c r="AQ260" s="33"/>
      <c r="AR260" s="22">
        <v>6.0000000000000001E-3</v>
      </c>
      <c r="AS260" s="22">
        <f t="shared" si="145"/>
        <v>1.4124000000000001E-2</v>
      </c>
      <c r="AT260" s="21" t="s">
        <v>62</v>
      </c>
      <c r="AU260" s="264">
        <v>0.01</v>
      </c>
      <c r="AV260" s="260">
        <f t="shared" si="132"/>
        <v>2.3539999999999998E-2</v>
      </c>
      <c r="AW260" s="21"/>
      <c r="AX260" s="267">
        <v>2.1000000000000001E-2</v>
      </c>
      <c r="AY260" s="263">
        <f t="shared" si="133"/>
        <v>4.9434000000000006E-2</v>
      </c>
      <c r="AZ260" s="20"/>
      <c r="BA260" s="317">
        <v>1.8</v>
      </c>
      <c r="BB260" s="263">
        <f t="shared" si="134"/>
        <v>4.2371999999999996</v>
      </c>
      <c r="BC260" s="20"/>
      <c r="BD260" s="37">
        <v>0.09</v>
      </c>
      <c r="BE260" s="119">
        <f t="shared" si="135"/>
        <v>0.21185999999999999</v>
      </c>
      <c r="BF260" s="20" t="s">
        <v>62</v>
      </c>
      <c r="BG260" s="32">
        <v>0.01</v>
      </c>
      <c r="BH260" s="43">
        <f t="shared" si="136"/>
        <v>2.3539999999999998E-2</v>
      </c>
      <c r="BI260" s="21"/>
      <c r="BJ260" s="34">
        <v>0.01</v>
      </c>
      <c r="BK260" s="119">
        <f t="shared" si="137"/>
        <v>2.3539999999999998E-2</v>
      </c>
      <c r="BL260" s="20"/>
      <c r="BM260" s="36">
        <v>0.83</v>
      </c>
      <c r="BN260" s="119">
        <f t="shared" si="138"/>
        <v>1.9538199999999999</v>
      </c>
      <c r="BO260" s="18" t="s">
        <v>141</v>
      </c>
      <c r="BP260" s="183" t="s">
        <v>118</v>
      </c>
      <c r="BQ260" s="184"/>
      <c r="BR260" s="6"/>
      <c r="BT260" s="7"/>
      <c r="BU260" s="7"/>
      <c r="BV260" s="7"/>
      <c r="BW260" s="7"/>
      <c r="BX260" s="7"/>
      <c r="BY260" s="7"/>
      <c r="BZ260" s="7"/>
      <c r="CA260" s="7"/>
      <c r="CB260" s="7"/>
      <c r="CC260" s="7"/>
      <c r="CD260" s="7"/>
      <c r="CE260" s="7"/>
      <c r="CF260" s="7"/>
      <c r="CG260" s="7"/>
      <c r="CH260" s="7"/>
      <c r="CI260" s="7"/>
      <c r="CJ260" s="7"/>
      <c r="CK260" s="7"/>
      <c r="CL260" s="7"/>
      <c r="CM260" s="7"/>
      <c r="CN260" s="7"/>
      <c r="CO260" s="7"/>
      <c r="CP260" s="7"/>
      <c r="CQ260" s="7"/>
      <c r="CR260" s="7"/>
      <c r="CS260" s="7"/>
      <c r="CT260" s="7"/>
      <c r="CU260" s="7"/>
      <c r="CV260" s="7"/>
      <c r="CW260" s="7"/>
      <c r="CX260" s="7"/>
      <c r="CY260" s="7"/>
      <c r="CZ260" s="7"/>
      <c r="DA260" s="7"/>
      <c r="DB260" s="7"/>
      <c r="DC260" s="7"/>
      <c r="DD260" s="7"/>
      <c r="DE260" s="7"/>
      <c r="DF260" s="7"/>
      <c r="DG260" s="7"/>
      <c r="DH260" s="7"/>
      <c r="DI260" s="7"/>
      <c r="DJ260" s="7"/>
      <c r="DK260" s="7"/>
      <c r="DL260" s="7"/>
      <c r="DM260" s="7"/>
      <c r="DN260" s="7"/>
      <c r="DO260" s="7"/>
      <c r="DP260" s="7"/>
      <c r="DQ260" s="7"/>
      <c r="DR260" s="7"/>
      <c r="DS260" s="7"/>
      <c r="DT260" s="7"/>
      <c r="DU260" s="7"/>
      <c r="DV260" s="7"/>
      <c r="DW260" s="7"/>
      <c r="DX260" s="7"/>
      <c r="DY260" s="7"/>
      <c r="DZ260" s="7"/>
      <c r="EA260" s="7"/>
      <c r="EB260" s="7"/>
      <c r="EC260" s="7"/>
      <c r="ED260" s="7"/>
      <c r="EE260" s="7"/>
      <c r="EF260" s="7"/>
      <c r="EG260" s="7"/>
      <c r="EH260" s="7"/>
      <c r="EI260" s="7"/>
      <c r="EJ260" s="7"/>
      <c r="EK260" s="7"/>
      <c r="EL260" s="7"/>
      <c r="EM260" s="7"/>
      <c r="EN260" s="7"/>
      <c r="EO260" s="7"/>
      <c r="EP260" s="7"/>
      <c r="EQ260" s="7"/>
      <c r="ER260" s="7"/>
      <c r="ES260" s="7"/>
      <c r="ET260" s="7"/>
      <c r="EU260" s="7"/>
      <c r="EV260" s="7"/>
      <c r="EW260" s="7"/>
      <c r="EX260" s="7"/>
      <c r="EY260" s="7"/>
      <c r="EZ260" s="7"/>
      <c r="FA260" s="7"/>
      <c r="FB260" s="7"/>
      <c r="FC260" s="7"/>
      <c r="FD260" s="7"/>
      <c r="FE260" s="7"/>
      <c r="FF260" s="7"/>
      <c r="FG260" s="7"/>
      <c r="FH260" s="7"/>
      <c r="FI260" s="7"/>
      <c r="FJ260" s="7"/>
      <c r="FK260" s="7"/>
      <c r="FL260" s="7"/>
      <c r="FM260" s="7"/>
      <c r="FN260" s="7"/>
      <c r="FO260" s="7"/>
      <c r="FP260" s="7"/>
      <c r="FQ260" s="7"/>
      <c r="FR260" s="7"/>
      <c r="FS260" s="7"/>
      <c r="FT260" s="7"/>
      <c r="FU260" s="7"/>
      <c r="FV260" s="7"/>
      <c r="FW260" s="7"/>
      <c r="FX260" s="7"/>
      <c r="FY260" s="7"/>
      <c r="FZ260" s="7"/>
      <c r="GA260" s="7"/>
      <c r="GB260" s="7"/>
      <c r="GC260" s="7"/>
      <c r="GD260" s="7"/>
      <c r="GE260" s="7"/>
      <c r="GF260" s="7"/>
      <c r="GG260" s="7"/>
      <c r="GH260" s="7"/>
      <c r="GI260" s="7"/>
      <c r="GJ260" s="7"/>
      <c r="GK260" s="7"/>
      <c r="GL260" s="7"/>
      <c r="GM260" s="7"/>
      <c r="GN260" s="7"/>
      <c r="GO260" s="7"/>
      <c r="GP260" s="7"/>
      <c r="GQ260" s="7"/>
      <c r="GR260" s="7"/>
      <c r="GS260" s="7"/>
      <c r="GT260" s="7"/>
      <c r="GU260" s="7"/>
      <c r="GV260" s="7"/>
      <c r="GW260" s="7"/>
      <c r="GX260" s="7"/>
      <c r="GY260" s="7"/>
      <c r="GZ260" s="7"/>
      <c r="HA260" s="7"/>
      <c r="HB260" s="7"/>
      <c r="HC260" s="7"/>
      <c r="HD260" s="7"/>
      <c r="HE260" s="7"/>
      <c r="HF260" s="7"/>
      <c r="HG260" s="7"/>
      <c r="HH260" s="7"/>
      <c r="HI260" s="7"/>
      <c r="HJ260" s="7"/>
      <c r="HK260" s="7"/>
      <c r="HL260" s="7"/>
      <c r="HM260" s="7"/>
      <c r="HN260" s="7"/>
      <c r="HO260" s="7"/>
      <c r="HP260" s="7"/>
      <c r="HQ260" s="7"/>
      <c r="HR260" s="7"/>
      <c r="HS260" s="7"/>
      <c r="HT260" s="7"/>
      <c r="HU260" s="7"/>
      <c r="HV260" s="7"/>
      <c r="HW260" s="7"/>
      <c r="HX260" s="7"/>
      <c r="HY260" s="7"/>
      <c r="HZ260" s="7"/>
      <c r="IA260" s="7"/>
      <c r="IB260" s="7"/>
      <c r="IC260" s="7"/>
      <c r="ID260" s="7"/>
      <c r="IE260" s="7"/>
      <c r="IF260" s="7"/>
      <c r="IG260" s="7"/>
      <c r="IH260" s="7"/>
      <c r="II260" s="7"/>
      <c r="IJ260" s="7"/>
      <c r="IK260" s="7"/>
      <c r="IL260" s="7"/>
      <c r="IM260" s="7"/>
      <c r="IN260" s="7"/>
      <c r="IO260" s="7"/>
      <c r="IP260" s="7"/>
      <c r="IQ260" s="7"/>
      <c r="IR260" s="7"/>
      <c r="IS260" s="7"/>
      <c r="IT260" s="7"/>
      <c r="IU260" s="7"/>
      <c r="IV260" s="7"/>
      <c r="IW260" s="7"/>
      <c r="IX260" s="7"/>
      <c r="IY260" s="7"/>
      <c r="IZ260" s="7"/>
      <c r="JA260" s="7"/>
      <c r="JB260" s="7"/>
      <c r="JC260" s="7"/>
      <c r="JD260" s="7"/>
      <c r="JE260" s="7"/>
      <c r="JF260" s="7"/>
      <c r="JG260" s="7"/>
      <c r="JH260" s="7"/>
      <c r="JI260" s="7"/>
      <c r="JJ260" s="7"/>
      <c r="JK260" s="7"/>
      <c r="JL260" s="7"/>
      <c r="JM260" s="7"/>
      <c r="JN260" s="7"/>
      <c r="JO260" s="7"/>
      <c r="JP260" s="7"/>
      <c r="JQ260" s="7"/>
      <c r="JR260" s="7"/>
      <c r="JS260" s="7"/>
      <c r="JT260" s="7"/>
      <c r="JU260" s="7"/>
      <c r="JV260" s="7"/>
      <c r="JW260" s="7"/>
      <c r="JX260" s="7"/>
      <c r="JY260" s="7"/>
      <c r="JZ260" s="7"/>
      <c r="KA260" s="7"/>
      <c r="KB260" s="7"/>
      <c r="KC260" s="7"/>
      <c r="KD260" s="7"/>
      <c r="KE260" s="7"/>
      <c r="KF260" s="7"/>
      <c r="KG260" s="7"/>
      <c r="KH260" s="7"/>
      <c r="KI260" s="7"/>
      <c r="KJ260" s="7"/>
      <c r="KK260" s="7"/>
      <c r="KL260" s="7"/>
      <c r="KM260" s="7"/>
      <c r="KN260" s="7"/>
      <c r="KO260" s="7"/>
      <c r="KP260" s="7"/>
      <c r="KQ260" s="7"/>
      <c r="KR260" s="7"/>
      <c r="KS260" s="7"/>
      <c r="KT260" s="7"/>
      <c r="KU260" s="7"/>
      <c r="KV260" s="7"/>
      <c r="KW260" s="7"/>
      <c r="KX260" s="7"/>
      <c r="KY260" s="7"/>
      <c r="KZ260" s="7"/>
      <c r="LA260" s="7"/>
      <c r="LB260" s="7"/>
      <c r="LC260" s="7"/>
      <c r="LD260" s="7"/>
      <c r="LE260" s="7"/>
      <c r="LF260" s="7"/>
      <c r="LG260" s="7"/>
      <c r="LH260" s="7"/>
      <c r="LI260" s="7"/>
      <c r="LJ260" s="7"/>
      <c r="LK260" s="7"/>
      <c r="LL260" s="7"/>
      <c r="LM260" s="7"/>
      <c r="LN260" s="7"/>
      <c r="LO260" s="7"/>
      <c r="LP260" s="7"/>
      <c r="LQ260" s="7"/>
      <c r="LR260" s="7"/>
      <c r="LS260" s="7"/>
      <c r="LT260" s="7"/>
      <c r="LU260" s="7"/>
      <c r="LV260" s="7"/>
      <c r="LW260" s="7"/>
      <c r="LX260" s="7"/>
      <c r="LY260" s="7"/>
      <c r="LZ260" s="7"/>
      <c r="MA260" s="7"/>
      <c r="MB260" s="7"/>
      <c r="MC260" s="7"/>
      <c r="MD260" s="7"/>
      <c r="ME260" s="7"/>
      <c r="MF260" s="7"/>
      <c r="MG260" s="7"/>
      <c r="MH260" s="7"/>
      <c r="MI260" s="7"/>
      <c r="MJ260" s="7"/>
      <c r="MK260" s="7"/>
      <c r="ML260" s="7"/>
      <c r="MM260" s="7"/>
      <c r="MN260" s="7"/>
      <c r="MO260" s="7"/>
      <c r="MP260" s="7"/>
      <c r="MQ260" s="7"/>
      <c r="MR260" s="7"/>
      <c r="MS260" s="7"/>
      <c r="MT260" s="7"/>
      <c r="MU260" s="7"/>
      <c r="MV260" s="7"/>
      <c r="MW260" s="7"/>
      <c r="MX260" s="7"/>
      <c r="MY260" s="7"/>
      <c r="MZ260" s="7"/>
      <c r="NA260" s="7"/>
      <c r="NB260" s="7"/>
      <c r="NC260" s="7"/>
      <c r="ND260" s="7"/>
      <c r="NE260" s="7"/>
      <c r="NF260" s="7"/>
      <c r="NG260" s="7"/>
      <c r="NH260" s="7"/>
      <c r="NI260" s="7"/>
      <c r="NJ260" s="7"/>
      <c r="NK260" s="7"/>
      <c r="NL260" s="7"/>
      <c r="NM260" s="7"/>
      <c r="NN260" s="7"/>
      <c r="NO260" s="7"/>
      <c r="NP260" s="7"/>
      <c r="NQ260" s="7"/>
      <c r="NR260" s="7"/>
      <c r="NS260" s="7"/>
      <c r="NT260" s="7"/>
      <c r="NU260" s="7"/>
      <c r="NV260" s="7"/>
      <c r="NW260" s="7"/>
      <c r="NX260" s="7"/>
      <c r="NY260" s="7"/>
      <c r="NZ260" s="7"/>
      <c r="OA260" s="7"/>
      <c r="OB260" s="7"/>
      <c r="OC260" s="7"/>
      <c r="OD260" s="7"/>
      <c r="OE260" s="7"/>
      <c r="OF260" s="7"/>
      <c r="OG260" s="7"/>
      <c r="OH260" s="7"/>
      <c r="OI260" s="7"/>
      <c r="OJ260" s="7"/>
      <c r="OK260" s="7"/>
      <c r="OL260" s="7"/>
      <c r="OM260" s="7"/>
      <c r="ON260" s="7"/>
      <c r="OO260" s="7"/>
      <c r="OP260" s="7"/>
      <c r="OQ260" s="7"/>
      <c r="OR260" s="7"/>
      <c r="OS260" s="7"/>
      <c r="OT260" s="7"/>
      <c r="OU260" s="7"/>
      <c r="OV260" s="7"/>
      <c r="OW260" s="7"/>
      <c r="OX260" s="7"/>
      <c r="OY260" s="7"/>
      <c r="OZ260" s="7"/>
      <c r="PA260" s="7"/>
      <c r="PB260" s="7"/>
      <c r="PC260" s="7"/>
      <c r="PD260" s="7"/>
      <c r="PE260" s="7"/>
      <c r="PF260" s="7"/>
      <c r="PG260" s="7"/>
      <c r="PH260" s="7"/>
      <c r="PI260" s="7"/>
      <c r="PJ260" s="7"/>
      <c r="PK260" s="7"/>
      <c r="PL260" s="7"/>
      <c r="PM260" s="7"/>
      <c r="PN260" s="7"/>
      <c r="PO260" s="7"/>
      <c r="PP260" s="7"/>
      <c r="PQ260" s="7"/>
      <c r="PR260" s="7"/>
      <c r="PS260" s="7"/>
      <c r="PT260" s="7"/>
      <c r="PU260" s="7"/>
      <c r="PV260" s="7"/>
      <c r="PW260" s="7"/>
      <c r="PX260" s="7"/>
      <c r="PY260" s="7"/>
      <c r="PZ260" s="7"/>
      <c r="QA260" s="7"/>
      <c r="QB260" s="7"/>
      <c r="QC260" s="7"/>
      <c r="QD260" s="7"/>
      <c r="QE260" s="7"/>
      <c r="QF260" s="7"/>
      <c r="QG260" s="7"/>
      <c r="QH260" s="7"/>
      <c r="QI260" s="7"/>
      <c r="QJ260" s="7"/>
      <c r="QK260" s="7"/>
      <c r="QL260" s="7"/>
      <c r="QM260" s="7"/>
      <c r="QN260" s="7"/>
      <c r="QO260" s="7"/>
      <c r="QP260" s="7"/>
      <c r="QQ260" s="7"/>
      <c r="QR260" s="7"/>
      <c r="QS260" s="7"/>
      <c r="QT260" s="7"/>
      <c r="QU260" s="7"/>
      <c r="QV260" s="7"/>
      <c r="QW260" s="7"/>
      <c r="QX260" s="7"/>
      <c r="QY260" s="7"/>
      <c r="QZ260" s="7"/>
      <c r="RA260" s="7"/>
      <c r="RB260" s="7"/>
      <c r="RC260" s="7"/>
      <c r="RD260" s="7"/>
      <c r="RE260" s="7"/>
      <c r="RF260" s="7"/>
      <c r="RG260" s="7"/>
      <c r="RH260" s="7"/>
      <c r="RI260" s="7"/>
      <c r="RJ260" s="7"/>
      <c r="RK260" s="7"/>
      <c r="RL260" s="7"/>
      <c r="RM260" s="7"/>
      <c r="RN260" s="7"/>
      <c r="RO260" s="7"/>
      <c r="RP260" s="7"/>
      <c r="RQ260" s="7"/>
      <c r="RR260" s="7"/>
      <c r="RS260" s="7"/>
      <c r="RT260" s="7"/>
      <c r="RU260" s="7"/>
      <c r="RV260" s="7"/>
      <c r="RW260" s="7"/>
      <c r="RX260" s="7"/>
      <c r="RY260" s="7"/>
      <c r="RZ260" s="7"/>
      <c r="SA260" s="7"/>
      <c r="SB260" s="7"/>
      <c r="SC260" s="7"/>
      <c r="SD260" s="7"/>
      <c r="SE260" s="7"/>
      <c r="SF260" s="7"/>
      <c r="SG260" s="7"/>
      <c r="SH260" s="7"/>
      <c r="SI260" s="7"/>
      <c r="SJ260" s="7"/>
      <c r="SK260" s="7"/>
      <c r="SL260" s="7"/>
      <c r="SM260" s="7"/>
      <c r="SN260" s="7"/>
      <c r="SO260" s="7"/>
      <c r="SP260" s="7"/>
      <c r="SQ260" s="7"/>
      <c r="SR260" s="7"/>
      <c r="SS260" s="7"/>
      <c r="ST260" s="7"/>
      <c r="SU260" s="7"/>
      <c r="SV260" s="7"/>
      <c r="SW260" s="7"/>
      <c r="SX260" s="7"/>
      <c r="SY260" s="7"/>
      <c r="SZ260" s="7"/>
      <c r="TA260" s="7"/>
      <c r="TB260" s="7"/>
      <c r="TC260" s="7"/>
      <c r="TD260" s="7"/>
      <c r="TE260" s="7"/>
      <c r="TF260" s="7"/>
      <c r="TG260" s="7"/>
      <c r="TH260" s="7"/>
      <c r="TI260" s="7"/>
      <c r="TJ260" s="7"/>
      <c r="TK260" s="7"/>
      <c r="TL260" s="7"/>
      <c r="TM260" s="7"/>
      <c r="TN260" s="7"/>
      <c r="TO260" s="7"/>
      <c r="TP260" s="7"/>
      <c r="TQ260" s="7"/>
      <c r="TR260" s="7"/>
      <c r="TS260" s="7"/>
      <c r="TT260" s="7"/>
      <c r="TU260" s="7"/>
      <c r="TV260" s="7"/>
      <c r="TW260" s="7"/>
      <c r="TX260" s="7"/>
      <c r="TY260" s="7"/>
      <c r="TZ260" s="7"/>
      <c r="UA260" s="7"/>
      <c r="UB260" s="7"/>
      <c r="UC260" s="7"/>
      <c r="UD260" s="7"/>
      <c r="UE260" s="7"/>
      <c r="UF260" s="7"/>
      <c r="UG260" s="7"/>
      <c r="UH260" s="7"/>
      <c r="UI260" s="7"/>
      <c r="UJ260" s="7"/>
      <c r="UK260" s="7"/>
      <c r="UL260" s="7"/>
      <c r="UM260" s="7"/>
      <c r="UN260" s="7"/>
      <c r="UO260" s="7"/>
      <c r="UP260" s="7"/>
      <c r="UQ260" s="7"/>
      <c r="UR260" s="7"/>
      <c r="US260" s="7"/>
      <c r="UT260" s="7"/>
      <c r="UU260" s="7"/>
      <c r="UV260" s="7"/>
      <c r="UW260" s="7"/>
      <c r="UX260" s="7"/>
      <c r="UY260" s="7"/>
      <c r="UZ260" s="7"/>
      <c r="VA260" s="7"/>
      <c r="VB260" s="7"/>
      <c r="VC260" s="7"/>
      <c r="VD260" s="7"/>
      <c r="VE260" s="7"/>
      <c r="VF260" s="7"/>
      <c r="VG260" s="7"/>
      <c r="VH260" s="7"/>
      <c r="VI260" s="7"/>
      <c r="VJ260" s="7"/>
      <c r="VK260" s="7"/>
      <c r="VL260" s="7"/>
      <c r="VM260" s="7"/>
      <c r="VN260" s="7"/>
      <c r="VO260" s="7"/>
      <c r="VP260" s="7"/>
      <c r="VQ260" s="7"/>
      <c r="VR260" s="7"/>
      <c r="VS260" s="7"/>
      <c r="VT260" s="7"/>
      <c r="VU260" s="7"/>
      <c r="VV260" s="7"/>
      <c r="VW260" s="7"/>
      <c r="VX260" s="7"/>
      <c r="VY260" s="7"/>
      <c r="VZ260" s="7"/>
      <c r="WA260" s="7"/>
      <c r="WB260" s="7"/>
      <c r="WC260" s="7"/>
      <c r="WD260" s="7"/>
      <c r="WE260" s="7"/>
      <c r="WF260" s="7"/>
      <c r="WG260" s="7"/>
      <c r="WH260" s="7"/>
      <c r="WI260" s="7"/>
      <c r="WJ260" s="7"/>
      <c r="WK260" s="7"/>
      <c r="WL260" s="7"/>
      <c r="WM260" s="7"/>
      <c r="WN260" s="7"/>
      <c r="WO260" s="7"/>
      <c r="WP260" s="7"/>
      <c r="WQ260" s="7"/>
      <c r="WR260" s="7"/>
      <c r="WS260" s="7"/>
      <c r="WT260" s="7"/>
      <c r="WU260" s="7"/>
      <c r="WV260" s="7"/>
      <c r="WW260" s="7"/>
      <c r="WX260" s="7"/>
      <c r="WY260" s="7"/>
      <c r="WZ260" s="7"/>
      <c r="XA260" s="7"/>
      <c r="XB260" s="7"/>
      <c r="XC260" s="7"/>
      <c r="XD260" s="7"/>
      <c r="XE260" s="7"/>
      <c r="XF260" s="7"/>
      <c r="XG260" s="7"/>
      <c r="XH260" s="7"/>
      <c r="XI260" s="7"/>
      <c r="XJ260" s="7"/>
      <c r="XK260" s="7"/>
      <c r="XL260" s="7"/>
      <c r="XM260" s="7"/>
      <c r="XN260" s="7"/>
      <c r="XO260" s="7"/>
      <c r="XP260" s="7"/>
      <c r="XQ260" s="7"/>
      <c r="XR260" s="7"/>
      <c r="XS260" s="7"/>
      <c r="XT260" s="7"/>
      <c r="XU260" s="7"/>
      <c r="XV260" s="7"/>
      <c r="XW260" s="7"/>
      <c r="XX260" s="7"/>
      <c r="XY260" s="7"/>
      <c r="XZ260" s="7"/>
      <c r="YA260" s="7"/>
      <c r="YB260" s="7"/>
      <c r="YC260" s="7"/>
      <c r="YD260" s="7"/>
      <c r="YE260" s="7"/>
      <c r="YF260" s="7"/>
      <c r="YG260" s="7"/>
      <c r="YH260" s="7"/>
      <c r="YI260" s="7"/>
      <c r="YJ260" s="7"/>
      <c r="YK260" s="7"/>
      <c r="YL260" s="7"/>
      <c r="YM260" s="7"/>
      <c r="YN260" s="7"/>
      <c r="YO260" s="7"/>
      <c r="YP260" s="7"/>
      <c r="YQ260" s="7"/>
      <c r="YR260" s="7"/>
      <c r="YS260" s="7"/>
      <c r="YT260" s="7"/>
      <c r="YU260" s="7"/>
      <c r="YV260" s="7"/>
      <c r="YW260" s="7"/>
      <c r="YX260" s="7"/>
      <c r="YY260" s="7"/>
      <c r="YZ260" s="7"/>
      <c r="ZA260" s="7"/>
      <c r="ZB260" s="7"/>
      <c r="ZC260" s="7"/>
      <c r="ZD260" s="7"/>
      <c r="ZE260" s="7"/>
      <c r="ZF260" s="7"/>
      <c r="ZG260" s="7"/>
      <c r="ZH260" s="7"/>
      <c r="ZI260" s="7"/>
      <c r="ZJ260" s="7"/>
      <c r="ZK260" s="7"/>
      <c r="ZL260" s="7"/>
      <c r="ZM260" s="7"/>
      <c r="ZN260" s="7"/>
      <c r="ZO260" s="7"/>
      <c r="ZP260" s="7"/>
      <c r="ZQ260" s="7"/>
      <c r="ZR260" s="7"/>
      <c r="ZS260" s="7"/>
      <c r="ZT260" s="7"/>
      <c r="ZU260" s="7"/>
      <c r="ZV260" s="7"/>
      <c r="ZW260" s="7"/>
      <c r="ZX260" s="7"/>
      <c r="ZY260" s="7"/>
      <c r="ZZ260" s="7"/>
      <c r="AAA260" s="7"/>
      <c r="AAB260" s="7"/>
      <c r="AAC260" s="7"/>
      <c r="AAD260" s="7"/>
      <c r="AAE260" s="7"/>
      <c r="AAF260" s="7"/>
      <c r="AAG260" s="7"/>
      <c r="AAH260" s="7"/>
      <c r="AAI260" s="7"/>
      <c r="AAJ260" s="7"/>
      <c r="AAK260" s="7"/>
      <c r="AAL260" s="7"/>
      <c r="AAM260" s="7"/>
      <c r="AAN260" s="7"/>
      <c r="AAO260" s="7"/>
      <c r="AAP260" s="7"/>
      <c r="AAQ260" s="7"/>
      <c r="AAR260" s="7"/>
      <c r="AAS260" s="7"/>
      <c r="AAT260" s="7"/>
      <c r="AAU260" s="7"/>
      <c r="AAV260" s="7"/>
      <c r="AAW260" s="7"/>
      <c r="AAX260" s="7"/>
      <c r="AAY260" s="7"/>
      <c r="AAZ260" s="7"/>
      <c r="ABA260" s="7"/>
      <c r="ABB260" s="7"/>
      <c r="ABC260" s="7"/>
      <c r="ABD260" s="7"/>
      <c r="ABE260" s="7"/>
      <c r="ABF260" s="7"/>
      <c r="ABG260" s="7"/>
      <c r="ABH260" s="7"/>
      <c r="ABI260" s="7"/>
      <c r="ABJ260" s="7"/>
      <c r="ABK260" s="7"/>
      <c r="ABL260" s="7"/>
      <c r="ABM260" s="7"/>
      <c r="ABN260" s="7"/>
      <c r="ABO260" s="7"/>
      <c r="ABP260" s="7"/>
      <c r="ABQ260" s="7"/>
      <c r="ABR260" s="7"/>
      <c r="ABS260" s="7"/>
      <c r="ABT260" s="7"/>
      <c r="ABU260" s="7"/>
      <c r="ABV260" s="7"/>
      <c r="ABW260" s="7"/>
      <c r="ABX260" s="7"/>
      <c r="ABY260" s="7"/>
      <c r="ABZ260" s="7"/>
      <c r="ACA260" s="7"/>
      <c r="ACB260" s="7"/>
      <c r="ACC260" s="7"/>
      <c r="ACD260" s="7"/>
      <c r="ACE260" s="7"/>
      <c r="ACF260" s="7"/>
      <c r="ACG260" s="7"/>
      <c r="ACH260" s="7"/>
      <c r="ACI260" s="7"/>
      <c r="ACJ260" s="7"/>
      <c r="ACK260" s="7"/>
      <c r="ACL260" s="7"/>
      <c r="ACM260" s="7"/>
      <c r="ACN260" s="7"/>
      <c r="ACO260" s="7"/>
      <c r="ACP260" s="7"/>
      <c r="ACQ260" s="7"/>
      <c r="ACR260" s="7"/>
      <c r="ACS260" s="7"/>
      <c r="ACT260" s="7"/>
      <c r="ACU260" s="7"/>
      <c r="ACV260" s="7"/>
      <c r="ACW260" s="7"/>
      <c r="ACX260" s="7"/>
      <c r="ACY260" s="7"/>
      <c r="ACZ260" s="7"/>
      <c r="ADA260" s="7"/>
      <c r="ADB260" s="7"/>
      <c r="ADC260" s="7"/>
      <c r="ADD260" s="7"/>
      <c r="ADE260" s="7"/>
      <c r="ADF260" s="7"/>
      <c r="ADG260" s="7"/>
      <c r="ADH260" s="7"/>
      <c r="ADI260" s="7"/>
      <c r="ADJ260" s="7"/>
      <c r="ADK260" s="7"/>
      <c r="ADL260" s="7"/>
      <c r="ADM260" s="7"/>
      <c r="ADN260" s="7"/>
      <c r="ADO260" s="7"/>
      <c r="ADP260" s="7"/>
      <c r="ADQ260" s="7"/>
      <c r="ADR260" s="7"/>
      <c r="ADS260" s="7"/>
      <c r="ADT260" s="7"/>
      <c r="ADU260" s="7"/>
      <c r="ADV260" s="7"/>
      <c r="ADW260" s="7"/>
      <c r="ADX260" s="7"/>
      <c r="ADY260" s="7"/>
      <c r="ADZ260" s="7"/>
      <c r="AEA260" s="7"/>
      <c r="AEB260" s="7"/>
      <c r="AEC260" s="7"/>
      <c r="AED260" s="7"/>
      <c r="AEE260" s="7"/>
      <c r="AEF260">
        <v>0.63</v>
      </c>
      <c r="AEG260">
        <v>0.63</v>
      </c>
      <c r="AEH260">
        <v>0.63</v>
      </c>
      <c r="AEI260">
        <v>0.63</v>
      </c>
      <c r="AEJ260">
        <v>0.63</v>
      </c>
      <c r="AEK260">
        <v>0.63</v>
      </c>
      <c r="AEL260">
        <v>0.63</v>
      </c>
      <c r="AEM260">
        <v>0.63</v>
      </c>
      <c r="AEN260">
        <v>0.63</v>
      </c>
      <c r="AEO260">
        <v>0.63</v>
      </c>
      <c r="AEP260">
        <v>0.63</v>
      </c>
      <c r="AEQ260">
        <v>0.63</v>
      </c>
      <c r="AER260">
        <v>0.63</v>
      </c>
      <c r="AES260">
        <v>0.63</v>
      </c>
      <c r="AET260">
        <v>0.63</v>
      </c>
      <c r="AEU260">
        <v>0.63</v>
      </c>
      <c r="AEV260">
        <v>0.63</v>
      </c>
      <c r="AEW260">
        <v>0.63</v>
      </c>
      <c r="AEX260">
        <v>0.63</v>
      </c>
      <c r="AEY260">
        <v>0.63</v>
      </c>
      <c r="AEZ260">
        <v>0.63</v>
      </c>
      <c r="AFA260">
        <v>0.63</v>
      </c>
      <c r="AFB260">
        <v>0.63</v>
      </c>
      <c r="AFC260">
        <v>0.63</v>
      </c>
      <c r="AFD260">
        <v>0.63</v>
      </c>
      <c r="AFE260">
        <v>0.63</v>
      </c>
      <c r="AFF260">
        <v>0.63</v>
      </c>
      <c r="AFG260">
        <v>0.63</v>
      </c>
      <c r="AFH260">
        <v>0.63</v>
      </c>
      <c r="AFI260">
        <v>0.63</v>
      </c>
      <c r="AFJ260">
        <v>0.63</v>
      </c>
      <c r="AFK260">
        <v>0.63</v>
      </c>
      <c r="AFL260">
        <v>0.63</v>
      </c>
      <c r="AFM260">
        <v>0.63</v>
      </c>
      <c r="AFN260">
        <v>0.63</v>
      </c>
      <c r="AFO260">
        <v>0.63</v>
      </c>
      <c r="AFP260">
        <v>0.63</v>
      </c>
      <c r="AFQ260">
        <v>0.63</v>
      </c>
      <c r="AFR260">
        <v>0.63</v>
      </c>
      <c r="AFS260">
        <v>0.63</v>
      </c>
      <c r="AFT260">
        <v>0.63</v>
      </c>
      <c r="AFU260">
        <v>0.63</v>
      </c>
      <c r="AFV260">
        <v>0.63</v>
      </c>
      <c r="AFW260">
        <v>0.63</v>
      </c>
      <c r="AFX260">
        <v>0.63</v>
      </c>
      <c r="AFY260">
        <v>0.63</v>
      </c>
      <c r="AFZ260">
        <v>0.63</v>
      </c>
      <c r="AGA260">
        <v>0.63</v>
      </c>
      <c r="AGB260">
        <v>0.63</v>
      </c>
      <c r="AGC260">
        <v>0.63</v>
      </c>
      <c r="AGD260">
        <v>0.63</v>
      </c>
      <c r="AGE260">
        <v>0.63</v>
      </c>
      <c r="AGF260">
        <v>0.63</v>
      </c>
      <c r="AGG260">
        <v>0.63</v>
      </c>
      <c r="AGH260">
        <v>0.63</v>
      </c>
      <c r="AGI260">
        <v>0.63</v>
      </c>
      <c r="AGJ260">
        <v>0.63</v>
      </c>
      <c r="AGK260">
        <v>0.63</v>
      </c>
      <c r="AGL260">
        <v>0.63</v>
      </c>
      <c r="AGM260">
        <v>0.63</v>
      </c>
      <c r="AGN260">
        <v>0.63</v>
      </c>
      <c r="AGO260">
        <v>0.63</v>
      </c>
      <c r="AGP260">
        <v>0.63</v>
      </c>
      <c r="AGQ260">
        <v>0.63</v>
      </c>
      <c r="AGR260">
        <v>0.63</v>
      </c>
      <c r="AGS260">
        <v>0.63</v>
      </c>
      <c r="AGT260">
        <v>0.63</v>
      </c>
      <c r="AGU260">
        <v>0.63</v>
      </c>
      <c r="AGV260">
        <v>0.63</v>
      </c>
      <c r="AGW260">
        <v>0.63</v>
      </c>
      <c r="AGX260">
        <v>0.63</v>
      </c>
      <c r="AGY260">
        <v>0.63</v>
      </c>
      <c r="AGZ260">
        <v>0.63</v>
      </c>
      <c r="AHA260">
        <v>0.63</v>
      </c>
      <c r="AHB260">
        <v>0.63</v>
      </c>
      <c r="AHC260">
        <v>0.63</v>
      </c>
      <c r="AHD260">
        <v>0.63</v>
      </c>
      <c r="AHE260">
        <v>0.63</v>
      </c>
      <c r="AHF260">
        <v>0.63</v>
      </c>
      <c r="AHG260">
        <v>0.63</v>
      </c>
      <c r="AHH260">
        <v>0.63</v>
      </c>
      <c r="AHI260">
        <v>0.63</v>
      </c>
      <c r="AHJ260">
        <v>0.63</v>
      </c>
      <c r="AHK260">
        <v>0.63</v>
      </c>
      <c r="AHL260">
        <v>0.63</v>
      </c>
      <c r="AHM260">
        <v>0.63</v>
      </c>
      <c r="AHN260">
        <v>0.63</v>
      </c>
      <c r="AHO260">
        <v>0.63</v>
      </c>
      <c r="AHP260">
        <v>0.63</v>
      </c>
      <c r="AHQ260">
        <v>0.63</v>
      </c>
      <c r="AHR260">
        <v>0.63</v>
      </c>
      <c r="AHS260">
        <v>0.63</v>
      </c>
      <c r="AHT260">
        <v>0.63</v>
      </c>
      <c r="AHU260">
        <v>0.63</v>
      </c>
      <c r="AHV260">
        <v>0.63</v>
      </c>
      <c r="AHW260">
        <v>0.63</v>
      </c>
      <c r="AHX260">
        <v>0.63</v>
      </c>
      <c r="AHY260">
        <v>0.63</v>
      </c>
      <c r="AHZ260">
        <v>0.63</v>
      </c>
      <c r="AIA260">
        <v>0.63</v>
      </c>
      <c r="AIB260">
        <v>0.63</v>
      </c>
      <c r="AIC260">
        <v>0.63</v>
      </c>
      <c r="AID260">
        <v>0.63</v>
      </c>
      <c r="AIE260">
        <v>0.63</v>
      </c>
      <c r="AIF260">
        <v>0.63</v>
      </c>
      <c r="AIG260">
        <v>0.63</v>
      </c>
      <c r="AIH260">
        <v>0.63</v>
      </c>
      <c r="AII260">
        <v>0.63</v>
      </c>
      <c r="AIJ260">
        <v>0.63</v>
      </c>
      <c r="AIK260">
        <v>0.63</v>
      </c>
      <c r="AIL260">
        <v>0.63</v>
      </c>
      <c r="AIM260">
        <v>0.63</v>
      </c>
      <c r="AIN260">
        <v>0.63</v>
      </c>
      <c r="AIO260">
        <v>0.63</v>
      </c>
      <c r="AIP260">
        <v>0.63</v>
      </c>
      <c r="AIQ260">
        <v>0.63</v>
      </c>
      <c r="AIR260">
        <v>0.63</v>
      </c>
      <c r="AIS260">
        <v>0.63</v>
      </c>
      <c r="AIT260">
        <v>0.63</v>
      </c>
      <c r="AIU260">
        <v>0.63</v>
      </c>
      <c r="AIV260">
        <v>0.63</v>
      </c>
      <c r="AIW260">
        <v>0.63</v>
      </c>
      <c r="AIX260">
        <v>0.63</v>
      </c>
      <c r="AIY260">
        <v>0.63</v>
      </c>
      <c r="AIZ260">
        <v>0.63</v>
      </c>
      <c r="AJA260">
        <v>0.63</v>
      </c>
      <c r="AJB260">
        <v>0.63</v>
      </c>
      <c r="AJC260">
        <v>0.63</v>
      </c>
      <c r="AJD260">
        <v>0.63</v>
      </c>
      <c r="AJE260">
        <v>0.63</v>
      </c>
      <c r="AJF260">
        <v>0.63</v>
      </c>
      <c r="AJG260">
        <v>0.63</v>
      </c>
      <c r="AJH260">
        <v>0.63</v>
      </c>
      <c r="AJI260">
        <v>0.63</v>
      </c>
      <c r="AJJ260">
        <v>0.63</v>
      </c>
      <c r="AJK260">
        <v>0.63</v>
      </c>
      <c r="AJL260">
        <v>0.63</v>
      </c>
      <c r="AJM260">
        <v>0.63</v>
      </c>
      <c r="AJN260">
        <v>0.63</v>
      </c>
      <c r="AJO260">
        <v>0.63</v>
      </c>
      <c r="AJP260">
        <v>0.63</v>
      </c>
      <c r="AJQ260">
        <v>0.63</v>
      </c>
      <c r="AJR260">
        <v>0.63</v>
      </c>
      <c r="AJS260">
        <v>0.63</v>
      </c>
      <c r="AJT260">
        <v>0.63</v>
      </c>
      <c r="AJU260">
        <v>0.63</v>
      </c>
      <c r="AJV260">
        <v>0.63</v>
      </c>
      <c r="AJW260">
        <v>0.63</v>
      </c>
      <c r="AJX260">
        <v>0.63</v>
      </c>
      <c r="AJY260">
        <v>0.63</v>
      </c>
      <c r="AJZ260">
        <v>0.63</v>
      </c>
      <c r="AKA260">
        <v>0.63</v>
      </c>
      <c r="AKB260">
        <v>0.63</v>
      </c>
      <c r="AKC260">
        <v>0.63</v>
      </c>
      <c r="AKD260">
        <v>0.63</v>
      </c>
      <c r="AKE260">
        <v>0.63</v>
      </c>
      <c r="AKF260">
        <v>0.63</v>
      </c>
      <c r="AKG260">
        <v>0.63</v>
      </c>
      <c r="AKH260">
        <v>0.63</v>
      </c>
      <c r="AKI260">
        <v>0.63</v>
      </c>
      <c r="AKJ260">
        <v>0.63</v>
      </c>
      <c r="AKK260">
        <v>0.63</v>
      </c>
      <c r="AKL260">
        <v>0.63</v>
      </c>
      <c r="AKM260">
        <v>0.63</v>
      </c>
      <c r="AKN260">
        <v>0.63</v>
      </c>
      <c r="AKO260">
        <v>0.63</v>
      </c>
      <c r="AKP260">
        <v>0.63</v>
      </c>
      <c r="AKQ260">
        <v>0.63</v>
      </c>
      <c r="AKR260">
        <v>0.63</v>
      </c>
      <c r="AKS260">
        <v>0.63</v>
      </c>
      <c r="AKT260">
        <v>0.63</v>
      </c>
      <c r="AKU260">
        <v>0.63</v>
      </c>
      <c r="AKV260">
        <v>0.63</v>
      </c>
      <c r="AKW260">
        <v>0.63</v>
      </c>
      <c r="AKX260">
        <v>0.63</v>
      </c>
      <c r="AKY260">
        <v>0.63</v>
      </c>
      <c r="AKZ260">
        <v>0.63</v>
      </c>
      <c r="ALA260">
        <v>0.63</v>
      </c>
      <c r="ALB260">
        <v>0.63</v>
      </c>
      <c r="ALC260">
        <v>0.63</v>
      </c>
      <c r="ALD260">
        <v>0.63</v>
      </c>
      <c r="ALE260">
        <v>0.63</v>
      </c>
      <c r="ALF260">
        <v>0.63</v>
      </c>
      <c r="ALG260">
        <v>0.63</v>
      </c>
      <c r="ALH260">
        <v>0.63</v>
      </c>
      <c r="ALI260">
        <v>0.63</v>
      </c>
      <c r="ALJ260">
        <v>0.63</v>
      </c>
      <c r="ALK260">
        <v>0.63</v>
      </c>
      <c r="ALL260">
        <v>0.63</v>
      </c>
      <c r="ALM260">
        <v>0.63</v>
      </c>
      <c r="ALN260">
        <v>0.63</v>
      </c>
      <c r="ALO260">
        <v>0.63</v>
      </c>
      <c r="ALP260">
        <v>0.63</v>
      </c>
      <c r="ALQ260">
        <v>0.63</v>
      </c>
      <c r="ALR260">
        <v>0.63</v>
      </c>
      <c r="ALS260">
        <v>0.63</v>
      </c>
      <c r="ALT260">
        <v>0.63</v>
      </c>
      <c r="ALU260">
        <v>0.63</v>
      </c>
      <c r="ALV260">
        <v>0.63</v>
      </c>
      <c r="ALW260">
        <v>0.63</v>
      </c>
      <c r="ALX260">
        <v>0.63</v>
      </c>
      <c r="ALY260">
        <v>0.63</v>
      </c>
      <c r="ALZ260">
        <v>0.63</v>
      </c>
      <c r="AMA260">
        <v>0.63</v>
      </c>
      <c r="AMB260">
        <v>0.63</v>
      </c>
      <c r="AMC260">
        <v>0.63</v>
      </c>
      <c r="AMD260">
        <v>0.63</v>
      </c>
      <c r="AME260">
        <v>0.63</v>
      </c>
      <c r="AMF260">
        <v>0.63</v>
      </c>
      <c r="AMG260">
        <v>0.63</v>
      </c>
      <c r="AMH260">
        <v>0.63</v>
      </c>
      <c r="AMI260">
        <v>0.63</v>
      </c>
      <c r="AMJ260">
        <v>0.63</v>
      </c>
      <c r="AMK260">
        <v>0.63</v>
      </c>
      <c r="AML260">
        <v>0.63</v>
      </c>
      <c r="AMM260">
        <v>0.63</v>
      </c>
      <c r="AMN260">
        <v>0.63</v>
      </c>
      <c r="AMO260">
        <v>0.63</v>
      </c>
      <c r="AMP260">
        <v>0.63</v>
      </c>
      <c r="AMQ260">
        <v>0.63</v>
      </c>
      <c r="AMR260">
        <v>0.63</v>
      </c>
      <c r="AMS260">
        <v>0.63</v>
      </c>
      <c r="AMT260">
        <v>0.63</v>
      </c>
      <c r="AMU260">
        <v>0.63</v>
      </c>
      <c r="AMV260">
        <v>0.63</v>
      </c>
      <c r="AMW260">
        <v>0.63</v>
      </c>
      <c r="AMX260">
        <v>0.63</v>
      </c>
      <c r="AMY260">
        <v>0.63</v>
      </c>
      <c r="AMZ260">
        <v>0.63</v>
      </c>
      <c r="ANA260">
        <v>0.63</v>
      </c>
      <c r="ANB260">
        <v>0.63</v>
      </c>
      <c r="ANC260">
        <v>0.63</v>
      </c>
      <c r="AND260">
        <v>0.63</v>
      </c>
      <c r="ANE260">
        <v>0.63</v>
      </c>
      <c r="ANF260">
        <v>0.63</v>
      </c>
      <c r="ANG260">
        <v>0.63</v>
      </c>
      <c r="ANH260">
        <v>0.63</v>
      </c>
      <c r="ANI260">
        <v>0.63</v>
      </c>
      <c r="ANJ260">
        <v>0.63</v>
      </c>
      <c r="ANK260">
        <v>0.63</v>
      </c>
      <c r="ANL260">
        <v>0.63</v>
      </c>
      <c r="ANM260">
        <v>0.63</v>
      </c>
      <c r="ANN260">
        <v>0.63</v>
      </c>
      <c r="ANO260">
        <v>0.63</v>
      </c>
      <c r="ANP260">
        <v>0.63</v>
      </c>
      <c r="ANQ260">
        <v>0.63</v>
      </c>
      <c r="ANR260">
        <v>0.63</v>
      </c>
      <c r="ANS260">
        <v>0.63</v>
      </c>
      <c r="ANT260">
        <v>0.63</v>
      </c>
      <c r="ANU260">
        <v>0.63</v>
      </c>
      <c r="ANV260">
        <v>0.63</v>
      </c>
      <c r="ANW260">
        <v>0.63</v>
      </c>
      <c r="ANX260">
        <v>0.63</v>
      </c>
      <c r="ANY260">
        <v>0.63</v>
      </c>
      <c r="ANZ260">
        <v>0.63</v>
      </c>
      <c r="AOA260">
        <v>0.63</v>
      </c>
      <c r="AOB260">
        <v>0.63</v>
      </c>
      <c r="AOC260">
        <v>0.63</v>
      </c>
      <c r="AOD260">
        <v>0.63</v>
      </c>
      <c r="AOE260">
        <v>0.63</v>
      </c>
      <c r="AOF260">
        <v>0.63</v>
      </c>
      <c r="AOG260">
        <v>0.63</v>
      </c>
      <c r="AOH260">
        <v>0.63</v>
      </c>
      <c r="AOI260">
        <v>0.63</v>
      </c>
      <c r="AOJ260">
        <v>0.63</v>
      </c>
      <c r="AOK260">
        <v>0.63</v>
      </c>
      <c r="AOL260">
        <v>0.63</v>
      </c>
      <c r="AOM260">
        <v>0.63</v>
      </c>
      <c r="AON260">
        <v>0.63</v>
      </c>
      <c r="AOO260">
        <v>0.63</v>
      </c>
      <c r="AOP260">
        <v>0.63</v>
      </c>
      <c r="AOQ260">
        <v>0.63</v>
      </c>
      <c r="AOR260">
        <v>0.63</v>
      </c>
      <c r="AOS260">
        <v>0.63</v>
      </c>
      <c r="AOT260">
        <v>0.63</v>
      </c>
      <c r="AOU260">
        <v>0.63</v>
      </c>
      <c r="AOV260">
        <v>0.63</v>
      </c>
      <c r="AOW260">
        <v>0.63</v>
      </c>
      <c r="AOX260">
        <v>0.63</v>
      </c>
      <c r="AOY260">
        <v>0.63</v>
      </c>
      <c r="AOZ260">
        <v>0.63</v>
      </c>
      <c r="APA260">
        <v>0.63</v>
      </c>
      <c r="APB260">
        <v>0.63</v>
      </c>
      <c r="APC260">
        <v>0.63</v>
      </c>
      <c r="APD260">
        <v>0.63</v>
      </c>
      <c r="APE260">
        <v>0.63</v>
      </c>
      <c r="APF260">
        <v>0.63</v>
      </c>
      <c r="APG260">
        <v>0.63</v>
      </c>
      <c r="APH260">
        <v>0.63</v>
      </c>
      <c r="API260">
        <v>0.63</v>
      </c>
      <c r="APJ260">
        <v>0.63</v>
      </c>
      <c r="APK260">
        <v>0.63</v>
      </c>
      <c r="APL260">
        <v>0.63</v>
      </c>
      <c r="APM260">
        <v>0.63</v>
      </c>
      <c r="APN260">
        <v>0.63</v>
      </c>
      <c r="APO260">
        <v>0.63</v>
      </c>
      <c r="APP260">
        <v>0.63</v>
      </c>
      <c r="APQ260">
        <v>0.63</v>
      </c>
      <c r="APR260">
        <v>0.63</v>
      </c>
      <c r="APS260">
        <v>0.63</v>
      </c>
      <c r="APT260">
        <v>0.63</v>
      </c>
      <c r="APU260">
        <v>0.63</v>
      </c>
      <c r="APV260">
        <v>0.63</v>
      </c>
      <c r="APW260">
        <v>0.63</v>
      </c>
      <c r="APX260">
        <v>0.63</v>
      </c>
      <c r="APY260">
        <v>0.63</v>
      </c>
      <c r="APZ260">
        <v>0.63</v>
      </c>
      <c r="AQA260">
        <v>0.63</v>
      </c>
      <c r="AQB260">
        <v>0.63</v>
      </c>
      <c r="AQC260">
        <v>0.63</v>
      </c>
      <c r="AQD260">
        <v>0.63</v>
      </c>
      <c r="AQE260">
        <v>0.63</v>
      </c>
      <c r="AQF260">
        <v>0.63</v>
      </c>
      <c r="AQG260">
        <v>0.63</v>
      </c>
      <c r="AQH260">
        <v>0.63</v>
      </c>
      <c r="AQI260">
        <v>0.63</v>
      </c>
      <c r="AQJ260">
        <v>0.63</v>
      </c>
      <c r="AQK260">
        <v>0.63</v>
      </c>
      <c r="AQL260">
        <v>0.63</v>
      </c>
      <c r="AQM260">
        <v>0.63</v>
      </c>
      <c r="AQN260">
        <v>0.63</v>
      </c>
      <c r="AQO260">
        <v>0.63</v>
      </c>
      <c r="AQP260">
        <v>0.63</v>
      </c>
      <c r="AQQ260">
        <v>0.63</v>
      </c>
      <c r="AQR260">
        <v>0.63</v>
      </c>
      <c r="AQS260">
        <v>0.63</v>
      </c>
      <c r="AQT260">
        <v>0.63</v>
      </c>
      <c r="AQU260">
        <v>0.63</v>
      </c>
      <c r="AQV260">
        <v>0.63</v>
      </c>
      <c r="AQW260">
        <v>0.63</v>
      </c>
      <c r="AQX260">
        <v>0.63</v>
      </c>
      <c r="AQY260">
        <v>0.63</v>
      </c>
      <c r="AQZ260">
        <v>0.63</v>
      </c>
      <c r="ARA260">
        <v>0.63</v>
      </c>
      <c r="ARB260">
        <v>0.63</v>
      </c>
      <c r="ARC260">
        <v>0.63</v>
      </c>
      <c r="ARD260">
        <v>0.63</v>
      </c>
      <c r="ARE260">
        <v>0.63</v>
      </c>
      <c r="ARF260">
        <v>0.63</v>
      </c>
      <c r="ARG260">
        <v>0.63</v>
      </c>
      <c r="ARH260">
        <v>0.63</v>
      </c>
      <c r="ARI260">
        <v>0.63</v>
      </c>
      <c r="ARJ260">
        <v>0.63</v>
      </c>
      <c r="ARK260">
        <v>0.63</v>
      </c>
      <c r="ARL260">
        <v>0.63</v>
      </c>
      <c r="ARM260">
        <v>0.63</v>
      </c>
      <c r="ARN260">
        <v>0.63</v>
      </c>
      <c r="ARO260">
        <v>0.63</v>
      </c>
      <c r="ARP260">
        <v>0.63</v>
      </c>
      <c r="ARQ260">
        <v>0.63</v>
      </c>
      <c r="ARR260">
        <v>0.63</v>
      </c>
      <c r="ARS260">
        <v>0.63</v>
      </c>
      <c r="ART260">
        <v>0.63</v>
      </c>
      <c r="ARU260">
        <v>0.63</v>
      </c>
      <c r="ARV260">
        <v>0.63</v>
      </c>
      <c r="ARW260">
        <v>0.63</v>
      </c>
      <c r="ARX260">
        <v>0.63</v>
      </c>
      <c r="ARY260">
        <v>0.63</v>
      </c>
      <c r="ARZ260">
        <v>0.63</v>
      </c>
      <c r="ASA260">
        <v>0.63</v>
      </c>
      <c r="ASB260">
        <v>0.63</v>
      </c>
      <c r="ASC260">
        <v>0.63</v>
      </c>
      <c r="ASD260">
        <v>0.63</v>
      </c>
      <c r="ASE260">
        <v>0.63</v>
      </c>
      <c r="ASF260">
        <v>0.63</v>
      </c>
      <c r="ASG260">
        <v>0.63</v>
      </c>
      <c r="ASH260">
        <v>0.63</v>
      </c>
      <c r="ASI260">
        <v>0.63</v>
      </c>
      <c r="ASJ260">
        <v>0.63</v>
      </c>
      <c r="ASK260">
        <v>0.63</v>
      </c>
      <c r="ASL260">
        <v>0.63</v>
      </c>
      <c r="ASM260">
        <v>0.63</v>
      </c>
      <c r="ASN260">
        <v>0.63</v>
      </c>
      <c r="ASO260">
        <v>0.63</v>
      </c>
      <c r="ASP260">
        <v>0.63</v>
      </c>
      <c r="ASQ260">
        <v>0.63</v>
      </c>
      <c r="ASR260">
        <v>0.63</v>
      </c>
      <c r="ASS260">
        <v>0.63</v>
      </c>
      <c r="AST260">
        <v>0.63</v>
      </c>
      <c r="ASU260">
        <v>0.63</v>
      </c>
      <c r="ASV260">
        <v>0.63</v>
      </c>
      <c r="ASW260">
        <v>0.63</v>
      </c>
      <c r="ASX260">
        <v>0.63</v>
      </c>
      <c r="ASY260">
        <v>0.63</v>
      </c>
      <c r="ASZ260">
        <v>0.63</v>
      </c>
      <c r="ATA260">
        <v>0.63</v>
      </c>
      <c r="ATB260">
        <v>0.63</v>
      </c>
      <c r="ATC260">
        <v>0.63</v>
      </c>
      <c r="ATD260">
        <v>0.63</v>
      </c>
      <c r="ATE260">
        <v>0.63</v>
      </c>
      <c r="ATF260">
        <v>0.63</v>
      </c>
      <c r="ATG260">
        <v>0.63</v>
      </c>
      <c r="ATH260">
        <v>0.63</v>
      </c>
      <c r="ATI260">
        <v>0.63</v>
      </c>
      <c r="ATJ260">
        <v>0.63</v>
      </c>
      <c r="ATK260">
        <v>0.63</v>
      </c>
      <c r="ATL260">
        <v>0.63</v>
      </c>
      <c r="ATM260">
        <v>0.63</v>
      </c>
      <c r="ATN260">
        <v>0.63</v>
      </c>
      <c r="ATO260">
        <v>0.63</v>
      </c>
      <c r="ATP260">
        <v>0.63</v>
      </c>
      <c r="ATQ260">
        <v>0.63</v>
      </c>
      <c r="ATR260">
        <v>0.63</v>
      </c>
      <c r="ATS260">
        <v>0.63</v>
      </c>
      <c r="ATT260">
        <v>0.63</v>
      </c>
      <c r="ATU260">
        <v>0.63</v>
      </c>
      <c r="ATV260">
        <v>0.63</v>
      </c>
      <c r="ATW260">
        <v>0.63</v>
      </c>
      <c r="ATX260">
        <v>0.63</v>
      </c>
      <c r="ATY260">
        <v>0.63</v>
      </c>
      <c r="ATZ260">
        <v>0.63</v>
      </c>
      <c r="AUA260">
        <v>0.63</v>
      </c>
      <c r="AUB260">
        <v>0.63</v>
      </c>
      <c r="AUC260">
        <v>0.63</v>
      </c>
      <c r="AUD260">
        <v>0.63</v>
      </c>
      <c r="AUE260">
        <v>0.63</v>
      </c>
      <c r="AUF260">
        <v>0.63</v>
      </c>
      <c r="AUG260">
        <v>0.63</v>
      </c>
      <c r="AUH260">
        <v>0.63</v>
      </c>
      <c r="AUI260">
        <v>0.63</v>
      </c>
      <c r="AUJ260">
        <v>0.63</v>
      </c>
      <c r="AUK260">
        <v>0.63</v>
      </c>
      <c r="AUL260">
        <v>0.63</v>
      </c>
      <c r="AUM260">
        <v>0.63</v>
      </c>
      <c r="AUN260">
        <v>0.63</v>
      </c>
      <c r="AUO260">
        <v>0.63</v>
      </c>
      <c r="AUP260">
        <v>0.63</v>
      </c>
      <c r="AUQ260">
        <v>0.63</v>
      </c>
      <c r="AUR260">
        <v>0.63</v>
      </c>
      <c r="AUS260">
        <v>0.63</v>
      </c>
      <c r="AUT260">
        <v>0.63</v>
      </c>
      <c r="AUU260">
        <v>0.63</v>
      </c>
      <c r="AUV260">
        <v>0.63</v>
      </c>
      <c r="AUW260">
        <v>0.63</v>
      </c>
      <c r="AUX260">
        <v>0.63</v>
      </c>
      <c r="AUY260">
        <v>0.63</v>
      </c>
      <c r="AUZ260">
        <v>0.63</v>
      </c>
      <c r="AVA260">
        <v>0.63</v>
      </c>
      <c r="AVB260">
        <v>0.63</v>
      </c>
      <c r="AVC260">
        <v>0.63</v>
      </c>
      <c r="AVD260">
        <v>0.63</v>
      </c>
      <c r="AVE260">
        <v>0.63</v>
      </c>
      <c r="AVF260">
        <v>0.63</v>
      </c>
      <c r="AVG260">
        <v>0.63</v>
      </c>
      <c r="AVH260">
        <v>0.63</v>
      </c>
      <c r="AVI260">
        <v>0.63</v>
      </c>
      <c r="AVJ260">
        <v>0.63</v>
      </c>
      <c r="AVK260">
        <v>0.63</v>
      </c>
      <c r="AVL260">
        <v>0.63</v>
      </c>
      <c r="AVM260">
        <v>0.63</v>
      </c>
      <c r="AVN260">
        <v>0.63</v>
      </c>
      <c r="AVO260">
        <v>0.63</v>
      </c>
      <c r="AVP260">
        <v>0.63</v>
      </c>
      <c r="AVQ260">
        <v>0.63</v>
      </c>
      <c r="AVR260">
        <v>0.63</v>
      </c>
      <c r="AVS260">
        <v>0.63</v>
      </c>
      <c r="AVT260">
        <v>0.63</v>
      </c>
      <c r="AVU260">
        <v>0.63</v>
      </c>
      <c r="AVV260">
        <v>0.63</v>
      </c>
      <c r="AVW260">
        <v>0.63</v>
      </c>
      <c r="AVX260">
        <v>0.63</v>
      </c>
      <c r="AVY260">
        <v>0.63</v>
      </c>
      <c r="AVZ260">
        <v>0.63</v>
      </c>
      <c r="AWA260">
        <v>0.63</v>
      </c>
      <c r="AWB260">
        <v>0.63</v>
      </c>
      <c r="AWC260">
        <v>0.63</v>
      </c>
      <c r="AWD260">
        <v>0.63</v>
      </c>
      <c r="AWE260">
        <v>0.63</v>
      </c>
      <c r="AWF260">
        <v>0.63</v>
      </c>
      <c r="AWG260">
        <v>0.63</v>
      </c>
      <c r="AWH260">
        <v>0.63</v>
      </c>
      <c r="AWI260">
        <v>0.63</v>
      </c>
      <c r="AWJ260">
        <v>0.63</v>
      </c>
      <c r="AWK260">
        <v>0.63</v>
      </c>
      <c r="AWL260">
        <v>0.63</v>
      </c>
      <c r="AWM260">
        <v>0.63</v>
      </c>
      <c r="AWN260">
        <v>0.63</v>
      </c>
      <c r="AWO260">
        <v>0.63</v>
      </c>
      <c r="AWP260">
        <v>0.63</v>
      </c>
      <c r="AWQ260">
        <v>0.63</v>
      </c>
      <c r="AWR260">
        <v>0.63</v>
      </c>
      <c r="AWS260">
        <v>0.63</v>
      </c>
      <c r="AWT260">
        <v>0.63</v>
      </c>
      <c r="AWU260">
        <v>0.63</v>
      </c>
      <c r="AWV260">
        <v>0.63</v>
      </c>
      <c r="AWW260">
        <v>0.63</v>
      </c>
      <c r="AWX260">
        <v>0.63</v>
      </c>
      <c r="AWY260">
        <v>0.63</v>
      </c>
      <c r="AWZ260">
        <v>0.63</v>
      </c>
      <c r="AXA260">
        <v>0.63</v>
      </c>
      <c r="AXB260">
        <v>0.63</v>
      </c>
      <c r="AXC260">
        <v>0.63</v>
      </c>
      <c r="AXD260">
        <v>0.63</v>
      </c>
      <c r="AXE260">
        <v>0.63</v>
      </c>
      <c r="AXF260">
        <v>0.63</v>
      </c>
      <c r="AXG260">
        <v>0.63</v>
      </c>
      <c r="AXH260">
        <v>0.63</v>
      </c>
      <c r="AXI260">
        <v>0.63</v>
      </c>
      <c r="AXJ260">
        <v>0.63</v>
      </c>
      <c r="AXK260">
        <v>0.63</v>
      </c>
      <c r="AXL260">
        <v>0.63</v>
      </c>
      <c r="AXM260">
        <v>0.63</v>
      </c>
      <c r="AXN260">
        <v>0.63</v>
      </c>
      <c r="AXO260">
        <v>0.63</v>
      </c>
      <c r="AXP260">
        <v>0.63</v>
      </c>
      <c r="AXQ260">
        <v>0.63</v>
      </c>
      <c r="AXR260">
        <v>0.63</v>
      </c>
      <c r="AXS260">
        <v>0.63</v>
      </c>
      <c r="AXT260">
        <v>0.63</v>
      </c>
      <c r="AXU260">
        <v>0.63</v>
      </c>
      <c r="AXV260">
        <v>0.63</v>
      </c>
      <c r="AXW260">
        <v>0.63</v>
      </c>
      <c r="AXX260">
        <v>0.63</v>
      </c>
      <c r="AXY260">
        <v>0.63</v>
      </c>
      <c r="AXZ260">
        <v>0.63</v>
      </c>
      <c r="AYA260">
        <v>0.63</v>
      </c>
      <c r="AYB260">
        <v>0.63</v>
      </c>
      <c r="AYC260">
        <v>0.63</v>
      </c>
      <c r="AYD260">
        <v>0.63</v>
      </c>
      <c r="AYE260">
        <v>0.63</v>
      </c>
      <c r="AYF260">
        <v>0.63</v>
      </c>
      <c r="AYG260">
        <v>0.63</v>
      </c>
      <c r="AYH260">
        <v>0.63</v>
      </c>
      <c r="AYI260">
        <v>0.63</v>
      </c>
      <c r="AYJ260">
        <v>0.63</v>
      </c>
      <c r="AYK260">
        <v>0.63</v>
      </c>
      <c r="AYL260">
        <v>0.63</v>
      </c>
      <c r="AYM260">
        <v>0.63</v>
      </c>
      <c r="AYN260">
        <v>0.63</v>
      </c>
      <c r="AYO260">
        <v>0.63</v>
      </c>
      <c r="AYP260">
        <v>0.63</v>
      </c>
      <c r="AYQ260">
        <v>0.63</v>
      </c>
      <c r="AYR260">
        <v>0.63</v>
      </c>
      <c r="AYS260">
        <v>0.63</v>
      </c>
      <c r="AYT260">
        <v>0.63</v>
      </c>
      <c r="AYU260">
        <v>0.63</v>
      </c>
      <c r="AYV260">
        <v>0.63</v>
      </c>
      <c r="AYW260">
        <v>0.63</v>
      </c>
      <c r="AYX260">
        <v>0.63</v>
      </c>
      <c r="AYY260">
        <v>0.63</v>
      </c>
      <c r="AYZ260">
        <v>0.63</v>
      </c>
      <c r="AZA260">
        <v>0.63</v>
      </c>
      <c r="AZB260">
        <v>0.63</v>
      </c>
      <c r="AZC260">
        <v>0.63</v>
      </c>
      <c r="AZD260">
        <v>0.63</v>
      </c>
      <c r="AZE260">
        <v>0.63</v>
      </c>
      <c r="AZF260">
        <v>0.63</v>
      </c>
      <c r="AZG260">
        <v>0.63</v>
      </c>
      <c r="AZH260">
        <v>0.63</v>
      </c>
      <c r="AZI260">
        <v>0.63</v>
      </c>
      <c r="AZJ260">
        <v>0.63</v>
      </c>
      <c r="AZK260">
        <v>0.63</v>
      </c>
      <c r="AZL260">
        <v>0.63</v>
      </c>
      <c r="AZM260">
        <v>0.63</v>
      </c>
      <c r="AZN260">
        <v>0.63</v>
      </c>
      <c r="AZO260">
        <v>0.63</v>
      </c>
      <c r="AZP260">
        <v>0.63</v>
      </c>
      <c r="AZQ260">
        <v>0.63</v>
      </c>
      <c r="AZR260">
        <v>0.63</v>
      </c>
      <c r="AZS260">
        <v>0.63</v>
      </c>
      <c r="AZT260">
        <v>0.63</v>
      </c>
      <c r="AZU260">
        <v>0.63</v>
      </c>
      <c r="AZV260">
        <v>0.63</v>
      </c>
      <c r="AZW260">
        <v>0.63</v>
      </c>
      <c r="AZX260">
        <v>0.63</v>
      </c>
      <c r="AZY260">
        <v>0.63</v>
      </c>
      <c r="AZZ260">
        <v>0.63</v>
      </c>
      <c r="BAA260">
        <v>0.63</v>
      </c>
      <c r="BAB260">
        <v>0.63</v>
      </c>
      <c r="BAC260">
        <v>0.63</v>
      </c>
      <c r="BAD260">
        <v>0.63</v>
      </c>
      <c r="BAE260">
        <v>0.63</v>
      </c>
      <c r="BAF260">
        <v>0.63</v>
      </c>
      <c r="BAG260">
        <v>0.63</v>
      </c>
      <c r="BAH260">
        <v>0.63</v>
      </c>
      <c r="BAI260">
        <v>0.63</v>
      </c>
      <c r="BAJ260">
        <v>0.63</v>
      </c>
      <c r="BAK260">
        <v>0.63</v>
      </c>
      <c r="BAL260">
        <v>0.63</v>
      </c>
      <c r="BAM260">
        <v>0.63</v>
      </c>
      <c r="BAN260">
        <v>0.63</v>
      </c>
      <c r="BAO260">
        <v>0.63</v>
      </c>
      <c r="BAP260">
        <v>0.63</v>
      </c>
      <c r="BAQ260">
        <v>0.63</v>
      </c>
      <c r="BAR260">
        <v>0.63</v>
      </c>
      <c r="BAS260">
        <v>0.63</v>
      </c>
      <c r="BAT260">
        <v>0.63</v>
      </c>
      <c r="BAU260">
        <v>0.63</v>
      </c>
      <c r="BAV260">
        <v>0.63</v>
      </c>
      <c r="BAW260">
        <v>0.63</v>
      </c>
      <c r="BAX260">
        <v>0.63</v>
      </c>
      <c r="BAY260">
        <v>0.63</v>
      </c>
      <c r="BAZ260">
        <v>0.63</v>
      </c>
      <c r="BBA260">
        <v>0.63</v>
      </c>
      <c r="BBB260">
        <v>0.63</v>
      </c>
      <c r="BBC260">
        <v>0.63</v>
      </c>
      <c r="BBD260">
        <v>0.63</v>
      </c>
      <c r="BBE260">
        <v>0.63</v>
      </c>
      <c r="BBF260">
        <v>0.63</v>
      </c>
      <c r="BBG260">
        <v>0.63</v>
      </c>
      <c r="BBH260">
        <v>0.63</v>
      </c>
      <c r="BBI260">
        <v>0.63</v>
      </c>
      <c r="BBJ260">
        <v>0.63</v>
      </c>
      <c r="BBK260">
        <v>0.63</v>
      </c>
      <c r="BBL260">
        <v>0.63</v>
      </c>
      <c r="BBM260">
        <v>0.63</v>
      </c>
      <c r="BBN260">
        <v>0.63</v>
      </c>
      <c r="BBO260">
        <v>0.63</v>
      </c>
      <c r="BBP260">
        <v>0.63</v>
      </c>
      <c r="BBQ260">
        <v>0.63</v>
      </c>
      <c r="BBR260">
        <v>0.63</v>
      </c>
      <c r="BBS260">
        <v>0.63</v>
      </c>
      <c r="BBT260">
        <v>0.63</v>
      </c>
      <c r="BBU260">
        <v>0.63</v>
      </c>
      <c r="BBV260">
        <v>0.63</v>
      </c>
      <c r="BBW260">
        <v>0.63</v>
      </c>
      <c r="BBX260">
        <v>0.63</v>
      </c>
      <c r="BBY260">
        <v>0.63</v>
      </c>
      <c r="BBZ260">
        <v>0.63</v>
      </c>
      <c r="BCA260">
        <v>0.63</v>
      </c>
      <c r="BCB260">
        <v>0.63</v>
      </c>
      <c r="BCC260">
        <v>0.63</v>
      </c>
      <c r="BCD260">
        <v>0.63</v>
      </c>
      <c r="BCE260">
        <v>0.63</v>
      </c>
      <c r="BCF260">
        <v>0.63</v>
      </c>
      <c r="BCG260">
        <v>0.63</v>
      </c>
      <c r="BCH260">
        <v>0.63</v>
      </c>
      <c r="BCI260">
        <v>0.63</v>
      </c>
      <c r="BCJ260">
        <v>0.63</v>
      </c>
      <c r="BCK260">
        <v>0.63</v>
      </c>
      <c r="BCL260">
        <v>0.63</v>
      </c>
      <c r="BCM260">
        <v>0.63</v>
      </c>
      <c r="BCN260">
        <v>0.63</v>
      </c>
      <c r="BCO260">
        <v>0.63</v>
      </c>
      <c r="BCP260">
        <v>0.63</v>
      </c>
      <c r="BCQ260">
        <v>0.63</v>
      </c>
      <c r="BCR260">
        <v>0.63</v>
      </c>
      <c r="BCS260">
        <v>0.63</v>
      </c>
      <c r="BCT260">
        <v>0.63</v>
      </c>
      <c r="BCU260">
        <v>0.63</v>
      </c>
      <c r="BCV260">
        <v>0.63</v>
      </c>
      <c r="BCW260">
        <v>0.63</v>
      </c>
      <c r="BCX260">
        <v>0.63</v>
      </c>
      <c r="BCY260">
        <v>0.63</v>
      </c>
      <c r="BCZ260">
        <v>0.63</v>
      </c>
      <c r="BDA260">
        <v>0.63</v>
      </c>
      <c r="BDB260">
        <v>0.63</v>
      </c>
      <c r="BDC260">
        <v>0.63</v>
      </c>
      <c r="BDD260">
        <v>0.63</v>
      </c>
      <c r="BDE260">
        <v>0.63</v>
      </c>
      <c r="BDF260">
        <v>0.63</v>
      </c>
      <c r="BDG260">
        <v>0.63</v>
      </c>
      <c r="BDH260">
        <v>0.63</v>
      </c>
      <c r="BDI260">
        <v>0.63</v>
      </c>
      <c r="BDJ260">
        <v>0.63</v>
      </c>
      <c r="BDK260">
        <v>0.63</v>
      </c>
      <c r="BDL260">
        <v>0.63</v>
      </c>
      <c r="BDM260">
        <v>0.63</v>
      </c>
      <c r="BDN260">
        <v>0.63</v>
      </c>
      <c r="BDO260">
        <v>0.63</v>
      </c>
      <c r="BDP260">
        <v>0.63</v>
      </c>
      <c r="BDQ260">
        <v>0.63</v>
      </c>
      <c r="BDR260">
        <v>0.63</v>
      </c>
      <c r="BDS260">
        <v>0.63</v>
      </c>
      <c r="BDT260">
        <v>0.63</v>
      </c>
      <c r="BDU260">
        <v>0.63</v>
      </c>
      <c r="BDV260">
        <v>0.63</v>
      </c>
      <c r="BDW260">
        <v>0.63</v>
      </c>
      <c r="BDX260">
        <v>0.63</v>
      </c>
      <c r="BDY260">
        <v>0.63</v>
      </c>
      <c r="BDZ260">
        <v>0.63</v>
      </c>
      <c r="BEA260">
        <v>0.63</v>
      </c>
      <c r="BEB260">
        <v>0.63</v>
      </c>
      <c r="BEC260">
        <v>0.63</v>
      </c>
      <c r="BED260">
        <v>0.63</v>
      </c>
      <c r="BEE260">
        <v>0.63</v>
      </c>
      <c r="BEF260">
        <v>0.63</v>
      </c>
      <c r="BEG260">
        <v>0.63</v>
      </c>
      <c r="BEH260">
        <v>0.63</v>
      </c>
      <c r="BEI260">
        <v>0.63</v>
      </c>
      <c r="BEJ260">
        <v>0.63</v>
      </c>
      <c r="BEK260">
        <v>0.63</v>
      </c>
      <c r="BEL260">
        <v>0.63</v>
      </c>
      <c r="BEM260">
        <v>0.63</v>
      </c>
      <c r="BEN260">
        <v>0.63</v>
      </c>
      <c r="BEO260">
        <v>0.63</v>
      </c>
      <c r="BEP260">
        <v>0.63</v>
      </c>
      <c r="BEQ260">
        <v>0.63</v>
      </c>
      <c r="BER260">
        <v>0.63</v>
      </c>
      <c r="BES260">
        <v>0.63</v>
      </c>
      <c r="BET260">
        <v>0.63</v>
      </c>
      <c r="BEU260">
        <v>0.63</v>
      </c>
      <c r="BEV260">
        <v>0.63</v>
      </c>
      <c r="BEW260">
        <v>0.63</v>
      </c>
      <c r="BEX260">
        <v>0.63</v>
      </c>
      <c r="BEY260">
        <v>0.63</v>
      </c>
      <c r="BEZ260">
        <v>0.63</v>
      </c>
      <c r="BFA260">
        <v>0.63</v>
      </c>
      <c r="BFB260">
        <v>0.63</v>
      </c>
      <c r="BFC260">
        <v>0.63</v>
      </c>
      <c r="BFD260">
        <v>0.63</v>
      </c>
      <c r="BFE260">
        <v>0.63</v>
      </c>
      <c r="BFF260">
        <v>0.63</v>
      </c>
      <c r="BFG260">
        <v>0.63</v>
      </c>
      <c r="BFH260">
        <v>0.63</v>
      </c>
      <c r="BFI260">
        <v>0.63</v>
      </c>
      <c r="BFJ260">
        <v>0.63</v>
      </c>
      <c r="BFK260">
        <v>0.63</v>
      </c>
      <c r="BFL260">
        <v>0.63</v>
      </c>
      <c r="BFM260">
        <v>0.63</v>
      </c>
      <c r="BFN260">
        <v>0.63</v>
      </c>
      <c r="BFO260">
        <v>0.63</v>
      </c>
      <c r="BFP260">
        <v>0.63</v>
      </c>
      <c r="BFQ260">
        <v>0.63</v>
      </c>
      <c r="BFR260">
        <v>0.63</v>
      </c>
      <c r="BFS260">
        <v>0.63</v>
      </c>
      <c r="BFT260">
        <v>0.63</v>
      </c>
      <c r="BFU260">
        <v>0.63</v>
      </c>
      <c r="BFV260">
        <v>0.63</v>
      </c>
      <c r="BFW260">
        <v>0.63</v>
      </c>
      <c r="BFX260">
        <v>0.63</v>
      </c>
      <c r="BFY260">
        <v>0.63</v>
      </c>
      <c r="BFZ260">
        <v>0.63</v>
      </c>
      <c r="BGA260">
        <v>0.63</v>
      </c>
      <c r="BGB260">
        <v>0.63</v>
      </c>
      <c r="BGC260">
        <v>0.63</v>
      </c>
      <c r="BGD260">
        <v>0.63</v>
      </c>
      <c r="BGE260">
        <v>0.63</v>
      </c>
      <c r="BGF260">
        <v>0.63</v>
      </c>
      <c r="BGG260">
        <v>0.63</v>
      </c>
      <c r="BGH260">
        <v>0.63</v>
      </c>
      <c r="BGI260">
        <v>0.63</v>
      </c>
      <c r="BGJ260">
        <v>0.63</v>
      </c>
      <c r="BGK260">
        <v>0.63</v>
      </c>
      <c r="BGL260">
        <v>0.63</v>
      </c>
      <c r="BGM260">
        <v>0.63</v>
      </c>
      <c r="BGN260">
        <v>0.63</v>
      </c>
      <c r="BGO260">
        <v>0.63</v>
      </c>
      <c r="BGP260">
        <v>0.63</v>
      </c>
      <c r="BGQ260">
        <v>0.63</v>
      </c>
      <c r="BGR260">
        <v>0.63</v>
      </c>
      <c r="BGS260">
        <v>0.63</v>
      </c>
      <c r="BGT260">
        <v>0.63</v>
      </c>
      <c r="BGU260">
        <v>0.63</v>
      </c>
      <c r="BGV260">
        <v>0.63</v>
      </c>
      <c r="BGW260">
        <v>0.63</v>
      </c>
      <c r="BGX260">
        <v>0.63</v>
      </c>
      <c r="BGY260">
        <v>0.63</v>
      </c>
      <c r="BGZ260">
        <v>0.63</v>
      </c>
      <c r="BHA260">
        <v>0.63</v>
      </c>
      <c r="BHB260">
        <v>0.63</v>
      </c>
      <c r="BHC260">
        <v>0.63</v>
      </c>
      <c r="BHD260">
        <v>0.63</v>
      </c>
      <c r="BHE260">
        <v>0.63</v>
      </c>
      <c r="BHF260">
        <v>0.63</v>
      </c>
      <c r="BHG260">
        <v>0.63</v>
      </c>
      <c r="BHH260">
        <v>0.63</v>
      </c>
      <c r="BHI260">
        <v>0.63</v>
      </c>
      <c r="BHJ260">
        <v>0.63</v>
      </c>
      <c r="BHK260">
        <v>0.63</v>
      </c>
      <c r="BHL260">
        <v>0.63</v>
      </c>
      <c r="BHM260">
        <v>0.63</v>
      </c>
      <c r="BHN260">
        <v>0.63</v>
      </c>
      <c r="BHO260">
        <v>0.63</v>
      </c>
      <c r="BHP260">
        <v>0.63</v>
      </c>
      <c r="BHQ260">
        <v>0.63</v>
      </c>
      <c r="BHR260">
        <v>0.63</v>
      </c>
      <c r="BHS260">
        <v>0.63</v>
      </c>
      <c r="BHT260">
        <v>0.63</v>
      </c>
      <c r="BHU260">
        <v>0.63</v>
      </c>
      <c r="BHV260">
        <v>0.63</v>
      </c>
      <c r="BHW260">
        <v>0.63</v>
      </c>
      <c r="BHX260">
        <v>0.63</v>
      </c>
      <c r="BHY260">
        <v>0.63</v>
      </c>
      <c r="BHZ260">
        <v>0.63</v>
      </c>
      <c r="BIA260">
        <v>0.63</v>
      </c>
      <c r="BIB260">
        <v>0.63</v>
      </c>
      <c r="BIC260">
        <v>0.63</v>
      </c>
      <c r="BID260">
        <v>0.63</v>
      </c>
      <c r="BIE260">
        <v>0.63</v>
      </c>
      <c r="BIF260">
        <v>0.63</v>
      </c>
      <c r="BIG260">
        <v>0.63</v>
      </c>
      <c r="BIH260">
        <v>0.63</v>
      </c>
      <c r="BII260">
        <v>0.63</v>
      </c>
      <c r="BIJ260">
        <v>0.63</v>
      </c>
      <c r="BIK260">
        <v>0.63</v>
      </c>
      <c r="BIL260">
        <v>0.63</v>
      </c>
      <c r="BIM260">
        <v>0.63</v>
      </c>
      <c r="BIN260">
        <v>0.63</v>
      </c>
      <c r="BIO260">
        <v>0.63</v>
      </c>
      <c r="BIP260">
        <v>0.63</v>
      </c>
      <c r="BIQ260">
        <v>0.63</v>
      </c>
      <c r="BIR260">
        <v>0.63</v>
      </c>
      <c r="BIS260">
        <v>0.63</v>
      </c>
      <c r="BIT260">
        <v>0.63</v>
      </c>
      <c r="BIU260">
        <v>0.63</v>
      </c>
      <c r="BIV260">
        <v>0.63</v>
      </c>
      <c r="BIW260">
        <v>0.63</v>
      </c>
      <c r="BIX260">
        <v>0.63</v>
      </c>
      <c r="BIY260">
        <v>0.63</v>
      </c>
      <c r="BIZ260">
        <v>0.63</v>
      </c>
      <c r="BJA260">
        <v>0.63</v>
      </c>
      <c r="BJB260">
        <v>0.63</v>
      </c>
      <c r="BJC260">
        <v>0.63</v>
      </c>
      <c r="BJD260">
        <v>0.63</v>
      </c>
      <c r="BJE260">
        <v>0.63</v>
      </c>
      <c r="BJF260">
        <v>0.63</v>
      </c>
      <c r="BJG260">
        <v>0.63</v>
      </c>
      <c r="BJH260">
        <v>0.63</v>
      </c>
      <c r="BJI260">
        <v>0.63</v>
      </c>
      <c r="BJJ260">
        <v>0.63</v>
      </c>
      <c r="BJK260">
        <v>0.63</v>
      </c>
      <c r="BJL260">
        <v>0.63</v>
      </c>
      <c r="BJM260">
        <v>0.63</v>
      </c>
      <c r="BJN260">
        <v>0.63</v>
      </c>
      <c r="BJO260">
        <v>0.63</v>
      </c>
      <c r="BJP260">
        <v>0.63</v>
      </c>
      <c r="BJQ260">
        <v>0.63</v>
      </c>
      <c r="BJR260">
        <v>0.63</v>
      </c>
      <c r="BJS260">
        <v>0.63</v>
      </c>
      <c r="BJT260">
        <v>0.63</v>
      </c>
      <c r="BJU260">
        <v>0.63</v>
      </c>
      <c r="BJV260">
        <v>0.63</v>
      </c>
      <c r="BJW260">
        <v>0.63</v>
      </c>
      <c r="BJX260">
        <v>0.63</v>
      </c>
      <c r="BJY260">
        <v>0.63</v>
      </c>
      <c r="BJZ260">
        <v>0.63</v>
      </c>
      <c r="BKA260">
        <v>0.63</v>
      </c>
      <c r="BKB260">
        <v>0.63</v>
      </c>
      <c r="BKC260">
        <v>0.63</v>
      </c>
      <c r="BKD260">
        <v>0.63</v>
      </c>
      <c r="BKE260">
        <v>0.63</v>
      </c>
      <c r="BKF260">
        <v>0.63</v>
      </c>
      <c r="BKG260">
        <v>0.63</v>
      </c>
      <c r="BKH260">
        <v>0.63</v>
      </c>
      <c r="BKI260">
        <v>0.63</v>
      </c>
      <c r="BKJ260">
        <v>0.63</v>
      </c>
      <c r="BKK260">
        <v>0.63</v>
      </c>
      <c r="BKL260">
        <v>0.63</v>
      </c>
      <c r="BKM260">
        <v>0.63</v>
      </c>
      <c r="BKN260">
        <v>0.63</v>
      </c>
      <c r="BKO260">
        <v>0.63</v>
      </c>
      <c r="BKP260">
        <v>0.63</v>
      </c>
      <c r="BKQ260">
        <v>0.63</v>
      </c>
      <c r="BKR260">
        <v>0.63</v>
      </c>
      <c r="BKS260">
        <v>0.63</v>
      </c>
      <c r="BKT260">
        <v>0.63</v>
      </c>
      <c r="BKU260">
        <v>0.63</v>
      </c>
      <c r="BKV260">
        <v>0.63</v>
      </c>
      <c r="BKW260">
        <v>0.63</v>
      </c>
      <c r="BKX260">
        <v>0.63</v>
      </c>
      <c r="BKY260">
        <v>0.63</v>
      </c>
      <c r="BKZ260">
        <v>0.63</v>
      </c>
      <c r="BLA260">
        <v>0.63</v>
      </c>
      <c r="BLB260">
        <v>0.63</v>
      </c>
      <c r="BLC260">
        <v>0.63</v>
      </c>
      <c r="BLD260">
        <v>0.63</v>
      </c>
      <c r="BLE260">
        <v>0.63</v>
      </c>
      <c r="BLF260">
        <v>0.63</v>
      </c>
      <c r="BLG260">
        <v>0.63</v>
      </c>
      <c r="BLH260">
        <v>0.63</v>
      </c>
      <c r="BLI260">
        <v>0.63</v>
      </c>
      <c r="BLJ260">
        <v>0.63</v>
      </c>
      <c r="BLK260">
        <v>0.63</v>
      </c>
      <c r="BLL260">
        <v>0.63</v>
      </c>
      <c r="BLM260">
        <v>0.63</v>
      </c>
      <c r="BLN260">
        <v>0.63</v>
      </c>
      <c r="BLO260">
        <v>0.63</v>
      </c>
      <c r="BLP260">
        <v>0.63</v>
      </c>
      <c r="BLQ260">
        <v>0.63</v>
      </c>
      <c r="BLR260">
        <v>0.63</v>
      </c>
      <c r="BLS260">
        <v>0.63</v>
      </c>
      <c r="BLT260">
        <v>0.63</v>
      </c>
      <c r="BLU260">
        <v>0.63</v>
      </c>
      <c r="BLV260">
        <v>0.63</v>
      </c>
      <c r="BLW260">
        <v>0.63</v>
      </c>
      <c r="BLX260">
        <v>0.63</v>
      </c>
      <c r="BLY260">
        <v>0.63</v>
      </c>
      <c r="BLZ260">
        <v>0.63</v>
      </c>
      <c r="BMA260">
        <v>0.63</v>
      </c>
      <c r="BMB260">
        <v>0.63</v>
      </c>
      <c r="BMC260">
        <v>0.63</v>
      </c>
      <c r="BMD260">
        <v>0.63</v>
      </c>
      <c r="BME260">
        <v>0.63</v>
      </c>
      <c r="BMF260">
        <v>0.63</v>
      </c>
      <c r="BMG260">
        <v>0.63</v>
      </c>
      <c r="BMH260">
        <v>0.63</v>
      </c>
      <c r="BMI260">
        <v>0.63</v>
      </c>
      <c r="BMJ260">
        <v>0.63</v>
      </c>
      <c r="BMK260">
        <v>0.63</v>
      </c>
      <c r="BML260">
        <v>0.63</v>
      </c>
      <c r="BMM260">
        <v>0.63</v>
      </c>
      <c r="BMN260">
        <v>0.63</v>
      </c>
      <c r="BMO260">
        <v>0.63</v>
      </c>
      <c r="BMP260">
        <v>0.63</v>
      </c>
      <c r="BMQ260">
        <v>0.63</v>
      </c>
      <c r="BMR260">
        <v>0.63</v>
      </c>
      <c r="BMS260">
        <v>0.63</v>
      </c>
      <c r="BMT260">
        <v>0.63</v>
      </c>
      <c r="BMU260">
        <v>0.63</v>
      </c>
      <c r="BMV260">
        <v>0.63</v>
      </c>
      <c r="BMW260">
        <v>0.63</v>
      </c>
      <c r="BMX260">
        <v>0.63</v>
      </c>
      <c r="BMY260">
        <v>0.63</v>
      </c>
      <c r="BMZ260">
        <v>0.63</v>
      </c>
      <c r="BNA260">
        <v>0.63</v>
      </c>
      <c r="BNB260">
        <v>0.63</v>
      </c>
      <c r="BNC260">
        <v>0.63</v>
      </c>
      <c r="BND260">
        <v>0.63</v>
      </c>
      <c r="BNE260">
        <v>0.63</v>
      </c>
      <c r="BNF260">
        <v>0.63</v>
      </c>
      <c r="BNG260">
        <v>0.63</v>
      </c>
      <c r="BNH260">
        <v>0.63</v>
      </c>
      <c r="BNI260">
        <v>0.63</v>
      </c>
      <c r="BNJ260">
        <v>0.63</v>
      </c>
      <c r="BNK260">
        <v>0.63</v>
      </c>
      <c r="BNL260">
        <v>0.63</v>
      </c>
      <c r="BNM260">
        <v>0.63</v>
      </c>
      <c r="BNN260">
        <v>0.63</v>
      </c>
      <c r="BNO260">
        <v>0.63</v>
      </c>
      <c r="BNP260">
        <v>0.63</v>
      </c>
      <c r="BNQ260">
        <v>0.63</v>
      </c>
      <c r="BNR260">
        <v>0.63</v>
      </c>
      <c r="BNS260">
        <v>0.63</v>
      </c>
      <c r="BNT260">
        <v>0.63</v>
      </c>
      <c r="BNU260">
        <v>0.63</v>
      </c>
      <c r="BNV260">
        <v>0.63</v>
      </c>
      <c r="BNW260">
        <v>0.63</v>
      </c>
      <c r="BNX260">
        <v>0.63</v>
      </c>
      <c r="BNY260">
        <v>0.63</v>
      </c>
      <c r="BNZ260">
        <v>0.63</v>
      </c>
      <c r="BOA260">
        <v>0.63</v>
      </c>
      <c r="BOB260">
        <v>0.63</v>
      </c>
      <c r="BOC260">
        <v>0.63</v>
      </c>
      <c r="BOD260">
        <v>0.63</v>
      </c>
      <c r="BOE260">
        <v>0.63</v>
      </c>
      <c r="BOF260">
        <v>0.63</v>
      </c>
      <c r="BOG260">
        <v>0.63</v>
      </c>
      <c r="BOH260">
        <v>0.63</v>
      </c>
      <c r="BOI260">
        <v>0.63</v>
      </c>
      <c r="BOK260" s="40"/>
      <c r="BOL260" s="40"/>
      <c r="BOM260" s="40"/>
      <c r="BON260" s="40"/>
      <c r="BOO260" s="40"/>
      <c r="BOP260" s="40"/>
      <c r="BOQ260" s="40"/>
      <c r="BOR260" s="40"/>
      <c r="BOS260" s="40"/>
      <c r="BOT260" s="40"/>
      <c r="BOU260" s="40"/>
      <c r="BOV260" s="40"/>
      <c r="BOW260" s="40"/>
      <c r="BOX260" s="40"/>
      <c r="BOY260" s="40"/>
      <c r="BOZ260" s="40"/>
      <c r="BPA260" s="40"/>
      <c r="BPB260" s="40"/>
      <c r="BPC260" s="40"/>
      <c r="BPD260" s="40"/>
      <c r="BPE260" s="40"/>
      <c r="BPF260" s="40"/>
      <c r="BPG260" s="40"/>
      <c r="BPH260" s="40"/>
      <c r="BPI260" s="40"/>
      <c r="BPJ260" s="40"/>
      <c r="BPK260" s="40"/>
      <c r="BPL260" s="40"/>
      <c r="BPM260" s="40"/>
      <c r="BPN260" s="40"/>
      <c r="BPO260" s="40"/>
      <c r="BPP260" s="40"/>
      <c r="BPQ260" s="40"/>
      <c r="BPR260" s="40"/>
      <c r="BPS260" s="40"/>
      <c r="BPT260" s="40"/>
      <c r="BPU260" s="40"/>
      <c r="BPV260" s="40"/>
      <c r="BPW260" s="40"/>
      <c r="BPX260" s="40"/>
      <c r="BPY260" s="40"/>
      <c r="BPZ260" s="40"/>
      <c r="BQA260" s="40"/>
      <c r="BQB260" s="40"/>
      <c r="BQC260" s="40"/>
      <c r="BQD260" s="40"/>
      <c r="BQE260" s="40"/>
      <c r="BQF260" s="40"/>
      <c r="BQG260" s="40"/>
      <c r="BQH260" s="40"/>
      <c r="BQI260" s="40"/>
      <c r="BQJ260" s="40"/>
      <c r="BQK260" s="40"/>
      <c r="BQL260" s="40"/>
      <c r="BQM260" s="40"/>
      <c r="BQN260" s="40"/>
      <c r="BQO260" s="40"/>
      <c r="BQP260" s="40"/>
      <c r="BQQ260" s="40"/>
      <c r="BQR260" s="40"/>
      <c r="BQS260" s="40"/>
      <c r="BQT260" s="40"/>
      <c r="BQU260" s="40"/>
      <c r="BQV260" s="40"/>
      <c r="BQW260" s="40"/>
      <c r="BQX260" s="40"/>
      <c r="BQY260" s="40"/>
      <c r="BQZ260" s="40"/>
      <c r="BRA260" s="40"/>
      <c r="BRB260" s="40"/>
      <c r="BRC260" s="40"/>
      <c r="BRD260" s="40"/>
      <c r="BRE260" s="40"/>
      <c r="BRF260" s="40"/>
      <c r="BRG260" s="40"/>
      <c r="BRH260" s="40"/>
      <c r="BRI260" s="40"/>
      <c r="BRJ260" s="40"/>
      <c r="BRK260" s="40"/>
      <c r="BRL260" s="40"/>
      <c r="BRM260" s="40"/>
      <c r="BRN260" s="40"/>
      <c r="BRO260" s="40"/>
      <c r="BRP260" s="40"/>
      <c r="BRQ260" s="40"/>
      <c r="BRR260" s="40"/>
      <c r="BRS260" s="40"/>
      <c r="BRT260" s="40"/>
      <c r="BRU260" s="40"/>
      <c r="BRV260" s="40"/>
      <c r="BRW260" s="40"/>
      <c r="BRX260" s="40"/>
      <c r="BRY260" s="40"/>
      <c r="BRZ260" s="40"/>
      <c r="BSA260" s="40"/>
      <c r="BSB260" s="40"/>
      <c r="BSC260" s="40"/>
      <c r="BSD260" s="40"/>
      <c r="BSE260" s="40"/>
      <c r="BSF260" s="40"/>
      <c r="BSG260" s="40"/>
      <c r="BSH260" s="40"/>
      <c r="BSI260" s="40"/>
      <c r="BSJ260" s="40"/>
      <c r="BSK260" s="40"/>
      <c r="BSL260" s="40"/>
      <c r="BSM260" s="40"/>
      <c r="BSN260" s="40"/>
      <c r="BSO260" s="40"/>
      <c r="BSP260" s="40"/>
      <c r="BSQ260" s="40"/>
      <c r="BSR260" s="40"/>
      <c r="BSS260" s="40"/>
      <c r="BST260" s="40"/>
      <c r="BSU260" s="40"/>
      <c r="BSV260" s="40"/>
      <c r="BSW260" s="40"/>
      <c r="BSX260" s="40"/>
      <c r="BSY260" s="40"/>
      <c r="BSZ260" s="40"/>
      <c r="BTA260" s="40"/>
      <c r="BTB260" s="40"/>
      <c r="BTC260" s="40"/>
      <c r="BTD260" s="40"/>
      <c r="BTE260" s="40"/>
      <c r="BTF260" s="40"/>
      <c r="BTG260" s="40"/>
      <c r="BTH260" s="40"/>
      <c r="BTI260" s="40"/>
      <c r="BTJ260" s="40"/>
      <c r="BTK260" s="40"/>
      <c r="BTL260" s="40"/>
      <c r="BTM260" s="40"/>
      <c r="BTN260" s="40"/>
      <c r="BTO260" s="40"/>
      <c r="BTP260" s="40"/>
      <c r="BTQ260" s="40"/>
      <c r="BTR260" s="40"/>
      <c r="BTS260" s="40"/>
      <c r="BTT260" s="40"/>
      <c r="BTU260" s="40"/>
      <c r="BTV260" s="40"/>
      <c r="BTW260" s="40"/>
      <c r="BTX260" s="40"/>
      <c r="BTY260">
        <v>0.63</v>
      </c>
      <c r="BTZ260">
        <v>0.63</v>
      </c>
      <c r="BUA260">
        <v>0.63</v>
      </c>
      <c r="BUB260">
        <v>0.63</v>
      </c>
      <c r="BUC260">
        <v>0.63</v>
      </c>
      <c r="BUD260">
        <v>0.63</v>
      </c>
      <c r="BUE260">
        <v>0.63</v>
      </c>
      <c r="BUF260">
        <v>0.63</v>
      </c>
      <c r="BUG260">
        <v>0.63</v>
      </c>
      <c r="BUH260">
        <v>0.63</v>
      </c>
      <c r="BUI260">
        <v>0.63</v>
      </c>
      <c r="BUJ260">
        <v>0.63</v>
      </c>
      <c r="BUK260">
        <v>0.63</v>
      </c>
      <c r="BUL260">
        <v>0.63</v>
      </c>
      <c r="BUM260">
        <v>0.63</v>
      </c>
      <c r="BUN260">
        <v>0.63</v>
      </c>
      <c r="BUO260">
        <v>0.63</v>
      </c>
      <c r="BUP260">
        <v>0.63</v>
      </c>
      <c r="BUQ260">
        <v>0.63</v>
      </c>
      <c r="BUR260">
        <v>0.63</v>
      </c>
      <c r="BUS260">
        <v>0.63</v>
      </c>
      <c r="BUT260">
        <v>0.63</v>
      </c>
      <c r="BUU260">
        <v>0.63</v>
      </c>
      <c r="BUV260">
        <v>0.63</v>
      </c>
      <c r="BUW260">
        <v>0.63</v>
      </c>
      <c r="BUX260">
        <v>0.63</v>
      </c>
      <c r="BUY260">
        <v>0.63</v>
      </c>
      <c r="BUZ260">
        <v>0.63</v>
      </c>
      <c r="BVA260">
        <v>0.63</v>
      </c>
      <c r="BVB260">
        <v>0.63</v>
      </c>
      <c r="BVC260">
        <v>0.63</v>
      </c>
      <c r="BVD260">
        <v>0.63</v>
      </c>
      <c r="BVE260">
        <v>0.63</v>
      </c>
      <c r="BVF260">
        <v>0.63</v>
      </c>
      <c r="BVG260">
        <v>0.63</v>
      </c>
      <c r="BVH260">
        <v>0.63</v>
      </c>
      <c r="BVI260">
        <v>0.63</v>
      </c>
      <c r="BVJ260">
        <v>0.63</v>
      </c>
      <c r="BVK260">
        <v>0.63</v>
      </c>
      <c r="BVL260">
        <v>0.63</v>
      </c>
      <c r="BVM260">
        <v>0.63</v>
      </c>
      <c r="BVN260">
        <v>0.63</v>
      </c>
      <c r="BVO260">
        <v>0.63</v>
      </c>
      <c r="BVP260">
        <v>0.63</v>
      </c>
      <c r="BVQ260">
        <v>0.63</v>
      </c>
      <c r="BVR260">
        <v>0.63</v>
      </c>
      <c r="BVS260">
        <v>0.63</v>
      </c>
      <c r="BVT260">
        <v>0.63</v>
      </c>
      <c r="BVU260">
        <v>0.63</v>
      </c>
      <c r="BVV260">
        <v>0.63</v>
      </c>
      <c r="BVW260">
        <v>0.63</v>
      </c>
      <c r="BVX260">
        <v>0.63</v>
      </c>
      <c r="BVY260">
        <v>0.63</v>
      </c>
      <c r="BVZ260">
        <v>0.63</v>
      </c>
      <c r="BWA260">
        <v>0.63</v>
      </c>
      <c r="BWB260">
        <v>0.63</v>
      </c>
      <c r="BWC260">
        <v>0.63</v>
      </c>
      <c r="BWD260">
        <v>0.63</v>
      </c>
      <c r="BWE260">
        <v>0.63</v>
      </c>
      <c r="BWF260">
        <v>0.63</v>
      </c>
      <c r="BWG260">
        <v>0.63</v>
      </c>
      <c r="BWH260">
        <v>0.63</v>
      </c>
      <c r="BWI260">
        <v>0.63</v>
      </c>
      <c r="BWJ260">
        <v>0.63</v>
      </c>
      <c r="BWK260">
        <v>0.63</v>
      </c>
      <c r="BWL260">
        <v>0.63</v>
      </c>
      <c r="BWM260">
        <v>0.63</v>
      </c>
      <c r="BWN260">
        <v>0.63</v>
      </c>
      <c r="BWO260">
        <v>0.63</v>
      </c>
      <c r="BWP260">
        <v>0.63</v>
      </c>
      <c r="BWQ260">
        <v>0.63</v>
      </c>
      <c r="BWR260">
        <v>0.63</v>
      </c>
      <c r="BWS260">
        <v>0.63</v>
      </c>
      <c r="BWT260">
        <v>0.63</v>
      </c>
      <c r="BWU260">
        <v>0.63</v>
      </c>
      <c r="BWV260">
        <v>0.63</v>
      </c>
      <c r="BWW260">
        <v>0.63</v>
      </c>
      <c r="BWX260">
        <v>0.63</v>
      </c>
      <c r="BWY260">
        <v>0.63</v>
      </c>
      <c r="BWZ260">
        <v>0.63</v>
      </c>
      <c r="BXA260">
        <v>0.63</v>
      </c>
      <c r="BXB260">
        <v>0.63</v>
      </c>
      <c r="BXC260">
        <v>0.63</v>
      </c>
      <c r="BXD260">
        <v>0.63</v>
      </c>
      <c r="BXE260">
        <v>0.63</v>
      </c>
      <c r="BXF260">
        <v>0.63</v>
      </c>
      <c r="BXG260">
        <v>0.63</v>
      </c>
      <c r="BXH260">
        <v>0.63</v>
      </c>
      <c r="BXI260">
        <v>0.63</v>
      </c>
      <c r="BXJ260">
        <v>0.63</v>
      </c>
      <c r="BXK260">
        <v>0.63</v>
      </c>
      <c r="BXL260">
        <v>0.63</v>
      </c>
      <c r="BXM260">
        <v>0.63</v>
      </c>
      <c r="BXN260">
        <v>0.63</v>
      </c>
      <c r="BXO260">
        <v>0.63</v>
      </c>
      <c r="BXP260">
        <v>0.63</v>
      </c>
      <c r="BXQ260">
        <v>0.63</v>
      </c>
      <c r="BXR260">
        <v>0.63</v>
      </c>
      <c r="BXS260">
        <v>0.63</v>
      </c>
      <c r="BXT260">
        <v>0.63</v>
      </c>
      <c r="BXU260">
        <v>0.63</v>
      </c>
      <c r="BXV260">
        <v>0.63</v>
      </c>
      <c r="BXW260">
        <v>0.63</v>
      </c>
      <c r="BXX260">
        <v>0.63</v>
      </c>
      <c r="BXY260">
        <v>0.63</v>
      </c>
      <c r="BXZ260">
        <v>0.63</v>
      </c>
      <c r="BYA260">
        <v>0.63</v>
      </c>
      <c r="BYB260">
        <v>0.63</v>
      </c>
      <c r="BYC260">
        <v>0.63</v>
      </c>
      <c r="BYD260">
        <v>0.63</v>
      </c>
      <c r="BYE260">
        <v>0.63</v>
      </c>
      <c r="BYF260">
        <v>0.63</v>
      </c>
      <c r="BYG260">
        <v>0.63</v>
      </c>
      <c r="BYH260">
        <v>0.63</v>
      </c>
      <c r="BYI260">
        <v>0.63</v>
      </c>
      <c r="BYJ260">
        <v>0.63</v>
      </c>
      <c r="BYK260">
        <v>0.63</v>
      </c>
      <c r="BYL260">
        <v>0.63</v>
      </c>
      <c r="BYM260">
        <v>0.63</v>
      </c>
      <c r="BYN260">
        <v>0.63</v>
      </c>
      <c r="BYO260">
        <v>0.63</v>
      </c>
      <c r="BYP260">
        <v>0.63</v>
      </c>
      <c r="BYQ260">
        <v>0.63</v>
      </c>
      <c r="BYR260">
        <v>0.63</v>
      </c>
      <c r="BYS260">
        <v>0.63</v>
      </c>
      <c r="BYT260">
        <v>0.63</v>
      </c>
      <c r="BYU260">
        <v>0.63</v>
      </c>
      <c r="BYV260">
        <v>0.63</v>
      </c>
      <c r="BYW260">
        <v>0.63</v>
      </c>
      <c r="BYX260">
        <v>0.63</v>
      </c>
      <c r="BYY260">
        <v>0.63</v>
      </c>
      <c r="BYZ260">
        <v>0.63</v>
      </c>
      <c r="BZA260">
        <v>0.63</v>
      </c>
      <c r="BZB260">
        <v>0.63</v>
      </c>
      <c r="BZC260">
        <v>0.63</v>
      </c>
      <c r="BZD260">
        <v>0.63</v>
      </c>
      <c r="BZE260">
        <v>0.63</v>
      </c>
      <c r="BZF260">
        <v>0.63</v>
      </c>
      <c r="BZG260">
        <v>0.63</v>
      </c>
      <c r="BZH260">
        <v>0.63</v>
      </c>
      <c r="BZI260">
        <v>0.63</v>
      </c>
      <c r="BZJ260">
        <v>0.63</v>
      </c>
      <c r="BZK260">
        <v>0.63</v>
      </c>
      <c r="BZL260">
        <v>0.63</v>
      </c>
      <c r="BZM260">
        <v>0.63</v>
      </c>
      <c r="BZN260">
        <v>0.63</v>
      </c>
      <c r="BZO260">
        <v>0.63</v>
      </c>
      <c r="BZP260">
        <v>0.63</v>
      </c>
      <c r="BZQ260">
        <v>0.63</v>
      </c>
      <c r="BZR260">
        <v>0.63</v>
      </c>
      <c r="BZS260">
        <v>0.63</v>
      </c>
      <c r="BZT260">
        <v>0.63</v>
      </c>
      <c r="BZU260">
        <v>0.63</v>
      </c>
      <c r="BZV260">
        <v>0.63</v>
      </c>
      <c r="BZW260">
        <v>0.63</v>
      </c>
      <c r="BZX260">
        <v>0.63</v>
      </c>
      <c r="BZY260">
        <v>0.63</v>
      </c>
      <c r="BZZ260">
        <v>0.63</v>
      </c>
      <c r="CAA260">
        <v>0.63</v>
      </c>
      <c r="CAB260">
        <v>0.63</v>
      </c>
      <c r="CAC260">
        <v>0.63</v>
      </c>
      <c r="CAD260">
        <v>0.63</v>
      </c>
      <c r="CAE260">
        <v>0.63</v>
      </c>
      <c r="CAF260">
        <v>0.63</v>
      </c>
      <c r="CAG260">
        <v>0.63</v>
      </c>
      <c r="CAH260">
        <v>0.63</v>
      </c>
      <c r="CAI260">
        <v>0.63</v>
      </c>
      <c r="CAJ260">
        <v>0.63</v>
      </c>
      <c r="CAK260">
        <v>0.63</v>
      </c>
      <c r="CAL260">
        <v>0.63</v>
      </c>
      <c r="CAM260">
        <v>0.63</v>
      </c>
      <c r="CAN260">
        <v>0.63</v>
      </c>
      <c r="CAO260">
        <v>0.63</v>
      </c>
      <c r="CAP260">
        <v>0.63</v>
      </c>
      <c r="CAQ260">
        <v>0.63</v>
      </c>
      <c r="CAR260">
        <v>0.63</v>
      </c>
      <c r="CAS260">
        <v>0.63</v>
      </c>
      <c r="CAT260">
        <v>0.63</v>
      </c>
      <c r="CAU260">
        <v>0.63</v>
      </c>
      <c r="CAV260">
        <v>0.63</v>
      </c>
      <c r="CAW260">
        <v>0.63</v>
      </c>
      <c r="CAX260">
        <v>0.63</v>
      </c>
      <c r="CAY260">
        <v>0.63</v>
      </c>
      <c r="CAZ260">
        <v>0.63</v>
      </c>
      <c r="CBA260">
        <v>0.63</v>
      </c>
      <c r="CBB260">
        <v>0.63</v>
      </c>
      <c r="CBC260">
        <v>0.63</v>
      </c>
      <c r="CBD260">
        <v>0.63</v>
      </c>
      <c r="CBE260">
        <v>0.63</v>
      </c>
      <c r="CBF260">
        <v>0.63</v>
      </c>
      <c r="CBG260">
        <v>0.63</v>
      </c>
      <c r="CBH260">
        <v>0.63</v>
      </c>
      <c r="CBI260">
        <v>0.63</v>
      </c>
      <c r="CBJ260">
        <v>0.63</v>
      </c>
      <c r="CBK260">
        <v>0.63</v>
      </c>
      <c r="CBL260">
        <v>0.63</v>
      </c>
      <c r="CBM260">
        <v>0.63</v>
      </c>
      <c r="CBN260">
        <v>0.63</v>
      </c>
      <c r="CBO260">
        <v>0.63</v>
      </c>
      <c r="CBP260">
        <v>0.63</v>
      </c>
      <c r="CBQ260">
        <v>0.63</v>
      </c>
      <c r="CBR260">
        <v>0.63</v>
      </c>
      <c r="CBS260">
        <v>0.63</v>
      </c>
      <c r="CBT260">
        <v>0.63</v>
      </c>
      <c r="CBU260">
        <v>0.63</v>
      </c>
      <c r="CBV260">
        <v>0.63</v>
      </c>
      <c r="CBW260">
        <v>0.63</v>
      </c>
      <c r="CBX260">
        <v>0.63</v>
      </c>
      <c r="CBY260">
        <v>0.63</v>
      </c>
      <c r="CBZ260">
        <v>0.63</v>
      </c>
      <c r="CCA260">
        <v>0.63</v>
      </c>
      <c r="CCB260">
        <v>0.63</v>
      </c>
      <c r="CCC260">
        <v>0.63</v>
      </c>
      <c r="CCD260">
        <v>0.63</v>
      </c>
      <c r="CCE260">
        <v>0.63</v>
      </c>
      <c r="CCF260">
        <v>0.63</v>
      </c>
      <c r="CCG260">
        <v>0.63</v>
      </c>
      <c r="CCH260">
        <v>0.63</v>
      </c>
      <c r="CCI260">
        <v>0.63</v>
      </c>
      <c r="CCJ260">
        <v>0.63</v>
      </c>
      <c r="CCK260">
        <v>0.63</v>
      </c>
      <c r="CCL260">
        <v>0.63</v>
      </c>
      <c r="CCM260">
        <v>0.63</v>
      </c>
      <c r="CCN260">
        <v>0.63</v>
      </c>
      <c r="CCO260">
        <v>0.63</v>
      </c>
      <c r="CCP260">
        <v>0.63</v>
      </c>
      <c r="CCQ260">
        <v>0.63</v>
      </c>
      <c r="CCR260">
        <v>0.63</v>
      </c>
      <c r="CCS260">
        <v>0.63</v>
      </c>
      <c r="CCT260">
        <v>0.63</v>
      </c>
      <c r="CCU260">
        <v>0.63</v>
      </c>
      <c r="CCV260">
        <v>0.63</v>
      </c>
      <c r="CCW260">
        <v>0.63</v>
      </c>
      <c r="CCX260">
        <v>0.63</v>
      </c>
      <c r="CCY260">
        <v>0.63</v>
      </c>
      <c r="CCZ260">
        <v>0.63</v>
      </c>
      <c r="CDA260">
        <v>0.63</v>
      </c>
      <c r="CDB260">
        <v>0.63</v>
      </c>
      <c r="CDC260">
        <v>0.63</v>
      </c>
      <c r="CDD260">
        <v>0.63</v>
      </c>
      <c r="CDE260">
        <v>0.63</v>
      </c>
      <c r="CDF260">
        <v>0.63</v>
      </c>
      <c r="CDG260">
        <v>0.63</v>
      </c>
      <c r="CDH260">
        <v>0.63</v>
      </c>
      <c r="CDI260">
        <v>0.63</v>
      </c>
      <c r="CDJ260">
        <v>0.63</v>
      </c>
      <c r="CDK260">
        <v>0.63</v>
      </c>
      <c r="CDL260">
        <v>0.63</v>
      </c>
      <c r="CDM260">
        <v>0.63</v>
      </c>
      <c r="CDN260">
        <v>0.63</v>
      </c>
      <c r="CDO260">
        <v>0.63</v>
      </c>
      <c r="CDP260">
        <v>0.63</v>
      </c>
      <c r="CDQ260">
        <v>0.63</v>
      </c>
      <c r="CDR260">
        <v>0.63</v>
      </c>
      <c r="CDS260">
        <v>0.63</v>
      </c>
      <c r="CDT260">
        <v>0.63</v>
      </c>
      <c r="CDU260">
        <v>0.63</v>
      </c>
      <c r="CDV260">
        <v>0.63</v>
      </c>
      <c r="CDW260">
        <v>0.63</v>
      </c>
      <c r="CDX260">
        <v>0.63</v>
      </c>
      <c r="CDY260">
        <v>0.63</v>
      </c>
      <c r="CDZ260">
        <v>0.63</v>
      </c>
      <c r="CEA260">
        <v>0.63</v>
      </c>
      <c r="CEB260">
        <v>0.63</v>
      </c>
      <c r="CEC260">
        <v>0.63</v>
      </c>
      <c r="CED260">
        <v>0.63</v>
      </c>
      <c r="CEE260">
        <v>0.63</v>
      </c>
      <c r="CEF260">
        <v>0.63</v>
      </c>
      <c r="CEG260">
        <v>0.63</v>
      </c>
      <c r="CEH260">
        <v>0.63</v>
      </c>
      <c r="CEI260">
        <v>0.63</v>
      </c>
      <c r="CEJ260">
        <v>0.63</v>
      </c>
      <c r="CEK260">
        <v>0.63</v>
      </c>
      <c r="CEL260">
        <v>0.63</v>
      </c>
      <c r="CEM260">
        <v>0.63</v>
      </c>
      <c r="CEN260">
        <v>0.63</v>
      </c>
      <c r="CEO260">
        <v>0.63</v>
      </c>
      <c r="CEP260">
        <v>0.63</v>
      </c>
      <c r="CEQ260">
        <v>0.63</v>
      </c>
      <c r="CER260">
        <v>0.63</v>
      </c>
      <c r="CES260">
        <v>0.63</v>
      </c>
      <c r="CET260">
        <v>0.63</v>
      </c>
      <c r="CEU260">
        <v>0.63</v>
      </c>
      <c r="CEV260">
        <v>0.63</v>
      </c>
      <c r="CEW260">
        <v>0.63</v>
      </c>
      <c r="CEX260">
        <v>0.63</v>
      </c>
      <c r="CEY260">
        <v>0.63</v>
      </c>
      <c r="CEZ260">
        <v>0.63</v>
      </c>
      <c r="CFA260">
        <v>0.63</v>
      </c>
      <c r="CFB260">
        <v>0.63</v>
      </c>
      <c r="CFC260">
        <v>0.63</v>
      </c>
      <c r="CFD260">
        <v>0.63</v>
      </c>
      <c r="CFE260">
        <v>0.63</v>
      </c>
      <c r="CFF260">
        <v>0.63</v>
      </c>
      <c r="CFG260">
        <v>0.63</v>
      </c>
      <c r="CFH260">
        <v>0.63</v>
      </c>
      <c r="CFI260">
        <v>0.63</v>
      </c>
      <c r="CFJ260">
        <v>0.63</v>
      </c>
      <c r="CFK260">
        <v>0.63</v>
      </c>
      <c r="CFL260">
        <v>0.63</v>
      </c>
      <c r="CFM260">
        <v>0.63</v>
      </c>
      <c r="CFN260">
        <v>0.63</v>
      </c>
      <c r="CFO260">
        <v>0.63</v>
      </c>
      <c r="CFP260">
        <v>0.63</v>
      </c>
      <c r="CFQ260">
        <v>0.63</v>
      </c>
      <c r="CFR260">
        <v>0.63</v>
      </c>
      <c r="CFS260">
        <v>0.63</v>
      </c>
      <c r="CFT260">
        <v>0.63</v>
      </c>
      <c r="CFU260">
        <v>0.63</v>
      </c>
      <c r="CFV260">
        <v>0.63</v>
      </c>
      <c r="CFW260">
        <v>0.63</v>
      </c>
      <c r="CFX260">
        <v>0.63</v>
      </c>
      <c r="CFY260">
        <v>0.63</v>
      </c>
      <c r="CFZ260">
        <v>0.63</v>
      </c>
      <c r="CGA260">
        <v>0.63</v>
      </c>
      <c r="CGB260">
        <v>0.63</v>
      </c>
      <c r="CGC260">
        <v>0.63</v>
      </c>
      <c r="CGD260">
        <v>0.63</v>
      </c>
      <c r="CGE260">
        <v>0.63</v>
      </c>
      <c r="CGF260">
        <v>0.63</v>
      </c>
      <c r="CGG260">
        <v>0.63</v>
      </c>
      <c r="CGH260">
        <v>0.63</v>
      </c>
      <c r="CGI260">
        <v>0.63</v>
      </c>
      <c r="CGJ260">
        <v>0.63</v>
      </c>
      <c r="CGK260">
        <v>0.63</v>
      </c>
      <c r="CGL260">
        <v>0.63</v>
      </c>
      <c r="CGM260">
        <v>0.63</v>
      </c>
      <c r="CGN260">
        <v>0.63</v>
      </c>
      <c r="CGO260">
        <v>0.63</v>
      </c>
      <c r="CGP260">
        <v>0.63</v>
      </c>
      <c r="CGQ260">
        <v>0.63</v>
      </c>
      <c r="CGR260">
        <v>0.63</v>
      </c>
      <c r="CGS260">
        <v>0.63</v>
      </c>
      <c r="CGT260">
        <v>0.63</v>
      </c>
      <c r="CGU260">
        <v>0.63</v>
      </c>
      <c r="CGV260">
        <v>0.63</v>
      </c>
      <c r="CGW260">
        <v>0.63</v>
      </c>
      <c r="CGX260">
        <v>0.63</v>
      </c>
      <c r="CGY260">
        <v>0.63</v>
      </c>
      <c r="CGZ260">
        <v>0.63</v>
      </c>
      <c r="CHA260">
        <v>0.63</v>
      </c>
      <c r="CHB260">
        <v>0.63</v>
      </c>
      <c r="CHC260">
        <v>0.63</v>
      </c>
      <c r="CHD260">
        <v>0.63</v>
      </c>
      <c r="CHE260">
        <v>0.63</v>
      </c>
      <c r="CHF260">
        <v>0.63</v>
      </c>
      <c r="CHG260">
        <v>0.63</v>
      </c>
      <c r="CHH260">
        <v>0.63</v>
      </c>
      <c r="CHI260">
        <v>0.63</v>
      </c>
      <c r="CHJ260">
        <v>0.63</v>
      </c>
      <c r="CHK260">
        <v>0.63</v>
      </c>
      <c r="CHL260">
        <v>0.63</v>
      </c>
      <c r="CHM260">
        <v>0.63</v>
      </c>
      <c r="CHN260">
        <v>0.63</v>
      </c>
      <c r="CHO260">
        <v>0.63</v>
      </c>
      <c r="CHP260">
        <v>0.63</v>
      </c>
      <c r="CHQ260">
        <v>0.63</v>
      </c>
      <c r="CHR260">
        <v>0.63</v>
      </c>
      <c r="CHS260">
        <v>0.63</v>
      </c>
      <c r="CHT260">
        <v>0.63</v>
      </c>
      <c r="CHU260">
        <v>0.63</v>
      </c>
      <c r="CHV260">
        <v>0.63</v>
      </c>
      <c r="CHW260">
        <v>0.63</v>
      </c>
      <c r="CHX260">
        <v>0.63</v>
      </c>
      <c r="CHY260">
        <v>0.63</v>
      </c>
      <c r="CHZ260">
        <v>0.63</v>
      </c>
      <c r="CIA260">
        <v>0.63</v>
      </c>
      <c r="CIB260">
        <v>0.63</v>
      </c>
      <c r="CIC260">
        <v>0.63</v>
      </c>
      <c r="CID260">
        <v>0.63</v>
      </c>
      <c r="CIE260">
        <v>0.63</v>
      </c>
      <c r="CIF260">
        <v>0.63</v>
      </c>
      <c r="CIG260">
        <v>0.63</v>
      </c>
      <c r="CIH260">
        <v>0.63</v>
      </c>
      <c r="CII260">
        <v>0.63</v>
      </c>
      <c r="CIJ260">
        <v>0.63</v>
      </c>
      <c r="CIK260">
        <v>0.63</v>
      </c>
      <c r="CIL260">
        <v>0.63</v>
      </c>
      <c r="CIM260">
        <v>0.63</v>
      </c>
      <c r="CIN260">
        <v>0.63</v>
      </c>
      <c r="CIO260">
        <v>0.63</v>
      </c>
      <c r="CIP260">
        <v>0.63</v>
      </c>
      <c r="CIQ260">
        <v>0.63</v>
      </c>
      <c r="CIR260">
        <v>0.63</v>
      </c>
      <c r="CIS260">
        <v>0.63</v>
      </c>
      <c r="CIT260">
        <v>0.63</v>
      </c>
      <c r="CIU260">
        <v>0.63</v>
      </c>
      <c r="CIV260">
        <v>0.63</v>
      </c>
      <c r="CIW260">
        <v>0.63</v>
      </c>
      <c r="CIX260">
        <v>0.63</v>
      </c>
      <c r="CIY260">
        <v>0.63</v>
      </c>
      <c r="CIZ260">
        <v>0.63</v>
      </c>
      <c r="CJA260">
        <v>0.63</v>
      </c>
      <c r="CJB260">
        <v>0.63</v>
      </c>
      <c r="CJC260">
        <v>0.63</v>
      </c>
      <c r="CJD260">
        <v>0.63</v>
      </c>
      <c r="CJE260">
        <v>0.63</v>
      </c>
      <c r="CJF260">
        <v>0.63</v>
      </c>
      <c r="CJG260">
        <v>0.63</v>
      </c>
      <c r="CJH260">
        <v>0.63</v>
      </c>
      <c r="CJI260">
        <v>0.63</v>
      </c>
      <c r="CJJ260">
        <v>0.63</v>
      </c>
      <c r="CJK260">
        <v>0.63</v>
      </c>
      <c r="CJL260">
        <v>0.63</v>
      </c>
      <c r="CJM260">
        <v>0.63</v>
      </c>
      <c r="CJN260">
        <v>0.63</v>
      </c>
      <c r="CJO260">
        <v>0.63</v>
      </c>
      <c r="CJP260">
        <v>0.63</v>
      </c>
      <c r="CJQ260">
        <v>0.63</v>
      </c>
      <c r="CJR260">
        <v>0.63</v>
      </c>
      <c r="CJS260">
        <v>0.63</v>
      </c>
      <c r="CJT260">
        <v>0.63</v>
      </c>
      <c r="CJU260">
        <v>0.63</v>
      </c>
      <c r="CJV260">
        <v>0.63</v>
      </c>
      <c r="CJW260">
        <v>0.63</v>
      </c>
      <c r="CJX260">
        <v>0.63</v>
      </c>
      <c r="CJY260">
        <v>0.63</v>
      </c>
      <c r="CJZ260">
        <v>0.63</v>
      </c>
      <c r="CKA260">
        <v>0.63</v>
      </c>
      <c r="CKB260">
        <v>0.63</v>
      </c>
      <c r="CKC260">
        <v>0.63</v>
      </c>
      <c r="CKD260">
        <v>0.63</v>
      </c>
      <c r="CKE260">
        <v>0.63</v>
      </c>
      <c r="CKF260">
        <v>0.63</v>
      </c>
      <c r="CKG260">
        <v>0.63</v>
      </c>
      <c r="CKH260">
        <v>0.63</v>
      </c>
      <c r="CKI260">
        <v>0.63</v>
      </c>
      <c r="CKJ260">
        <v>0.63</v>
      </c>
      <c r="CKK260">
        <v>0.63</v>
      </c>
      <c r="CKL260">
        <v>0.63</v>
      </c>
      <c r="CKM260">
        <v>0.63</v>
      </c>
      <c r="CKN260">
        <v>0.63</v>
      </c>
      <c r="CKO260">
        <v>0.63</v>
      </c>
      <c r="CKP260">
        <v>0.63</v>
      </c>
      <c r="CKQ260">
        <v>0.63</v>
      </c>
      <c r="CKR260">
        <v>0.63</v>
      </c>
      <c r="CKS260">
        <v>0.63</v>
      </c>
      <c r="CKT260">
        <v>0.63</v>
      </c>
      <c r="CKU260">
        <v>0.63</v>
      </c>
      <c r="CKV260">
        <v>0.63</v>
      </c>
      <c r="CKW260">
        <v>0.63</v>
      </c>
      <c r="CKX260">
        <v>0.63</v>
      </c>
      <c r="CKY260">
        <v>0.63</v>
      </c>
      <c r="CKZ260">
        <v>0.63</v>
      </c>
      <c r="CLA260">
        <v>0.63</v>
      </c>
      <c r="CLB260">
        <v>0.63</v>
      </c>
      <c r="CLC260">
        <v>0.63</v>
      </c>
      <c r="CLD260">
        <v>0.63</v>
      </c>
      <c r="CLE260">
        <v>0.63</v>
      </c>
      <c r="CLF260">
        <v>0.63</v>
      </c>
      <c r="CLG260">
        <v>0.63</v>
      </c>
      <c r="CLH260">
        <v>0.63</v>
      </c>
      <c r="CLI260">
        <v>0.63</v>
      </c>
      <c r="CLJ260">
        <v>0.63</v>
      </c>
      <c r="CLK260">
        <v>0.63</v>
      </c>
      <c r="CLL260">
        <v>0.63</v>
      </c>
      <c r="CLM260">
        <v>0.63</v>
      </c>
      <c r="CLN260">
        <v>0.63</v>
      </c>
      <c r="CLO260">
        <v>0.63</v>
      </c>
      <c r="CLP260">
        <v>0.63</v>
      </c>
      <c r="CLQ260">
        <v>0.63</v>
      </c>
      <c r="CLR260">
        <v>0.63</v>
      </c>
      <c r="CLS260">
        <v>0.63</v>
      </c>
      <c r="CLT260">
        <v>0.63</v>
      </c>
      <c r="CLU260">
        <v>0.63</v>
      </c>
      <c r="CLV260">
        <v>0.63</v>
      </c>
      <c r="CLW260">
        <v>0.63</v>
      </c>
      <c r="CLX260">
        <v>0.63</v>
      </c>
      <c r="CLY260">
        <v>0.63</v>
      </c>
      <c r="CLZ260">
        <v>0.63</v>
      </c>
      <c r="CMA260">
        <v>0.63</v>
      </c>
      <c r="CMB260">
        <v>0.63</v>
      </c>
      <c r="CMC260">
        <v>0.63</v>
      </c>
      <c r="CMD260">
        <v>0.63</v>
      </c>
      <c r="CME260">
        <v>0.63</v>
      </c>
      <c r="CMF260">
        <v>0.63</v>
      </c>
      <c r="CMG260">
        <v>0.63</v>
      </c>
      <c r="CMH260">
        <v>0.63</v>
      </c>
      <c r="CMI260">
        <v>0.63</v>
      </c>
      <c r="CMJ260">
        <v>0.63</v>
      </c>
      <c r="CMK260">
        <v>0.63</v>
      </c>
      <c r="CML260">
        <v>0.63</v>
      </c>
      <c r="CMM260">
        <v>0.63</v>
      </c>
      <c r="CMN260">
        <v>0.63</v>
      </c>
      <c r="CMO260">
        <v>0.63</v>
      </c>
      <c r="CMP260">
        <v>0.63</v>
      </c>
      <c r="CMQ260">
        <v>0.63</v>
      </c>
      <c r="CMR260">
        <v>0.63</v>
      </c>
      <c r="CMS260">
        <v>0.63</v>
      </c>
      <c r="CMT260">
        <v>0.63</v>
      </c>
      <c r="CMU260">
        <v>0.63</v>
      </c>
      <c r="CMV260">
        <v>0.63</v>
      </c>
      <c r="CMW260">
        <v>0.63</v>
      </c>
      <c r="CMX260">
        <v>0.63</v>
      </c>
      <c r="CMY260">
        <v>0.63</v>
      </c>
      <c r="CMZ260">
        <v>0.63</v>
      </c>
      <c r="CNA260">
        <v>0.63</v>
      </c>
      <c r="CNB260">
        <v>0.63</v>
      </c>
      <c r="CNC260">
        <v>0.63</v>
      </c>
      <c r="CND260">
        <v>0.63</v>
      </c>
      <c r="CNE260">
        <v>0.63</v>
      </c>
      <c r="CNF260">
        <v>0.63</v>
      </c>
      <c r="CNG260">
        <v>0.63</v>
      </c>
      <c r="CNH260">
        <v>0.63</v>
      </c>
      <c r="CNI260">
        <v>0.63</v>
      </c>
      <c r="CNJ260">
        <v>0.63</v>
      </c>
      <c r="CNK260">
        <v>0.63</v>
      </c>
      <c r="CNL260">
        <v>0.63</v>
      </c>
      <c r="CNM260">
        <v>0.63</v>
      </c>
      <c r="CNN260">
        <v>0.63</v>
      </c>
      <c r="CNO260">
        <v>0.63</v>
      </c>
      <c r="CNP260">
        <v>0.63</v>
      </c>
      <c r="CNQ260">
        <v>0.63</v>
      </c>
      <c r="CNR260">
        <v>0.63</v>
      </c>
      <c r="CNS260">
        <v>0.63</v>
      </c>
      <c r="CNT260">
        <v>0.63</v>
      </c>
      <c r="CNU260">
        <v>0.63</v>
      </c>
      <c r="CNV260">
        <v>0.63</v>
      </c>
      <c r="CNW260">
        <v>0.63</v>
      </c>
      <c r="CNX260">
        <v>0.63</v>
      </c>
      <c r="CNY260">
        <v>0.63</v>
      </c>
      <c r="CNZ260">
        <v>0.63</v>
      </c>
      <c r="COA260">
        <v>0.63</v>
      </c>
      <c r="COB260">
        <v>0.63</v>
      </c>
      <c r="COC260">
        <v>0.63</v>
      </c>
      <c r="COD260">
        <v>0.63</v>
      </c>
      <c r="COE260">
        <v>0.63</v>
      </c>
      <c r="COF260">
        <v>0.63</v>
      </c>
      <c r="COG260">
        <v>0.63</v>
      </c>
      <c r="COH260">
        <v>0.63</v>
      </c>
      <c r="COI260">
        <v>0.63</v>
      </c>
      <c r="COJ260">
        <v>0.63</v>
      </c>
      <c r="COK260">
        <v>0.63</v>
      </c>
      <c r="COL260">
        <v>0.63</v>
      </c>
      <c r="COM260">
        <v>0.63</v>
      </c>
      <c r="CON260">
        <v>0.63</v>
      </c>
      <c r="COO260">
        <v>0.63</v>
      </c>
      <c r="COP260">
        <v>0.63</v>
      </c>
      <c r="COQ260">
        <v>0.63</v>
      </c>
      <c r="COR260">
        <v>0.63</v>
      </c>
      <c r="COS260">
        <v>0.63</v>
      </c>
      <c r="COT260">
        <v>0.63</v>
      </c>
      <c r="COU260">
        <v>0.63</v>
      </c>
      <c r="COV260">
        <v>0.63</v>
      </c>
      <c r="COW260">
        <v>0.63</v>
      </c>
      <c r="COX260">
        <v>0.63</v>
      </c>
      <c r="COY260">
        <v>0.63</v>
      </c>
      <c r="COZ260">
        <v>0.63</v>
      </c>
      <c r="CPA260">
        <v>0.63</v>
      </c>
      <c r="CPB260">
        <v>0.63</v>
      </c>
      <c r="CPC260">
        <v>0.63</v>
      </c>
      <c r="CPD260">
        <v>0.63</v>
      </c>
      <c r="CPE260">
        <v>0.63</v>
      </c>
      <c r="CPF260">
        <v>0.63</v>
      </c>
      <c r="CPG260">
        <v>0.63</v>
      </c>
      <c r="CPH260">
        <v>0.63</v>
      </c>
      <c r="CPI260">
        <v>0.63</v>
      </c>
      <c r="CPJ260">
        <v>0.63</v>
      </c>
      <c r="CPK260">
        <v>0.63</v>
      </c>
      <c r="CPL260">
        <v>0.63</v>
      </c>
      <c r="CPM260">
        <v>0.63</v>
      </c>
      <c r="CPN260">
        <v>0.63</v>
      </c>
      <c r="CPO260">
        <v>0.63</v>
      </c>
      <c r="CPP260">
        <v>0.63</v>
      </c>
      <c r="CPQ260">
        <v>0.63</v>
      </c>
      <c r="CPR260">
        <v>0.63</v>
      </c>
      <c r="CPS260">
        <v>0.63</v>
      </c>
      <c r="CPT260">
        <v>0.63</v>
      </c>
      <c r="CPU260">
        <v>0.63</v>
      </c>
      <c r="CPV260">
        <v>0.63</v>
      </c>
      <c r="CPW260">
        <v>0.63</v>
      </c>
      <c r="CPX260">
        <v>0.63</v>
      </c>
      <c r="CPY260">
        <v>0.63</v>
      </c>
      <c r="CPZ260">
        <v>0.63</v>
      </c>
      <c r="CQA260">
        <v>0.63</v>
      </c>
      <c r="CQB260">
        <v>0.63</v>
      </c>
      <c r="CQC260">
        <v>0.63</v>
      </c>
      <c r="CQD260">
        <v>0.63</v>
      </c>
      <c r="CQE260">
        <v>0.63</v>
      </c>
      <c r="CQF260">
        <v>0.63</v>
      </c>
      <c r="CQG260">
        <v>0.63</v>
      </c>
      <c r="CQH260">
        <v>0.63</v>
      </c>
      <c r="CQI260">
        <v>0.63</v>
      </c>
      <c r="CQJ260">
        <v>0.63</v>
      </c>
      <c r="CQK260">
        <v>0.63</v>
      </c>
      <c r="CQL260">
        <v>0.63</v>
      </c>
      <c r="CQM260">
        <v>0.63</v>
      </c>
      <c r="CQN260">
        <v>0.63</v>
      </c>
      <c r="CQO260">
        <v>0.63</v>
      </c>
      <c r="CQP260">
        <v>0.63</v>
      </c>
      <c r="CQQ260">
        <v>0.63</v>
      </c>
      <c r="CQR260">
        <v>0.63</v>
      </c>
      <c r="CQS260">
        <v>0.63</v>
      </c>
      <c r="CQT260">
        <v>0.63</v>
      </c>
      <c r="CQU260">
        <v>0.63</v>
      </c>
      <c r="CQV260">
        <v>0.63</v>
      </c>
      <c r="CQW260">
        <v>0.63</v>
      </c>
      <c r="CQX260">
        <v>0.63</v>
      </c>
      <c r="CQY260">
        <v>0.63</v>
      </c>
      <c r="CQZ260">
        <v>0.63</v>
      </c>
      <c r="CRA260">
        <v>0.63</v>
      </c>
      <c r="CRB260">
        <v>0.63</v>
      </c>
      <c r="CRC260">
        <v>0.63</v>
      </c>
      <c r="CRD260">
        <v>0.63</v>
      </c>
      <c r="CRE260">
        <v>0.63</v>
      </c>
      <c r="CRF260">
        <v>0.63</v>
      </c>
      <c r="CRG260">
        <v>0.63</v>
      </c>
      <c r="CRH260">
        <v>0.63</v>
      </c>
      <c r="CRI260">
        <v>0.63</v>
      </c>
      <c r="CRJ260">
        <v>0.63</v>
      </c>
      <c r="CRK260">
        <v>0.63</v>
      </c>
      <c r="CRL260">
        <v>0.63</v>
      </c>
      <c r="CRM260">
        <v>0.63</v>
      </c>
      <c r="CRN260">
        <v>0.63</v>
      </c>
      <c r="CRO260">
        <v>0.63</v>
      </c>
      <c r="CRP260">
        <v>0.63</v>
      </c>
      <c r="CRQ260">
        <v>0.63</v>
      </c>
      <c r="CRR260">
        <v>0.63</v>
      </c>
      <c r="CRS260">
        <v>0.63</v>
      </c>
      <c r="CRT260">
        <v>0.63</v>
      </c>
      <c r="CRU260">
        <v>0.63</v>
      </c>
      <c r="CRV260">
        <v>0.63</v>
      </c>
      <c r="CRW260">
        <v>0.63</v>
      </c>
      <c r="CRX260">
        <v>0.63</v>
      </c>
      <c r="CRY260">
        <v>0.63</v>
      </c>
      <c r="CRZ260">
        <v>0.63</v>
      </c>
      <c r="CSA260">
        <v>0.63</v>
      </c>
      <c r="CSB260">
        <v>0.63</v>
      </c>
      <c r="CSC260">
        <v>0.63</v>
      </c>
      <c r="CSD260">
        <v>0.63</v>
      </c>
      <c r="CSE260">
        <v>0.63</v>
      </c>
      <c r="CSF260">
        <v>0.63</v>
      </c>
      <c r="CSG260">
        <v>0.63</v>
      </c>
      <c r="CSH260">
        <v>0.63</v>
      </c>
      <c r="CSI260">
        <v>0.63</v>
      </c>
      <c r="CSJ260">
        <v>0.63</v>
      </c>
      <c r="CSK260">
        <v>0.63</v>
      </c>
      <c r="CSL260">
        <v>0.63</v>
      </c>
      <c r="CSM260">
        <v>0.63</v>
      </c>
      <c r="CSN260">
        <v>0.63</v>
      </c>
      <c r="CSO260">
        <v>0.63</v>
      </c>
      <c r="CSP260">
        <v>0.63</v>
      </c>
      <c r="CSQ260">
        <v>0.63</v>
      </c>
      <c r="CSR260">
        <v>0.63</v>
      </c>
      <c r="CSS260">
        <v>0.63</v>
      </c>
      <c r="CST260">
        <v>0.63</v>
      </c>
      <c r="CSU260">
        <v>0.63</v>
      </c>
      <c r="CSV260">
        <v>0.63</v>
      </c>
      <c r="CSW260">
        <v>0.63</v>
      </c>
      <c r="CSX260">
        <v>0.63</v>
      </c>
      <c r="CSY260">
        <v>0.63</v>
      </c>
      <c r="CSZ260">
        <v>0.63</v>
      </c>
      <c r="CTA260">
        <v>0.63</v>
      </c>
      <c r="CTB260">
        <v>0.63</v>
      </c>
      <c r="CTC260">
        <v>0.63</v>
      </c>
      <c r="CTD260">
        <v>0.63</v>
      </c>
      <c r="CTE260">
        <v>0.63</v>
      </c>
      <c r="CTF260">
        <v>0.63</v>
      </c>
      <c r="CTG260">
        <v>0.63</v>
      </c>
      <c r="CTH260">
        <v>0.63</v>
      </c>
      <c r="CTI260">
        <v>0.63</v>
      </c>
      <c r="CTJ260">
        <v>0.63</v>
      </c>
      <c r="CTK260">
        <v>0.63</v>
      </c>
      <c r="CTL260">
        <v>0.63</v>
      </c>
      <c r="CTM260">
        <v>0.63</v>
      </c>
      <c r="CTN260">
        <v>0.63</v>
      </c>
      <c r="CTO260">
        <v>0.63</v>
      </c>
      <c r="CTP260">
        <v>0.63</v>
      </c>
      <c r="CTQ260">
        <v>0.63</v>
      </c>
      <c r="CTR260">
        <v>0.63</v>
      </c>
      <c r="CTS260">
        <v>0.63</v>
      </c>
      <c r="CTT260">
        <v>0.63</v>
      </c>
      <c r="CTU260">
        <v>0.63</v>
      </c>
      <c r="CTV260">
        <v>0.63</v>
      </c>
      <c r="CTW260">
        <v>0.63</v>
      </c>
      <c r="CTX260">
        <v>0.63</v>
      </c>
      <c r="CTY260">
        <v>0.63</v>
      </c>
      <c r="CTZ260">
        <v>0.63</v>
      </c>
      <c r="CUA260">
        <v>0.63</v>
      </c>
      <c r="CUB260">
        <v>0.63</v>
      </c>
      <c r="CUC260">
        <v>0.63</v>
      </c>
      <c r="CUD260">
        <v>0.63</v>
      </c>
      <c r="CUE260">
        <v>0.63</v>
      </c>
      <c r="CUF260">
        <v>0.63</v>
      </c>
      <c r="CUG260">
        <v>0.63</v>
      </c>
      <c r="CUH260">
        <v>0.63</v>
      </c>
      <c r="CUI260">
        <v>0.63</v>
      </c>
      <c r="CUJ260">
        <v>0.63</v>
      </c>
      <c r="CUK260">
        <v>0.63</v>
      </c>
      <c r="CUL260">
        <v>0.63</v>
      </c>
      <c r="CUM260">
        <v>0.63</v>
      </c>
      <c r="CUN260">
        <v>0.63</v>
      </c>
      <c r="CUO260">
        <v>0.63</v>
      </c>
      <c r="CUP260">
        <v>0.63</v>
      </c>
      <c r="CUQ260">
        <v>0.63</v>
      </c>
      <c r="CUR260">
        <v>0.63</v>
      </c>
      <c r="CUS260">
        <v>0.63</v>
      </c>
      <c r="CUT260">
        <v>0.63</v>
      </c>
      <c r="CUU260">
        <v>0.63</v>
      </c>
      <c r="CUV260">
        <v>0.63</v>
      </c>
      <c r="CUW260">
        <v>0.63</v>
      </c>
      <c r="CUX260">
        <v>0.63</v>
      </c>
      <c r="CUY260">
        <v>0.63</v>
      </c>
      <c r="CUZ260">
        <v>0.63</v>
      </c>
      <c r="CVA260">
        <v>0.63</v>
      </c>
      <c r="CVB260">
        <v>0.63</v>
      </c>
      <c r="CVC260">
        <v>0.63</v>
      </c>
      <c r="CVD260">
        <v>0.63</v>
      </c>
      <c r="CVE260">
        <v>0.63</v>
      </c>
      <c r="CVF260">
        <v>0.63</v>
      </c>
      <c r="CVG260">
        <v>0.63</v>
      </c>
      <c r="CVH260">
        <v>0.63</v>
      </c>
      <c r="CVI260">
        <v>0.63</v>
      </c>
      <c r="CVJ260">
        <v>0.63</v>
      </c>
      <c r="CVK260">
        <v>0.63</v>
      </c>
      <c r="CVL260">
        <v>0.63</v>
      </c>
      <c r="CVM260">
        <v>0.63</v>
      </c>
      <c r="CVN260">
        <v>0.63</v>
      </c>
      <c r="CVO260">
        <v>0.63</v>
      </c>
      <c r="CVP260">
        <v>0.63</v>
      </c>
      <c r="CVQ260">
        <v>0.63</v>
      </c>
      <c r="CVR260">
        <v>0.63</v>
      </c>
      <c r="CVS260">
        <v>0.63</v>
      </c>
      <c r="CVT260">
        <v>0.63</v>
      </c>
      <c r="CVU260">
        <v>0.63</v>
      </c>
      <c r="CVV260">
        <v>0.63</v>
      </c>
      <c r="CVW260">
        <v>0.63</v>
      </c>
      <c r="CVX260">
        <v>0.63</v>
      </c>
      <c r="CVY260">
        <v>0.63</v>
      </c>
      <c r="CVZ260">
        <v>0.63</v>
      </c>
      <c r="CWA260">
        <v>0.63</v>
      </c>
      <c r="CWB260">
        <v>0.63</v>
      </c>
      <c r="CWC260">
        <v>0.63</v>
      </c>
      <c r="CWD260">
        <v>0.63</v>
      </c>
      <c r="CWE260">
        <v>0.63</v>
      </c>
      <c r="CWF260">
        <v>0.63</v>
      </c>
      <c r="CWG260">
        <v>0.63</v>
      </c>
      <c r="CWH260">
        <v>0.63</v>
      </c>
      <c r="CWI260">
        <v>0.63</v>
      </c>
      <c r="CWJ260">
        <v>0.63</v>
      </c>
      <c r="CWK260">
        <v>0.63</v>
      </c>
      <c r="CWL260">
        <v>0.63</v>
      </c>
      <c r="CWM260">
        <v>0.63</v>
      </c>
      <c r="CWN260">
        <v>0.63</v>
      </c>
      <c r="CWO260">
        <v>0.63</v>
      </c>
      <c r="CWP260">
        <v>0.63</v>
      </c>
      <c r="CWQ260">
        <v>0.63</v>
      </c>
      <c r="CWR260">
        <v>0.63</v>
      </c>
      <c r="CWS260">
        <v>0.63</v>
      </c>
      <c r="CWT260">
        <v>0.63</v>
      </c>
      <c r="CWU260">
        <v>0.63</v>
      </c>
      <c r="CWV260">
        <v>0.63</v>
      </c>
      <c r="CWW260">
        <v>0.63</v>
      </c>
      <c r="CWX260">
        <v>0.63</v>
      </c>
      <c r="CWY260">
        <v>0.63</v>
      </c>
      <c r="CWZ260">
        <v>0.63</v>
      </c>
      <c r="CXA260">
        <v>0.63</v>
      </c>
      <c r="CXB260">
        <v>0.63</v>
      </c>
      <c r="CXC260">
        <v>0.63</v>
      </c>
      <c r="CXD260">
        <v>0.63</v>
      </c>
      <c r="CXE260">
        <v>0.63</v>
      </c>
      <c r="CXF260">
        <v>0.63</v>
      </c>
      <c r="CXG260">
        <v>0.63</v>
      </c>
      <c r="CXH260">
        <v>0.63</v>
      </c>
      <c r="CXI260">
        <v>0.63</v>
      </c>
      <c r="CXJ260">
        <v>0.63</v>
      </c>
      <c r="CXK260">
        <v>0.63</v>
      </c>
      <c r="CXL260">
        <v>0.63</v>
      </c>
      <c r="CXM260">
        <v>0.63</v>
      </c>
      <c r="CXN260">
        <v>0.63</v>
      </c>
      <c r="CXO260">
        <v>0.63</v>
      </c>
      <c r="CXP260">
        <v>0.63</v>
      </c>
      <c r="CXQ260">
        <v>0.63</v>
      </c>
      <c r="CXR260">
        <v>0.63</v>
      </c>
      <c r="CXS260">
        <v>0.63</v>
      </c>
      <c r="CXT260">
        <v>0.63</v>
      </c>
      <c r="CXU260">
        <v>0.63</v>
      </c>
      <c r="CXV260">
        <v>0.63</v>
      </c>
      <c r="CXW260">
        <v>0.63</v>
      </c>
      <c r="CXX260">
        <v>0.63</v>
      </c>
      <c r="CXY260">
        <v>0.63</v>
      </c>
      <c r="CXZ260">
        <v>0.63</v>
      </c>
      <c r="CYA260">
        <v>0.63</v>
      </c>
      <c r="CYB260">
        <v>0.63</v>
      </c>
      <c r="CYC260">
        <v>0.63</v>
      </c>
      <c r="CYD260">
        <v>0.63</v>
      </c>
      <c r="CYE260">
        <v>0.63</v>
      </c>
      <c r="CYF260">
        <v>0.63</v>
      </c>
      <c r="CYG260">
        <v>0.63</v>
      </c>
      <c r="CYH260">
        <v>0.63</v>
      </c>
      <c r="CYI260">
        <v>0.63</v>
      </c>
      <c r="CYJ260">
        <v>0.63</v>
      </c>
      <c r="CYK260">
        <v>0.63</v>
      </c>
      <c r="CYL260">
        <v>0.63</v>
      </c>
      <c r="CYM260">
        <v>0.63</v>
      </c>
      <c r="CYN260">
        <v>0.63</v>
      </c>
      <c r="CYO260">
        <v>0.63</v>
      </c>
      <c r="CYP260">
        <v>0.63</v>
      </c>
      <c r="CYQ260">
        <v>0.63</v>
      </c>
      <c r="CYR260">
        <v>0.63</v>
      </c>
      <c r="CYS260">
        <v>0.63</v>
      </c>
      <c r="CYT260">
        <v>0.63</v>
      </c>
      <c r="CYU260">
        <v>0.63</v>
      </c>
      <c r="CYV260">
        <v>0.63</v>
      </c>
      <c r="CYW260">
        <v>0.63</v>
      </c>
      <c r="CYX260">
        <v>0.63</v>
      </c>
      <c r="CYY260">
        <v>0.63</v>
      </c>
      <c r="CYZ260">
        <v>0.63</v>
      </c>
      <c r="CZA260">
        <v>0.63</v>
      </c>
      <c r="CZB260">
        <v>0.63</v>
      </c>
      <c r="CZC260">
        <v>0.63</v>
      </c>
      <c r="CZD260">
        <v>0.63</v>
      </c>
      <c r="CZE260">
        <v>0.63</v>
      </c>
      <c r="CZF260">
        <v>0.63</v>
      </c>
      <c r="CZG260">
        <v>0.63</v>
      </c>
      <c r="CZH260">
        <v>0.63</v>
      </c>
      <c r="CZI260">
        <v>0.63</v>
      </c>
      <c r="CZJ260">
        <v>0.63</v>
      </c>
      <c r="CZK260">
        <v>0.63</v>
      </c>
      <c r="CZL260">
        <v>0.63</v>
      </c>
      <c r="CZM260">
        <v>0.63</v>
      </c>
      <c r="CZN260">
        <v>0.63</v>
      </c>
      <c r="CZO260">
        <v>0.63</v>
      </c>
      <c r="CZP260">
        <v>0.63</v>
      </c>
      <c r="CZQ260">
        <v>0.63</v>
      </c>
      <c r="CZR260">
        <v>0.63</v>
      </c>
      <c r="CZS260">
        <v>0.63</v>
      </c>
      <c r="CZT260">
        <v>0.63</v>
      </c>
      <c r="CZU260">
        <v>0.63</v>
      </c>
      <c r="CZV260">
        <v>0.63</v>
      </c>
      <c r="CZW260">
        <v>0.63</v>
      </c>
      <c r="CZX260">
        <v>0.63</v>
      </c>
      <c r="CZY260">
        <v>0.63</v>
      </c>
      <c r="CZZ260">
        <v>0.63</v>
      </c>
      <c r="DAA260">
        <v>0.63</v>
      </c>
      <c r="DAB260">
        <v>0.63</v>
      </c>
      <c r="DAC260">
        <v>0.63</v>
      </c>
      <c r="DAD260">
        <v>0.63</v>
      </c>
      <c r="DAE260">
        <v>0.63</v>
      </c>
      <c r="DAF260">
        <v>0.63</v>
      </c>
      <c r="DAG260">
        <v>0.63</v>
      </c>
      <c r="DAH260">
        <v>0.63</v>
      </c>
      <c r="DAI260">
        <v>0.63</v>
      </c>
      <c r="DAJ260">
        <v>0.63</v>
      </c>
      <c r="DAK260">
        <v>0.63</v>
      </c>
      <c r="DAL260">
        <v>0.63</v>
      </c>
      <c r="DAM260">
        <v>0.63</v>
      </c>
      <c r="DAN260">
        <v>0.63</v>
      </c>
      <c r="DAO260">
        <v>0.63</v>
      </c>
      <c r="DAP260">
        <v>0.63</v>
      </c>
      <c r="DAQ260">
        <v>0.63</v>
      </c>
      <c r="DAR260">
        <v>0.63</v>
      </c>
      <c r="DAS260">
        <v>0.63</v>
      </c>
      <c r="DAT260">
        <v>0.63</v>
      </c>
      <c r="DAU260">
        <v>0.63</v>
      </c>
      <c r="DAV260">
        <v>0.63</v>
      </c>
      <c r="DAW260">
        <v>0.63</v>
      </c>
      <c r="DAX260">
        <v>0.63</v>
      </c>
      <c r="DAY260">
        <v>0.63</v>
      </c>
      <c r="DAZ260">
        <v>0.63</v>
      </c>
      <c r="DBA260">
        <v>0.63</v>
      </c>
      <c r="DBB260">
        <v>0.63</v>
      </c>
      <c r="DBC260">
        <v>0.63</v>
      </c>
      <c r="DBD260">
        <v>0.63</v>
      </c>
      <c r="DBE260">
        <v>0.63</v>
      </c>
      <c r="DBF260">
        <v>0.63</v>
      </c>
      <c r="DBG260">
        <v>0.63</v>
      </c>
      <c r="DBH260">
        <v>0.63</v>
      </c>
      <c r="DBI260">
        <v>0.63</v>
      </c>
      <c r="DBJ260">
        <v>0.63</v>
      </c>
      <c r="DBK260">
        <v>0.63</v>
      </c>
      <c r="DBL260">
        <v>0.63</v>
      </c>
      <c r="DBM260">
        <v>0.63</v>
      </c>
      <c r="DBN260">
        <v>0.63</v>
      </c>
      <c r="DBO260">
        <v>0.63</v>
      </c>
      <c r="DBP260">
        <v>0.63</v>
      </c>
      <c r="DBQ260">
        <v>0.63</v>
      </c>
      <c r="DBR260">
        <v>0.63</v>
      </c>
      <c r="DBS260">
        <v>0.63</v>
      </c>
      <c r="DBT260">
        <v>0.63</v>
      </c>
      <c r="DBU260">
        <v>0.63</v>
      </c>
      <c r="DBV260">
        <v>0.63</v>
      </c>
      <c r="DBW260">
        <v>0.63</v>
      </c>
      <c r="DBX260">
        <v>0.63</v>
      </c>
      <c r="DBY260">
        <v>0.63</v>
      </c>
      <c r="DBZ260">
        <v>0.63</v>
      </c>
      <c r="DCA260">
        <v>0.63</v>
      </c>
      <c r="DCB260">
        <v>0.63</v>
      </c>
      <c r="DCC260">
        <v>0.63</v>
      </c>
      <c r="DCD260">
        <v>0.63</v>
      </c>
      <c r="DCE260">
        <v>0.63</v>
      </c>
      <c r="DCF260">
        <v>0.63</v>
      </c>
      <c r="DCG260">
        <v>0.63</v>
      </c>
      <c r="DCH260">
        <v>0.63</v>
      </c>
      <c r="DCI260">
        <v>0.63</v>
      </c>
      <c r="DCJ260">
        <v>0.63</v>
      </c>
      <c r="DCK260">
        <v>0.63</v>
      </c>
      <c r="DCL260">
        <v>0.63</v>
      </c>
      <c r="DCM260">
        <v>0.63</v>
      </c>
      <c r="DCN260">
        <v>0.63</v>
      </c>
      <c r="DCO260">
        <v>0.63</v>
      </c>
      <c r="DCP260">
        <v>0.63</v>
      </c>
      <c r="DCQ260">
        <v>0.63</v>
      </c>
      <c r="DCR260">
        <v>0.63</v>
      </c>
      <c r="DCS260">
        <v>0.63</v>
      </c>
      <c r="DCT260">
        <v>0.63</v>
      </c>
      <c r="DCU260">
        <v>0.63</v>
      </c>
      <c r="DCV260">
        <v>0.63</v>
      </c>
      <c r="DCW260">
        <v>0.63</v>
      </c>
      <c r="DCX260">
        <v>0.63</v>
      </c>
      <c r="DCY260">
        <v>0.63</v>
      </c>
      <c r="DCZ260">
        <v>0.63</v>
      </c>
      <c r="DDA260">
        <v>0.63</v>
      </c>
      <c r="DDB260">
        <v>0.63</v>
      </c>
      <c r="DDC260">
        <v>0.63</v>
      </c>
      <c r="DDD260">
        <v>0.63</v>
      </c>
      <c r="DDE260">
        <v>0.63</v>
      </c>
      <c r="DDF260">
        <v>0.63</v>
      </c>
      <c r="DDG260">
        <v>0.63</v>
      </c>
      <c r="DDH260">
        <v>0.63</v>
      </c>
      <c r="DDI260">
        <v>0.63</v>
      </c>
      <c r="DDJ260">
        <v>0.63</v>
      </c>
      <c r="DDK260">
        <v>0.63</v>
      </c>
      <c r="DDL260">
        <v>0.63</v>
      </c>
      <c r="DDM260">
        <v>0.63</v>
      </c>
      <c r="DDN260">
        <v>0.63</v>
      </c>
      <c r="DDO260">
        <v>0.63</v>
      </c>
      <c r="DDP260">
        <v>0.63</v>
      </c>
      <c r="DDQ260">
        <v>0.63</v>
      </c>
      <c r="DDR260">
        <v>0.63</v>
      </c>
      <c r="DDS260">
        <v>0.63</v>
      </c>
      <c r="DDT260">
        <v>0.63</v>
      </c>
      <c r="DDU260">
        <v>0.63</v>
      </c>
      <c r="DDV260">
        <v>0.63</v>
      </c>
      <c r="DDW260">
        <v>0.63</v>
      </c>
      <c r="DDX260">
        <v>0.63</v>
      </c>
      <c r="DDY260">
        <v>0.63</v>
      </c>
      <c r="DDZ260">
        <v>0.63</v>
      </c>
      <c r="DEA260">
        <v>0.63</v>
      </c>
      <c r="DEB260">
        <v>0.63</v>
      </c>
      <c r="DEC260">
        <v>0.63</v>
      </c>
      <c r="DED260">
        <v>0.63</v>
      </c>
      <c r="DEE260">
        <v>0.63</v>
      </c>
      <c r="DEF260">
        <v>0.63</v>
      </c>
      <c r="DEG260">
        <v>0.63</v>
      </c>
      <c r="DEH260">
        <v>0.63</v>
      </c>
      <c r="DEI260">
        <v>0.63</v>
      </c>
      <c r="DEJ260">
        <v>0.63</v>
      </c>
      <c r="DEK260">
        <v>0.63</v>
      </c>
      <c r="DEL260">
        <v>0.63</v>
      </c>
      <c r="DEM260">
        <v>0.63</v>
      </c>
      <c r="DEN260">
        <v>0.63</v>
      </c>
      <c r="DEO260">
        <v>0.63</v>
      </c>
      <c r="DEP260">
        <v>0.63</v>
      </c>
      <c r="DEQ260">
        <v>0.63</v>
      </c>
      <c r="DER260">
        <v>0.63</v>
      </c>
      <c r="DES260">
        <v>0.63</v>
      </c>
      <c r="DET260">
        <v>0.63</v>
      </c>
      <c r="DEU260">
        <v>0.63</v>
      </c>
      <c r="DEV260">
        <v>0.63</v>
      </c>
      <c r="DEW260">
        <v>0.63</v>
      </c>
      <c r="DEX260">
        <v>0.63</v>
      </c>
      <c r="DEY260">
        <v>0.63</v>
      </c>
      <c r="DEZ260">
        <v>0.63</v>
      </c>
      <c r="DFA260">
        <v>0.63</v>
      </c>
      <c r="DFB260">
        <v>0.63</v>
      </c>
      <c r="DFC260">
        <v>0.63</v>
      </c>
      <c r="DFD260">
        <v>0.63</v>
      </c>
      <c r="DFE260">
        <v>0.63</v>
      </c>
      <c r="DFF260">
        <v>0.63</v>
      </c>
      <c r="DFG260">
        <v>0.63</v>
      </c>
      <c r="DFH260">
        <v>0.63</v>
      </c>
      <c r="DFI260">
        <v>0.63</v>
      </c>
      <c r="DFJ260">
        <v>0.63</v>
      </c>
      <c r="DFK260">
        <v>0.63</v>
      </c>
      <c r="DFL260">
        <v>0.63</v>
      </c>
      <c r="DFM260">
        <v>0.63</v>
      </c>
      <c r="DFN260">
        <v>0.63</v>
      </c>
      <c r="DFO260">
        <v>0.63</v>
      </c>
      <c r="DFP260">
        <v>0.63</v>
      </c>
      <c r="DFQ260">
        <v>0.63</v>
      </c>
      <c r="DFR260">
        <v>0.63</v>
      </c>
      <c r="DFS260">
        <v>0.63</v>
      </c>
      <c r="DFT260">
        <v>0.63</v>
      </c>
      <c r="DFU260">
        <v>0.63</v>
      </c>
      <c r="DFV260">
        <v>0.63</v>
      </c>
      <c r="DFW260">
        <v>0.63</v>
      </c>
      <c r="DFX260">
        <v>0.63</v>
      </c>
      <c r="DFY260">
        <v>0.63</v>
      </c>
      <c r="DFZ260">
        <v>0.63</v>
      </c>
      <c r="DGA260">
        <v>0.63</v>
      </c>
      <c r="DGB260">
        <v>0.63</v>
      </c>
      <c r="DGC260">
        <v>0.63</v>
      </c>
      <c r="DGD260">
        <v>0.63</v>
      </c>
      <c r="DGE260">
        <v>0.63</v>
      </c>
      <c r="DGF260">
        <v>0.63</v>
      </c>
      <c r="DGG260">
        <v>0.63</v>
      </c>
      <c r="DGH260">
        <v>0.63</v>
      </c>
      <c r="DGI260">
        <v>0.63</v>
      </c>
      <c r="DGJ260">
        <v>0.63</v>
      </c>
      <c r="DGK260">
        <v>0.63</v>
      </c>
      <c r="DGL260">
        <v>0.63</v>
      </c>
      <c r="DGM260">
        <v>0.63</v>
      </c>
      <c r="DGN260">
        <v>0.63</v>
      </c>
      <c r="DGO260">
        <v>0.63</v>
      </c>
      <c r="DGP260">
        <v>0.63</v>
      </c>
      <c r="DGQ260">
        <v>0.63</v>
      </c>
      <c r="DGR260">
        <v>0.63</v>
      </c>
      <c r="DGS260">
        <v>0.63</v>
      </c>
      <c r="DGT260">
        <v>0.63</v>
      </c>
      <c r="DGU260">
        <v>0.63</v>
      </c>
      <c r="DGV260">
        <v>0.63</v>
      </c>
      <c r="DGW260">
        <v>0.63</v>
      </c>
      <c r="DGX260">
        <v>0.63</v>
      </c>
      <c r="DGY260">
        <v>0.63</v>
      </c>
      <c r="DGZ260">
        <v>0.63</v>
      </c>
      <c r="DHA260">
        <v>0.63</v>
      </c>
      <c r="DHB260">
        <v>0.63</v>
      </c>
      <c r="DHC260">
        <v>0.63</v>
      </c>
      <c r="DHD260">
        <v>0.63</v>
      </c>
      <c r="DHE260">
        <v>0.63</v>
      </c>
      <c r="DHF260">
        <v>0.63</v>
      </c>
      <c r="DHG260">
        <v>0.63</v>
      </c>
      <c r="DHH260">
        <v>0.63</v>
      </c>
      <c r="DHI260">
        <v>0.63</v>
      </c>
      <c r="DHJ260">
        <v>0.63</v>
      </c>
      <c r="DHK260">
        <v>0.63</v>
      </c>
      <c r="DHL260">
        <v>0.63</v>
      </c>
      <c r="DHM260">
        <v>0.63</v>
      </c>
      <c r="DHN260">
        <v>0.63</v>
      </c>
      <c r="DHO260">
        <v>0.63</v>
      </c>
      <c r="DHP260">
        <v>0.63</v>
      </c>
      <c r="DHQ260">
        <v>0.63</v>
      </c>
      <c r="DHR260">
        <v>0.63</v>
      </c>
      <c r="DHS260">
        <v>0.63</v>
      </c>
      <c r="DHT260">
        <v>0.63</v>
      </c>
      <c r="DHU260">
        <v>0.63</v>
      </c>
      <c r="DHV260">
        <v>0.63</v>
      </c>
      <c r="DHW260">
        <v>0.63</v>
      </c>
      <c r="DHX260">
        <v>0.63</v>
      </c>
      <c r="DHY260">
        <v>0.63</v>
      </c>
      <c r="DHZ260">
        <v>0.63</v>
      </c>
      <c r="DIA260">
        <v>0.63</v>
      </c>
      <c r="DIB260">
        <v>0.63</v>
      </c>
      <c r="DIC260">
        <v>0.63</v>
      </c>
      <c r="DID260">
        <v>0.63</v>
      </c>
      <c r="DIE260">
        <v>0.63</v>
      </c>
      <c r="DIF260">
        <v>0.63</v>
      </c>
      <c r="DIG260">
        <v>0.63</v>
      </c>
      <c r="DIH260">
        <v>0.63</v>
      </c>
      <c r="DII260">
        <v>0.63</v>
      </c>
      <c r="DIJ260">
        <v>0.63</v>
      </c>
      <c r="DIK260">
        <v>0.63</v>
      </c>
      <c r="DIL260">
        <v>0.63</v>
      </c>
      <c r="DIM260">
        <v>0.63</v>
      </c>
      <c r="DIN260">
        <v>0.63</v>
      </c>
      <c r="DIO260">
        <v>0.63</v>
      </c>
      <c r="DIP260">
        <v>0.63</v>
      </c>
      <c r="DIQ260">
        <v>0.63</v>
      </c>
      <c r="DIR260">
        <v>0.63</v>
      </c>
      <c r="DIS260">
        <v>0.63</v>
      </c>
      <c r="DIT260">
        <v>0.63</v>
      </c>
      <c r="DIU260">
        <v>0.63</v>
      </c>
      <c r="DIV260">
        <v>0.63</v>
      </c>
      <c r="DIW260">
        <v>0.63</v>
      </c>
      <c r="DIX260">
        <v>0.63</v>
      </c>
      <c r="DIY260">
        <v>0.63</v>
      </c>
      <c r="DIZ260">
        <v>0.63</v>
      </c>
      <c r="DJA260">
        <v>0.63</v>
      </c>
      <c r="DJB260">
        <v>0.63</v>
      </c>
      <c r="DJC260">
        <v>0.63</v>
      </c>
      <c r="DJD260">
        <v>0.63</v>
      </c>
      <c r="DJE260">
        <v>0.63</v>
      </c>
      <c r="DJF260">
        <v>0.63</v>
      </c>
      <c r="DJG260">
        <v>0.63</v>
      </c>
      <c r="DJH260">
        <v>0.63</v>
      </c>
      <c r="DJI260">
        <v>0.63</v>
      </c>
      <c r="DJJ260">
        <v>0.63</v>
      </c>
      <c r="DJK260">
        <v>0.63</v>
      </c>
      <c r="DJL260">
        <v>0.63</v>
      </c>
      <c r="DJM260">
        <v>0.63</v>
      </c>
      <c r="DJN260">
        <v>0.63</v>
      </c>
      <c r="DJO260">
        <v>0.63</v>
      </c>
      <c r="DJP260">
        <v>0.63</v>
      </c>
      <c r="DJQ260">
        <v>0.63</v>
      </c>
      <c r="DJR260">
        <v>0.63</v>
      </c>
      <c r="DJS260">
        <v>0.63</v>
      </c>
      <c r="DJT260">
        <v>0.63</v>
      </c>
      <c r="DJU260">
        <v>0.63</v>
      </c>
      <c r="DJV260">
        <v>0.63</v>
      </c>
      <c r="DJW260">
        <v>0.63</v>
      </c>
      <c r="DJX260">
        <v>0.63</v>
      </c>
      <c r="DJY260">
        <v>0.63</v>
      </c>
      <c r="DJZ260">
        <v>0.63</v>
      </c>
      <c r="DKA260">
        <v>0.63</v>
      </c>
      <c r="DKB260">
        <v>0.63</v>
      </c>
      <c r="DKC260">
        <v>0.63</v>
      </c>
      <c r="DKD260">
        <v>0.63</v>
      </c>
      <c r="DKE260">
        <v>0.63</v>
      </c>
      <c r="DKF260">
        <v>0.63</v>
      </c>
      <c r="DKG260">
        <v>0.63</v>
      </c>
      <c r="DKH260">
        <v>0.63</v>
      </c>
      <c r="DKI260">
        <v>0.63</v>
      </c>
      <c r="DKJ260">
        <v>0.63</v>
      </c>
      <c r="DKK260">
        <v>0.63</v>
      </c>
      <c r="DKL260">
        <v>0.63</v>
      </c>
      <c r="DKM260">
        <v>0.63</v>
      </c>
      <c r="DKN260">
        <v>0.63</v>
      </c>
      <c r="DKO260">
        <v>0.63</v>
      </c>
      <c r="DKP260">
        <v>0.63</v>
      </c>
      <c r="DKQ260">
        <v>0.63</v>
      </c>
      <c r="DKR260">
        <v>0.63</v>
      </c>
      <c r="DKS260">
        <v>0.63</v>
      </c>
      <c r="DKT260">
        <v>0.63</v>
      </c>
      <c r="DKU260">
        <v>0.63</v>
      </c>
      <c r="DKV260">
        <v>0.63</v>
      </c>
      <c r="DKW260">
        <v>0.63</v>
      </c>
      <c r="DKX260">
        <v>0.63</v>
      </c>
      <c r="DKY260">
        <v>0.63</v>
      </c>
      <c r="DKZ260">
        <v>0.63</v>
      </c>
      <c r="DLA260">
        <v>0.63</v>
      </c>
      <c r="DLB260">
        <v>0.63</v>
      </c>
      <c r="DLC260">
        <v>0.63</v>
      </c>
      <c r="DLD260">
        <v>0.63</v>
      </c>
      <c r="DLE260">
        <v>0.63</v>
      </c>
      <c r="DLF260">
        <v>0.63</v>
      </c>
      <c r="DLG260">
        <v>0.63</v>
      </c>
      <c r="DLH260">
        <v>0.63</v>
      </c>
      <c r="DLI260">
        <v>0.63</v>
      </c>
      <c r="DLJ260">
        <v>0.63</v>
      </c>
      <c r="DLK260">
        <v>0.63</v>
      </c>
      <c r="DLL260">
        <v>0.63</v>
      </c>
      <c r="DLM260">
        <v>0.63</v>
      </c>
      <c r="DLN260">
        <v>0.63</v>
      </c>
      <c r="DLO260">
        <v>0.63</v>
      </c>
      <c r="DLP260">
        <v>0.63</v>
      </c>
      <c r="DLQ260">
        <v>0.63</v>
      </c>
      <c r="DLR260">
        <v>0.63</v>
      </c>
      <c r="DLS260">
        <v>0.63</v>
      </c>
      <c r="DLT260">
        <v>0.63</v>
      </c>
      <c r="DLU260">
        <v>0.63</v>
      </c>
      <c r="DLV260">
        <v>0.63</v>
      </c>
      <c r="DLW260">
        <v>0.63</v>
      </c>
      <c r="DLX260">
        <v>0.63</v>
      </c>
      <c r="DLY260">
        <v>0.63</v>
      </c>
      <c r="DLZ260">
        <v>0.63</v>
      </c>
      <c r="DMA260">
        <v>0.63</v>
      </c>
      <c r="DMB260">
        <v>0.63</v>
      </c>
      <c r="DMC260">
        <v>0.63</v>
      </c>
      <c r="DMD260">
        <v>0.63</v>
      </c>
      <c r="DME260">
        <v>0.63</v>
      </c>
      <c r="DMF260">
        <v>0.63</v>
      </c>
      <c r="DMG260">
        <v>0.63</v>
      </c>
      <c r="DMH260">
        <v>0.63</v>
      </c>
      <c r="DMI260">
        <v>0.63</v>
      </c>
      <c r="DMJ260">
        <v>0.63</v>
      </c>
      <c r="DMK260">
        <v>0.63</v>
      </c>
      <c r="DML260">
        <v>0.63</v>
      </c>
      <c r="DMM260">
        <v>0.63</v>
      </c>
      <c r="DMN260">
        <v>0.63</v>
      </c>
      <c r="DMO260">
        <v>0.63</v>
      </c>
      <c r="DMP260">
        <v>0.63</v>
      </c>
      <c r="DMQ260">
        <v>0.63</v>
      </c>
      <c r="DMR260">
        <v>0.63</v>
      </c>
      <c r="DMS260">
        <v>0.63</v>
      </c>
      <c r="DMT260">
        <v>0.63</v>
      </c>
      <c r="DMU260">
        <v>0.63</v>
      </c>
      <c r="DMV260">
        <v>0.63</v>
      </c>
      <c r="DMW260">
        <v>0.63</v>
      </c>
      <c r="DMX260">
        <v>0.63</v>
      </c>
      <c r="DMY260">
        <v>0.63</v>
      </c>
      <c r="DMZ260">
        <v>0.63</v>
      </c>
      <c r="DNA260">
        <v>0.63</v>
      </c>
      <c r="DNB260">
        <v>0.63</v>
      </c>
      <c r="DNC260">
        <v>0.63</v>
      </c>
      <c r="DND260">
        <v>0.63</v>
      </c>
      <c r="DNE260">
        <v>0.63</v>
      </c>
      <c r="DNF260">
        <v>0.63</v>
      </c>
      <c r="DNG260">
        <v>0.63</v>
      </c>
      <c r="DNH260">
        <v>0.63</v>
      </c>
      <c r="DNI260">
        <v>0.63</v>
      </c>
      <c r="DNJ260">
        <v>0.63</v>
      </c>
      <c r="DNK260">
        <v>0.63</v>
      </c>
      <c r="DNL260">
        <v>0.63</v>
      </c>
      <c r="DNM260">
        <v>0.63</v>
      </c>
      <c r="DNN260">
        <v>0.63</v>
      </c>
      <c r="DNO260">
        <v>0.63</v>
      </c>
      <c r="DNP260">
        <v>0.63</v>
      </c>
      <c r="DNQ260">
        <v>0.63</v>
      </c>
      <c r="DNR260">
        <v>0.63</v>
      </c>
      <c r="DNS260">
        <v>0.63</v>
      </c>
      <c r="DNT260">
        <v>0.63</v>
      </c>
      <c r="DNU260">
        <v>0.63</v>
      </c>
      <c r="DNV260">
        <v>0.63</v>
      </c>
      <c r="DNW260">
        <v>0.63</v>
      </c>
      <c r="DNX260">
        <v>0.63</v>
      </c>
      <c r="DNY260">
        <v>0.63</v>
      </c>
      <c r="DNZ260">
        <v>0.63</v>
      </c>
      <c r="DOA260">
        <v>0.63</v>
      </c>
      <c r="DOB260">
        <v>0.63</v>
      </c>
      <c r="DOC260">
        <v>0.63</v>
      </c>
      <c r="DOD260">
        <v>0.63</v>
      </c>
      <c r="DOE260">
        <v>0.63</v>
      </c>
      <c r="DOF260">
        <v>0.63</v>
      </c>
      <c r="DOG260">
        <v>0.63</v>
      </c>
      <c r="DOH260">
        <v>0.63</v>
      </c>
      <c r="DOI260">
        <v>0.63</v>
      </c>
      <c r="DOJ260">
        <v>0.63</v>
      </c>
      <c r="DOK260">
        <v>0.63</v>
      </c>
      <c r="DOL260">
        <v>0.63</v>
      </c>
      <c r="DOM260">
        <v>0.63</v>
      </c>
      <c r="DON260">
        <v>0.63</v>
      </c>
      <c r="DOO260">
        <v>0.63</v>
      </c>
      <c r="DOP260">
        <v>0.63</v>
      </c>
      <c r="DOQ260">
        <v>0.63</v>
      </c>
      <c r="DOR260">
        <v>0.63</v>
      </c>
      <c r="DOS260">
        <v>0.63</v>
      </c>
      <c r="DOT260">
        <v>0.63</v>
      </c>
      <c r="DOU260">
        <v>0.63</v>
      </c>
      <c r="DOV260">
        <v>0.63</v>
      </c>
      <c r="DOW260">
        <v>0.63</v>
      </c>
      <c r="DOX260">
        <v>0.63</v>
      </c>
      <c r="DOY260">
        <v>0.63</v>
      </c>
      <c r="DOZ260">
        <v>0.63</v>
      </c>
      <c r="DPA260">
        <v>0.63</v>
      </c>
      <c r="DPB260">
        <v>0.63</v>
      </c>
      <c r="DPC260">
        <v>0.63</v>
      </c>
      <c r="DPD260">
        <v>0.63</v>
      </c>
      <c r="DPE260">
        <v>0.63</v>
      </c>
      <c r="DPF260">
        <v>0.63</v>
      </c>
      <c r="DPG260">
        <v>0.63</v>
      </c>
      <c r="DPH260">
        <v>0.63</v>
      </c>
      <c r="DPI260">
        <v>0.63</v>
      </c>
      <c r="DPJ260">
        <v>0.63</v>
      </c>
      <c r="DPK260">
        <v>0.63</v>
      </c>
      <c r="DPL260">
        <v>0.63</v>
      </c>
      <c r="DPM260">
        <v>0.63</v>
      </c>
      <c r="DPN260">
        <v>0.63</v>
      </c>
      <c r="DPO260">
        <v>0.63</v>
      </c>
      <c r="DPP260">
        <v>0.63</v>
      </c>
      <c r="DPQ260">
        <v>0.63</v>
      </c>
      <c r="DPR260">
        <v>0.63</v>
      </c>
      <c r="DPS260">
        <v>0.63</v>
      </c>
      <c r="DPT260">
        <v>0.63</v>
      </c>
      <c r="DPU260">
        <v>0.63</v>
      </c>
      <c r="DPV260">
        <v>0.63</v>
      </c>
      <c r="DPW260">
        <v>0.63</v>
      </c>
      <c r="DPX260">
        <v>0.63</v>
      </c>
      <c r="DPY260">
        <v>0.63</v>
      </c>
      <c r="DPZ260">
        <v>0.63</v>
      </c>
      <c r="DQA260">
        <v>0.63</v>
      </c>
      <c r="DQB260">
        <v>0.63</v>
      </c>
      <c r="DQC260">
        <v>0.63</v>
      </c>
      <c r="DQD260">
        <v>0.63</v>
      </c>
      <c r="DQE260">
        <v>0.63</v>
      </c>
      <c r="DQF260">
        <v>0.63</v>
      </c>
      <c r="DQG260">
        <v>0.63</v>
      </c>
      <c r="DQH260">
        <v>0.63</v>
      </c>
      <c r="DQI260">
        <v>0.63</v>
      </c>
      <c r="DQJ260">
        <v>0.63</v>
      </c>
      <c r="DQK260">
        <v>0.63</v>
      </c>
      <c r="DQL260">
        <v>0.63</v>
      </c>
      <c r="DQM260">
        <v>0.63</v>
      </c>
      <c r="DQN260">
        <v>0.63</v>
      </c>
      <c r="DQO260">
        <v>0.63</v>
      </c>
      <c r="DQP260">
        <v>0.63</v>
      </c>
      <c r="DQQ260">
        <v>0.63</v>
      </c>
      <c r="DQR260">
        <v>0.63</v>
      </c>
      <c r="DQS260">
        <v>0.63</v>
      </c>
      <c r="DQT260">
        <v>0.63</v>
      </c>
      <c r="DQU260">
        <v>0.63</v>
      </c>
      <c r="DQV260">
        <v>0.63</v>
      </c>
      <c r="DQW260">
        <v>0.63</v>
      </c>
      <c r="DQX260">
        <v>0.63</v>
      </c>
      <c r="DQY260">
        <v>0.63</v>
      </c>
      <c r="DQZ260">
        <v>0.63</v>
      </c>
      <c r="DRA260">
        <v>0.63</v>
      </c>
      <c r="DRB260">
        <v>0.63</v>
      </c>
      <c r="DRC260">
        <v>0.63</v>
      </c>
      <c r="DRD260">
        <v>0.63</v>
      </c>
      <c r="DRE260">
        <v>0.63</v>
      </c>
      <c r="DRF260">
        <v>0.63</v>
      </c>
      <c r="DRG260">
        <v>0.63</v>
      </c>
      <c r="DRH260">
        <v>0.63</v>
      </c>
      <c r="DRI260">
        <v>0.63</v>
      </c>
      <c r="DRJ260">
        <v>0.63</v>
      </c>
      <c r="DRK260">
        <v>0.63</v>
      </c>
      <c r="DRL260">
        <v>0.63</v>
      </c>
      <c r="DRM260">
        <v>0.63</v>
      </c>
      <c r="DRN260">
        <v>0.63</v>
      </c>
      <c r="DRO260">
        <v>0.63</v>
      </c>
      <c r="DRP260">
        <v>0.63</v>
      </c>
      <c r="DRQ260">
        <v>0.63</v>
      </c>
      <c r="DRR260">
        <v>0.63</v>
      </c>
      <c r="DRS260">
        <v>0.63</v>
      </c>
      <c r="DRT260">
        <v>0.63</v>
      </c>
      <c r="DRU260">
        <v>0.63</v>
      </c>
      <c r="DRV260">
        <v>0.63</v>
      </c>
      <c r="DRW260">
        <v>0.63</v>
      </c>
      <c r="DRX260">
        <v>0.63</v>
      </c>
      <c r="DRY260">
        <v>0.63</v>
      </c>
      <c r="DRZ260">
        <v>0.63</v>
      </c>
      <c r="DSA260">
        <v>0.63</v>
      </c>
      <c r="DSB260">
        <v>0.63</v>
      </c>
      <c r="DSC260">
        <v>0.63</v>
      </c>
      <c r="DSD260">
        <v>0.63</v>
      </c>
      <c r="DSE260">
        <v>0.63</v>
      </c>
      <c r="DSF260">
        <v>0.63</v>
      </c>
      <c r="DSG260">
        <v>0.63</v>
      </c>
      <c r="DSH260">
        <v>0.63</v>
      </c>
      <c r="DSI260">
        <v>0.63</v>
      </c>
      <c r="DSJ260">
        <v>0.63</v>
      </c>
      <c r="DSK260">
        <v>0.63</v>
      </c>
      <c r="DSL260">
        <v>0.63</v>
      </c>
      <c r="DSM260">
        <v>0.63</v>
      </c>
      <c r="DSN260">
        <v>0.63</v>
      </c>
      <c r="DSO260">
        <v>0.63</v>
      </c>
      <c r="DSP260">
        <v>0.63</v>
      </c>
      <c r="DSQ260">
        <v>0.63</v>
      </c>
      <c r="DSR260">
        <v>0.63</v>
      </c>
      <c r="DSS260">
        <v>0.63</v>
      </c>
      <c r="DST260">
        <v>0.63</v>
      </c>
      <c r="DSU260">
        <v>0.63</v>
      </c>
      <c r="DSV260">
        <v>0.63</v>
      </c>
      <c r="DSW260">
        <v>0.63</v>
      </c>
      <c r="DSX260">
        <v>0.63</v>
      </c>
      <c r="DSY260">
        <v>0.63</v>
      </c>
      <c r="DSZ260">
        <v>0.63</v>
      </c>
      <c r="DTA260">
        <v>0.63</v>
      </c>
      <c r="DTB260">
        <v>0.63</v>
      </c>
      <c r="DTC260">
        <v>0.63</v>
      </c>
      <c r="DTD260">
        <v>0.63</v>
      </c>
      <c r="DTE260">
        <v>0.63</v>
      </c>
      <c r="DTF260">
        <v>0.63</v>
      </c>
      <c r="DTG260">
        <v>0.63</v>
      </c>
      <c r="DTH260">
        <v>0.63</v>
      </c>
      <c r="DTI260">
        <v>0.63</v>
      </c>
      <c r="DTJ260">
        <v>0.63</v>
      </c>
      <c r="DTK260">
        <v>0.63</v>
      </c>
      <c r="DTL260">
        <v>0.63</v>
      </c>
      <c r="DTM260">
        <v>0.63</v>
      </c>
      <c r="DTN260">
        <v>0.63</v>
      </c>
      <c r="DTO260">
        <v>0.63</v>
      </c>
      <c r="DTP260">
        <v>0.63</v>
      </c>
      <c r="DTQ260">
        <v>0.63</v>
      </c>
      <c r="DTR260">
        <v>0.63</v>
      </c>
      <c r="DTS260">
        <v>0.63</v>
      </c>
      <c r="DTT260">
        <v>0.63</v>
      </c>
      <c r="DTU260">
        <v>0.63</v>
      </c>
      <c r="DTV260">
        <v>0.63</v>
      </c>
      <c r="DTW260">
        <v>0.63</v>
      </c>
      <c r="DTX260">
        <v>0.63</v>
      </c>
      <c r="DTY260">
        <v>0.63</v>
      </c>
      <c r="DTZ260">
        <v>0.63</v>
      </c>
      <c r="DUA260">
        <v>0.63</v>
      </c>
      <c r="DUB260">
        <v>0.63</v>
      </c>
      <c r="DUC260">
        <v>0.63</v>
      </c>
      <c r="DUD260">
        <v>0.63</v>
      </c>
      <c r="DUE260">
        <v>0.63</v>
      </c>
      <c r="DUF260">
        <v>0.63</v>
      </c>
      <c r="DUG260">
        <v>0.63</v>
      </c>
      <c r="DUH260">
        <v>0.63</v>
      </c>
      <c r="DUI260">
        <v>0.63</v>
      </c>
      <c r="DUJ260">
        <v>0.63</v>
      </c>
      <c r="DUK260">
        <v>0.63</v>
      </c>
      <c r="DUL260">
        <v>0.63</v>
      </c>
      <c r="DUM260">
        <v>0.63</v>
      </c>
      <c r="DUN260">
        <v>0.63</v>
      </c>
      <c r="DUO260">
        <v>0.63</v>
      </c>
      <c r="DUP260">
        <v>0.63</v>
      </c>
      <c r="DUQ260">
        <v>0.63</v>
      </c>
      <c r="DUR260">
        <v>0.63</v>
      </c>
      <c r="DUS260">
        <v>0.63</v>
      </c>
      <c r="DUT260">
        <v>0.63</v>
      </c>
      <c r="DUU260">
        <v>0.63</v>
      </c>
      <c r="DUV260">
        <v>0.63</v>
      </c>
      <c r="DUW260">
        <v>0.63</v>
      </c>
      <c r="DUX260">
        <v>0.63</v>
      </c>
      <c r="DUY260">
        <v>0.63</v>
      </c>
      <c r="DUZ260">
        <v>0.63</v>
      </c>
      <c r="DVA260">
        <v>0.63</v>
      </c>
      <c r="DVB260">
        <v>0.63</v>
      </c>
      <c r="DVC260">
        <v>0.63</v>
      </c>
      <c r="DVD260">
        <v>0.63</v>
      </c>
      <c r="DVE260">
        <v>0.63</v>
      </c>
      <c r="DVF260">
        <v>0.63</v>
      </c>
      <c r="DVG260">
        <v>0.63</v>
      </c>
      <c r="DVH260">
        <v>0.63</v>
      </c>
      <c r="DVI260">
        <v>0.63</v>
      </c>
      <c r="DVJ260">
        <v>0.63</v>
      </c>
      <c r="DVK260">
        <v>0.63</v>
      </c>
      <c r="DVL260">
        <v>0.63</v>
      </c>
      <c r="DVM260">
        <v>0.63</v>
      </c>
      <c r="DVN260">
        <v>0.63</v>
      </c>
      <c r="DVO260">
        <v>0.63</v>
      </c>
      <c r="DVP260">
        <v>0.63</v>
      </c>
      <c r="DVQ260">
        <v>0.63</v>
      </c>
      <c r="DVR260">
        <v>0.63</v>
      </c>
      <c r="DVS260">
        <v>0.63</v>
      </c>
      <c r="DVT260">
        <v>0.63</v>
      </c>
      <c r="DVU260">
        <v>0.63</v>
      </c>
      <c r="DVV260">
        <v>0.63</v>
      </c>
      <c r="DVW260">
        <v>0.63</v>
      </c>
      <c r="DVX260">
        <v>0.63</v>
      </c>
      <c r="DVY260">
        <v>0.63</v>
      </c>
      <c r="DVZ260">
        <v>0.63</v>
      </c>
      <c r="DWA260">
        <v>0.63</v>
      </c>
      <c r="DWB260">
        <v>0.63</v>
      </c>
      <c r="DWC260">
        <v>0.63</v>
      </c>
      <c r="DWD260">
        <v>0.63</v>
      </c>
      <c r="DWE260">
        <v>0.63</v>
      </c>
      <c r="DWF260">
        <v>0.63</v>
      </c>
      <c r="DWG260">
        <v>0.63</v>
      </c>
      <c r="DWH260">
        <v>0.63</v>
      </c>
      <c r="DWI260">
        <v>0.63</v>
      </c>
      <c r="DWJ260">
        <v>0.63</v>
      </c>
      <c r="DWK260">
        <v>0.63</v>
      </c>
      <c r="DWL260">
        <v>0.63</v>
      </c>
      <c r="DWM260">
        <v>0.63</v>
      </c>
      <c r="DWN260">
        <v>0.63</v>
      </c>
      <c r="DWO260">
        <v>0.63</v>
      </c>
      <c r="DWP260">
        <v>0.63</v>
      </c>
      <c r="DWQ260">
        <v>0.63</v>
      </c>
      <c r="DWR260">
        <v>0.63</v>
      </c>
      <c r="DWS260">
        <v>0.63</v>
      </c>
      <c r="DWT260">
        <v>0.63</v>
      </c>
      <c r="DWU260">
        <v>0.63</v>
      </c>
      <c r="DWV260">
        <v>0.63</v>
      </c>
      <c r="DWW260">
        <v>0.63</v>
      </c>
      <c r="DWX260">
        <v>0.63</v>
      </c>
      <c r="DWY260">
        <v>0.63</v>
      </c>
      <c r="DWZ260">
        <v>0.63</v>
      </c>
      <c r="DXA260">
        <v>0.63</v>
      </c>
      <c r="DXB260">
        <v>0.63</v>
      </c>
      <c r="DXC260">
        <v>0.63</v>
      </c>
      <c r="DXD260">
        <v>0.63</v>
      </c>
      <c r="DXE260">
        <v>0.63</v>
      </c>
      <c r="DXF260">
        <v>0.63</v>
      </c>
      <c r="DXG260">
        <v>0.63</v>
      </c>
      <c r="DXH260">
        <v>0.63</v>
      </c>
      <c r="DXI260">
        <v>0.63</v>
      </c>
      <c r="DXJ260">
        <v>0.63</v>
      </c>
      <c r="DXK260">
        <v>0.63</v>
      </c>
      <c r="DXL260">
        <v>0.63</v>
      </c>
      <c r="DXM260">
        <v>0.63</v>
      </c>
      <c r="DXN260">
        <v>0.63</v>
      </c>
      <c r="DXO260">
        <v>0.63</v>
      </c>
      <c r="DXP260">
        <v>0.63</v>
      </c>
      <c r="DXQ260">
        <v>0.63</v>
      </c>
      <c r="DXR260">
        <v>0.63</v>
      </c>
      <c r="DXS260">
        <v>0.63</v>
      </c>
      <c r="DXT260">
        <v>0.63</v>
      </c>
      <c r="DXU260">
        <v>0.63</v>
      </c>
      <c r="DXV260">
        <v>0.63</v>
      </c>
      <c r="DXW260">
        <v>0.63</v>
      </c>
      <c r="DXX260">
        <v>0.63</v>
      </c>
      <c r="DXY260">
        <v>0.63</v>
      </c>
      <c r="DXZ260">
        <v>0.63</v>
      </c>
      <c r="DYA260">
        <v>0.63</v>
      </c>
      <c r="DYB260">
        <v>0.63</v>
      </c>
      <c r="DYC260">
        <v>0.63</v>
      </c>
      <c r="DYD260">
        <v>0.63</v>
      </c>
      <c r="DYE260">
        <v>0.63</v>
      </c>
      <c r="DYF260">
        <v>0.63</v>
      </c>
      <c r="DYG260">
        <v>0.63</v>
      </c>
      <c r="DYH260">
        <v>0.63</v>
      </c>
      <c r="DYI260">
        <v>0.63</v>
      </c>
      <c r="DYJ260">
        <v>0.63</v>
      </c>
      <c r="DYK260">
        <v>0.63</v>
      </c>
      <c r="DYL260">
        <v>0.63</v>
      </c>
      <c r="DYM260">
        <v>0.63</v>
      </c>
      <c r="DYN260">
        <v>0.63</v>
      </c>
      <c r="DYO260">
        <v>0.63</v>
      </c>
      <c r="DYP260">
        <v>0.63</v>
      </c>
      <c r="DYQ260">
        <v>0.63</v>
      </c>
      <c r="DYR260">
        <v>0.63</v>
      </c>
      <c r="DYS260">
        <v>0.63</v>
      </c>
      <c r="DYT260">
        <v>0.63</v>
      </c>
      <c r="DYU260">
        <v>0.63</v>
      </c>
      <c r="DYV260">
        <v>0.63</v>
      </c>
      <c r="DYW260">
        <v>0.63</v>
      </c>
      <c r="DYX260">
        <v>0.63</v>
      </c>
      <c r="DYY260">
        <v>0.63</v>
      </c>
      <c r="DYZ260">
        <v>0.63</v>
      </c>
      <c r="DZA260">
        <v>0.63</v>
      </c>
      <c r="DZB260">
        <v>0.63</v>
      </c>
      <c r="DZC260">
        <v>0.63</v>
      </c>
      <c r="DZD260">
        <v>0.63</v>
      </c>
      <c r="DZE260">
        <v>0.63</v>
      </c>
      <c r="DZF260">
        <v>0.63</v>
      </c>
      <c r="DZG260">
        <v>0.63</v>
      </c>
      <c r="DZH260">
        <v>0.63</v>
      </c>
      <c r="DZI260">
        <v>0.63</v>
      </c>
      <c r="DZJ260">
        <v>0.63</v>
      </c>
      <c r="DZK260">
        <v>0.63</v>
      </c>
      <c r="DZL260">
        <v>0.63</v>
      </c>
      <c r="DZM260">
        <v>0.63</v>
      </c>
      <c r="DZN260">
        <v>0.63</v>
      </c>
      <c r="DZO260">
        <v>0.63</v>
      </c>
      <c r="DZP260">
        <v>0.63</v>
      </c>
      <c r="DZQ260">
        <v>0.63</v>
      </c>
      <c r="DZR260">
        <v>0.63</v>
      </c>
      <c r="DZS260">
        <v>0.63</v>
      </c>
      <c r="DZT260">
        <v>0.63</v>
      </c>
      <c r="DZU260">
        <v>0.63</v>
      </c>
      <c r="DZV260">
        <v>0.63</v>
      </c>
      <c r="DZW260">
        <v>0.63</v>
      </c>
      <c r="DZX260">
        <v>0.63</v>
      </c>
      <c r="DZY260">
        <v>0.63</v>
      </c>
      <c r="DZZ260">
        <v>0.63</v>
      </c>
      <c r="EAA260">
        <v>0.63</v>
      </c>
      <c r="EAB260">
        <v>0.63</v>
      </c>
      <c r="EAC260">
        <v>0.63</v>
      </c>
      <c r="EAD260">
        <v>0.63</v>
      </c>
      <c r="EAE260">
        <v>0.63</v>
      </c>
      <c r="EAF260">
        <v>0.63</v>
      </c>
      <c r="EAG260">
        <v>0.63</v>
      </c>
      <c r="EAH260">
        <v>0.63</v>
      </c>
      <c r="EAI260">
        <v>0.63</v>
      </c>
      <c r="EAJ260">
        <v>0.63</v>
      </c>
      <c r="EAK260">
        <v>0.63</v>
      </c>
      <c r="EAL260">
        <v>0.63</v>
      </c>
      <c r="EAM260">
        <v>0.63</v>
      </c>
      <c r="EAN260">
        <v>0.63</v>
      </c>
      <c r="EAO260">
        <v>0.63</v>
      </c>
      <c r="EAP260">
        <v>0.63</v>
      </c>
      <c r="EAQ260">
        <v>0.63</v>
      </c>
      <c r="EAR260">
        <v>0.63</v>
      </c>
      <c r="EAS260">
        <v>0.63</v>
      </c>
      <c r="EAT260">
        <v>0.63</v>
      </c>
      <c r="EAU260">
        <v>0.63</v>
      </c>
      <c r="EAV260">
        <v>0.63</v>
      </c>
      <c r="EAW260">
        <v>0.63</v>
      </c>
      <c r="EAX260">
        <v>0.63</v>
      </c>
      <c r="EAY260">
        <v>0.63</v>
      </c>
      <c r="EAZ260">
        <v>0.63</v>
      </c>
      <c r="EBA260">
        <v>0.63</v>
      </c>
      <c r="EBB260">
        <v>0.63</v>
      </c>
      <c r="EBC260">
        <v>0.63</v>
      </c>
      <c r="EBD260">
        <v>0.63</v>
      </c>
      <c r="EBE260">
        <v>0.63</v>
      </c>
      <c r="EBF260">
        <v>0.63</v>
      </c>
      <c r="EBG260">
        <v>0.63</v>
      </c>
      <c r="EBH260">
        <v>0.63</v>
      </c>
      <c r="EBI260">
        <v>0.63</v>
      </c>
      <c r="EBJ260">
        <v>0.63</v>
      </c>
      <c r="EBK260">
        <v>0.63</v>
      </c>
      <c r="EBL260">
        <v>0.63</v>
      </c>
      <c r="EBM260">
        <v>0.63</v>
      </c>
      <c r="EBN260">
        <v>0.63</v>
      </c>
      <c r="EBO260">
        <v>0.63</v>
      </c>
      <c r="EBP260">
        <v>0.63</v>
      </c>
      <c r="EBQ260">
        <v>0.63</v>
      </c>
      <c r="EBR260">
        <v>0.63</v>
      </c>
      <c r="EBS260">
        <v>0.63</v>
      </c>
      <c r="EBT260">
        <v>0.63</v>
      </c>
      <c r="EBU260">
        <v>0.63</v>
      </c>
      <c r="EBV260">
        <v>0.63</v>
      </c>
      <c r="EBW260">
        <v>0.63</v>
      </c>
      <c r="EBX260">
        <v>0.63</v>
      </c>
      <c r="EBY260">
        <v>0.63</v>
      </c>
      <c r="EBZ260">
        <v>0.63</v>
      </c>
      <c r="ECA260">
        <v>0.63</v>
      </c>
      <c r="ECB260">
        <v>0.63</v>
      </c>
      <c r="ECC260">
        <v>0.63</v>
      </c>
      <c r="ECD260">
        <v>0.63</v>
      </c>
      <c r="ECE260">
        <v>0.63</v>
      </c>
      <c r="ECF260">
        <v>0.63</v>
      </c>
      <c r="ECG260">
        <v>0.63</v>
      </c>
      <c r="ECH260">
        <v>0.63</v>
      </c>
      <c r="ECI260">
        <v>0.63</v>
      </c>
      <c r="ECJ260">
        <v>0.63</v>
      </c>
      <c r="ECK260">
        <v>0.63</v>
      </c>
      <c r="ECL260">
        <v>0.63</v>
      </c>
      <c r="ECM260">
        <v>0.63</v>
      </c>
      <c r="ECN260">
        <v>0.63</v>
      </c>
      <c r="ECO260">
        <v>0.63</v>
      </c>
      <c r="ECP260">
        <v>0.63</v>
      </c>
      <c r="ECQ260">
        <v>0.63</v>
      </c>
      <c r="ECR260">
        <v>0.63</v>
      </c>
      <c r="ECS260">
        <v>0.63</v>
      </c>
      <c r="ECT260">
        <v>0.63</v>
      </c>
      <c r="ECU260">
        <v>0.63</v>
      </c>
      <c r="ECV260">
        <v>0.63</v>
      </c>
      <c r="ECW260">
        <v>0.63</v>
      </c>
      <c r="ECX260">
        <v>0.63</v>
      </c>
      <c r="ECY260">
        <v>0.63</v>
      </c>
      <c r="ECZ260">
        <v>0.63</v>
      </c>
      <c r="EDA260">
        <v>0.63</v>
      </c>
      <c r="EDB260">
        <v>0.63</v>
      </c>
      <c r="EDC260">
        <v>0.63</v>
      </c>
      <c r="EDD260">
        <v>0.63</v>
      </c>
      <c r="EDE260">
        <v>0.63</v>
      </c>
      <c r="EDF260">
        <v>0.63</v>
      </c>
      <c r="EDG260">
        <v>0.63</v>
      </c>
      <c r="EDH260">
        <v>0.63</v>
      </c>
      <c r="EDI260">
        <v>0.63</v>
      </c>
      <c r="EDJ260">
        <v>0.63</v>
      </c>
      <c r="EDK260">
        <v>0.63</v>
      </c>
      <c r="EDL260">
        <v>0.63</v>
      </c>
      <c r="EDM260">
        <v>0.63</v>
      </c>
      <c r="EDN260">
        <v>0.63</v>
      </c>
      <c r="EDO260">
        <v>0.63</v>
      </c>
      <c r="EDP260">
        <v>0.63</v>
      </c>
      <c r="EDQ260">
        <v>0.63</v>
      </c>
      <c r="EDR260">
        <v>0.63</v>
      </c>
      <c r="EDS260">
        <v>0.63</v>
      </c>
      <c r="EDT260">
        <v>0.63</v>
      </c>
      <c r="EDU260">
        <v>0.63</v>
      </c>
      <c r="EDV260">
        <v>0.63</v>
      </c>
      <c r="EDW260">
        <v>0.63</v>
      </c>
      <c r="EDX260">
        <v>0.63</v>
      </c>
      <c r="EDY260">
        <v>0.63</v>
      </c>
      <c r="EDZ260">
        <v>0.63</v>
      </c>
      <c r="EEA260">
        <v>0.63</v>
      </c>
      <c r="EEB260">
        <v>0.63</v>
      </c>
      <c r="EEC260">
        <v>0.63</v>
      </c>
      <c r="EED260">
        <v>0.63</v>
      </c>
      <c r="EEE260">
        <v>0.63</v>
      </c>
      <c r="EEF260">
        <v>0.63</v>
      </c>
      <c r="EEG260">
        <v>0.63</v>
      </c>
      <c r="EEH260">
        <v>0.63</v>
      </c>
      <c r="EEI260">
        <v>0.63</v>
      </c>
      <c r="EEJ260">
        <v>0.63</v>
      </c>
      <c r="EEK260">
        <v>0.63</v>
      </c>
      <c r="EEL260">
        <v>0.63</v>
      </c>
      <c r="EEM260">
        <v>0.63</v>
      </c>
      <c r="EEN260">
        <v>0.63</v>
      </c>
      <c r="EEO260">
        <v>0.63</v>
      </c>
      <c r="EEP260">
        <v>0.63</v>
      </c>
      <c r="EEQ260">
        <v>0.63</v>
      </c>
      <c r="EER260">
        <v>0.63</v>
      </c>
      <c r="EES260">
        <v>0.63</v>
      </c>
      <c r="EET260">
        <v>0.63</v>
      </c>
      <c r="EEU260">
        <v>0.63</v>
      </c>
      <c r="EEV260">
        <v>0.63</v>
      </c>
      <c r="EEW260">
        <v>0.63</v>
      </c>
      <c r="EEX260">
        <v>0.63</v>
      </c>
      <c r="EEY260">
        <v>0.63</v>
      </c>
      <c r="EEZ260">
        <v>0.63</v>
      </c>
      <c r="EFA260">
        <v>0.63</v>
      </c>
      <c r="EFB260">
        <v>0.63</v>
      </c>
      <c r="EFC260">
        <v>0.63</v>
      </c>
      <c r="EFD260">
        <v>0.63</v>
      </c>
      <c r="EFE260">
        <v>0.63</v>
      </c>
      <c r="EFF260">
        <v>0.63</v>
      </c>
      <c r="EFG260">
        <v>0.63</v>
      </c>
      <c r="EFH260">
        <v>0.63</v>
      </c>
      <c r="EFI260">
        <v>0.63</v>
      </c>
      <c r="EFJ260">
        <v>0.63</v>
      </c>
      <c r="EFK260">
        <v>0.63</v>
      </c>
      <c r="EFL260">
        <v>0.63</v>
      </c>
      <c r="EFM260">
        <v>0.63</v>
      </c>
      <c r="EFN260">
        <v>0.63</v>
      </c>
      <c r="EFO260">
        <v>0.63</v>
      </c>
      <c r="EFP260">
        <v>0.63</v>
      </c>
      <c r="EFQ260">
        <v>0.63</v>
      </c>
      <c r="EFR260">
        <v>0.63</v>
      </c>
      <c r="EFS260">
        <v>0.63</v>
      </c>
      <c r="EFT260">
        <v>0.63</v>
      </c>
      <c r="EFU260">
        <v>0.63</v>
      </c>
      <c r="EFV260">
        <v>0.63</v>
      </c>
      <c r="EFW260">
        <v>0.63</v>
      </c>
      <c r="EFX260">
        <v>0.63</v>
      </c>
      <c r="EFY260">
        <v>0.63</v>
      </c>
      <c r="EFZ260">
        <v>0.63</v>
      </c>
      <c r="EGA260">
        <v>0.63</v>
      </c>
      <c r="EGB260">
        <v>0.63</v>
      </c>
      <c r="EGC260">
        <v>0.63</v>
      </c>
      <c r="EGD260">
        <v>0.63</v>
      </c>
      <c r="EGE260">
        <v>0.63</v>
      </c>
      <c r="EGF260">
        <v>0.63</v>
      </c>
      <c r="EGG260">
        <v>0.63</v>
      </c>
      <c r="EGH260">
        <v>0.63</v>
      </c>
      <c r="EGI260">
        <v>0.63</v>
      </c>
      <c r="EGJ260">
        <v>0.63</v>
      </c>
      <c r="EGK260">
        <v>0.63</v>
      </c>
      <c r="EGL260">
        <v>0.63</v>
      </c>
      <c r="EGM260">
        <v>0.63</v>
      </c>
      <c r="EGN260">
        <v>0.63</v>
      </c>
      <c r="EGO260">
        <v>0.63</v>
      </c>
      <c r="EGP260">
        <v>0.63</v>
      </c>
      <c r="EGQ260">
        <v>0.63</v>
      </c>
      <c r="EGR260">
        <v>0.63</v>
      </c>
      <c r="EGS260">
        <v>0.63</v>
      </c>
      <c r="EGT260">
        <v>0.63</v>
      </c>
      <c r="EGU260">
        <v>0.63</v>
      </c>
      <c r="EGV260">
        <v>0.63</v>
      </c>
      <c r="EGW260">
        <v>0.63</v>
      </c>
      <c r="EGX260">
        <v>0.63</v>
      </c>
      <c r="EGY260">
        <v>0.63</v>
      </c>
      <c r="EGZ260">
        <v>0.63</v>
      </c>
      <c r="EHA260">
        <v>0.63</v>
      </c>
      <c r="EHB260">
        <v>0.63</v>
      </c>
      <c r="EHC260">
        <v>0.63</v>
      </c>
      <c r="EHD260">
        <v>0.63</v>
      </c>
      <c r="EHE260">
        <v>0.63</v>
      </c>
      <c r="EHF260">
        <v>0.63</v>
      </c>
      <c r="EHG260">
        <v>0.63</v>
      </c>
      <c r="EHH260">
        <v>0.63</v>
      </c>
      <c r="EHI260">
        <v>0.63</v>
      </c>
      <c r="EHJ260">
        <v>0.63</v>
      </c>
      <c r="EHK260">
        <v>0.63</v>
      </c>
      <c r="EHL260">
        <v>0.63</v>
      </c>
      <c r="EHM260">
        <v>0.63</v>
      </c>
      <c r="EHN260">
        <v>0.63</v>
      </c>
      <c r="EHO260">
        <v>0.63</v>
      </c>
      <c r="EHP260">
        <v>0.63</v>
      </c>
      <c r="EHQ260">
        <v>0.63</v>
      </c>
      <c r="EHR260">
        <v>0.63</v>
      </c>
      <c r="EHS260">
        <v>0.63</v>
      </c>
      <c r="EHT260">
        <v>0.63</v>
      </c>
      <c r="EHU260">
        <v>0.63</v>
      </c>
      <c r="EHV260">
        <v>0.63</v>
      </c>
      <c r="EHW260">
        <v>0.63</v>
      </c>
      <c r="EHX260">
        <v>0.63</v>
      </c>
      <c r="EHY260">
        <v>0.63</v>
      </c>
      <c r="EHZ260">
        <v>0.63</v>
      </c>
      <c r="EIA260">
        <v>0.63</v>
      </c>
      <c r="EIB260">
        <v>0.63</v>
      </c>
      <c r="EIC260">
        <v>0.63</v>
      </c>
      <c r="EID260">
        <v>0.63</v>
      </c>
      <c r="EIE260">
        <v>0.63</v>
      </c>
      <c r="EIF260">
        <v>0.63</v>
      </c>
      <c r="EIG260">
        <v>0.63</v>
      </c>
      <c r="EIH260">
        <v>0.63</v>
      </c>
      <c r="EII260">
        <v>0.63</v>
      </c>
      <c r="EIJ260">
        <v>0.63</v>
      </c>
      <c r="EIK260">
        <v>0.63</v>
      </c>
      <c r="EIL260">
        <v>0.63</v>
      </c>
      <c r="EIM260">
        <v>0.63</v>
      </c>
      <c r="EIN260">
        <v>0.63</v>
      </c>
      <c r="EIO260">
        <v>0.63</v>
      </c>
      <c r="EIP260">
        <v>0.63</v>
      </c>
      <c r="EIQ260">
        <v>0.63</v>
      </c>
      <c r="EIR260">
        <v>0.63</v>
      </c>
      <c r="EIS260">
        <v>0.63</v>
      </c>
      <c r="EIT260">
        <v>0.63</v>
      </c>
      <c r="EIU260">
        <v>0.63</v>
      </c>
      <c r="EIV260">
        <v>0.63</v>
      </c>
      <c r="EIW260">
        <v>0.63</v>
      </c>
      <c r="EIX260">
        <v>0.63</v>
      </c>
      <c r="EIY260">
        <v>0.63</v>
      </c>
      <c r="EIZ260">
        <v>0.63</v>
      </c>
      <c r="EJA260">
        <v>0.63</v>
      </c>
      <c r="EJB260">
        <v>0.63</v>
      </c>
      <c r="EJC260">
        <v>0.63</v>
      </c>
      <c r="EJD260">
        <v>0.63</v>
      </c>
      <c r="EJE260">
        <v>0.63</v>
      </c>
      <c r="EJF260">
        <v>0.63</v>
      </c>
      <c r="EJG260">
        <v>0.63</v>
      </c>
      <c r="EJH260">
        <v>0.63</v>
      </c>
      <c r="EJI260">
        <v>0.63</v>
      </c>
      <c r="EJJ260">
        <v>0.63</v>
      </c>
      <c r="EJK260">
        <v>0.63</v>
      </c>
      <c r="EJL260">
        <v>0.63</v>
      </c>
      <c r="EJM260">
        <v>0.63</v>
      </c>
      <c r="EJN260">
        <v>0.63</v>
      </c>
      <c r="EJO260">
        <v>0.63</v>
      </c>
      <c r="EJP260">
        <v>0.63</v>
      </c>
      <c r="EJQ260">
        <v>0.63</v>
      </c>
      <c r="EJR260">
        <v>0.63</v>
      </c>
      <c r="EJS260">
        <v>0.63</v>
      </c>
      <c r="EJT260">
        <v>0.63</v>
      </c>
      <c r="EJU260">
        <v>0.63</v>
      </c>
      <c r="EJV260">
        <v>0.63</v>
      </c>
      <c r="EJW260">
        <v>0.63</v>
      </c>
      <c r="EJX260">
        <v>0.63</v>
      </c>
      <c r="EJY260">
        <v>0.63</v>
      </c>
      <c r="EJZ260">
        <v>0.63</v>
      </c>
      <c r="EKA260">
        <v>0.63</v>
      </c>
      <c r="EKB260">
        <v>0.63</v>
      </c>
      <c r="EKC260">
        <v>0.63</v>
      </c>
      <c r="EKD260">
        <v>0.63</v>
      </c>
      <c r="EKE260">
        <v>0.63</v>
      </c>
      <c r="EKF260">
        <v>0.63</v>
      </c>
      <c r="EKG260">
        <v>0.63</v>
      </c>
      <c r="EKH260">
        <v>0.63</v>
      </c>
      <c r="EKI260">
        <v>0.63</v>
      </c>
      <c r="EKJ260">
        <v>0.63</v>
      </c>
      <c r="EKK260">
        <v>0.63</v>
      </c>
      <c r="EKL260">
        <v>0.63</v>
      </c>
      <c r="EKM260">
        <v>0.63</v>
      </c>
      <c r="EKN260">
        <v>0.63</v>
      </c>
      <c r="EKO260">
        <v>0.63</v>
      </c>
      <c r="EKP260">
        <v>0.63</v>
      </c>
      <c r="EKQ260">
        <v>0.63</v>
      </c>
      <c r="EKR260">
        <v>0.63</v>
      </c>
      <c r="EKS260">
        <v>0.63</v>
      </c>
      <c r="EKT260">
        <v>0.63</v>
      </c>
      <c r="EKU260">
        <v>0.63</v>
      </c>
      <c r="EKV260">
        <v>0.63</v>
      </c>
      <c r="EKW260">
        <v>0.63</v>
      </c>
      <c r="EKX260">
        <v>0.63</v>
      </c>
      <c r="EKY260">
        <v>0.63</v>
      </c>
      <c r="EKZ260">
        <v>0.63</v>
      </c>
      <c r="ELA260">
        <v>0.63</v>
      </c>
      <c r="ELB260">
        <v>0.63</v>
      </c>
      <c r="ELC260">
        <v>0.63</v>
      </c>
      <c r="ELD260">
        <v>0.63</v>
      </c>
      <c r="ELE260">
        <v>0.63</v>
      </c>
      <c r="ELF260">
        <v>0.63</v>
      </c>
      <c r="ELG260">
        <v>0.63</v>
      </c>
      <c r="ELH260">
        <v>0.63</v>
      </c>
      <c r="ELI260">
        <v>0.63</v>
      </c>
      <c r="ELJ260">
        <v>0.63</v>
      </c>
      <c r="ELK260">
        <v>0.63</v>
      </c>
      <c r="ELL260">
        <v>0.63</v>
      </c>
      <c r="ELM260">
        <v>0.63</v>
      </c>
      <c r="ELN260">
        <v>0.63</v>
      </c>
      <c r="ELO260">
        <v>0.63</v>
      </c>
      <c r="ELP260">
        <v>0.63</v>
      </c>
      <c r="ELQ260">
        <v>0.63</v>
      </c>
      <c r="ELR260">
        <v>0.63</v>
      </c>
      <c r="ELS260">
        <v>0.63</v>
      </c>
      <c r="ELT260">
        <v>0.63</v>
      </c>
      <c r="ELU260">
        <v>0.63</v>
      </c>
      <c r="ELV260">
        <v>0.63</v>
      </c>
      <c r="ELW260">
        <v>0.63</v>
      </c>
      <c r="ELX260">
        <v>0.63</v>
      </c>
      <c r="ELY260">
        <v>0.63</v>
      </c>
      <c r="ELZ260">
        <v>0.63</v>
      </c>
      <c r="EMA260">
        <v>0.63</v>
      </c>
      <c r="EMB260">
        <v>0.63</v>
      </c>
      <c r="EMC260">
        <v>0.63</v>
      </c>
      <c r="EMD260">
        <v>0.63</v>
      </c>
      <c r="EME260">
        <v>0.63</v>
      </c>
      <c r="EMF260">
        <v>0.63</v>
      </c>
      <c r="EMG260">
        <v>0.63</v>
      </c>
      <c r="EMH260">
        <v>0.63</v>
      </c>
      <c r="EMI260">
        <v>0.63</v>
      </c>
      <c r="EMJ260">
        <v>0.63</v>
      </c>
      <c r="EMK260">
        <v>0.63</v>
      </c>
      <c r="EML260">
        <v>0.63</v>
      </c>
      <c r="EMM260">
        <v>0.63</v>
      </c>
      <c r="EMN260">
        <v>0.63</v>
      </c>
      <c r="EMO260">
        <v>0.63</v>
      </c>
      <c r="EMP260">
        <v>0.63</v>
      </c>
      <c r="EMQ260">
        <v>0.63</v>
      </c>
      <c r="EMR260">
        <v>0.63</v>
      </c>
      <c r="EMS260">
        <v>0.63</v>
      </c>
      <c r="EMT260">
        <v>0.63</v>
      </c>
      <c r="EMU260">
        <v>0.63</v>
      </c>
      <c r="EMV260">
        <v>0.63</v>
      </c>
      <c r="EMW260">
        <v>0.63</v>
      </c>
      <c r="EMX260">
        <v>0.63</v>
      </c>
      <c r="EMY260">
        <v>0.63</v>
      </c>
      <c r="EMZ260">
        <v>0.63</v>
      </c>
      <c r="ENA260">
        <v>0.63</v>
      </c>
      <c r="ENB260">
        <v>0.63</v>
      </c>
      <c r="ENC260">
        <v>0.63</v>
      </c>
      <c r="END260">
        <v>0.63</v>
      </c>
      <c r="ENE260">
        <v>0.63</v>
      </c>
      <c r="ENF260">
        <v>0.63</v>
      </c>
      <c r="ENG260">
        <v>0.63</v>
      </c>
      <c r="ENH260">
        <v>0.63</v>
      </c>
      <c r="ENI260">
        <v>0.63</v>
      </c>
      <c r="ENJ260">
        <v>0.63</v>
      </c>
      <c r="ENK260">
        <v>0.63</v>
      </c>
      <c r="ENL260">
        <v>0.63</v>
      </c>
      <c r="ENM260">
        <v>0.63</v>
      </c>
      <c r="ENN260">
        <v>0.63</v>
      </c>
      <c r="ENO260">
        <v>0.63</v>
      </c>
      <c r="ENP260">
        <v>0.63</v>
      </c>
      <c r="ENQ260">
        <v>0.63</v>
      </c>
      <c r="ENR260">
        <v>0.63</v>
      </c>
      <c r="ENS260">
        <v>0.63</v>
      </c>
      <c r="ENT260">
        <v>0.63</v>
      </c>
      <c r="ENU260">
        <v>0.63</v>
      </c>
      <c r="ENV260">
        <v>0.63</v>
      </c>
      <c r="ENW260">
        <v>0.63</v>
      </c>
      <c r="ENX260">
        <v>0.63</v>
      </c>
      <c r="ENY260">
        <v>0.63</v>
      </c>
      <c r="ENZ260">
        <v>0.63</v>
      </c>
      <c r="EOA260">
        <v>0.63</v>
      </c>
      <c r="EOB260">
        <v>0.63</v>
      </c>
      <c r="EOC260">
        <v>0.63</v>
      </c>
      <c r="EOD260">
        <v>0.63</v>
      </c>
      <c r="EOE260">
        <v>0.63</v>
      </c>
      <c r="EOF260">
        <v>0.63</v>
      </c>
      <c r="EOG260">
        <v>0.63</v>
      </c>
      <c r="EOH260">
        <v>0.63</v>
      </c>
      <c r="EOI260">
        <v>0.63</v>
      </c>
      <c r="EOJ260">
        <v>0.63</v>
      </c>
      <c r="EOK260">
        <v>0.63</v>
      </c>
      <c r="EOL260">
        <v>0.63</v>
      </c>
      <c r="EOM260">
        <v>0.63</v>
      </c>
      <c r="EON260">
        <v>0.63</v>
      </c>
      <c r="EOO260">
        <v>0.63</v>
      </c>
      <c r="EOP260">
        <v>0.63</v>
      </c>
      <c r="EOQ260">
        <v>0.63</v>
      </c>
      <c r="EOR260">
        <v>0.63</v>
      </c>
      <c r="EOS260">
        <v>0.63</v>
      </c>
      <c r="EOT260">
        <v>0.63</v>
      </c>
      <c r="EOU260">
        <v>0.63</v>
      </c>
      <c r="EOV260">
        <v>0.63</v>
      </c>
      <c r="EOW260">
        <v>0.63</v>
      </c>
      <c r="EOX260">
        <v>0.63</v>
      </c>
      <c r="EOY260">
        <v>0.63</v>
      </c>
      <c r="EOZ260">
        <v>0.63</v>
      </c>
      <c r="EPA260">
        <v>0.63</v>
      </c>
      <c r="EPB260">
        <v>0.63</v>
      </c>
      <c r="EPC260">
        <v>0.63</v>
      </c>
      <c r="EPD260">
        <v>0.63</v>
      </c>
      <c r="EPE260">
        <v>0.63</v>
      </c>
      <c r="EPF260">
        <v>0.63</v>
      </c>
      <c r="EPG260">
        <v>0.63</v>
      </c>
      <c r="EPH260">
        <v>0.63</v>
      </c>
      <c r="EPI260">
        <v>0.63</v>
      </c>
      <c r="EPJ260">
        <v>0.63</v>
      </c>
      <c r="EPK260">
        <v>0.63</v>
      </c>
      <c r="EPL260">
        <v>0.63</v>
      </c>
      <c r="EPM260">
        <v>0.63</v>
      </c>
      <c r="EPN260">
        <v>0.63</v>
      </c>
      <c r="EPO260">
        <v>0.63</v>
      </c>
      <c r="EPP260">
        <v>0.63</v>
      </c>
      <c r="EPQ260">
        <v>0.63</v>
      </c>
      <c r="EPR260">
        <v>0.63</v>
      </c>
      <c r="EPS260">
        <v>0.63</v>
      </c>
      <c r="EPT260">
        <v>0.63</v>
      </c>
      <c r="EPU260">
        <v>0.63</v>
      </c>
      <c r="EPV260">
        <v>0.63</v>
      </c>
      <c r="EPW260">
        <v>0.63</v>
      </c>
      <c r="EPX260">
        <v>0.63</v>
      </c>
      <c r="EPY260">
        <v>0.63</v>
      </c>
      <c r="EPZ260">
        <v>0.63</v>
      </c>
      <c r="EQA260">
        <v>0.63</v>
      </c>
      <c r="EQB260">
        <v>0.63</v>
      </c>
      <c r="EQC260">
        <v>0.63</v>
      </c>
      <c r="EQD260">
        <v>0.63</v>
      </c>
      <c r="EQE260">
        <v>0.63</v>
      </c>
      <c r="EQF260">
        <v>0.63</v>
      </c>
      <c r="EQG260">
        <v>0.63</v>
      </c>
      <c r="EQH260">
        <v>0.63</v>
      </c>
      <c r="EQI260">
        <v>0.63</v>
      </c>
      <c r="EQJ260">
        <v>0.63</v>
      </c>
      <c r="EQK260">
        <v>0.63</v>
      </c>
      <c r="EQL260">
        <v>0.63</v>
      </c>
      <c r="EQM260">
        <v>0.63</v>
      </c>
      <c r="EQN260">
        <v>0.63</v>
      </c>
      <c r="EQO260">
        <v>0.63</v>
      </c>
      <c r="EQP260">
        <v>0.63</v>
      </c>
      <c r="EQQ260">
        <v>0.63</v>
      </c>
      <c r="EQR260">
        <v>0.63</v>
      </c>
      <c r="EQS260">
        <v>0.63</v>
      </c>
      <c r="EQT260">
        <v>0.63</v>
      </c>
      <c r="EQU260">
        <v>0.63</v>
      </c>
      <c r="EQV260">
        <v>0.63</v>
      </c>
      <c r="EQW260">
        <v>0.63</v>
      </c>
      <c r="EQX260">
        <v>0.63</v>
      </c>
      <c r="EQY260">
        <v>0.63</v>
      </c>
      <c r="EQZ260">
        <v>0.63</v>
      </c>
      <c r="ERA260">
        <v>0.63</v>
      </c>
      <c r="ERB260">
        <v>0.63</v>
      </c>
      <c r="ERC260">
        <v>0.63</v>
      </c>
      <c r="ERD260">
        <v>0.63</v>
      </c>
      <c r="ERE260">
        <v>0.63</v>
      </c>
      <c r="ERF260">
        <v>0.63</v>
      </c>
      <c r="ERG260">
        <v>0.63</v>
      </c>
      <c r="ERH260">
        <v>0.63</v>
      </c>
      <c r="ERI260">
        <v>0.63</v>
      </c>
      <c r="ERJ260">
        <v>0.63</v>
      </c>
      <c r="ERK260">
        <v>0.63</v>
      </c>
      <c r="ERL260">
        <v>0.63</v>
      </c>
      <c r="ERM260">
        <v>0.63</v>
      </c>
      <c r="ERN260">
        <v>0.63</v>
      </c>
      <c r="ERO260">
        <v>0.63</v>
      </c>
      <c r="ERP260">
        <v>0.63</v>
      </c>
      <c r="ERQ260">
        <v>0.63</v>
      </c>
      <c r="ERR260">
        <v>0.63</v>
      </c>
      <c r="ERS260">
        <v>0.63</v>
      </c>
      <c r="ERT260">
        <v>0.63</v>
      </c>
      <c r="ERU260">
        <v>0.63</v>
      </c>
      <c r="ERV260">
        <v>0.63</v>
      </c>
      <c r="ERW260">
        <v>0.63</v>
      </c>
      <c r="ERX260">
        <v>0.63</v>
      </c>
      <c r="ERY260">
        <v>0.63</v>
      </c>
      <c r="ERZ260">
        <v>0.63</v>
      </c>
      <c r="ESA260">
        <v>0.63</v>
      </c>
      <c r="ESB260">
        <v>0.63</v>
      </c>
      <c r="ESC260">
        <v>0.63</v>
      </c>
      <c r="ESD260">
        <v>0.63</v>
      </c>
      <c r="ESE260">
        <v>0.63</v>
      </c>
      <c r="ESF260">
        <v>0.63</v>
      </c>
      <c r="ESG260">
        <v>0.63</v>
      </c>
      <c r="ESH260">
        <v>0.63</v>
      </c>
      <c r="ESI260">
        <v>0.63</v>
      </c>
      <c r="ESJ260">
        <v>0.63</v>
      </c>
      <c r="ESK260">
        <v>0.63</v>
      </c>
      <c r="ESL260">
        <v>0.63</v>
      </c>
      <c r="ESM260">
        <v>0.63</v>
      </c>
      <c r="ESN260">
        <v>0.63</v>
      </c>
      <c r="ESO260">
        <v>0.63</v>
      </c>
      <c r="ESP260">
        <v>0.63</v>
      </c>
      <c r="ESQ260">
        <v>0.63</v>
      </c>
      <c r="ESR260">
        <v>0.63</v>
      </c>
      <c r="ESS260">
        <v>0.63</v>
      </c>
      <c r="EST260">
        <v>0.63</v>
      </c>
      <c r="ESU260">
        <v>0.63</v>
      </c>
      <c r="ESV260">
        <v>0.63</v>
      </c>
      <c r="ESW260">
        <v>0.63</v>
      </c>
      <c r="ESX260">
        <v>0.63</v>
      </c>
      <c r="ESY260">
        <v>0.63</v>
      </c>
      <c r="ESZ260">
        <v>0.63</v>
      </c>
      <c r="ETA260">
        <v>0.63</v>
      </c>
      <c r="ETB260">
        <v>0.63</v>
      </c>
      <c r="ETC260">
        <v>0.63</v>
      </c>
      <c r="ETD260">
        <v>0.63</v>
      </c>
      <c r="ETE260">
        <v>0.63</v>
      </c>
      <c r="ETF260">
        <v>0.63</v>
      </c>
      <c r="ETG260">
        <v>0.63</v>
      </c>
      <c r="ETH260">
        <v>0.63</v>
      </c>
      <c r="ETI260">
        <v>0.63</v>
      </c>
      <c r="ETJ260">
        <v>0.63</v>
      </c>
      <c r="ETK260">
        <v>0.63</v>
      </c>
      <c r="ETL260">
        <v>0.63</v>
      </c>
      <c r="ETM260">
        <v>0.63</v>
      </c>
      <c r="ETN260">
        <v>0.63</v>
      </c>
      <c r="ETO260">
        <v>0.63</v>
      </c>
      <c r="ETP260">
        <v>0.63</v>
      </c>
      <c r="ETQ260">
        <v>0.63</v>
      </c>
      <c r="ETR260">
        <v>0.63</v>
      </c>
      <c r="ETS260">
        <v>0.63</v>
      </c>
      <c r="ETT260">
        <v>0.63</v>
      </c>
      <c r="ETU260">
        <v>0.63</v>
      </c>
      <c r="ETV260">
        <v>0.63</v>
      </c>
      <c r="ETW260">
        <v>0.63</v>
      </c>
      <c r="ETX260">
        <v>0.63</v>
      </c>
      <c r="ETY260">
        <v>0.63</v>
      </c>
      <c r="ETZ260">
        <v>0.63</v>
      </c>
      <c r="EUA260">
        <v>0.63</v>
      </c>
      <c r="EUB260">
        <v>0.63</v>
      </c>
      <c r="EUC260">
        <v>0.63</v>
      </c>
      <c r="EUD260">
        <v>0.63</v>
      </c>
      <c r="EUE260">
        <v>0.63</v>
      </c>
      <c r="EUF260">
        <v>0.63</v>
      </c>
      <c r="EUG260">
        <v>0.63</v>
      </c>
      <c r="EUH260">
        <v>0.63</v>
      </c>
      <c r="EUI260">
        <v>0.63</v>
      </c>
      <c r="EUJ260">
        <v>0.63</v>
      </c>
      <c r="EUK260">
        <v>0.63</v>
      </c>
      <c r="EUL260">
        <v>0.63</v>
      </c>
      <c r="EUM260">
        <v>0.63</v>
      </c>
      <c r="EUN260">
        <v>0.63</v>
      </c>
      <c r="EUO260">
        <v>0.63</v>
      </c>
      <c r="EUP260">
        <v>0.63</v>
      </c>
      <c r="EUQ260">
        <v>0.63</v>
      </c>
      <c r="EUR260">
        <v>0.63</v>
      </c>
      <c r="EUS260">
        <v>0.63</v>
      </c>
      <c r="EUT260">
        <v>0.63</v>
      </c>
      <c r="EUU260">
        <v>0.63</v>
      </c>
      <c r="EUV260">
        <v>0.63</v>
      </c>
      <c r="EUW260">
        <v>0.63</v>
      </c>
      <c r="EUX260">
        <v>0.63</v>
      </c>
      <c r="EUY260">
        <v>0.63</v>
      </c>
      <c r="EUZ260">
        <v>0.63</v>
      </c>
      <c r="EVA260">
        <v>0.63</v>
      </c>
      <c r="EVB260">
        <v>0.63</v>
      </c>
      <c r="EVC260">
        <v>0.63</v>
      </c>
      <c r="EVD260">
        <v>0.63</v>
      </c>
      <c r="EVE260">
        <v>0.63</v>
      </c>
      <c r="EVF260">
        <v>0.63</v>
      </c>
      <c r="EVG260">
        <v>0.63</v>
      </c>
      <c r="EVH260">
        <v>0.63</v>
      </c>
      <c r="EVI260">
        <v>0.63</v>
      </c>
      <c r="EVJ260">
        <v>0.63</v>
      </c>
      <c r="EVK260">
        <v>0.63</v>
      </c>
      <c r="EVL260">
        <v>0.63</v>
      </c>
      <c r="EVM260">
        <v>0.63</v>
      </c>
      <c r="EVN260">
        <v>0.63</v>
      </c>
      <c r="EVO260">
        <v>0.63</v>
      </c>
      <c r="EVP260">
        <v>0.63</v>
      </c>
      <c r="EVQ260">
        <v>0.63</v>
      </c>
      <c r="EVR260">
        <v>0.63</v>
      </c>
      <c r="EVS260">
        <v>0.63</v>
      </c>
      <c r="EVT260">
        <v>0.63</v>
      </c>
      <c r="EVU260">
        <v>0.63</v>
      </c>
      <c r="EVV260">
        <v>0.63</v>
      </c>
      <c r="EVW260">
        <v>0.63</v>
      </c>
      <c r="EVX260">
        <v>0.63</v>
      </c>
      <c r="EVY260">
        <v>0.63</v>
      </c>
      <c r="EVZ260">
        <v>0.63</v>
      </c>
      <c r="EWA260">
        <v>0.63</v>
      </c>
      <c r="EWB260">
        <v>0.63</v>
      </c>
      <c r="EWC260">
        <v>0.63</v>
      </c>
      <c r="EWD260">
        <v>0.63</v>
      </c>
      <c r="EWE260">
        <v>0.63</v>
      </c>
      <c r="EWF260">
        <v>0.63</v>
      </c>
      <c r="EWG260">
        <v>0.63</v>
      </c>
      <c r="EWH260">
        <v>0.63</v>
      </c>
      <c r="EWI260">
        <v>0.63</v>
      </c>
      <c r="EWJ260">
        <v>0.63</v>
      </c>
      <c r="EWK260">
        <v>0.63</v>
      </c>
      <c r="EWL260">
        <v>0.63</v>
      </c>
      <c r="EWM260">
        <v>0.63</v>
      </c>
      <c r="EWN260">
        <v>0.63</v>
      </c>
      <c r="EWO260">
        <v>0.63</v>
      </c>
      <c r="EWP260">
        <v>0.63</v>
      </c>
      <c r="EWQ260">
        <v>0.63</v>
      </c>
      <c r="EWR260">
        <v>0.63</v>
      </c>
      <c r="EWS260">
        <v>0.63</v>
      </c>
      <c r="EWT260">
        <v>0.63</v>
      </c>
      <c r="EWU260">
        <v>0.63</v>
      </c>
      <c r="EWV260">
        <v>0.63</v>
      </c>
      <c r="EWW260">
        <v>0.63</v>
      </c>
      <c r="EWX260">
        <v>0.63</v>
      </c>
      <c r="EWY260">
        <v>0.63</v>
      </c>
      <c r="EWZ260">
        <v>0.63</v>
      </c>
      <c r="EXA260">
        <v>0.63</v>
      </c>
      <c r="EXB260">
        <v>0.63</v>
      </c>
      <c r="EXC260">
        <v>0.63</v>
      </c>
      <c r="EXD260">
        <v>0.63</v>
      </c>
      <c r="EXE260">
        <v>0.63</v>
      </c>
      <c r="EXF260">
        <v>0.63</v>
      </c>
      <c r="EXG260">
        <v>0.63</v>
      </c>
      <c r="EXH260">
        <v>0.63</v>
      </c>
      <c r="EXI260">
        <v>0.63</v>
      </c>
      <c r="EXJ260">
        <v>0.63</v>
      </c>
      <c r="EXK260">
        <v>0.63</v>
      </c>
      <c r="EXL260">
        <v>0.63</v>
      </c>
      <c r="EXM260">
        <v>0.63</v>
      </c>
      <c r="EXN260">
        <v>0.63</v>
      </c>
      <c r="EXO260">
        <v>0.63</v>
      </c>
      <c r="EXP260">
        <v>0.63</v>
      </c>
      <c r="EXQ260">
        <v>0.63</v>
      </c>
      <c r="EXR260">
        <v>0.63</v>
      </c>
      <c r="EXS260">
        <v>0.63</v>
      </c>
      <c r="EXT260">
        <v>0.63</v>
      </c>
      <c r="EXU260">
        <v>0.63</v>
      </c>
      <c r="EXV260">
        <v>0.63</v>
      </c>
      <c r="EXW260">
        <v>0.63</v>
      </c>
      <c r="EXX260">
        <v>0.63</v>
      </c>
      <c r="EXY260">
        <v>0.63</v>
      </c>
      <c r="EXZ260">
        <v>0.63</v>
      </c>
      <c r="EYA260">
        <v>0.63</v>
      </c>
      <c r="EYB260">
        <v>0.63</v>
      </c>
      <c r="EYC260">
        <v>0.63</v>
      </c>
      <c r="EYD260">
        <v>0.63</v>
      </c>
      <c r="EYE260">
        <v>0.63</v>
      </c>
      <c r="EYF260">
        <v>0.63</v>
      </c>
      <c r="EYG260">
        <v>0.63</v>
      </c>
      <c r="EYH260">
        <v>0.63</v>
      </c>
      <c r="EYI260">
        <v>0.63</v>
      </c>
      <c r="EYJ260">
        <v>0.63</v>
      </c>
      <c r="EYK260">
        <v>0.63</v>
      </c>
      <c r="EYL260">
        <v>0.63</v>
      </c>
      <c r="EYM260">
        <v>0.63</v>
      </c>
      <c r="EYN260">
        <v>0.63</v>
      </c>
      <c r="EYO260">
        <v>0.63</v>
      </c>
      <c r="EYP260">
        <v>0.63</v>
      </c>
      <c r="EYQ260">
        <v>0.63</v>
      </c>
      <c r="EYR260">
        <v>0.63</v>
      </c>
      <c r="EYS260">
        <v>0.63</v>
      </c>
      <c r="EYT260">
        <v>0.63</v>
      </c>
      <c r="EYU260">
        <v>0.63</v>
      </c>
      <c r="EYV260">
        <v>0.63</v>
      </c>
      <c r="EYW260">
        <v>0.63</v>
      </c>
      <c r="EYX260">
        <v>0.63</v>
      </c>
      <c r="EYY260">
        <v>0.63</v>
      </c>
      <c r="EYZ260">
        <v>0.63</v>
      </c>
      <c r="EZA260">
        <v>0.63</v>
      </c>
      <c r="EZB260">
        <v>0.63</v>
      </c>
      <c r="EZC260">
        <v>0.63</v>
      </c>
      <c r="EZD260">
        <v>0.63</v>
      </c>
      <c r="EZE260">
        <v>0.63</v>
      </c>
      <c r="EZF260">
        <v>0.63</v>
      </c>
      <c r="EZG260">
        <v>0.63</v>
      </c>
      <c r="EZH260">
        <v>0.63</v>
      </c>
      <c r="EZI260">
        <v>0.63</v>
      </c>
      <c r="EZJ260">
        <v>0.63</v>
      </c>
      <c r="EZK260">
        <v>0.63</v>
      </c>
      <c r="EZL260">
        <v>0.63</v>
      </c>
      <c r="EZM260">
        <v>0.63</v>
      </c>
      <c r="EZN260">
        <v>0.63</v>
      </c>
      <c r="EZO260">
        <v>0.63</v>
      </c>
      <c r="EZP260">
        <v>0.63</v>
      </c>
      <c r="EZQ260">
        <v>0.63</v>
      </c>
      <c r="EZR260">
        <v>0.63</v>
      </c>
      <c r="EZS260">
        <v>0.63</v>
      </c>
      <c r="EZT260">
        <v>0.63</v>
      </c>
      <c r="EZU260">
        <v>0.63</v>
      </c>
      <c r="EZV260">
        <v>0.63</v>
      </c>
      <c r="EZW260">
        <v>0.63</v>
      </c>
      <c r="EZX260">
        <v>0.63</v>
      </c>
      <c r="EZY260">
        <v>0.63</v>
      </c>
      <c r="EZZ260">
        <v>0.63</v>
      </c>
      <c r="FAA260">
        <v>0.63</v>
      </c>
      <c r="FAB260">
        <v>0.63</v>
      </c>
      <c r="FAC260">
        <v>0.63</v>
      </c>
      <c r="FAD260">
        <v>0.63</v>
      </c>
      <c r="FAE260">
        <v>0.63</v>
      </c>
      <c r="FAF260">
        <v>0.63</v>
      </c>
      <c r="FAG260">
        <v>0.63</v>
      </c>
      <c r="FAH260">
        <v>0.63</v>
      </c>
      <c r="FAI260">
        <v>0.63</v>
      </c>
      <c r="FAJ260">
        <v>0.63</v>
      </c>
      <c r="FAK260">
        <v>0.63</v>
      </c>
      <c r="FAL260">
        <v>0.63</v>
      </c>
      <c r="FAM260">
        <v>0.63</v>
      </c>
      <c r="FAN260">
        <v>0.63</v>
      </c>
      <c r="FAO260">
        <v>0.63</v>
      </c>
      <c r="FAP260">
        <v>0.63</v>
      </c>
      <c r="FAQ260">
        <v>0.63</v>
      </c>
      <c r="FAR260">
        <v>0.63</v>
      </c>
      <c r="FAS260">
        <v>0.63</v>
      </c>
      <c r="FAT260">
        <v>0.63</v>
      </c>
      <c r="FAU260">
        <v>0.63</v>
      </c>
      <c r="FAV260">
        <v>0.63</v>
      </c>
      <c r="FAW260">
        <v>0.63</v>
      </c>
      <c r="FAX260">
        <v>0.63</v>
      </c>
      <c r="FAY260">
        <v>0.63</v>
      </c>
      <c r="FAZ260">
        <v>0.63</v>
      </c>
      <c r="FBA260">
        <v>0.63</v>
      </c>
      <c r="FBB260">
        <v>0.63</v>
      </c>
      <c r="FBC260">
        <v>0.63</v>
      </c>
      <c r="FBD260">
        <v>0.63</v>
      </c>
      <c r="FBE260">
        <v>0.63</v>
      </c>
      <c r="FBF260">
        <v>0.63</v>
      </c>
      <c r="FBG260">
        <v>0.63</v>
      </c>
      <c r="FBH260">
        <v>0.63</v>
      </c>
      <c r="FBI260">
        <v>0.63</v>
      </c>
      <c r="FBJ260">
        <v>0.63</v>
      </c>
      <c r="FBK260">
        <v>0.63</v>
      </c>
      <c r="FBL260">
        <v>0.63</v>
      </c>
      <c r="FBM260">
        <v>0.63</v>
      </c>
      <c r="FBN260">
        <v>0.63</v>
      </c>
      <c r="FBO260">
        <v>0.63</v>
      </c>
      <c r="FBP260">
        <v>0.63</v>
      </c>
      <c r="FBQ260">
        <v>0.63</v>
      </c>
      <c r="FBR260">
        <v>0.63</v>
      </c>
      <c r="FBS260">
        <v>0.63</v>
      </c>
      <c r="FBT260">
        <v>0.63</v>
      </c>
      <c r="FBU260">
        <v>0.63</v>
      </c>
      <c r="FBV260">
        <v>0.63</v>
      </c>
      <c r="FBW260">
        <v>0.63</v>
      </c>
      <c r="FBX260">
        <v>0.63</v>
      </c>
      <c r="FBY260">
        <v>0.63</v>
      </c>
      <c r="FBZ260">
        <v>0.63</v>
      </c>
      <c r="FCA260">
        <v>0.63</v>
      </c>
      <c r="FCB260">
        <v>0.63</v>
      </c>
      <c r="FCC260">
        <v>0.63</v>
      </c>
      <c r="FCD260">
        <v>0.63</v>
      </c>
      <c r="FCE260">
        <v>0.63</v>
      </c>
      <c r="FCF260">
        <v>0.63</v>
      </c>
      <c r="FCG260">
        <v>0.63</v>
      </c>
      <c r="FCH260">
        <v>0.63</v>
      </c>
      <c r="FCI260">
        <v>0.63</v>
      </c>
      <c r="FCJ260">
        <v>0.63</v>
      </c>
      <c r="FCK260">
        <v>0.63</v>
      </c>
      <c r="FCL260">
        <v>0.63</v>
      </c>
      <c r="FCM260">
        <v>0.63</v>
      </c>
      <c r="FCN260">
        <v>0.63</v>
      </c>
      <c r="FCO260">
        <v>0.63</v>
      </c>
      <c r="FCP260">
        <v>0.63</v>
      </c>
      <c r="FCQ260">
        <v>0.63</v>
      </c>
      <c r="FCR260">
        <v>0.63</v>
      </c>
      <c r="FCS260">
        <v>0.63</v>
      </c>
      <c r="FCT260">
        <v>0.63</v>
      </c>
      <c r="FCU260">
        <v>0.63</v>
      </c>
      <c r="FCV260">
        <v>0.63</v>
      </c>
      <c r="FCW260">
        <v>0.63</v>
      </c>
      <c r="FCX260">
        <v>0.63</v>
      </c>
      <c r="FCY260">
        <v>0.63</v>
      </c>
      <c r="FCZ260">
        <v>0.63</v>
      </c>
      <c r="FDA260">
        <v>0.63</v>
      </c>
      <c r="FDB260">
        <v>0.63</v>
      </c>
      <c r="FDC260">
        <v>0.63</v>
      </c>
      <c r="FDD260">
        <v>0.63</v>
      </c>
      <c r="FDE260">
        <v>0.63</v>
      </c>
      <c r="FDF260">
        <v>0.63</v>
      </c>
      <c r="FDG260">
        <v>0.63</v>
      </c>
      <c r="FDH260">
        <v>0.63</v>
      </c>
      <c r="FDI260">
        <v>0.63</v>
      </c>
      <c r="FDJ260">
        <v>0.63</v>
      </c>
      <c r="FDK260">
        <v>0.63</v>
      </c>
      <c r="FDL260">
        <v>0.63</v>
      </c>
      <c r="FDM260">
        <v>0.63</v>
      </c>
      <c r="FDN260">
        <v>0.63</v>
      </c>
      <c r="FDO260">
        <v>0.63</v>
      </c>
      <c r="FDP260">
        <v>0.63</v>
      </c>
      <c r="FDQ260">
        <v>0.63</v>
      </c>
      <c r="FDR260">
        <v>0.63</v>
      </c>
      <c r="FDS260">
        <v>0.63</v>
      </c>
      <c r="FDT260">
        <v>0.63</v>
      </c>
      <c r="FDU260">
        <v>0.63</v>
      </c>
      <c r="FDV260">
        <v>0.63</v>
      </c>
      <c r="FDW260">
        <v>0.63</v>
      </c>
      <c r="FDX260">
        <v>0.63</v>
      </c>
      <c r="FDY260">
        <v>0.63</v>
      </c>
      <c r="FDZ260">
        <v>0.63</v>
      </c>
      <c r="FEA260">
        <v>0.63</v>
      </c>
      <c r="FEB260">
        <v>0.63</v>
      </c>
      <c r="FEC260">
        <v>0.63</v>
      </c>
      <c r="FED260">
        <v>0.63</v>
      </c>
      <c r="FEE260">
        <v>0.63</v>
      </c>
      <c r="FEF260">
        <v>0.63</v>
      </c>
      <c r="FEG260">
        <v>0.63</v>
      </c>
      <c r="FEH260">
        <v>0.63</v>
      </c>
      <c r="FEI260">
        <v>0.63</v>
      </c>
      <c r="FEJ260">
        <v>0.63</v>
      </c>
      <c r="FEK260">
        <v>0.63</v>
      </c>
      <c r="FEL260">
        <v>0.63</v>
      </c>
      <c r="FEM260">
        <v>0.63</v>
      </c>
      <c r="FEN260">
        <v>0.63</v>
      </c>
      <c r="FEO260">
        <v>0.63</v>
      </c>
      <c r="FEP260">
        <v>0.63</v>
      </c>
      <c r="FEQ260">
        <v>0.63</v>
      </c>
      <c r="FER260">
        <v>0.63</v>
      </c>
      <c r="FES260">
        <v>0.63</v>
      </c>
      <c r="FET260">
        <v>0.63</v>
      </c>
      <c r="FEU260">
        <v>0.63</v>
      </c>
      <c r="FEV260">
        <v>0.63</v>
      </c>
      <c r="FEW260">
        <v>0.63</v>
      </c>
      <c r="FEX260">
        <v>0.63</v>
      </c>
      <c r="FEY260">
        <v>0.63</v>
      </c>
      <c r="FEZ260">
        <v>0.63</v>
      </c>
      <c r="FFA260">
        <v>0.63</v>
      </c>
      <c r="FFB260">
        <v>0.63</v>
      </c>
      <c r="FFC260">
        <v>0.63</v>
      </c>
      <c r="FFD260">
        <v>0.63</v>
      </c>
      <c r="FFE260">
        <v>0.63</v>
      </c>
      <c r="FFF260">
        <v>0.63</v>
      </c>
      <c r="FFG260">
        <v>0.63</v>
      </c>
      <c r="FFH260">
        <v>0.63</v>
      </c>
      <c r="FFI260">
        <v>0.63</v>
      </c>
      <c r="FFJ260">
        <v>0.63</v>
      </c>
      <c r="FFK260">
        <v>0.63</v>
      </c>
      <c r="FFL260">
        <v>0.63</v>
      </c>
      <c r="FFM260">
        <v>0.63</v>
      </c>
      <c r="FFN260">
        <v>0.63</v>
      </c>
      <c r="FFO260">
        <v>0.63</v>
      </c>
      <c r="FFP260">
        <v>0.63</v>
      </c>
      <c r="FFQ260">
        <v>0.63</v>
      </c>
      <c r="FFR260">
        <v>0.63</v>
      </c>
      <c r="FFS260">
        <v>0.63</v>
      </c>
      <c r="FFT260">
        <v>0.63</v>
      </c>
      <c r="FFU260">
        <v>0.63</v>
      </c>
      <c r="FFV260">
        <v>0.63</v>
      </c>
      <c r="FFW260">
        <v>0.63</v>
      </c>
      <c r="FFX260">
        <v>0.63</v>
      </c>
      <c r="FFY260">
        <v>0.63</v>
      </c>
      <c r="FFZ260">
        <v>0.63</v>
      </c>
      <c r="FGA260">
        <v>0.63</v>
      </c>
      <c r="FGB260">
        <v>0.63</v>
      </c>
      <c r="FGC260">
        <v>0.63</v>
      </c>
      <c r="FGD260">
        <v>0.63</v>
      </c>
      <c r="FGE260">
        <v>0.63</v>
      </c>
      <c r="FGF260">
        <v>0.63</v>
      </c>
      <c r="FGG260">
        <v>0.63</v>
      </c>
      <c r="FGH260">
        <v>0.63</v>
      </c>
      <c r="FGI260">
        <v>0.63</v>
      </c>
      <c r="FGJ260">
        <v>0.63</v>
      </c>
      <c r="FGK260">
        <v>0.63</v>
      </c>
      <c r="FGL260">
        <v>0.63</v>
      </c>
      <c r="FGM260">
        <v>0.63</v>
      </c>
      <c r="FGN260">
        <v>0.63</v>
      </c>
      <c r="FGO260">
        <v>0.63</v>
      </c>
      <c r="FGP260">
        <v>0.63</v>
      </c>
      <c r="FGQ260">
        <v>0.63</v>
      </c>
      <c r="FGR260">
        <v>0.63</v>
      </c>
      <c r="FGS260">
        <v>0.63</v>
      </c>
      <c r="FGT260">
        <v>0.63</v>
      </c>
      <c r="FGU260">
        <v>0.63</v>
      </c>
      <c r="FGV260">
        <v>0.63</v>
      </c>
      <c r="FGW260">
        <v>0.63</v>
      </c>
      <c r="FGX260">
        <v>0.63</v>
      </c>
      <c r="FGY260">
        <v>0.63</v>
      </c>
      <c r="FGZ260">
        <v>0.63</v>
      </c>
      <c r="FHA260">
        <v>0.63</v>
      </c>
      <c r="FHB260">
        <v>0.63</v>
      </c>
      <c r="FHC260">
        <v>0.63</v>
      </c>
      <c r="FHD260">
        <v>0.63</v>
      </c>
      <c r="FHE260">
        <v>0.63</v>
      </c>
      <c r="FHF260">
        <v>0.63</v>
      </c>
      <c r="FHG260">
        <v>0.63</v>
      </c>
      <c r="FHH260">
        <v>0.63</v>
      </c>
      <c r="FHI260">
        <v>0.63</v>
      </c>
      <c r="FHJ260">
        <v>0.63</v>
      </c>
      <c r="FHK260">
        <v>0.63</v>
      </c>
      <c r="FHL260">
        <v>0.63</v>
      </c>
      <c r="FHM260">
        <v>0.63</v>
      </c>
      <c r="FHN260">
        <v>0.63</v>
      </c>
      <c r="FHO260">
        <v>0.63</v>
      </c>
      <c r="FHP260">
        <v>0.63</v>
      </c>
      <c r="FHQ260">
        <v>0.63</v>
      </c>
      <c r="FHR260">
        <v>0.63</v>
      </c>
      <c r="FHS260">
        <v>0.63</v>
      </c>
      <c r="FHT260">
        <v>0.63</v>
      </c>
      <c r="FHU260">
        <v>0.63</v>
      </c>
      <c r="FHV260">
        <v>0.63</v>
      </c>
      <c r="FHW260">
        <v>0.63</v>
      </c>
      <c r="FHX260">
        <v>0.63</v>
      </c>
      <c r="FHY260">
        <v>0.63</v>
      </c>
      <c r="FHZ260">
        <v>0.63</v>
      </c>
      <c r="FIA260">
        <v>0.63</v>
      </c>
      <c r="FIB260">
        <v>0.63</v>
      </c>
      <c r="FIC260">
        <v>0.63</v>
      </c>
      <c r="FID260">
        <v>0.63</v>
      </c>
      <c r="FIE260">
        <v>0.63</v>
      </c>
      <c r="FIF260">
        <v>0.63</v>
      </c>
      <c r="FIG260">
        <v>0.63</v>
      </c>
      <c r="FIH260">
        <v>0.63</v>
      </c>
      <c r="FII260">
        <v>0.63</v>
      </c>
      <c r="FIJ260">
        <v>0.63</v>
      </c>
      <c r="FIK260">
        <v>0.63</v>
      </c>
      <c r="FIL260">
        <v>0.63</v>
      </c>
      <c r="FIM260">
        <v>0.63</v>
      </c>
      <c r="FIN260">
        <v>0.63</v>
      </c>
      <c r="FIO260">
        <v>0.63</v>
      </c>
      <c r="FIP260">
        <v>0.63</v>
      </c>
      <c r="FIQ260">
        <v>0.63</v>
      </c>
      <c r="FIR260">
        <v>0.63</v>
      </c>
      <c r="FIS260">
        <v>0.63</v>
      </c>
      <c r="FIT260">
        <v>0.63</v>
      </c>
      <c r="FIU260">
        <v>0.63</v>
      </c>
      <c r="FIV260">
        <v>0.63</v>
      </c>
      <c r="FIW260">
        <v>0.63</v>
      </c>
      <c r="FIX260">
        <v>0.63</v>
      </c>
      <c r="FIY260">
        <v>0.63</v>
      </c>
      <c r="FIZ260">
        <v>0.63</v>
      </c>
      <c r="FJA260">
        <v>0.63</v>
      </c>
      <c r="FJB260">
        <v>0.63</v>
      </c>
      <c r="FJC260">
        <v>0.63</v>
      </c>
      <c r="FJD260">
        <v>0.63</v>
      </c>
      <c r="FJE260">
        <v>0.63</v>
      </c>
      <c r="FJF260">
        <v>0.63</v>
      </c>
      <c r="FJG260">
        <v>0.63</v>
      </c>
      <c r="FJH260">
        <v>0.63</v>
      </c>
      <c r="FJI260">
        <v>0.63</v>
      </c>
      <c r="FJJ260">
        <v>0.63</v>
      </c>
      <c r="FJK260">
        <v>0.63</v>
      </c>
      <c r="FJL260">
        <v>0.63</v>
      </c>
      <c r="FJM260">
        <v>0.63</v>
      </c>
      <c r="FJN260">
        <v>0.63</v>
      </c>
      <c r="FJO260">
        <v>0.63</v>
      </c>
      <c r="FJP260">
        <v>0.63</v>
      </c>
      <c r="FJQ260">
        <v>0.63</v>
      </c>
      <c r="FJR260">
        <v>0.63</v>
      </c>
      <c r="FJS260">
        <v>0.63</v>
      </c>
      <c r="FJT260">
        <v>0.63</v>
      </c>
      <c r="FJU260">
        <v>0.63</v>
      </c>
      <c r="FJV260">
        <v>0.63</v>
      </c>
      <c r="FJW260">
        <v>0.63</v>
      </c>
      <c r="FJX260">
        <v>0.63</v>
      </c>
      <c r="FJY260">
        <v>0.63</v>
      </c>
      <c r="FJZ260">
        <v>0.63</v>
      </c>
      <c r="FKA260">
        <v>0.63</v>
      </c>
      <c r="FKB260">
        <v>0.63</v>
      </c>
      <c r="FKC260">
        <v>0.63</v>
      </c>
      <c r="FKD260">
        <v>0.63</v>
      </c>
      <c r="FKE260">
        <v>0.63</v>
      </c>
      <c r="FKF260">
        <v>0.63</v>
      </c>
      <c r="FKG260">
        <v>0.63</v>
      </c>
      <c r="FKH260">
        <v>0.63</v>
      </c>
      <c r="FKI260">
        <v>0.63</v>
      </c>
      <c r="FKJ260">
        <v>0.63</v>
      </c>
      <c r="FKK260">
        <v>0.63</v>
      </c>
      <c r="FKL260">
        <v>0.63</v>
      </c>
      <c r="FKM260">
        <v>0.63</v>
      </c>
      <c r="FKN260">
        <v>0.63</v>
      </c>
      <c r="FKO260">
        <v>0.63</v>
      </c>
      <c r="FKP260">
        <v>0.63</v>
      </c>
      <c r="FKQ260">
        <v>0.63</v>
      </c>
      <c r="FKR260">
        <v>0.63</v>
      </c>
      <c r="FKS260">
        <v>0.63</v>
      </c>
      <c r="FKT260">
        <v>0.63</v>
      </c>
      <c r="FKU260">
        <v>0.63</v>
      </c>
      <c r="FKV260">
        <v>0.63</v>
      </c>
      <c r="FKW260">
        <v>0.63</v>
      </c>
      <c r="FKX260">
        <v>0.63</v>
      </c>
      <c r="FKY260">
        <v>0.63</v>
      </c>
      <c r="FKZ260">
        <v>0.63</v>
      </c>
      <c r="FLA260">
        <v>0.63</v>
      </c>
      <c r="FLB260">
        <v>0.63</v>
      </c>
      <c r="FLC260">
        <v>0.63</v>
      </c>
      <c r="FLD260">
        <v>0.63</v>
      </c>
      <c r="FLE260">
        <v>0.63</v>
      </c>
      <c r="FLF260">
        <v>0.63</v>
      </c>
      <c r="FLG260">
        <v>0.63</v>
      </c>
      <c r="FLH260">
        <v>0.63</v>
      </c>
      <c r="FLI260">
        <v>0.63</v>
      </c>
      <c r="FLJ260">
        <v>0.63</v>
      </c>
      <c r="FLK260">
        <v>0.63</v>
      </c>
      <c r="FLL260">
        <v>0.63</v>
      </c>
      <c r="FLM260">
        <v>0.63</v>
      </c>
      <c r="FLN260">
        <v>0.63</v>
      </c>
      <c r="FLO260">
        <v>0.63</v>
      </c>
      <c r="FLP260">
        <v>0.63</v>
      </c>
      <c r="FLQ260">
        <v>0.63</v>
      </c>
      <c r="FLR260">
        <v>0.63</v>
      </c>
      <c r="FLS260">
        <v>0.63</v>
      </c>
      <c r="FLT260">
        <v>0.63</v>
      </c>
      <c r="FLU260">
        <v>0.63</v>
      </c>
      <c r="FLV260">
        <v>0.63</v>
      </c>
      <c r="FLW260">
        <v>0.63</v>
      </c>
      <c r="FLX260">
        <v>0.63</v>
      </c>
      <c r="FLY260">
        <v>0.63</v>
      </c>
      <c r="FLZ260">
        <v>0.63</v>
      </c>
      <c r="FMA260">
        <v>0.63</v>
      </c>
      <c r="FMB260">
        <v>0.63</v>
      </c>
      <c r="FMC260">
        <v>0.63</v>
      </c>
      <c r="FMD260">
        <v>0.63</v>
      </c>
      <c r="FME260">
        <v>0.63</v>
      </c>
      <c r="FMF260">
        <v>0.63</v>
      </c>
      <c r="FMG260">
        <v>0.63</v>
      </c>
      <c r="FMH260">
        <v>0.63</v>
      </c>
      <c r="FMI260">
        <v>0.63</v>
      </c>
      <c r="FMJ260">
        <v>0.63</v>
      </c>
      <c r="FMK260">
        <v>0.63</v>
      </c>
      <c r="FML260">
        <v>0.63</v>
      </c>
      <c r="FMM260">
        <v>0.63</v>
      </c>
      <c r="FMN260">
        <v>0.63</v>
      </c>
      <c r="FMO260">
        <v>0.63</v>
      </c>
      <c r="FMP260">
        <v>0.63</v>
      </c>
      <c r="FMQ260">
        <v>0.63</v>
      </c>
      <c r="FMR260">
        <v>0.63</v>
      </c>
      <c r="FMS260">
        <v>0.63</v>
      </c>
      <c r="FMT260">
        <v>0.63</v>
      </c>
      <c r="FMU260">
        <v>0.63</v>
      </c>
      <c r="FMV260">
        <v>0.63</v>
      </c>
      <c r="FMW260">
        <v>0.63</v>
      </c>
      <c r="FMX260">
        <v>0.63</v>
      </c>
      <c r="FMY260">
        <v>0.63</v>
      </c>
      <c r="FMZ260">
        <v>0.63</v>
      </c>
      <c r="FNA260">
        <v>0.63</v>
      </c>
      <c r="FNB260">
        <v>0.63</v>
      </c>
      <c r="FNC260">
        <v>0.63</v>
      </c>
      <c r="FND260">
        <v>0.63</v>
      </c>
      <c r="FNE260">
        <v>0.63</v>
      </c>
      <c r="FNF260">
        <v>0.63</v>
      </c>
      <c r="FNG260">
        <v>0.63</v>
      </c>
      <c r="FNH260">
        <v>0.63</v>
      </c>
      <c r="FNI260">
        <v>0.63</v>
      </c>
      <c r="FNJ260">
        <v>0.63</v>
      </c>
      <c r="FNK260">
        <v>0.63</v>
      </c>
      <c r="FNL260">
        <v>0.63</v>
      </c>
      <c r="FNM260">
        <v>0.63</v>
      </c>
      <c r="FNN260">
        <v>0.63</v>
      </c>
      <c r="FNO260">
        <v>0.63</v>
      </c>
      <c r="FNP260">
        <v>0.63</v>
      </c>
      <c r="FNQ260">
        <v>0.63</v>
      </c>
      <c r="FNR260">
        <v>0.63</v>
      </c>
      <c r="FNS260">
        <v>0.63</v>
      </c>
      <c r="FNT260">
        <v>0.63</v>
      </c>
      <c r="FNU260">
        <v>0.63</v>
      </c>
      <c r="FNV260">
        <v>0.63</v>
      </c>
      <c r="FNW260">
        <v>0.63</v>
      </c>
      <c r="FNX260">
        <v>0.63</v>
      </c>
      <c r="FNY260">
        <v>0.63</v>
      </c>
      <c r="FNZ260">
        <v>0.63</v>
      </c>
      <c r="FOA260">
        <v>0.63</v>
      </c>
      <c r="FOB260">
        <v>0.63</v>
      </c>
      <c r="FOC260">
        <v>0.63</v>
      </c>
      <c r="FOD260">
        <v>0.63</v>
      </c>
      <c r="FOE260">
        <v>0.63</v>
      </c>
      <c r="FOF260">
        <v>0.63</v>
      </c>
      <c r="FOG260">
        <v>0.63</v>
      </c>
      <c r="FOH260">
        <v>0.63</v>
      </c>
      <c r="FOI260">
        <v>0.63</v>
      </c>
      <c r="FOJ260">
        <v>0.63</v>
      </c>
      <c r="FOK260">
        <v>0.63</v>
      </c>
      <c r="FOL260">
        <v>0.63</v>
      </c>
      <c r="FOM260">
        <v>0.63</v>
      </c>
      <c r="FON260">
        <v>0.63</v>
      </c>
      <c r="FOO260">
        <v>0.63</v>
      </c>
      <c r="FOP260">
        <v>0.63</v>
      </c>
      <c r="FOQ260">
        <v>0.63</v>
      </c>
      <c r="FOR260">
        <v>0.63</v>
      </c>
      <c r="FOS260">
        <v>0.63</v>
      </c>
      <c r="FOT260">
        <v>0.63</v>
      </c>
      <c r="FOU260">
        <v>0.63</v>
      </c>
      <c r="FOV260">
        <v>0.63</v>
      </c>
      <c r="FOW260">
        <v>0.63</v>
      </c>
      <c r="FOX260">
        <v>0.63</v>
      </c>
      <c r="FOY260">
        <v>0.63</v>
      </c>
      <c r="FOZ260">
        <v>0.63</v>
      </c>
      <c r="FPA260">
        <v>0.63</v>
      </c>
      <c r="FPB260">
        <v>0.63</v>
      </c>
      <c r="FPC260">
        <v>0.63</v>
      </c>
      <c r="FPD260">
        <v>0.63</v>
      </c>
      <c r="FPE260">
        <v>0.63</v>
      </c>
      <c r="FPF260">
        <v>0.63</v>
      </c>
      <c r="FPG260">
        <v>0.63</v>
      </c>
      <c r="FPH260">
        <v>0.63</v>
      </c>
      <c r="FPI260">
        <v>0.63</v>
      </c>
      <c r="FPJ260">
        <v>0.63</v>
      </c>
      <c r="FPK260">
        <v>0.63</v>
      </c>
      <c r="FPL260">
        <v>0.63</v>
      </c>
      <c r="FPM260">
        <v>0.63</v>
      </c>
      <c r="FPN260">
        <v>0.63</v>
      </c>
      <c r="FPO260">
        <v>0.63</v>
      </c>
      <c r="FPP260">
        <v>0.63</v>
      </c>
      <c r="FPQ260">
        <v>0.63</v>
      </c>
      <c r="FPR260">
        <v>0.63</v>
      </c>
      <c r="FPS260">
        <v>0.63</v>
      </c>
      <c r="FPT260">
        <v>0.63</v>
      </c>
      <c r="FPU260">
        <v>0.63</v>
      </c>
      <c r="FPV260">
        <v>0.63</v>
      </c>
      <c r="FPW260">
        <v>0.63</v>
      </c>
      <c r="FPX260">
        <v>0.63</v>
      </c>
      <c r="FPY260">
        <v>0.63</v>
      </c>
      <c r="FPZ260">
        <v>0.63</v>
      </c>
      <c r="FQA260">
        <v>0.63</v>
      </c>
      <c r="FQB260">
        <v>0.63</v>
      </c>
      <c r="FQC260">
        <v>0.63</v>
      </c>
      <c r="FQD260">
        <v>0.63</v>
      </c>
      <c r="FQE260">
        <v>0.63</v>
      </c>
      <c r="FQF260">
        <v>0.63</v>
      </c>
      <c r="FQG260">
        <v>0.63</v>
      </c>
      <c r="FQH260">
        <v>0.63</v>
      </c>
      <c r="FQI260">
        <v>0.63</v>
      </c>
      <c r="FQJ260">
        <v>0.63</v>
      </c>
      <c r="FQK260">
        <v>0.63</v>
      </c>
      <c r="FQL260">
        <v>0.63</v>
      </c>
      <c r="FQM260">
        <v>0.63</v>
      </c>
      <c r="FQN260">
        <v>0.63</v>
      </c>
      <c r="FQO260">
        <v>0.63</v>
      </c>
      <c r="FQP260">
        <v>0.63</v>
      </c>
      <c r="FQQ260">
        <v>0.63</v>
      </c>
      <c r="FQR260">
        <v>0.63</v>
      </c>
      <c r="FQS260">
        <v>0.63</v>
      </c>
      <c r="FQT260">
        <v>0.63</v>
      </c>
      <c r="FQU260">
        <v>0.63</v>
      </c>
      <c r="FQV260">
        <v>0.63</v>
      </c>
      <c r="FQW260">
        <v>0.63</v>
      </c>
      <c r="FQX260">
        <v>0.63</v>
      </c>
      <c r="FQY260">
        <v>0.63</v>
      </c>
      <c r="FQZ260">
        <v>0.63</v>
      </c>
      <c r="FRA260">
        <v>0.63</v>
      </c>
      <c r="FRB260">
        <v>0.63</v>
      </c>
      <c r="FRC260">
        <v>0.63</v>
      </c>
      <c r="FRD260">
        <v>0.63</v>
      </c>
      <c r="FRE260">
        <v>0.63</v>
      </c>
      <c r="FRF260">
        <v>0.63</v>
      </c>
      <c r="FRG260">
        <v>0.63</v>
      </c>
      <c r="FRH260">
        <v>0.63</v>
      </c>
      <c r="FRI260">
        <v>0.63</v>
      </c>
      <c r="FRJ260">
        <v>0.63</v>
      </c>
      <c r="FRK260">
        <v>0.63</v>
      </c>
      <c r="FRL260">
        <v>0.63</v>
      </c>
      <c r="FRM260">
        <v>0.63</v>
      </c>
      <c r="FRN260">
        <v>0.63</v>
      </c>
      <c r="FRO260">
        <v>0.63</v>
      </c>
      <c r="FRP260">
        <v>0.63</v>
      </c>
      <c r="FRQ260">
        <v>0.63</v>
      </c>
      <c r="FRR260">
        <v>0.63</v>
      </c>
      <c r="FRS260">
        <v>0.63</v>
      </c>
      <c r="FRT260">
        <v>0.63</v>
      </c>
      <c r="FRU260">
        <v>0.63</v>
      </c>
      <c r="FRV260">
        <v>0.63</v>
      </c>
      <c r="FRW260">
        <v>0.63</v>
      </c>
      <c r="FRX260">
        <v>0.63</v>
      </c>
      <c r="FRY260">
        <v>0.63</v>
      </c>
      <c r="FRZ260">
        <v>0.63</v>
      </c>
      <c r="FSA260">
        <v>0.63</v>
      </c>
      <c r="FSB260">
        <v>0.63</v>
      </c>
      <c r="FSC260">
        <v>0.63</v>
      </c>
      <c r="FSD260">
        <v>0.63</v>
      </c>
      <c r="FSE260">
        <v>0.63</v>
      </c>
      <c r="FSF260">
        <v>0.63</v>
      </c>
      <c r="FSG260">
        <v>0.63</v>
      </c>
      <c r="FSH260">
        <v>0.63</v>
      </c>
      <c r="FSI260">
        <v>0.63</v>
      </c>
      <c r="FSJ260">
        <v>0.63</v>
      </c>
      <c r="FSK260">
        <v>0.63</v>
      </c>
      <c r="FSL260">
        <v>0.63</v>
      </c>
      <c r="FSM260">
        <v>0.63</v>
      </c>
      <c r="FSN260">
        <v>0.63</v>
      </c>
      <c r="FSO260">
        <v>0.63</v>
      </c>
      <c r="FSP260">
        <v>0.63</v>
      </c>
      <c r="FSQ260">
        <v>0.63</v>
      </c>
      <c r="FSR260">
        <v>0.63</v>
      </c>
      <c r="FSS260">
        <v>0.63</v>
      </c>
      <c r="FST260">
        <v>0.63</v>
      </c>
      <c r="FSU260">
        <v>0.63</v>
      </c>
      <c r="FSV260">
        <v>0.63</v>
      </c>
      <c r="FSW260">
        <v>0.63</v>
      </c>
      <c r="FSX260">
        <v>0.63</v>
      </c>
      <c r="FSY260">
        <v>0.63</v>
      </c>
      <c r="FSZ260">
        <v>0.63</v>
      </c>
      <c r="FTA260">
        <v>0.63</v>
      </c>
      <c r="FTB260">
        <v>0.63</v>
      </c>
      <c r="FTC260">
        <v>0.63</v>
      </c>
      <c r="FTD260">
        <v>0.63</v>
      </c>
      <c r="FTE260">
        <v>0.63</v>
      </c>
      <c r="FTF260">
        <v>0.63</v>
      </c>
      <c r="FTG260">
        <v>0.63</v>
      </c>
      <c r="FTH260">
        <v>0.63</v>
      </c>
      <c r="FTI260">
        <v>0.63</v>
      </c>
      <c r="FTJ260">
        <v>0.63</v>
      </c>
      <c r="FTK260">
        <v>0.63</v>
      </c>
      <c r="FTL260">
        <v>0.63</v>
      </c>
      <c r="FTM260">
        <v>0.63</v>
      </c>
      <c r="FTN260">
        <v>0.63</v>
      </c>
      <c r="FTO260">
        <v>0.63</v>
      </c>
      <c r="FTP260">
        <v>0.63</v>
      </c>
      <c r="FTQ260">
        <v>0.63</v>
      </c>
      <c r="FTR260">
        <v>0.63</v>
      </c>
      <c r="FTS260">
        <v>0.63</v>
      </c>
      <c r="FTT260">
        <v>0.63</v>
      </c>
      <c r="FTU260">
        <v>0.63</v>
      </c>
      <c r="FTV260">
        <v>0.63</v>
      </c>
      <c r="FTW260">
        <v>0.63</v>
      </c>
      <c r="FTX260">
        <v>0.63</v>
      </c>
      <c r="FTY260">
        <v>0.63</v>
      </c>
      <c r="FTZ260">
        <v>0.63</v>
      </c>
      <c r="FUA260">
        <v>0.63</v>
      </c>
      <c r="FUB260">
        <v>0.63</v>
      </c>
      <c r="FUC260">
        <v>0.63</v>
      </c>
      <c r="FUD260">
        <v>0.63</v>
      </c>
      <c r="FUE260">
        <v>0.63</v>
      </c>
      <c r="FUF260">
        <v>0.63</v>
      </c>
      <c r="FUG260">
        <v>0.63</v>
      </c>
      <c r="FUH260">
        <v>0.63</v>
      </c>
      <c r="FUI260">
        <v>0.63</v>
      </c>
      <c r="FUJ260">
        <v>0.63</v>
      </c>
      <c r="FUK260">
        <v>0.63</v>
      </c>
      <c r="FUL260">
        <v>0.63</v>
      </c>
      <c r="FUM260">
        <v>0.63</v>
      </c>
      <c r="FUN260">
        <v>0.63</v>
      </c>
      <c r="FUO260">
        <v>0.63</v>
      </c>
      <c r="FUP260">
        <v>0.63</v>
      </c>
      <c r="FUQ260">
        <v>0.63</v>
      </c>
      <c r="FUR260">
        <v>0.63</v>
      </c>
      <c r="FUS260">
        <v>0.63</v>
      </c>
      <c r="FUT260">
        <v>0.63</v>
      </c>
      <c r="FUU260">
        <v>0.63</v>
      </c>
      <c r="FUV260">
        <v>0.63</v>
      </c>
      <c r="FUW260">
        <v>0.63</v>
      </c>
      <c r="FUX260">
        <v>0.63</v>
      </c>
      <c r="FUY260">
        <v>0.63</v>
      </c>
      <c r="FUZ260">
        <v>0.63</v>
      </c>
      <c r="FVA260">
        <v>0.63</v>
      </c>
      <c r="FVB260">
        <v>0.63</v>
      </c>
      <c r="FVC260">
        <v>0.63</v>
      </c>
      <c r="FVD260">
        <v>0.63</v>
      </c>
      <c r="FVE260">
        <v>0.63</v>
      </c>
      <c r="FVF260">
        <v>0.63</v>
      </c>
      <c r="FVG260">
        <v>0.63</v>
      </c>
      <c r="FVH260">
        <v>0.63</v>
      </c>
      <c r="FVI260">
        <v>0.63</v>
      </c>
      <c r="FVJ260">
        <v>0.63</v>
      </c>
      <c r="FVK260">
        <v>0.63</v>
      </c>
      <c r="FVL260">
        <v>0.63</v>
      </c>
      <c r="FVM260">
        <v>0.63</v>
      </c>
      <c r="FVN260">
        <v>0.63</v>
      </c>
      <c r="FVO260">
        <v>0.63</v>
      </c>
      <c r="FVP260">
        <v>0.63</v>
      </c>
      <c r="FVQ260">
        <v>0.63</v>
      </c>
      <c r="FVR260">
        <v>0.63</v>
      </c>
      <c r="FVS260">
        <v>0.63</v>
      </c>
      <c r="FVT260">
        <v>0.63</v>
      </c>
      <c r="FVU260">
        <v>0.63</v>
      </c>
      <c r="FVV260">
        <v>0.63</v>
      </c>
      <c r="FVW260">
        <v>0.63</v>
      </c>
      <c r="FVX260">
        <v>0.63</v>
      </c>
      <c r="FVY260">
        <v>0.63</v>
      </c>
      <c r="FVZ260">
        <v>0.63</v>
      </c>
      <c r="FWA260">
        <v>0.63</v>
      </c>
      <c r="FWB260">
        <v>0.63</v>
      </c>
      <c r="FWC260">
        <v>0.63</v>
      </c>
      <c r="FWD260">
        <v>0.63</v>
      </c>
      <c r="FWE260">
        <v>0.63</v>
      </c>
      <c r="FWF260">
        <v>0.63</v>
      </c>
      <c r="FWG260">
        <v>0.63</v>
      </c>
      <c r="FWH260">
        <v>0.63</v>
      </c>
      <c r="FWI260">
        <v>0.63</v>
      </c>
      <c r="FWJ260">
        <v>0.63</v>
      </c>
      <c r="FWK260">
        <v>0.63</v>
      </c>
      <c r="FWL260">
        <v>0.63</v>
      </c>
      <c r="FWM260">
        <v>0.63</v>
      </c>
      <c r="FWN260">
        <v>0.63</v>
      </c>
      <c r="FWO260">
        <v>0.63</v>
      </c>
      <c r="FWP260">
        <v>0.63</v>
      </c>
      <c r="FWQ260">
        <v>0.63</v>
      </c>
      <c r="FWR260">
        <v>0.63</v>
      </c>
      <c r="FWS260">
        <v>0.63</v>
      </c>
      <c r="FWT260">
        <v>0.63</v>
      </c>
      <c r="FWU260">
        <v>0.63</v>
      </c>
      <c r="FWV260">
        <v>0.63</v>
      </c>
      <c r="FWW260">
        <v>0.63</v>
      </c>
      <c r="FWX260">
        <v>0.63</v>
      </c>
      <c r="FWY260">
        <v>0.63</v>
      </c>
      <c r="FWZ260">
        <v>0.63</v>
      </c>
      <c r="FXA260">
        <v>0.63</v>
      </c>
      <c r="FXB260">
        <v>0.63</v>
      </c>
      <c r="FXC260">
        <v>0.63</v>
      </c>
      <c r="FXD260">
        <v>0.63</v>
      </c>
      <c r="FXE260">
        <v>0.63</v>
      </c>
      <c r="FXF260">
        <v>0.63</v>
      </c>
      <c r="FXG260">
        <v>0.63</v>
      </c>
      <c r="FXH260">
        <v>0.63</v>
      </c>
      <c r="FXI260">
        <v>0.63</v>
      </c>
      <c r="FXJ260">
        <v>0.63</v>
      </c>
      <c r="FXK260">
        <v>0.63</v>
      </c>
      <c r="FXL260">
        <v>0.63</v>
      </c>
      <c r="FXM260">
        <v>0.63</v>
      </c>
      <c r="FXN260">
        <v>0.63</v>
      </c>
      <c r="FXO260">
        <v>0.63</v>
      </c>
      <c r="FXP260">
        <v>0.63</v>
      </c>
      <c r="FXQ260">
        <v>0.63</v>
      </c>
      <c r="FXR260">
        <v>0.63</v>
      </c>
      <c r="FXS260">
        <v>0.63</v>
      </c>
      <c r="FXT260">
        <v>0.63</v>
      </c>
      <c r="FXU260">
        <v>0.63</v>
      </c>
      <c r="FXV260">
        <v>0.63</v>
      </c>
      <c r="FXW260">
        <v>0.63</v>
      </c>
      <c r="FXX260">
        <v>0.63</v>
      </c>
      <c r="FXY260">
        <v>0.63</v>
      </c>
      <c r="FXZ260">
        <v>0.63</v>
      </c>
      <c r="FYA260">
        <v>0.63</v>
      </c>
      <c r="FYB260">
        <v>0.63</v>
      </c>
      <c r="FYC260">
        <v>0.63</v>
      </c>
      <c r="FYD260">
        <v>0.63</v>
      </c>
      <c r="FYE260">
        <v>0.63</v>
      </c>
      <c r="FYF260">
        <v>0.63</v>
      </c>
      <c r="FYG260">
        <v>0.63</v>
      </c>
      <c r="FYH260">
        <v>0.63</v>
      </c>
      <c r="FYI260">
        <v>0.63</v>
      </c>
      <c r="FYJ260">
        <v>0.63</v>
      </c>
      <c r="FYK260">
        <v>0.63</v>
      </c>
      <c r="FYL260">
        <v>0.63</v>
      </c>
      <c r="FYM260">
        <v>0.63</v>
      </c>
      <c r="FYN260">
        <v>0.63</v>
      </c>
      <c r="FYO260">
        <v>0.63</v>
      </c>
      <c r="FYP260">
        <v>0.63</v>
      </c>
      <c r="FYQ260">
        <v>0.63</v>
      </c>
      <c r="FYR260">
        <v>0.63</v>
      </c>
      <c r="FYS260">
        <v>0.63</v>
      </c>
      <c r="FYT260">
        <v>0.63</v>
      </c>
      <c r="FYU260">
        <v>0.63</v>
      </c>
      <c r="FYV260">
        <v>0.63</v>
      </c>
      <c r="FYW260">
        <v>0.63</v>
      </c>
      <c r="FYX260">
        <v>0.63</v>
      </c>
      <c r="FYY260">
        <v>0.63</v>
      </c>
      <c r="FYZ260">
        <v>0.63</v>
      </c>
      <c r="FZA260">
        <v>0.63</v>
      </c>
      <c r="FZB260">
        <v>0.63</v>
      </c>
      <c r="FZC260">
        <v>0.63</v>
      </c>
      <c r="FZD260">
        <v>0.63</v>
      </c>
      <c r="FZE260">
        <v>0.63</v>
      </c>
      <c r="FZF260">
        <v>0.63</v>
      </c>
      <c r="FZG260">
        <v>0.63</v>
      </c>
      <c r="FZH260">
        <v>0.63</v>
      </c>
      <c r="FZI260">
        <v>0.63</v>
      </c>
      <c r="FZJ260">
        <v>0.63</v>
      </c>
      <c r="FZK260">
        <v>0.63</v>
      </c>
      <c r="FZL260">
        <v>0.63</v>
      </c>
      <c r="FZM260">
        <v>0.63</v>
      </c>
      <c r="FZN260">
        <v>0.63</v>
      </c>
      <c r="FZO260">
        <v>0.63</v>
      </c>
      <c r="FZP260">
        <v>0.63</v>
      </c>
      <c r="FZQ260">
        <v>0.63</v>
      </c>
      <c r="FZR260">
        <v>0.63</v>
      </c>
      <c r="FZS260">
        <v>0.63</v>
      </c>
      <c r="FZT260">
        <v>0.63</v>
      </c>
      <c r="FZU260">
        <v>0.63</v>
      </c>
      <c r="FZV260">
        <v>0.63</v>
      </c>
      <c r="FZW260">
        <v>0.63</v>
      </c>
      <c r="FZX260">
        <v>0.63</v>
      </c>
      <c r="FZY260">
        <v>0.63</v>
      </c>
      <c r="FZZ260">
        <v>0.63</v>
      </c>
      <c r="GAA260">
        <v>0.63</v>
      </c>
      <c r="GAB260">
        <v>0.63</v>
      </c>
      <c r="GAC260">
        <v>0.63</v>
      </c>
      <c r="GAD260">
        <v>0.63</v>
      </c>
      <c r="GAE260">
        <v>0.63</v>
      </c>
      <c r="GAF260">
        <v>0.63</v>
      </c>
      <c r="GAG260">
        <v>0.63</v>
      </c>
      <c r="GAH260">
        <v>0.63</v>
      </c>
      <c r="GAI260">
        <v>0.63</v>
      </c>
      <c r="GAJ260">
        <v>0.63</v>
      </c>
      <c r="GAK260">
        <v>0.63</v>
      </c>
      <c r="GAL260">
        <v>0.63</v>
      </c>
      <c r="GAM260">
        <v>0.63</v>
      </c>
      <c r="GAN260">
        <v>0.63</v>
      </c>
      <c r="GAO260">
        <v>0.63</v>
      </c>
      <c r="GAP260">
        <v>0.63</v>
      </c>
      <c r="GAQ260">
        <v>0.63</v>
      </c>
      <c r="GAR260">
        <v>0.63</v>
      </c>
      <c r="GAS260">
        <v>0.63</v>
      </c>
      <c r="GAT260">
        <v>0.63</v>
      </c>
      <c r="GAU260">
        <v>0.63</v>
      </c>
      <c r="GAV260">
        <v>0.63</v>
      </c>
      <c r="GAW260">
        <v>0.63</v>
      </c>
      <c r="GAX260">
        <v>0.63</v>
      </c>
      <c r="GAY260">
        <v>0.63</v>
      </c>
      <c r="GAZ260">
        <v>0.63</v>
      </c>
      <c r="GBA260">
        <v>0.63</v>
      </c>
      <c r="GBB260">
        <v>0.63</v>
      </c>
      <c r="GBC260">
        <v>0.63</v>
      </c>
      <c r="GBD260">
        <v>0.63</v>
      </c>
      <c r="GBE260">
        <v>0.63</v>
      </c>
      <c r="GBF260">
        <v>0.63</v>
      </c>
      <c r="GBG260">
        <v>0.63</v>
      </c>
      <c r="GBH260">
        <v>0.63</v>
      </c>
      <c r="GBI260">
        <v>0.63</v>
      </c>
      <c r="GBJ260">
        <v>0.63</v>
      </c>
      <c r="GBK260">
        <v>0.63</v>
      </c>
      <c r="GBL260">
        <v>0.63</v>
      </c>
      <c r="GBM260">
        <v>0.63</v>
      </c>
      <c r="GBN260">
        <v>0.63</v>
      </c>
      <c r="GBO260">
        <v>0.63</v>
      </c>
      <c r="GBP260">
        <v>0.63</v>
      </c>
      <c r="GBQ260">
        <v>0.63</v>
      </c>
      <c r="GBR260">
        <v>0.63</v>
      </c>
      <c r="GBS260">
        <v>0.63</v>
      </c>
      <c r="GBT260">
        <v>0.63</v>
      </c>
      <c r="GBU260">
        <v>0.63</v>
      </c>
      <c r="GBV260">
        <v>0.63</v>
      </c>
      <c r="GBW260">
        <v>0.63</v>
      </c>
      <c r="GBX260">
        <v>0.63</v>
      </c>
      <c r="GBY260">
        <v>0.63</v>
      </c>
      <c r="GBZ260">
        <v>0.63</v>
      </c>
      <c r="GCA260">
        <v>0.63</v>
      </c>
      <c r="GCB260">
        <v>0.63</v>
      </c>
      <c r="GCC260">
        <v>0.63</v>
      </c>
      <c r="GCD260">
        <v>0.63</v>
      </c>
      <c r="GCE260">
        <v>0.63</v>
      </c>
      <c r="GCF260">
        <v>0.63</v>
      </c>
      <c r="GCG260">
        <v>0.63</v>
      </c>
      <c r="GCH260">
        <v>0.63</v>
      </c>
      <c r="GCI260">
        <v>0.63</v>
      </c>
      <c r="GCJ260">
        <v>0.63</v>
      </c>
      <c r="GCK260">
        <v>0.63</v>
      </c>
      <c r="GCL260">
        <v>0.63</v>
      </c>
      <c r="GCM260">
        <v>0.63</v>
      </c>
      <c r="GCN260">
        <v>0.63</v>
      </c>
      <c r="GCO260">
        <v>0.63</v>
      </c>
      <c r="GCP260">
        <v>0.63</v>
      </c>
      <c r="GCQ260">
        <v>0.63</v>
      </c>
      <c r="GCR260">
        <v>0.63</v>
      </c>
      <c r="GCS260">
        <v>0.63</v>
      </c>
      <c r="GCT260">
        <v>0.63</v>
      </c>
      <c r="GCU260">
        <v>0.63</v>
      </c>
      <c r="GCV260">
        <v>0.63</v>
      </c>
      <c r="GCW260">
        <v>0.63</v>
      </c>
      <c r="GCX260">
        <v>0.63</v>
      </c>
      <c r="GCY260">
        <v>0.63</v>
      </c>
      <c r="GCZ260">
        <v>0.63</v>
      </c>
      <c r="GDA260">
        <v>0.63</v>
      </c>
      <c r="GDB260">
        <v>0.63</v>
      </c>
      <c r="GDC260">
        <v>0.63</v>
      </c>
      <c r="GDD260">
        <v>0.63</v>
      </c>
      <c r="GDE260">
        <v>0.63</v>
      </c>
      <c r="GDF260">
        <v>0.63</v>
      </c>
      <c r="GDG260">
        <v>0.63</v>
      </c>
      <c r="GDH260">
        <v>0.63</v>
      </c>
      <c r="GDI260">
        <v>0.63</v>
      </c>
      <c r="GDJ260">
        <v>0.63</v>
      </c>
      <c r="GDK260">
        <v>0.63</v>
      </c>
      <c r="GDL260">
        <v>0.63</v>
      </c>
      <c r="GDM260">
        <v>0.63</v>
      </c>
      <c r="GDN260">
        <v>0.63</v>
      </c>
      <c r="GDO260">
        <v>0.63</v>
      </c>
      <c r="GDP260">
        <v>0.63</v>
      </c>
      <c r="GDQ260">
        <v>0.63</v>
      </c>
      <c r="GDR260">
        <v>0.63</v>
      </c>
      <c r="GDS260">
        <v>0.63</v>
      </c>
      <c r="GDT260">
        <v>0.63</v>
      </c>
      <c r="GDU260">
        <v>0.63</v>
      </c>
      <c r="GDV260">
        <v>0.63</v>
      </c>
      <c r="GDW260">
        <v>0.63</v>
      </c>
      <c r="GDX260">
        <v>0.63</v>
      </c>
      <c r="GDY260">
        <v>0.63</v>
      </c>
      <c r="GDZ260">
        <v>0.63</v>
      </c>
      <c r="GEA260">
        <v>0.63</v>
      </c>
      <c r="GEB260">
        <v>0.63</v>
      </c>
      <c r="GEC260">
        <v>0.63</v>
      </c>
      <c r="GED260">
        <v>0.63</v>
      </c>
      <c r="GEE260">
        <v>0.63</v>
      </c>
      <c r="GEF260">
        <v>0.63</v>
      </c>
      <c r="GEG260">
        <v>0.63</v>
      </c>
      <c r="GEH260">
        <v>0.63</v>
      </c>
      <c r="GEI260">
        <v>0.63</v>
      </c>
      <c r="GEJ260">
        <v>0.63</v>
      </c>
      <c r="GEK260">
        <v>0.63</v>
      </c>
      <c r="GEL260">
        <v>0.63</v>
      </c>
      <c r="GEM260">
        <v>0.63</v>
      </c>
      <c r="GEN260">
        <v>0.63</v>
      </c>
      <c r="GEO260">
        <v>0.63</v>
      </c>
      <c r="GEP260">
        <v>0.63</v>
      </c>
      <c r="GEQ260">
        <v>0.63</v>
      </c>
      <c r="GER260">
        <v>0.63</v>
      </c>
      <c r="GES260">
        <v>0.63</v>
      </c>
      <c r="GET260">
        <v>0.63</v>
      </c>
      <c r="GEU260">
        <v>0.63</v>
      </c>
      <c r="GEV260">
        <v>0.63</v>
      </c>
      <c r="GEW260">
        <v>0.63</v>
      </c>
      <c r="GEX260">
        <v>0.63</v>
      </c>
      <c r="GEY260">
        <v>0.63</v>
      </c>
      <c r="GEZ260">
        <v>0.63</v>
      </c>
      <c r="GFA260">
        <v>0.63</v>
      </c>
      <c r="GFB260">
        <v>0.63</v>
      </c>
      <c r="GFC260">
        <v>0.63</v>
      </c>
      <c r="GFD260">
        <v>0.63</v>
      </c>
      <c r="GFE260">
        <v>0.63</v>
      </c>
      <c r="GFF260">
        <v>0.63</v>
      </c>
      <c r="GFG260">
        <v>0.63</v>
      </c>
      <c r="GFH260">
        <v>0.63</v>
      </c>
      <c r="GFI260">
        <v>0.63</v>
      </c>
      <c r="GFJ260">
        <v>0.63</v>
      </c>
      <c r="GFK260">
        <v>0.63</v>
      </c>
      <c r="GFL260">
        <v>0.63</v>
      </c>
      <c r="GFM260">
        <v>0.63</v>
      </c>
      <c r="GFN260">
        <v>0.63</v>
      </c>
      <c r="GFO260">
        <v>0.63</v>
      </c>
      <c r="GFP260">
        <v>0.63</v>
      </c>
      <c r="GFQ260">
        <v>0.63</v>
      </c>
      <c r="GFR260">
        <v>0.63</v>
      </c>
      <c r="GFS260">
        <v>0.63</v>
      </c>
      <c r="GFT260">
        <v>0.63</v>
      </c>
      <c r="GFU260">
        <v>0.63</v>
      </c>
      <c r="GFV260">
        <v>0.63</v>
      </c>
      <c r="GFW260">
        <v>0.63</v>
      </c>
      <c r="GFX260">
        <v>0.63</v>
      </c>
      <c r="GFY260">
        <v>0.63</v>
      </c>
      <c r="GFZ260">
        <v>0.63</v>
      </c>
      <c r="GGA260">
        <v>0.63</v>
      </c>
      <c r="GGB260">
        <v>0.63</v>
      </c>
      <c r="GGC260">
        <v>0.63</v>
      </c>
      <c r="GGD260">
        <v>0.63</v>
      </c>
      <c r="GGE260">
        <v>0.63</v>
      </c>
      <c r="GGF260">
        <v>0.63</v>
      </c>
      <c r="GGG260">
        <v>0.63</v>
      </c>
      <c r="GGH260">
        <v>0.63</v>
      </c>
      <c r="GGI260">
        <v>0.63</v>
      </c>
      <c r="GGJ260">
        <v>0.63</v>
      </c>
      <c r="GGK260">
        <v>0.63</v>
      </c>
      <c r="GGL260">
        <v>0.63</v>
      </c>
      <c r="GGM260">
        <v>0.63</v>
      </c>
      <c r="GGN260">
        <v>0.63</v>
      </c>
      <c r="GGO260">
        <v>0.63</v>
      </c>
      <c r="GGP260">
        <v>0.63</v>
      </c>
      <c r="GGQ260">
        <v>0.63</v>
      </c>
      <c r="GGR260">
        <v>0.63</v>
      </c>
      <c r="GGS260">
        <v>0.63</v>
      </c>
      <c r="GGT260">
        <v>0.63</v>
      </c>
      <c r="GGU260">
        <v>0.63</v>
      </c>
      <c r="GGV260">
        <v>0.63</v>
      </c>
      <c r="GGW260">
        <v>0.63</v>
      </c>
      <c r="GGX260">
        <v>0.63</v>
      </c>
      <c r="GGY260">
        <v>0.63</v>
      </c>
      <c r="GGZ260">
        <v>0.63</v>
      </c>
      <c r="GHA260">
        <v>0.63</v>
      </c>
      <c r="GHB260">
        <v>0.63</v>
      </c>
      <c r="GHC260">
        <v>0.63</v>
      </c>
      <c r="GHD260">
        <v>0.63</v>
      </c>
      <c r="GHE260">
        <v>0.63</v>
      </c>
      <c r="GHF260">
        <v>0.63</v>
      </c>
      <c r="GHG260">
        <v>0.63</v>
      </c>
      <c r="GHH260">
        <v>0.63</v>
      </c>
      <c r="GHI260">
        <v>0.63</v>
      </c>
      <c r="GHJ260">
        <v>0.63</v>
      </c>
      <c r="GHK260">
        <v>0.63</v>
      </c>
      <c r="GHL260">
        <v>0.63</v>
      </c>
      <c r="GHM260">
        <v>0.63</v>
      </c>
      <c r="GHN260">
        <v>0.63</v>
      </c>
      <c r="GHO260">
        <v>0.63</v>
      </c>
      <c r="GHP260">
        <v>0.63</v>
      </c>
      <c r="GHQ260">
        <v>0.63</v>
      </c>
      <c r="GHR260">
        <v>0.63</v>
      </c>
      <c r="GHS260">
        <v>0.63</v>
      </c>
      <c r="GHT260">
        <v>0.63</v>
      </c>
      <c r="GHU260">
        <v>0.63</v>
      </c>
      <c r="GHV260">
        <v>0.63</v>
      </c>
      <c r="GHW260">
        <v>0.63</v>
      </c>
      <c r="GHX260">
        <v>0.63</v>
      </c>
      <c r="GHY260">
        <v>0.63</v>
      </c>
      <c r="GHZ260">
        <v>0.63</v>
      </c>
      <c r="GIA260">
        <v>0.63</v>
      </c>
      <c r="GIB260">
        <v>0.63</v>
      </c>
      <c r="GIC260">
        <v>0.63</v>
      </c>
      <c r="GID260">
        <v>0.63</v>
      </c>
      <c r="GIE260">
        <v>0.63</v>
      </c>
      <c r="GIF260">
        <v>0.63</v>
      </c>
      <c r="GIG260">
        <v>0.63</v>
      </c>
      <c r="GIH260">
        <v>0.63</v>
      </c>
      <c r="GII260">
        <v>0.63</v>
      </c>
      <c r="GIJ260">
        <v>0.63</v>
      </c>
      <c r="GIK260">
        <v>0.63</v>
      </c>
      <c r="GIL260">
        <v>0.63</v>
      </c>
      <c r="GIM260">
        <v>0.63</v>
      </c>
      <c r="GIN260">
        <v>0.63</v>
      </c>
      <c r="GIO260">
        <v>0.63</v>
      </c>
      <c r="GIP260">
        <v>0.63</v>
      </c>
      <c r="GIQ260">
        <v>0.63</v>
      </c>
      <c r="GIR260">
        <v>0.63</v>
      </c>
      <c r="GIS260">
        <v>0.63</v>
      </c>
      <c r="GIT260">
        <v>0.63</v>
      </c>
      <c r="GIU260">
        <v>0.63</v>
      </c>
      <c r="GIV260">
        <v>0.63</v>
      </c>
      <c r="GIW260">
        <v>0.63</v>
      </c>
      <c r="GIX260">
        <v>0.63</v>
      </c>
      <c r="GIY260">
        <v>0.63</v>
      </c>
      <c r="GIZ260">
        <v>0.63</v>
      </c>
      <c r="GJA260">
        <v>0.63</v>
      </c>
      <c r="GJB260">
        <v>0.63</v>
      </c>
      <c r="GJC260">
        <v>0.63</v>
      </c>
      <c r="GJD260">
        <v>0.63</v>
      </c>
      <c r="GJE260">
        <v>0.63</v>
      </c>
      <c r="GJF260">
        <v>0.63</v>
      </c>
      <c r="GJG260">
        <v>0.63</v>
      </c>
      <c r="GJH260">
        <v>0.63</v>
      </c>
      <c r="GJI260">
        <v>0.63</v>
      </c>
      <c r="GJJ260">
        <v>0.63</v>
      </c>
      <c r="GJK260">
        <v>0.63</v>
      </c>
      <c r="GJL260">
        <v>0.63</v>
      </c>
      <c r="GJM260">
        <v>0.63</v>
      </c>
      <c r="GJN260">
        <v>0.63</v>
      </c>
      <c r="GJO260">
        <v>0.63</v>
      </c>
      <c r="GJP260">
        <v>0.63</v>
      </c>
      <c r="GJQ260">
        <v>0.63</v>
      </c>
      <c r="GJR260">
        <v>0.63</v>
      </c>
      <c r="GJS260">
        <v>0.63</v>
      </c>
      <c r="GJT260">
        <v>0.63</v>
      </c>
      <c r="GJU260">
        <v>0.63</v>
      </c>
      <c r="GJV260">
        <v>0.63</v>
      </c>
      <c r="GJW260">
        <v>0.63</v>
      </c>
      <c r="GJX260">
        <v>0.63</v>
      </c>
      <c r="GJY260">
        <v>0.63</v>
      </c>
      <c r="GJZ260">
        <v>0.63</v>
      </c>
      <c r="GKA260">
        <v>0.63</v>
      </c>
      <c r="GKB260">
        <v>0.63</v>
      </c>
      <c r="GKC260">
        <v>0.63</v>
      </c>
      <c r="GKD260">
        <v>0.63</v>
      </c>
      <c r="GKE260">
        <v>0.63</v>
      </c>
      <c r="GKF260">
        <v>0.63</v>
      </c>
      <c r="GKG260">
        <v>0.63</v>
      </c>
      <c r="GKH260">
        <v>0.63</v>
      </c>
      <c r="GKI260">
        <v>0.63</v>
      </c>
      <c r="GKJ260">
        <v>0.63</v>
      </c>
      <c r="GKK260">
        <v>0.63</v>
      </c>
      <c r="GKL260">
        <v>0.63</v>
      </c>
      <c r="GKM260">
        <v>0.63</v>
      </c>
      <c r="GKN260">
        <v>0.63</v>
      </c>
      <c r="GKO260">
        <v>0.63</v>
      </c>
      <c r="GKP260">
        <v>0.63</v>
      </c>
      <c r="GKQ260">
        <v>0.63</v>
      </c>
      <c r="GKR260">
        <v>0.63</v>
      </c>
      <c r="GKS260">
        <v>0.63</v>
      </c>
      <c r="GKT260">
        <v>0.63</v>
      </c>
      <c r="GKU260">
        <v>0.63</v>
      </c>
      <c r="GKV260">
        <v>0.63</v>
      </c>
      <c r="GKW260">
        <v>0.63</v>
      </c>
      <c r="GKX260">
        <v>0.63</v>
      </c>
      <c r="GKY260">
        <v>0.63</v>
      </c>
      <c r="GKZ260">
        <v>0.63</v>
      </c>
      <c r="GLA260">
        <v>0.63</v>
      </c>
      <c r="GLB260">
        <v>0.63</v>
      </c>
      <c r="GLC260">
        <v>0.63</v>
      </c>
      <c r="GLD260">
        <v>0.63</v>
      </c>
      <c r="GLE260">
        <v>0.63</v>
      </c>
      <c r="GLF260">
        <v>0.63</v>
      </c>
      <c r="GLG260">
        <v>0.63</v>
      </c>
      <c r="GLH260">
        <v>0.63</v>
      </c>
      <c r="GLI260">
        <v>0.63</v>
      </c>
      <c r="GLJ260">
        <v>0.63</v>
      </c>
      <c r="GLK260">
        <v>0.63</v>
      </c>
      <c r="GLL260">
        <v>0.63</v>
      </c>
      <c r="GLM260">
        <v>0.63</v>
      </c>
      <c r="GLN260">
        <v>0.63</v>
      </c>
      <c r="GLO260">
        <v>0.63</v>
      </c>
      <c r="GLP260">
        <v>0.63</v>
      </c>
      <c r="GLQ260">
        <v>0.63</v>
      </c>
      <c r="GLR260">
        <v>0.63</v>
      </c>
      <c r="GLS260">
        <v>0.63</v>
      </c>
      <c r="GLT260">
        <v>0.63</v>
      </c>
      <c r="GLU260">
        <v>0.63</v>
      </c>
      <c r="GLV260">
        <v>0.63</v>
      </c>
      <c r="GLW260">
        <v>0.63</v>
      </c>
      <c r="GLX260">
        <v>0.63</v>
      </c>
      <c r="GLY260">
        <v>0.63</v>
      </c>
      <c r="GLZ260">
        <v>0.63</v>
      </c>
      <c r="GMA260">
        <v>0.63</v>
      </c>
      <c r="GMB260">
        <v>0.63</v>
      </c>
      <c r="GMC260">
        <v>0.63</v>
      </c>
      <c r="GMD260">
        <v>0.63</v>
      </c>
      <c r="GME260">
        <v>0.63</v>
      </c>
      <c r="GMF260">
        <v>0.63</v>
      </c>
      <c r="GMG260">
        <v>0.63</v>
      </c>
      <c r="GMH260">
        <v>0.63</v>
      </c>
      <c r="GMI260">
        <v>0.63</v>
      </c>
      <c r="GMJ260">
        <v>0.63</v>
      </c>
      <c r="GMK260">
        <v>0.63</v>
      </c>
      <c r="GML260">
        <v>0.63</v>
      </c>
      <c r="GMM260">
        <v>0.63</v>
      </c>
      <c r="GMN260">
        <v>0.63</v>
      </c>
      <c r="GMO260">
        <v>0.63</v>
      </c>
      <c r="GMP260">
        <v>0.63</v>
      </c>
      <c r="GMQ260">
        <v>0.63</v>
      </c>
      <c r="GMR260">
        <v>0.63</v>
      </c>
      <c r="GMS260">
        <v>0.63</v>
      </c>
      <c r="GMT260">
        <v>0.63</v>
      </c>
      <c r="GMU260">
        <v>0.63</v>
      </c>
      <c r="GMV260">
        <v>0.63</v>
      </c>
      <c r="GMW260">
        <v>0.63</v>
      </c>
      <c r="GMX260">
        <v>0.63</v>
      </c>
      <c r="GMY260">
        <v>0.63</v>
      </c>
      <c r="GMZ260">
        <v>0.63</v>
      </c>
      <c r="GNA260">
        <v>0.63</v>
      </c>
      <c r="GNB260">
        <v>0.63</v>
      </c>
      <c r="GNC260">
        <v>0.63</v>
      </c>
      <c r="GND260">
        <v>0.63</v>
      </c>
      <c r="GNE260">
        <v>0.63</v>
      </c>
      <c r="GNF260">
        <v>0.63</v>
      </c>
      <c r="GNG260">
        <v>0.63</v>
      </c>
      <c r="GNH260">
        <v>0.63</v>
      </c>
      <c r="GNI260">
        <v>0.63</v>
      </c>
      <c r="GNJ260">
        <v>0.63</v>
      </c>
      <c r="GNK260">
        <v>0.63</v>
      </c>
      <c r="GNL260">
        <v>0.63</v>
      </c>
      <c r="GNM260">
        <v>0.63</v>
      </c>
      <c r="GNN260">
        <v>0.63</v>
      </c>
      <c r="GNO260">
        <v>0.63</v>
      </c>
      <c r="GNP260">
        <v>0.63</v>
      </c>
      <c r="GNQ260">
        <v>0.63</v>
      </c>
      <c r="GNR260">
        <v>0.63</v>
      </c>
      <c r="GNS260">
        <v>0.63</v>
      </c>
      <c r="GNT260">
        <v>0.63</v>
      </c>
      <c r="GNU260">
        <v>0.63</v>
      </c>
      <c r="GNV260">
        <v>0.63</v>
      </c>
      <c r="GNW260">
        <v>0.63</v>
      </c>
      <c r="GNX260">
        <v>0.63</v>
      </c>
      <c r="GNY260">
        <v>0.63</v>
      </c>
      <c r="GNZ260">
        <v>0.63</v>
      </c>
      <c r="GOA260">
        <v>0.63</v>
      </c>
      <c r="GOB260">
        <v>0.63</v>
      </c>
      <c r="GOC260">
        <v>0.63</v>
      </c>
      <c r="GOD260">
        <v>0.63</v>
      </c>
      <c r="GOE260">
        <v>0.63</v>
      </c>
      <c r="GOF260">
        <v>0.63</v>
      </c>
      <c r="GOG260">
        <v>0.63</v>
      </c>
      <c r="GOH260">
        <v>0.63</v>
      </c>
      <c r="GOI260">
        <v>0.63</v>
      </c>
      <c r="GOJ260">
        <v>0.63</v>
      </c>
      <c r="GOK260">
        <v>0.63</v>
      </c>
      <c r="GOL260">
        <v>0.63</v>
      </c>
      <c r="GOM260">
        <v>0.63</v>
      </c>
      <c r="GON260">
        <v>0.63</v>
      </c>
      <c r="GOO260">
        <v>0.63</v>
      </c>
      <c r="GOP260">
        <v>0.63</v>
      </c>
      <c r="GOQ260">
        <v>0.63</v>
      </c>
      <c r="GOR260">
        <v>0.63</v>
      </c>
      <c r="GOS260">
        <v>0.63</v>
      </c>
      <c r="GOT260">
        <v>0.63</v>
      </c>
      <c r="GOU260">
        <v>0.63</v>
      </c>
      <c r="GOV260">
        <v>0.63</v>
      </c>
      <c r="GOW260">
        <v>0.63</v>
      </c>
      <c r="GOX260">
        <v>0.63</v>
      </c>
      <c r="GOY260">
        <v>0.63</v>
      </c>
      <c r="GOZ260">
        <v>0.63</v>
      </c>
      <c r="GPA260">
        <v>0.63</v>
      </c>
      <c r="GPB260">
        <v>0.63</v>
      </c>
      <c r="GPC260">
        <v>0.63</v>
      </c>
      <c r="GPD260">
        <v>0.63</v>
      </c>
      <c r="GPE260">
        <v>0.63</v>
      </c>
      <c r="GPF260">
        <v>0.63</v>
      </c>
      <c r="GPG260">
        <v>0.63</v>
      </c>
      <c r="GPH260">
        <v>0.63</v>
      </c>
      <c r="GPI260">
        <v>0.63</v>
      </c>
      <c r="GPJ260">
        <v>0.63</v>
      </c>
      <c r="GPK260">
        <v>0.63</v>
      </c>
      <c r="GPL260">
        <v>0.63</v>
      </c>
      <c r="GPM260">
        <v>0.63</v>
      </c>
      <c r="GPN260">
        <v>0.63</v>
      </c>
      <c r="GPO260">
        <v>0.63</v>
      </c>
      <c r="GPP260">
        <v>0.63</v>
      </c>
      <c r="GPQ260">
        <v>0.63</v>
      </c>
      <c r="GPR260">
        <v>0.63</v>
      </c>
      <c r="GPS260">
        <v>0.63</v>
      </c>
      <c r="GPT260">
        <v>0.63</v>
      </c>
      <c r="GPU260">
        <v>0.63</v>
      </c>
      <c r="GPV260">
        <v>0.63</v>
      </c>
      <c r="GPW260">
        <v>0.63</v>
      </c>
      <c r="GPX260">
        <v>0.63</v>
      </c>
      <c r="GPY260">
        <v>0.63</v>
      </c>
      <c r="GPZ260">
        <v>0.63</v>
      </c>
      <c r="GQA260">
        <v>0.63</v>
      </c>
      <c r="GQB260">
        <v>0.63</v>
      </c>
      <c r="GQC260">
        <v>0.63</v>
      </c>
      <c r="GQD260">
        <v>0.63</v>
      </c>
      <c r="GQE260">
        <v>0.63</v>
      </c>
      <c r="GQF260">
        <v>0.63</v>
      </c>
      <c r="GQG260">
        <v>0.63</v>
      </c>
      <c r="GQH260">
        <v>0.63</v>
      </c>
      <c r="GQI260">
        <v>0.63</v>
      </c>
      <c r="GQJ260">
        <v>0.63</v>
      </c>
      <c r="GQK260">
        <v>0.63</v>
      </c>
      <c r="GQL260">
        <v>0.63</v>
      </c>
      <c r="GQM260">
        <v>0.63</v>
      </c>
      <c r="GQN260">
        <v>0.63</v>
      </c>
      <c r="GQO260">
        <v>0.63</v>
      </c>
      <c r="GQP260">
        <v>0.63</v>
      </c>
      <c r="GQQ260">
        <v>0.63</v>
      </c>
      <c r="GQR260">
        <v>0.63</v>
      </c>
      <c r="GQS260">
        <v>0.63</v>
      </c>
      <c r="GQT260">
        <v>0.63</v>
      </c>
      <c r="GQU260">
        <v>0.63</v>
      </c>
      <c r="GQV260">
        <v>0.63</v>
      </c>
      <c r="GQW260">
        <v>0.63</v>
      </c>
      <c r="GQX260">
        <v>0.63</v>
      </c>
      <c r="GQY260">
        <v>0.63</v>
      </c>
      <c r="GQZ260">
        <v>0.63</v>
      </c>
      <c r="GRA260">
        <v>0.63</v>
      </c>
      <c r="GRB260">
        <v>0.63</v>
      </c>
      <c r="GRC260">
        <v>0.63</v>
      </c>
      <c r="GRD260">
        <v>0.63</v>
      </c>
      <c r="GRE260">
        <v>0.63</v>
      </c>
      <c r="GRF260">
        <v>0.63</v>
      </c>
      <c r="GRG260">
        <v>0.63</v>
      </c>
      <c r="GRH260">
        <v>0.63</v>
      </c>
      <c r="GRI260">
        <v>0.63</v>
      </c>
      <c r="GRJ260">
        <v>0.63</v>
      </c>
      <c r="GRK260">
        <v>0.63</v>
      </c>
      <c r="GRL260">
        <v>0.63</v>
      </c>
      <c r="GRM260">
        <v>0.63</v>
      </c>
      <c r="GRN260">
        <v>0.63</v>
      </c>
      <c r="GRO260">
        <v>0.63</v>
      </c>
      <c r="GRP260">
        <v>0.63</v>
      </c>
      <c r="GRQ260">
        <v>0.63</v>
      </c>
      <c r="GRR260">
        <v>0.63</v>
      </c>
      <c r="GRS260">
        <v>0.63</v>
      </c>
      <c r="GRT260">
        <v>0.63</v>
      </c>
      <c r="GRU260">
        <v>0.63</v>
      </c>
      <c r="GRV260">
        <v>0.63</v>
      </c>
      <c r="GRW260">
        <v>0.63</v>
      </c>
      <c r="GRX260">
        <v>0.63</v>
      </c>
      <c r="GRY260">
        <v>0.63</v>
      </c>
      <c r="GRZ260">
        <v>0.63</v>
      </c>
      <c r="GSA260">
        <v>0.63</v>
      </c>
      <c r="GSB260">
        <v>0.63</v>
      </c>
      <c r="GSC260">
        <v>0.63</v>
      </c>
      <c r="GSD260">
        <v>0.63</v>
      </c>
      <c r="GSE260">
        <v>0.63</v>
      </c>
      <c r="GSF260">
        <v>0.63</v>
      </c>
      <c r="GSG260">
        <v>0.63</v>
      </c>
      <c r="GSH260">
        <v>0.63</v>
      </c>
      <c r="GSI260">
        <v>0.63</v>
      </c>
      <c r="GSJ260">
        <v>0.63</v>
      </c>
      <c r="GSK260">
        <v>0.63</v>
      </c>
      <c r="GSL260">
        <v>0.63</v>
      </c>
      <c r="GSM260">
        <v>0.63</v>
      </c>
      <c r="GSN260">
        <v>0.63</v>
      </c>
      <c r="GSO260">
        <v>0.63</v>
      </c>
      <c r="GSP260">
        <v>0.63</v>
      </c>
      <c r="GSQ260">
        <v>0.63</v>
      </c>
      <c r="GSR260">
        <v>0.63</v>
      </c>
      <c r="GSS260">
        <v>0.63</v>
      </c>
      <c r="GST260">
        <v>0.63</v>
      </c>
      <c r="GSU260">
        <v>0.63</v>
      </c>
      <c r="GSV260">
        <v>0.63</v>
      </c>
      <c r="GSW260">
        <v>0.63</v>
      </c>
      <c r="GSX260">
        <v>0.63</v>
      </c>
      <c r="GSY260">
        <v>0.63</v>
      </c>
      <c r="GSZ260">
        <v>0.63</v>
      </c>
      <c r="GTA260">
        <v>0.63</v>
      </c>
      <c r="GTB260">
        <v>0.63</v>
      </c>
      <c r="GTC260">
        <v>0.63</v>
      </c>
      <c r="GTD260">
        <v>0.63</v>
      </c>
      <c r="GTE260">
        <v>0.63</v>
      </c>
      <c r="GTF260">
        <v>0.63</v>
      </c>
      <c r="GTG260">
        <v>0.63</v>
      </c>
      <c r="GTH260">
        <v>0.63</v>
      </c>
      <c r="GTI260">
        <v>0.63</v>
      </c>
      <c r="GTJ260">
        <v>0.63</v>
      </c>
      <c r="GTK260">
        <v>0.63</v>
      </c>
      <c r="GTL260">
        <v>0.63</v>
      </c>
      <c r="GTM260">
        <v>0.63</v>
      </c>
      <c r="GTN260">
        <v>0.63</v>
      </c>
      <c r="GTO260">
        <v>0.63</v>
      </c>
      <c r="GTP260">
        <v>0.63</v>
      </c>
      <c r="GTQ260">
        <v>0.63</v>
      </c>
      <c r="GTR260">
        <v>0.63</v>
      </c>
      <c r="GTS260">
        <v>0.63</v>
      </c>
      <c r="GTT260">
        <v>0.63</v>
      </c>
      <c r="GTU260">
        <v>0.63</v>
      </c>
      <c r="GTV260">
        <v>0.63</v>
      </c>
      <c r="GTW260">
        <v>0.63</v>
      </c>
      <c r="GTX260">
        <v>0.63</v>
      </c>
      <c r="GTY260">
        <v>0.63</v>
      </c>
      <c r="GTZ260">
        <v>0.63</v>
      </c>
      <c r="GUA260">
        <v>0.63</v>
      </c>
      <c r="GUB260">
        <v>0.63</v>
      </c>
      <c r="GUC260">
        <v>0.63</v>
      </c>
      <c r="GUD260">
        <v>0.63</v>
      </c>
      <c r="GUE260">
        <v>0.63</v>
      </c>
      <c r="GUF260">
        <v>0.63</v>
      </c>
      <c r="GUG260">
        <v>0.63</v>
      </c>
      <c r="GUH260">
        <v>0.63</v>
      </c>
      <c r="GUI260">
        <v>0.63</v>
      </c>
      <c r="GUJ260">
        <v>0.63</v>
      </c>
      <c r="GUK260">
        <v>0.63</v>
      </c>
      <c r="GUL260">
        <v>0.63</v>
      </c>
      <c r="GUM260">
        <v>0.63</v>
      </c>
      <c r="GUN260">
        <v>0.63</v>
      </c>
      <c r="GUO260">
        <v>0.63</v>
      </c>
      <c r="GUP260">
        <v>0.63</v>
      </c>
      <c r="GUQ260">
        <v>0.63</v>
      </c>
      <c r="GUR260">
        <v>0.63</v>
      </c>
      <c r="GUS260">
        <v>0.63</v>
      </c>
      <c r="GUT260">
        <v>0.63</v>
      </c>
      <c r="GUU260">
        <v>0.63</v>
      </c>
      <c r="GUV260">
        <v>0.63</v>
      </c>
      <c r="GUW260">
        <v>0.63</v>
      </c>
      <c r="GUX260">
        <v>0.63</v>
      </c>
      <c r="GUY260">
        <v>0.63</v>
      </c>
      <c r="GUZ260">
        <v>0.63</v>
      </c>
      <c r="GVA260">
        <v>0.63</v>
      </c>
      <c r="GVB260">
        <v>0.63</v>
      </c>
      <c r="GVC260">
        <v>0.63</v>
      </c>
      <c r="GVD260">
        <v>0.63</v>
      </c>
      <c r="GVE260">
        <v>0.63</v>
      </c>
      <c r="GVF260">
        <v>0.63</v>
      </c>
      <c r="GVG260">
        <v>0.63</v>
      </c>
      <c r="GVH260">
        <v>0.63</v>
      </c>
      <c r="GVI260">
        <v>0.63</v>
      </c>
      <c r="GVJ260">
        <v>0.63</v>
      </c>
      <c r="GVK260">
        <v>0.63</v>
      </c>
      <c r="GVL260">
        <v>0.63</v>
      </c>
      <c r="GVM260">
        <v>0.63</v>
      </c>
      <c r="GVN260">
        <v>0.63</v>
      </c>
      <c r="GVO260">
        <v>0.63</v>
      </c>
      <c r="GVP260">
        <v>0.63</v>
      </c>
      <c r="GVQ260">
        <v>0.63</v>
      </c>
      <c r="GVR260">
        <v>0.63</v>
      </c>
      <c r="GVS260">
        <v>0.63</v>
      </c>
      <c r="GVT260">
        <v>0.63</v>
      </c>
      <c r="GVU260">
        <v>0.63</v>
      </c>
      <c r="GVV260">
        <v>0.63</v>
      </c>
      <c r="GVW260">
        <v>0.63</v>
      </c>
      <c r="GVX260">
        <v>0.63</v>
      </c>
      <c r="GVY260">
        <v>0.63</v>
      </c>
      <c r="GVZ260">
        <v>0.63</v>
      </c>
      <c r="GWA260">
        <v>0.63</v>
      </c>
      <c r="GWB260">
        <v>0.63</v>
      </c>
      <c r="GWC260">
        <v>0.63</v>
      </c>
      <c r="GWD260">
        <v>0.63</v>
      </c>
      <c r="GWE260">
        <v>0.63</v>
      </c>
      <c r="GWF260">
        <v>0.63</v>
      </c>
      <c r="GWG260">
        <v>0.63</v>
      </c>
      <c r="GWH260">
        <v>0.63</v>
      </c>
      <c r="GWI260">
        <v>0.63</v>
      </c>
      <c r="GWJ260">
        <v>0.63</v>
      </c>
      <c r="GWK260">
        <v>0.63</v>
      </c>
      <c r="GWL260">
        <v>0.63</v>
      </c>
      <c r="GWM260">
        <v>0.63</v>
      </c>
      <c r="GWN260">
        <v>0.63</v>
      </c>
      <c r="GWO260">
        <v>0.63</v>
      </c>
      <c r="GWP260">
        <v>0.63</v>
      </c>
      <c r="GWQ260">
        <v>0.63</v>
      </c>
      <c r="GWR260">
        <v>0.63</v>
      </c>
      <c r="GWS260">
        <v>0.63</v>
      </c>
      <c r="GWT260">
        <v>0.63</v>
      </c>
      <c r="GWU260">
        <v>0.63</v>
      </c>
      <c r="GWV260">
        <v>0.63</v>
      </c>
      <c r="GWW260">
        <v>0.63</v>
      </c>
      <c r="GWX260">
        <v>0.63</v>
      </c>
      <c r="GWY260">
        <v>0.63</v>
      </c>
      <c r="GWZ260">
        <v>0.63</v>
      </c>
      <c r="GXA260">
        <v>0.63</v>
      </c>
      <c r="GXB260">
        <v>0.63</v>
      </c>
      <c r="GXC260">
        <v>0.63</v>
      </c>
      <c r="GXD260">
        <v>0.63</v>
      </c>
      <c r="GXE260">
        <v>0.63</v>
      </c>
      <c r="GXF260">
        <v>0.63</v>
      </c>
      <c r="GXG260">
        <v>0.63</v>
      </c>
      <c r="GXH260">
        <v>0.63</v>
      </c>
      <c r="GXI260">
        <v>0.63</v>
      </c>
      <c r="GXJ260">
        <v>0.63</v>
      </c>
      <c r="GXK260">
        <v>0.63</v>
      </c>
      <c r="GXL260">
        <v>0.63</v>
      </c>
      <c r="GXM260">
        <v>0.63</v>
      </c>
      <c r="GXN260">
        <v>0.63</v>
      </c>
      <c r="GXO260">
        <v>0.63</v>
      </c>
      <c r="GXP260">
        <v>0.63</v>
      </c>
      <c r="GXQ260">
        <v>0.63</v>
      </c>
      <c r="GXR260">
        <v>0.63</v>
      </c>
      <c r="GXS260">
        <v>0.63</v>
      </c>
      <c r="GXT260">
        <v>0.63</v>
      </c>
      <c r="GXU260">
        <v>0.63</v>
      </c>
      <c r="GXV260">
        <v>0.63</v>
      </c>
      <c r="GXW260">
        <v>0.63</v>
      </c>
      <c r="GXX260">
        <v>0.63</v>
      </c>
      <c r="GXY260">
        <v>0.63</v>
      </c>
      <c r="GXZ260">
        <v>0.63</v>
      </c>
      <c r="GYA260">
        <v>0.63</v>
      </c>
      <c r="GYB260">
        <v>0.63</v>
      </c>
      <c r="GYC260">
        <v>0.63</v>
      </c>
      <c r="GYD260">
        <v>0.63</v>
      </c>
      <c r="GYE260">
        <v>0.63</v>
      </c>
      <c r="GYF260">
        <v>0.63</v>
      </c>
      <c r="GYG260">
        <v>0.63</v>
      </c>
      <c r="GYH260">
        <v>0.63</v>
      </c>
      <c r="GYI260">
        <v>0.63</v>
      </c>
      <c r="GYJ260">
        <v>0.63</v>
      </c>
      <c r="GYK260">
        <v>0.63</v>
      </c>
      <c r="GYL260">
        <v>0.63</v>
      </c>
      <c r="GYM260">
        <v>0.63</v>
      </c>
      <c r="GYN260">
        <v>0.63</v>
      </c>
      <c r="GYO260">
        <v>0.63</v>
      </c>
      <c r="GYP260">
        <v>0.63</v>
      </c>
      <c r="GYQ260">
        <v>0.63</v>
      </c>
      <c r="GYR260">
        <v>0.63</v>
      </c>
      <c r="GYS260">
        <v>0.63</v>
      </c>
      <c r="GYT260">
        <v>0.63</v>
      </c>
      <c r="GYU260">
        <v>0.63</v>
      </c>
      <c r="GYV260">
        <v>0.63</v>
      </c>
      <c r="GYW260">
        <v>0.63</v>
      </c>
      <c r="GYX260">
        <v>0.63</v>
      </c>
      <c r="GYY260">
        <v>0.63</v>
      </c>
      <c r="GYZ260">
        <v>0.63</v>
      </c>
      <c r="GZA260">
        <v>0.63</v>
      </c>
      <c r="GZB260">
        <v>0.63</v>
      </c>
      <c r="GZC260">
        <v>0.63</v>
      </c>
      <c r="GZD260">
        <v>0.63</v>
      </c>
      <c r="GZE260">
        <v>0.63</v>
      </c>
      <c r="GZF260">
        <v>0.63</v>
      </c>
      <c r="GZG260">
        <v>0.63</v>
      </c>
      <c r="GZH260">
        <v>0.63</v>
      </c>
      <c r="GZI260">
        <v>0.63</v>
      </c>
      <c r="GZJ260">
        <v>0.63</v>
      </c>
      <c r="GZK260">
        <v>0.63</v>
      </c>
      <c r="GZL260">
        <v>0.63</v>
      </c>
      <c r="GZM260">
        <v>0.63</v>
      </c>
      <c r="GZN260">
        <v>0.63</v>
      </c>
      <c r="GZO260">
        <v>0.63</v>
      </c>
      <c r="GZP260">
        <v>0.63</v>
      </c>
      <c r="GZQ260">
        <v>0.63</v>
      </c>
      <c r="GZR260">
        <v>0.63</v>
      </c>
      <c r="GZS260">
        <v>0.63</v>
      </c>
      <c r="GZT260">
        <v>0.63</v>
      </c>
      <c r="GZU260">
        <v>0.63</v>
      </c>
      <c r="GZV260">
        <v>0.63</v>
      </c>
      <c r="GZW260">
        <v>0.63</v>
      </c>
      <c r="GZX260">
        <v>0.63</v>
      </c>
      <c r="GZY260">
        <v>0.63</v>
      </c>
      <c r="GZZ260">
        <v>0.63</v>
      </c>
      <c r="HAA260">
        <v>0.63</v>
      </c>
      <c r="HAB260">
        <v>0.63</v>
      </c>
      <c r="HAC260">
        <v>0.63</v>
      </c>
      <c r="HAD260">
        <v>0.63</v>
      </c>
      <c r="HAE260">
        <v>0.63</v>
      </c>
      <c r="HAF260">
        <v>0.63</v>
      </c>
      <c r="HAG260">
        <v>0.63</v>
      </c>
      <c r="HAH260">
        <v>0.63</v>
      </c>
      <c r="HAI260">
        <v>0.63</v>
      </c>
      <c r="HAJ260">
        <v>0.63</v>
      </c>
      <c r="HAK260">
        <v>0.63</v>
      </c>
      <c r="HAL260">
        <v>0.63</v>
      </c>
      <c r="HAM260">
        <v>0.63</v>
      </c>
      <c r="HAN260">
        <v>0.63</v>
      </c>
      <c r="HAO260">
        <v>0.63</v>
      </c>
      <c r="HAP260">
        <v>0.63</v>
      </c>
      <c r="HAQ260">
        <v>0.63</v>
      </c>
      <c r="HAR260">
        <v>0.63</v>
      </c>
      <c r="HAS260">
        <v>0.63</v>
      </c>
      <c r="HAT260">
        <v>0.63</v>
      </c>
      <c r="HAU260">
        <v>0.63</v>
      </c>
      <c r="HAV260">
        <v>0.63</v>
      </c>
      <c r="HAW260">
        <v>0.63</v>
      </c>
      <c r="HAX260">
        <v>0.63</v>
      </c>
      <c r="HAY260">
        <v>0.63</v>
      </c>
      <c r="HAZ260">
        <v>0.63</v>
      </c>
      <c r="HBA260">
        <v>0.63</v>
      </c>
      <c r="HBB260">
        <v>0.63</v>
      </c>
      <c r="HBC260">
        <v>0.63</v>
      </c>
      <c r="HBD260">
        <v>0.63</v>
      </c>
      <c r="HBE260">
        <v>0.63</v>
      </c>
      <c r="HBF260">
        <v>0.63</v>
      </c>
      <c r="HBG260">
        <v>0.63</v>
      </c>
      <c r="HBH260">
        <v>0.63</v>
      </c>
      <c r="HBI260">
        <v>0.63</v>
      </c>
      <c r="HBJ260">
        <v>0.63</v>
      </c>
      <c r="HBK260">
        <v>0.63</v>
      </c>
      <c r="HBL260">
        <v>0.63</v>
      </c>
      <c r="HBM260">
        <v>0.63</v>
      </c>
      <c r="HBN260">
        <v>0.63</v>
      </c>
      <c r="HBO260">
        <v>0.63</v>
      </c>
      <c r="HBP260">
        <v>0.63</v>
      </c>
      <c r="HBQ260">
        <v>0.63</v>
      </c>
      <c r="HBR260">
        <v>0.63</v>
      </c>
      <c r="HBS260">
        <v>0.63</v>
      </c>
      <c r="HBT260">
        <v>0.63</v>
      </c>
      <c r="HBU260">
        <v>0.63</v>
      </c>
      <c r="HBV260">
        <v>0.63</v>
      </c>
      <c r="HBW260">
        <v>0.63</v>
      </c>
      <c r="HBX260">
        <v>0.63</v>
      </c>
      <c r="HBY260">
        <v>0.63</v>
      </c>
      <c r="HBZ260">
        <v>0.63</v>
      </c>
      <c r="HCA260">
        <v>0.63</v>
      </c>
      <c r="HCB260">
        <v>0.63</v>
      </c>
      <c r="HCC260">
        <v>0.63</v>
      </c>
      <c r="HCD260">
        <v>0.63</v>
      </c>
      <c r="HCE260">
        <v>0.63</v>
      </c>
      <c r="HCF260">
        <v>0.63</v>
      </c>
      <c r="HCG260">
        <v>0.63</v>
      </c>
      <c r="HCH260">
        <v>0.63</v>
      </c>
      <c r="HCI260">
        <v>0.63</v>
      </c>
      <c r="HCJ260">
        <v>0.63</v>
      </c>
      <c r="HCK260">
        <v>0.63</v>
      </c>
      <c r="HCL260">
        <v>0.63</v>
      </c>
      <c r="HCM260">
        <v>0.63</v>
      </c>
      <c r="HCN260">
        <v>0.63</v>
      </c>
      <c r="HCO260">
        <v>0.63</v>
      </c>
      <c r="HCP260">
        <v>0.63</v>
      </c>
      <c r="HCQ260">
        <v>0.63</v>
      </c>
      <c r="HCR260">
        <v>0.63</v>
      </c>
      <c r="HCS260">
        <v>0.63</v>
      </c>
      <c r="HCT260">
        <v>0.63</v>
      </c>
      <c r="HCU260">
        <v>0.63</v>
      </c>
      <c r="HCV260">
        <v>0.63</v>
      </c>
      <c r="HCW260">
        <v>0.63</v>
      </c>
      <c r="HCX260">
        <v>0.63</v>
      </c>
      <c r="HCY260">
        <v>0.63</v>
      </c>
      <c r="HCZ260">
        <v>0.63</v>
      </c>
      <c r="HDA260">
        <v>0.63</v>
      </c>
      <c r="HDB260">
        <v>0.63</v>
      </c>
      <c r="HDC260">
        <v>0.63</v>
      </c>
      <c r="HDD260">
        <v>0.63</v>
      </c>
      <c r="HDE260">
        <v>0.63</v>
      </c>
      <c r="HDF260">
        <v>0.63</v>
      </c>
      <c r="HDG260">
        <v>0.63</v>
      </c>
      <c r="HDH260">
        <v>0.63</v>
      </c>
      <c r="HDI260">
        <v>0.63</v>
      </c>
      <c r="HDJ260">
        <v>0.63</v>
      </c>
      <c r="HDK260">
        <v>0.63</v>
      </c>
      <c r="HDL260">
        <v>0.63</v>
      </c>
      <c r="HDM260">
        <v>0.63</v>
      </c>
      <c r="HDN260">
        <v>0.63</v>
      </c>
      <c r="HDO260">
        <v>0.63</v>
      </c>
      <c r="HDP260">
        <v>0.63</v>
      </c>
      <c r="HDQ260">
        <v>0.63</v>
      </c>
      <c r="HDR260">
        <v>0.63</v>
      </c>
      <c r="HDS260">
        <v>0.63</v>
      </c>
      <c r="HDT260">
        <v>0.63</v>
      </c>
      <c r="HDU260">
        <v>0.63</v>
      </c>
      <c r="HDV260">
        <v>0.63</v>
      </c>
      <c r="HDW260">
        <v>0.63</v>
      </c>
      <c r="HDX260">
        <v>0.63</v>
      </c>
      <c r="HDY260">
        <v>0.63</v>
      </c>
      <c r="HDZ260">
        <v>0.63</v>
      </c>
      <c r="HEA260">
        <v>0.63</v>
      </c>
      <c r="HEB260">
        <v>0.63</v>
      </c>
      <c r="HEC260">
        <v>0.63</v>
      </c>
      <c r="HED260">
        <v>0.63</v>
      </c>
      <c r="HEE260">
        <v>0.63</v>
      </c>
      <c r="HEF260">
        <v>0.63</v>
      </c>
      <c r="HEG260">
        <v>0.63</v>
      </c>
      <c r="HEH260">
        <v>0.63</v>
      </c>
      <c r="HEI260">
        <v>0.63</v>
      </c>
      <c r="HEJ260">
        <v>0.63</v>
      </c>
      <c r="HEK260">
        <v>0.63</v>
      </c>
      <c r="HEL260">
        <v>0.63</v>
      </c>
      <c r="HEM260">
        <v>0.63</v>
      </c>
      <c r="HEN260">
        <v>0.63</v>
      </c>
      <c r="HEO260">
        <v>0.63</v>
      </c>
      <c r="HEP260">
        <v>0.63</v>
      </c>
      <c r="HEQ260">
        <v>0.63</v>
      </c>
      <c r="HER260">
        <v>0.63</v>
      </c>
      <c r="HES260">
        <v>0.63</v>
      </c>
      <c r="HET260">
        <v>0.63</v>
      </c>
      <c r="HEU260">
        <v>0.63</v>
      </c>
      <c r="HEV260">
        <v>0.63</v>
      </c>
      <c r="HEW260">
        <v>0.63</v>
      </c>
      <c r="HEX260">
        <v>0.63</v>
      </c>
      <c r="HEY260">
        <v>0.63</v>
      </c>
      <c r="HEZ260">
        <v>0.63</v>
      </c>
      <c r="HFA260">
        <v>0.63</v>
      </c>
      <c r="HFB260">
        <v>0.63</v>
      </c>
      <c r="HFC260">
        <v>0.63</v>
      </c>
      <c r="HFD260">
        <v>0.63</v>
      </c>
      <c r="HFE260">
        <v>0.63</v>
      </c>
      <c r="HFF260">
        <v>0.63</v>
      </c>
      <c r="HFG260">
        <v>0.63</v>
      </c>
      <c r="HFH260">
        <v>0.63</v>
      </c>
      <c r="HFI260">
        <v>0.63</v>
      </c>
      <c r="HFJ260">
        <v>0.63</v>
      </c>
      <c r="HFK260">
        <v>0.63</v>
      </c>
      <c r="HFL260">
        <v>0.63</v>
      </c>
      <c r="HFM260">
        <v>0.63</v>
      </c>
      <c r="HFN260">
        <v>0.63</v>
      </c>
      <c r="HFO260">
        <v>0.63</v>
      </c>
      <c r="HFP260">
        <v>0.63</v>
      </c>
      <c r="HFQ260">
        <v>0.63</v>
      </c>
      <c r="HFR260">
        <v>0.63</v>
      </c>
      <c r="HFS260">
        <v>0.63</v>
      </c>
      <c r="HFT260">
        <v>0.63</v>
      </c>
      <c r="HFU260">
        <v>0.63</v>
      </c>
      <c r="HFV260">
        <v>0.63</v>
      </c>
      <c r="HFW260">
        <v>0.63</v>
      </c>
      <c r="HFX260">
        <v>0.63</v>
      </c>
      <c r="HFY260">
        <v>0.63</v>
      </c>
      <c r="HFZ260">
        <v>0.63</v>
      </c>
      <c r="HGA260">
        <v>0.63</v>
      </c>
      <c r="HGB260">
        <v>0.63</v>
      </c>
      <c r="HGC260">
        <v>0.63</v>
      </c>
      <c r="HGD260">
        <v>0.63</v>
      </c>
      <c r="HGE260">
        <v>0.63</v>
      </c>
      <c r="HGF260">
        <v>0.63</v>
      </c>
      <c r="HGG260">
        <v>0.63</v>
      </c>
      <c r="HGH260">
        <v>0.63</v>
      </c>
      <c r="HGI260">
        <v>0.63</v>
      </c>
      <c r="HGJ260">
        <v>0.63</v>
      </c>
      <c r="HGK260">
        <v>0.63</v>
      </c>
      <c r="HGL260">
        <v>0.63</v>
      </c>
      <c r="HGM260">
        <v>0.63</v>
      </c>
      <c r="HGN260">
        <v>0.63</v>
      </c>
      <c r="HGO260">
        <v>0.63</v>
      </c>
      <c r="HGP260">
        <v>0.63</v>
      </c>
      <c r="HGQ260">
        <v>0.63</v>
      </c>
      <c r="HGR260">
        <v>0.63</v>
      </c>
      <c r="HGS260">
        <v>0.63</v>
      </c>
      <c r="HGT260">
        <v>0.63</v>
      </c>
      <c r="HGU260">
        <v>0.63</v>
      </c>
      <c r="HGV260">
        <v>0.63</v>
      </c>
      <c r="HGW260">
        <v>0.63</v>
      </c>
      <c r="HGX260">
        <v>0.63</v>
      </c>
      <c r="HGY260">
        <v>0.63</v>
      </c>
      <c r="HGZ260">
        <v>0.63</v>
      </c>
      <c r="HHA260">
        <v>0.63</v>
      </c>
      <c r="HHB260">
        <v>0.63</v>
      </c>
      <c r="HHC260">
        <v>0.63</v>
      </c>
      <c r="HHD260">
        <v>0.63</v>
      </c>
      <c r="HHE260">
        <v>0.63</v>
      </c>
      <c r="HHF260">
        <v>0.63</v>
      </c>
      <c r="HHG260">
        <v>0.63</v>
      </c>
      <c r="HHH260">
        <v>0.63</v>
      </c>
      <c r="HHI260">
        <v>0.63</v>
      </c>
      <c r="HHJ260">
        <v>0.63</v>
      </c>
      <c r="HHK260">
        <v>0.63</v>
      </c>
      <c r="HHL260">
        <v>0.63</v>
      </c>
      <c r="HHM260">
        <v>0.63</v>
      </c>
      <c r="HHN260">
        <v>0.63</v>
      </c>
      <c r="HHO260">
        <v>0.63</v>
      </c>
      <c r="HHP260">
        <v>0.63</v>
      </c>
      <c r="HHQ260">
        <v>0.63</v>
      </c>
      <c r="HHR260">
        <v>0.63</v>
      </c>
      <c r="HHS260">
        <v>0.63</v>
      </c>
      <c r="HHT260">
        <v>0.63</v>
      </c>
      <c r="HHU260">
        <v>0.63</v>
      </c>
      <c r="HHV260">
        <v>0.63</v>
      </c>
      <c r="HHW260">
        <v>0.63</v>
      </c>
      <c r="HHX260">
        <v>0.63</v>
      </c>
      <c r="HHY260">
        <v>0.63</v>
      </c>
      <c r="HHZ260">
        <v>0.63</v>
      </c>
      <c r="HIA260">
        <v>0.63</v>
      </c>
      <c r="HIB260">
        <v>0.63</v>
      </c>
      <c r="HIC260">
        <v>0.63</v>
      </c>
      <c r="HID260">
        <v>0.63</v>
      </c>
      <c r="HIE260">
        <v>0.63</v>
      </c>
      <c r="HIF260">
        <v>0.63</v>
      </c>
      <c r="HIG260">
        <v>0.63</v>
      </c>
      <c r="HIH260">
        <v>0.63</v>
      </c>
      <c r="HII260">
        <v>0.63</v>
      </c>
      <c r="HIJ260">
        <v>0.63</v>
      </c>
      <c r="HIK260">
        <v>0.63</v>
      </c>
      <c r="HIL260">
        <v>0.63</v>
      </c>
      <c r="HIM260">
        <v>0.63</v>
      </c>
      <c r="HIN260">
        <v>0.63</v>
      </c>
      <c r="HIO260">
        <v>0.63</v>
      </c>
      <c r="HIP260">
        <v>0.63</v>
      </c>
      <c r="HIQ260">
        <v>0.63</v>
      </c>
      <c r="HIR260">
        <v>0.63</v>
      </c>
      <c r="HIS260">
        <v>0.63</v>
      </c>
      <c r="HIT260">
        <v>0.63</v>
      </c>
      <c r="HIU260">
        <v>0.63</v>
      </c>
      <c r="HIV260">
        <v>0.63</v>
      </c>
      <c r="HIW260">
        <v>0.63</v>
      </c>
      <c r="HIX260">
        <v>0.63</v>
      </c>
      <c r="HIY260">
        <v>0.63</v>
      </c>
      <c r="HIZ260">
        <v>0.63</v>
      </c>
      <c r="HJA260">
        <v>0.63</v>
      </c>
      <c r="HJB260">
        <v>0.63</v>
      </c>
      <c r="HJC260">
        <v>0.63</v>
      </c>
      <c r="HJD260">
        <v>0.63</v>
      </c>
      <c r="HJE260">
        <v>0.63</v>
      </c>
      <c r="HJF260">
        <v>0.63</v>
      </c>
      <c r="HJG260">
        <v>0.63</v>
      </c>
      <c r="HJH260">
        <v>0.63</v>
      </c>
      <c r="HJI260">
        <v>0.63</v>
      </c>
      <c r="HJJ260">
        <v>0.63</v>
      </c>
      <c r="HJK260">
        <v>0.63</v>
      </c>
      <c r="HJL260">
        <v>0.63</v>
      </c>
      <c r="HJM260">
        <v>0.63</v>
      </c>
      <c r="HJN260">
        <v>0.63</v>
      </c>
      <c r="HJO260">
        <v>0.63</v>
      </c>
      <c r="HJP260">
        <v>0.63</v>
      </c>
      <c r="HJQ260">
        <v>0.63</v>
      </c>
      <c r="HJR260">
        <v>0.63</v>
      </c>
      <c r="HJS260">
        <v>0.63</v>
      </c>
      <c r="HJT260">
        <v>0.63</v>
      </c>
      <c r="HJU260">
        <v>0.63</v>
      </c>
      <c r="HJV260">
        <v>0.63</v>
      </c>
      <c r="HJW260">
        <v>0.63</v>
      </c>
      <c r="HJX260">
        <v>0.63</v>
      </c>
      <c r="HJY260">
        <v>0.63</v>
      </c>
      <c r="HJZ260">
        <v>0.63</v>
      </c>
      <c r="HKA260">
        <v>0.63</v>
      </c>
      <c r="HKB260">
        <v>0.63</v>
      </c>
      <c r="HKC260">
        <v>0.63</v>
      </c>
      <c r="HKD260">
        <v>0.63</v>
      </c>
      <c r="HKE260">
        <v>0.63</v>
      </c>
      <c r="HKF260">
        <v>0.63</v>
      </c>
      <c r="HKG260">
        <v>0.63</v>
      </c>
      <c r="HKH260">
        <v>0.63</v>
      </c>
      <c r="HKI260">
        <v>0.63</v>
      </c>
      <c r="HKJ260">
        <v>0.63</v>
      </c>
      <c r="HKK260">
        <v>0.63</v>
      </c>
      <c r="HKL260">
        <v>0.63</v>
      </c>
      <c r="HKM260">
        <v>0.63</v>
      </c>
      <c r="HKN260">
        <v>0.63</v>
      </c>
      <c r="HKO260">
        <v>0.63</v>
      </c>
      <c r="HKP260">
        <v>0.63</v>
      </c>
      <c r="HKQ260">
        <v>0.63</v>
      </c>
      <c r="HKR260">
        <v>0.63</v>
      </c>
      <c r="HKS260">
        <v>0.63</v>
      </c>
      <c r="HKT260">
        <v>0.63</v>
      </c>
      <c r="HKU260">
        <v>0.63</v>
      </c>
      <c r="HKV260">
        <v>0.63</v>
      </c>
      <c r="HKW260">
        <v>0.63</v>
      </c>
      <c r="HKX260">
        <v>0.63</v>
      </c>
      <c r="HKY260">
        <v>0.63</v>
      </c>
      <c r="HKZ260">
        <v>0.63</v>
      </c>
      <c r="HLA260">
        <v>0.63</v>
      </c>
      <c r="HLB260">
        <v>0.63</v>
      </c>
      <c r="HLC260">
        <v>0.63</v>
      </c>
      <c r="HLD260">
        <v>0.63</v>
      </c>
      <c r="HLE260">
        <v>0.63</v>
      </c>
      <c r="HLF260">
        <v>0.63</v>
      </c>
      <c r="HLG260">
        <v>0.63</v>
      </c>
      <c r="HLH260">
        <v>0.63</v>
      </c>
      <c r="HLI260">
        <v>0.63</v>
      </c>
      <c r="HLJ260">
        <v>0.63</v>
      </c>
      <c r="HLK260">
        <v>0.63</v>
      </c>
      <c r="HLL260">
        <v>0.63</v>
      </c>
      <c r="HLM260">
        <v>0.63</v>
      </c>
      <c r="HLN260">
        <v>0.63</v>
      </c>
      <c r="HLO260">
        <v>0.63</v>
      </c>
      <c r="HLP260">
        <v>0.63</v>
      </c>
      <c r="HLQ260">
        <v>0.63</v>
      </c>
      <c r="HLR260">
        <v>0.63</v>
      </c>
      <c r="HLS260">
        <v>0.63</v>
      </c>
      <c r="HLT260">
        <v>0.63</v>
      </c>
      <c r="HLU260">
        <v>0.63</v>
      </c>
      <c r="HLV260">
        <v>0.63</v>
      </c>
      <c r="HLW260">
        <v>0.63</v>
      </c>
      <c r="HLX260">
        <v>0.63</v>
      </c>
      <c r="HLY260">
        <v>0.63</v>
      </c>
      <c r="HLZ260">
        <v>0.63</v>
      </c>
      <c r="HMA260">
        <v>0.63</v>
      </c>
      <c r="HMB260">
        <v>0.63</v>
      </c>
      <c r="HMC260">
        <v>0.63</v>
      </c>
      <c r="HMD260">
        <v>0.63</v>
      </c>
      <c r="HME260">
        <v>0.63</v>
      </c>
      <c r="HMF260">
        <v>0.63</v>
      </c>
      <c r="HMG260">
        <v>0.63</v>
      </c>
      <c r="HMH260">
        <v>0.63</v>
      </c>
      <c r="HMI260">
        <v>0.63</v>
      </c>
      <c r="HMJ260">
        <v>0.63</v>
      </c>
      <c r="HMK260">
        <v>0.63</v>
      </c>
      <c r="HML260">
        <v>0.63</v>
      </c>
      <c r="HMM260">
        <v>0.63</v>
      </c>
      <c r="HMN260">
        <v>0.63</v>
      </c>
      <c r="HMO260">
        <v>0.63</v>
      </c>
      <c r="HMP260">
        <v>0.63</v>
      </c>
      <c r="HMQ260">
        <v>0.63</v>
      </c>
      <c r="HMR260">
        <v>0.63</v>
      </c>
      <c r="HMS260">
        <v>0.63</v>
      </c>
      <c r="HMT260">
        <v>0.63</v>
      </c>
      <c r="HMU260">
        <v>0.63</v>
      </c>
      <c r="HMV260">
        <v>0.63</v>
      </c>
      <c r="HMW260">
        <v>0.63</v>
      </c>
      <c r="HMX260">
        <v>0.63</v>
      </c>
      <c r="HMY260">
        <v>0.63</v>
      </c>
      <c r="HMZ260">
        <v>0.63</v>
      </c>
      <c r="HNA260">
        <v>0.63</v>
      </c>
      <c r="HNB260">
        <v>0.63</v>
      </c>
      <c r="HNC260">
        <v>0.63</v>
      </c>
      <c r="HND260">
        <v>0.63</v>
      </c>
      <c r="HNE260">
        <v>0.63</v>
      </c>
      <c r="HNF260">
        <v>0.63</v>
      </c>
      <c r="HNG260">
        <v>0.63</v>
      </c>
      <c r="HNH260">
        <v>0.63</v>
      </c>
      <c r="HNI260">
        <v>0.63</v>
      </c>
      <c r="HNJ260">
        <v>0.63</v>
      </c>
      <c r="HNK260">
        <v>0.63</v>
      </c>
      <c r="HNL260">
        <v>0.63</v>
      </c>
      <c r="HNM260">
        <v>0.63</v>
      </c>
      <c r="HNN260">
        <v>0.63</v>
      </c>
      <c r="HNO260">
        <v>0.63</v>
      </c>
      <c r="HNP260">
        <v>0.63</v>
      </c>
      <c r="HNQ260">
        <v>0.63</v>
      </c>
      <c r="HNR260">
        <v>0.63</v>
      </c>
      <c r="HNS260">
        <v>0.63</v>
      </c>
      <c r="HNT260">
        <v>0.63</v>
      </c>
      <c r="HNU260">
        <v>0.63</v>
      </c>
      <c r="HNV260">
        <v>0.63</v>
      </c>
      <c r="HNW260">
        <v>0.63</v>
      </c>
      <c r="HNX260">
        <v>0.63</v>
      </c>
      <c r="HNY260">
        <v>0.63</v>
      </c>
      <c r="HNZ260">
        <v>0.63</v>
      </c>
      <c r="HOA260">
        <v>0.63</v>
      </c>
      <c r="HOB260">
        <v>0.63</v>
      </c>
      <c r="HOC260">
        <v>0.63</v>
      </c>
      <c r="HOD260">
        <v>0.63</v>
      </c>
      <c r="HOE260">
        <v>0.63</v>
      </c>
      <c r="HOF260">
        <v>0.63</v>
      </c>
      <c r="HOG260">
        <v>0.63</v>
      </c>
      <c r="HOH260">
        <v>0.63</v>
      </c>
      <c r="HOI260">
        <v>0.63</v>
      </c>
      <c r="HOJ260">
        <v>0.63</v>
      </c>
      <c r="HOK260">
        <v>0.63</v>
      </c>
      <c r="HOL260">
        <v>0.63</v>
      </c>
      <c r="HOM260">
        <v>0.63</v>
      </c>
      <c r="HON260">
        <v>0.63</v>
      </c>
      <c r="HOO260">
        <v>0.63</v>
      </c>
      <c r="HOP260">
        <v>0.63</v>
      </c>
      <c r="HOQ260">
        <v>0.63</v>
      </c>
      <c r="HOR260">
        <v>0.63</v>
      </c>
      <c r="HOS260">
        <v>0.63</v>
      </c>
      <c r="HOT260">
        <v>0.63</v>
      </c>
      <c r="HOU260">
        <v>0.63</v>
      </c>
      <c r="HOV260">
        <v>0.63</v>
      </c>
      <c r="HOW260">
        <v>0.63</v>
      </c>
      <c r="HOX260">
        <v>0.63</v>
      </c>
      <c r="HOY260">
        <v>0.63</v>
      </c>
      <c r="HOZ260">
        <v>0.63</v>
      </c>
      <c r="HPA260">
        <v>0.63</v>
      </c>
      <c r="HPB260">
        <v>0.63</v>
      </c>
      <c r="HPC260">
        <v>0.63</v>
      </c>
      <c r="HPD260">
        <v>0.63</v>
      </c>
      <c r="HPE260">
        <v>0.63</v>
      </c>
      <c r="HPF260">
        <v>0.63</v>
      </c>
      <c r="HPG260">
        <v>0.63</v>
      </c>
      <c r="HPH260">
        <v>0.63</v>
      </c>
      <c r="HPI260">
        <v>0.63</v>
      </c>
      <c r="HPJ260">
        <v>0.63</v>
      </c>
      <c r="HPK260">
        <v>0.63</v>
      </c>
      <c r="HPL260">
        <v>0.63</v>
      </c>
      <c r="HPM260">
        <v>0.63</v>
      </c>
      <c r="HPN260">
        <v>0.63</v>
      </c>
      <c r="HPO260">
        <v>0.63</v>
      </c>
      <c r="HPP260">
        <v>0.63</v>
      </c>
      <c r="HPQ260">
        <v>0.63</v>
      </c>
      <c r="HPR260">
        <v>0.63</v>
      </c>
      <c r="HPS260">
        <v>0.63</v>
      </c>
      <c r="HPT260">
        <v>0.63</v>
      </c>
      <c r="HPU260">
        <v>0.63</v>
      </c>
      <c r="HPV260">
        <v>0.63</v>
      </c>
      <c r="HPW260">
        <v>0.63</v>
      </c>
      <c r="HPX260">
        <v>0.63</v>
      </c>
      <c r="HPY260">
        <v>0.63</v>
      </c>
      <c r="HPZ260">
        <v>0.63</v>
      </c>
      <c r="HQA260">
        <v>0.63</v>
      </c>
      <c r="HQB260">
        <v>0.63</v>
      </c>
      <c r="HQC260">
        <v>0.63</v>
      </c>
      <c r="HQD260">
        <v>0.63</v>
      </c>
      <c r="HQE260">
        <v>0.63</v>
      </c>
      <c r="HQF260">
        <v>0.63</v>
      </c>
      <c r="HQG260">
        <v>0.63</v>
      </c>
      <c r="HQH260">
        <v>0.63</v>
      </c>
      <c r="HQI260">
        <v>0.63</v>
      </c>
      <c r="HQJ260">
        <v>0.63</v>
      </c>
      <c r="HQK260">
        <v>0.63</v>
      </c>
      <c r="HQL260">
        <v>0.63</v>
      </c>
      <c r="HQM260">
        <v>0.63</v>
      </c>
      <c r="HQN260">
        <v>0.63</v>
      </c>
      <c r="HQO260">
        <v>0.63</v>
      </c>
      <c r="HQP260">
        <v>0.63</v>
      </c>
      <c r="HQQ260">
        <v>0.63</v>
      </c>
      <c r="HQR260">
        <v>0.63</v>
      </c>
      <c r="HQS260">
        <v>0.63</v>
      </c>
      <c r="HQT260">
        <v>0.63</v>
      </c>
      <c r="HQU260">
        <v>0.63</v>
      </c>
      <c r="HQV260">
        <v>0.63</v>
      </c>
      <c r="HQW260">
        <v>0.63</v>
      </c>
      <c r="HQX260">
        <v>0.63</v>
      </c>
      <c r="HQY260">
        <v>0.63</v>
      </c>
      <c r="HQZ260">
        <v>0.63</v>
      </c>
      <c r="HRA260">
        <v>0.63</v>
      </c>
      <c r="HRB260">
        <v>0.63</v>
      </c>
      <c r="HRC260">
        <v>0.63</v>
      </c>
      <c r="HRD260">
        <v>0.63</v>
      </c>
      <c r="HRE260">
        <v>0.63</v>
      </c>
      <c r="HRF260">
        <v>0.63</v>
      </c>
      <c r="HRG260">
        <v>0.63</v>
      </c>
      <c r="HRH260">
        <v>0.63</v>
      </c>
      <c r="HRI260">
        <v>0.63</v>
      </c>
      <c r="HRJ260">
        <v>0.63</v>
      </c>
      <c r="HRK260">
        <v>0.63</v>
      </c>
      <c r="HRL260">
        <v>0.63</v>
      </c>
      <c r="HRM260">
        <v>0.63</v>
      </c>
      <c r="HRN260">
        <v>0.63</v>
      </c>
      <c r="HRO260">
        <v>0.63</v>
      </c>
      <c r="HRP260">
        <v>0.63</v>
      </c>
      <c r="HRQ260">
        <v>0.63</v>
      </c>
      <c r="HRR260">
        <v>0.63</v>
      </c>
      <c r="HRS260">
        <v>0.63</v>
      </c>
      <c r="HRT260">
        <v>0.63</v>
      </c>
      <c r="HRU260">
        <v>0.63</v>
      </c>
      <c r="HRV260">
        <v>0.63</v>
      </c>
      <c r="HRW260">
        <v>0.63</v>
      </c>
      <c r="HRX260">
        <v>0.63</v>
      </c>
      <c r="HRY260">
        <v>0.63</v>
      </c>
      <c r="HRZ260">
        <v>0.63</v>
      </c>
      <c r="HSA260">
        <v>0.63</v>
      </c>
      <c r="HSB260">
        <v>0.63</v>
      </c>
      <c r="HSC260">
        <v>0.63</v>
      </c>
      <c r="HSD260">
        <v>0.63</v>
      </c>
      <c r="HSE260">
        <v>0.63</v>
      </c>
      <c r="HSF260">
        <v>0.63</v>
      </c>
      <c r="HSG260">
        <v>0.63</v>
      </c>
      <c r="HSH260">
        <v>0.63</v>
      </c>
      <c r="HSI260">
        <v>0.63</v>
      </c>
      <c r="HSJ260">
        <v>0.63</v>
      </c>
      <c r="HSK260">
        <v>0.63</v>
      </c>
      <c r="HSL260">
        <v>0.63</v>
      </c>
      <c r="HSM260">
        <v>0.63</v>
      </c>
      <c r="HSN260">
        <v>0.63</v>
      </c>
      <c r="HSO260">
        <v>0.63</v>
      </c>
      <c r="HSP260">
        <v>0.63</v>
      </c>
      <c r="HSQ260">
        <v>0.63</v>
      </c>
      <c r="HSR260">
        <v>0.63</v>
      </c>
      <c r="HSS260">
        <v>0.63</v>
      </c>
      <c r="HST260">
        <v>0.63</v>
      </c>
      <c r="HSU260">
        <v>0.63</v>
      </c>
      <c r="HSV260">
        <v>0.63</v>
      </c>
      <c r="HSW260">
        <v>0.63</v>
      </c>
      <c r="HSX260">
        <v>0.63</v>
      </c>
      <c r="HSY260">
        <v>0.63</v>
      </c>
      <c r="HSZ260">
        <v>0.63</v>
      </c>
      <c r="HTA260">
        <v>0.63</v>
      </c>
      <c r="HTB260">
        <v>0.63</v>
      </c>
      <c r="HTC260">
        <v>0.63</v>
      </c>
      <c r="HTD260">
        <v>0.63</v>
      </c>
      <c r="HTE260">
        <v>0.63</v>
      </c>
      <c r="HTF260">
        <v>0.63</v>
      </c>
      <c r="HTG260">
        <v>0.63</v>
      </c>
      <c r="HTH260">
        <v>0.63</v>
      </c>
      <c r="HTI260">
        <v>0.63</v>
      </c>
      <c r="HTJ260">
        <v>0.63</v>
      </c>
      <c r="HTK260">
        <v>0.63</v>
      </c>
      <c r="HTL260">
        <v>0.63</v>
      </c>
      <c r="HTM260">
        <v>0.63</v>
      </c>
      <c r="HTN260">
        <v>0.63</v>
      </c>
      <c r="HTO260">
        <v>0.63</v>
      </c>
      <c r="HTP260">
        <v>0.63</v>
      </c>
      <c r="HTQ260">
        <v>0.63</v>
      </c>
      <c r="HTR260">
        <v>0.63</v>
      </c>
      <c r="HTS260">
        <v>0.63</v>
      </c>
      <c r="HTT260">
        <v>0.63</v>
      </c>
      <c r="HTU260">
        <v>0.63</v>
      </c>
      <c r="HTV260">
        <v>0.63</v>
      </c>
      <c r="HTW260">
        <v>0.63</v>
      </c>
      <c r="HTX260">
        <v>0.63</v>
      </c>
      <c r="HTY260">
        <v>0.63</v>
      </c>
      <c r="HTZ260">
        <v>0.63</v>
      </c>
      <c r="HUA260">
        <v>0.63</v>
      </c>
      <c r="HUB260">
        <v>0.63</v>
      </c>
      <c r="HUC260">
        <v>0.63</v>
      </c>
      <c r="HUD260">
        <v>0.63</v>
      </c>
      <c r="HUE260">
        <v>0.63</v>
      </c>
      <c r="HUF260">
        <v>0.63</v>
      </c>
      <c r="HUG260">
        <v>0.63</v>
      </c>
      <c r="HUH260">
        <v>0.63</v>
      </c>
      <c r="HUI260">
        <v>0.63</v>
      </c>
      <c r="HUJ260">
        <v>0.63</v>
      </c>
      <c r="HUK260">
        <v>0.63</v>
      </c>
      <c r="HUL260">
        <v>0.63</v>
      </c>
      <c r="HUM260">
        <v>0.63</v>
      </c>
      <c r="HUN260">
        <v>0.63</v>
      </c>
      <c r="HUO260">
        <v>0.63</v>
      </c>
      <c r="HUP260">
        <v>0.63</v>
      </c>
      <c r="HUQ260">
        <v>0.63</v>
      </c>
      <c r="HUR260">
        <v>0.63</v>
      </c>
      <c r="HUS260">
        <v>0.63</v>
      </c>
      <c r="HUT260">
        <v>0.63</v>
      </c>
      <c r="HUU260">
        <v>0.63</v>
      </c>
      <c r="HUV260">
        <v>0.63</v>
      </c>
      <c r="HUW260">
        <v>0.63</v>
      </c>
      <c r="HUX260">
        <v>0.63</v>
      </c>
      <c r="HUY260">
        <v>0.63</v>
      </c>
      <c r="HUZ260">
        <v>0.63</v>
      </c>
      <c r="HVA260">
        <v>0.63</v>
      </c>
      <c r="HVB260">
        <v>0.63</v>
      </c>
      <c r="HVC260">
        <v>0.63</v>
      </c>
      <c r="HVD260">
        <v>0.63</v>
      </c>
      <c r="HVE260">
        <v>0.63</v>
      </c>
      <c r="HVF260">
        <v>0.63</v>
      </c>
      <c r="HVG260">
        <v>0.63</v>
      </c>
      <c r="HVH260">
        <v>0.63</v>
      </c>
      <c r="HVI260">
        <v>0.63</v>
      </c>
      <c r="HVJ260">
        <v>0.63</v>
      </c>
      <c r="HVK260">
        <v>0.63</v>
      </c>
      <c r="HVL260">
        <v>0.63</v>
      </c>
      <c r="HVM260">
        <v>0.63</v>
      </c>
      <c r="HVN260">
        <v>0.63</v>
      </c>
      <c r="HVO260">
        <v>0.63</v>
      </c>
      <c r="HVP260">
        <v>0.63</v>
      </c>
      <c r="HVQ260">
        <v>0.63</v>
      </c>
      <c r="HVR260">
        <v>0.63</v>
      </c>
      <c r="HVS260">
        <v>0.63</v>
      </c>
      <c r="HVT260">
        <v>0.63</v>
      </c>
      <c r="HVU260">
        <v>0.63</v>
      </c>
      <c r="HVV260">
        <v>0.63</v>
      </c>
      <c r="HVW260">
        <v>0.63</v>
      </c>
      <c r="HVX260">
        <v>0.63</v>
      </c>
      <c r="HVY260">
        <v>0.63</v>
      </c>
      <c r="HVZ260">
        <v>0.63</v>
      </c>
      <c r="HWA260">
        <v>0.63</v>
      </c>
      <c r="HWB260">
        <v>0.63</v>
      </c>
      <c r="HWC260">
        <v>0.63</v>
      </c>
      <c r="HWD260">
        <v>0.63</v>
      </c>
      <c r="HWE260">
        <v>0.63</v>
      </c>
      <c r="HWF260">
        <v>0.63</v>
      </c>
      <c r="HWG260">
        <v>0.63</v>
      </c>
      <c r="HWH260">
        <v>0.63</v>
      </c>
      <c r="HWI260">
        <v>0.63</v>
      </c>
      <c r="HWJ260">
        <v>0.63</v>
      </c>
      <c r="HWK260">
        <v>0.63</v>
      </c>
      <c r="HWL260">
        <v>0.63</v>
      </c>
      <c r="HWM260">
        <v>0.63</v>
      </c>
      <c r="HWN260">
        <v>0.63</v>
      </c>
      <c r="HWO260">
        <v>0.63</v>
      </c>
      <c r="HWP260">
        <v>0.63</v>
      </c>
      <c r="HWQ260">
        <v>0.63</v>
      </c>
      <c r="HWR260">
        <v>0.63</v>
      </c>
      <c r="HWS260">
        <v>0.63</v>
      </c>
      <c r="HWT260">
        <v>0.63</v>
      </c>
      <c r="HWU260">
        <v>0.63</v>
      </c>
      <c r="HWV260">
        <v>0.63</v>
      </c>
      <c r="HWW260">
        <v>0.63</v>
      </c>
      <c r="HWX260">
        <v>0.63</v>
      </c>
      <c r="HWY260">
        <v>0.63</v>
      </c>
      <c r="HWZ260">
        <v>0.63</v>
      </c>
      <c r="HXA260">
        <v>0.63</v>
      </c>
      <c r="HXB260">
        <v>0.63</v>
      </c>
      <c r="HXC260">
        <v>0.63</v>
      </c>
      <c r="HXD260">
        <v>0.63</v>
      </c>
      <c r="HXE260">
        <v>0.63</v>
      </c>
      <c r="HXF260">
        <v>0.63</v>
      </c>
      <c r="HXG260">
        <v>0.63</v>
      </c>
      <c r="HXH260">
        <v>0.63</v>
      </c>
      <c r="HXI260">
        <v>0.63</v>
      </c>
      <c r="HXJ260">
        <v>0.63</v>
      </c>
      <c r="HXK260">
        <v>0.63</v>
      </c>
      <c r="HXL260">
        <v>0.63</v>
      </c>
      <c r="HXM260">
        <v>0.63</v>
      </c>
      <c r="HXN260">
        <v>0.63</v>
      </c>
      <c r="HXO260">
        <v>0.63</v>
      </c>
      <c r="HXP260">
        <v>0.63</v>
      </c>
      <c r="HXQ260">
        <v>0.63</v>
      </c>
      <c r="HXR260">
        <v>0.63</v>
      </c>
      <c r="HXS260">
        <v>0.63</v>
      </c>
      <c r="HXT260">
        <v>0.63</v>
      </c>
      <c r="HXU260">
        <v>0.63</v>
      </c>
      <c r="HXV260">
        <v>0.63</v>
      </c>
      <c r="HXW260">
        <v>0.63</v>
      </c>
      <c r="HXX260">
        <v>0.63</v>
      </c>
      <c r="HXY260">
        <v>0.63</v>
      </c>
      <c r="HXZ260">
        <v>0.63</v>
      </c>
      <c r="HYA260">
        <v>0.63</v>
      </c>
      <c r="HYB260">
        <v>0.63</v>
      </c>
      <c r="HYC260">
        <v>0.63</v>
      </c>
      <c r="HYD260">
        <v>0.63</v>
      </c>
      <c r="HYE260">
        <v>0.63</v>
      </c>
      <c r="HYF260">
        <v>0.63</v>
      </c>
      <c r="HYG260">
        <v>0.63</v>
      </c>
      <c r="HYH260">
        <v>0.63</v>
      </c>
      <c r="HYI260">
        <v>0.63</v>
      </c>
      <c r="HYJ260">
        <v>0.63</v>
      </c>
      <c r="HYK260">
        <v>0.63</v>
      </c>
      <c r="HYL260">
        <v>0.63</v>
      </c>
      <c r="HYM260">
        <v>0.63</v>
      </c>
      <c r="HYN260">
        <v>0.63</v>
      </c>
      <c r="HYO260">
        <v>0.63</v>
      </c>
      <c r="HYP260">
        <v>0.63</v>
      </c>
      <c r="HYQ260">
        <v>0.63</v>
      </c>
      <c r="HYR260">
        <v>0.63</v>
      </c>
      <c r="HYS260">
        <v>0.63</v>
      </c>
      <c r="HYT260">
        <v>0.63</v>
      </c>
      <c r="HYU260">
        <v>0.63</v>
      </c>
      <c r="HYV260">
        <v>0.63</v>
      </c>
      <c r="HYW260">
        <v>0.63</v>
      </c>
      <c r="HYX260">
        <v>0.63</v>
      </c>
      <c r="HYY260">
        <v>0.63</v>
      </c>
      <c r="HYZ260">
        <v>0.63</v>
      </c>
      <c r="HZA260">
        <v>0.63</v>
      </c>
      <c r="HZB260">
        <v>0.63</v>
      </c>
      <c r="HZC260">
        <v>0.63</v>
      </c>
      <c r="HZD260">
        <v>0.63</v>
      </c>
      <c r="HZE260">
        <v>0.63</v>
      </c>
      <c r="HZF260">
        <v>0.63</v>
      </c>
      <c r="HZG260">
        <v>0.63</v>
      </c>
      <c r="HZH260">
        <v>0.63</v>
      </c>
      <c r="HZI260">
        <v>0.63</v>
      </c>
      <c r="HZJ260">
        <v>0.63</v>
      </c>
      <c r="HZK260">
        <v>0.63</v>
      </c>
      <c r="HZL260">
        <v>0.63</v>
      </c>
      <c r="HZM260">
        <v>0.63</v>
      </c>
      <c r="HZN260">
        <v>0.63</v>
      </c>
      <c r="HZO260">
        <v>0.63</v>
      </c>
      <c r="HZP260">
        <v>0.63</v>
      </c>
      <c r="HZQ260">
        <v>0.63</v>
      </c>
      <c r="HZR260">
        <v>0.63</v>
      </c>
      <c r="HZS260">
        <v>0.63</v>
      </c>
      <c r="HZT260">
        <v>0.63</v>
      </c>
      <c r="HZU260">
        <v>0.63</v>
      </c>
      <c r="HZV260">
        <v>0.63</v>
      </c>
      <c r="HZW260">
        <v>0.63</v>
      </c>
      <c r="HZX260">
        <v>0.63</v>
      </c>
      <c r="HZY260">
        <v>0.63</v>
      </c>
      <c r="HZZ260">
        <v>0.63</v>
      </c>
      <c r="IAA260">
        <v>0.63</v>
      </c>
      <c r="IAB260">
        <v>0.63</v>
      </c>
      <c r="IAC260">
        <v>0.63</v>
      </c>
      <c r="IAD260">
        <v>0.63</v>
      </c>
      <c r="IAE260">
        <v>0.63</v>
      </c>
      <c r="IAF260">
        <v>0.63</v>
      </c>
      <c r="IAG260">
        <v>0.63</v>
      </c>
      <c r="IAH260">
        <v>0.63</v>
      </c>
      <c r="IAI260">
        <v>0.63</v>
      </c>
      <c r="IAJ260">
        <v>0.63</v>
      </c>
      <c r="IAK260">
        <v>0.63</v>
      </c>
      <c r="IAL260">
        <v>0.63</v>
      </c>
      <c r="IAM260">
        <v>0.63</v>
      </c>
      <c r="IAN260">
        <v>0.63</v>
      </c>
      <c r="IAO260">
        <v>0.63</v>
      </c>
      <c r="IAP260">
        <v>0.63</v>
      </c>
      <c r="IAQ260">
        <v>0.63</v>
      </c>
      <c r="IAR260">
        <v>0.63</v>
      </c>
      <c r="IAS260">
        <v>0.63</v>
      </c>
      <c r="IAT260">
        <v>0.63</v>
      </c>
      <c r="IAU260">
        <v>0.63</v>
      </c>
      <c r="IAV260">
        <v>0.63</v>
      </c>
      <c r="IAW260">
        <v>0.63</v>
      </c>
      <c r="IAX260">
        <v>0.63</v>
      </c>
      <c r="IAY260">
        <v>0.63</v>
      </c>
      <c r="IAZ260">
        <v>0.63</v>
      </c>
      <c r="IBA260">
        <v>0.63</v>
      </c>
      <c r="IBB260">
        <v>0.63</v>
      </c>
      <c r="IBC260">
        <v>0.63</v>
      </c>
      <c r="IBD260">
        <v>0.63</v>
      </c>
      <c r="IBE260">
        <v>0.63</v>
      </c>
      <c r="IBF260">
        <v>0.63</v>
      </c>
      <c r="IBG260">
        <v>0.63</v>
      </c>
      <c r="IBH260">
        <v>0.63</v>
      </c>
      <c r="IBI260">
        <v>0.63</v>
      </c>
      <c r="IBJ260">
        <v>0.63</v>
      </c>
      <c r="IBK260">
        <v>0.63</v>
      </c>
      <c r="IBL260">
        <v>0.63</v>
      </c>
      <c r="IBM260">
        <v>0.63</v>
      </c>
      <c r="IBN260">
        <v>0.63</v>
      </c>
      <c r="IBO260">
        <v>0.63</v>
      </c>
      <c r="IBP260">
        <v>0.63</v>
      </c>
      <c r="IBQ260">
        <v>0.63</v>
      </c>
      <c r="IBR260">
        <v>0.63</v>
      </c>
      <c r="IBS260">
        <v>0.63</v>
      </c>
      <c r="IBT260">
        <v>0.63</v>
      </c>
      <c r="IBU260">
        <v>0.63</v>
      </c>
      <c r="IBV260">
        <v>0.63</v>
      </c>
      <c r="IBW260">
        <v>0.63</v>
      </c>
      <c r="IBX260">
        <v>0.63</v>
      </c>
      <c r="IBY260">
        <v>0.63</v>
      </c>
      <c r="IBZ260">
        <v>0.63</v>
      </c>
      <c r="ICA260">
        <v>0.63</v>
      </c>
      <c r="ICB260">
        <v>0.63</v>
      </c>
      <c r="ICC260">
        <v>0.63</v>
      </c>
      <c r="ICD260">
        <v>0.63</v>
      </c>
      <c r="ICE260">
        <v>0.63</v>
      </c>
      <c r="ICF260">
        <v>0.63</v>
      </c>
      <c r="ICG260">
        <v>0.63</v>
      </c>
      <c r="ICH260">
        <v>0.63</v>
      </c>
      <c r="ICI260">
        <v>0.63</v>
      </c>
      <c r="ICJ260">
        <v>0.63</v>
      </c>
      <c r="ICK260">
        <v>0.63</v>
      </c>
      <c r="ICL260">
        <v>0.63</v>
      </c>
      <c r="ICM260">
        <v>0.63</v>
      </c>
      <c r="ICN260">
        <v>0.63</v>
      </c>
      <c r="ICO260">
        <v>0.63</v>
      </c>
      <c r="ICP260">
        <v>0.63</v>
      </c>
      <c r="ICQ260">
        <v>0.63</v>
      </c>
      <c r="ICR260">
        <v>0.63</v>
      </c>
      <c r="ICS260">
        <v>0.63</v>
      </c>
      <c r="ICT260">
        <v>0.63</v>
      </c>
      <c r="ICU260">
        <v>0.63</v>
      </c>
      <c r="ICV260">
        <v>0.63</v>
      </c>
      <c r="ICW260">
        <v>0.63</v>
      </c>
      <c r="ICX260">
        <v>0.63</v>
      </c>
      <c r="ICY260">
        <v>0.63</v>
      </c>
      <c r="ICZ260">
        <v>0.63</v>
      </c>
      <c r="IDA260">
        <v>0.63</v>
      </c>
      <c r="IDB260">
        <v>0.63</v>
      </c>
      <c r="IDC260">
        <v>0.63</v>
      </c>
      <c r="IDD260">
        <v>0.63</v>
      </c>
      <c r="IDE260">
        <v>0.63</v>
      </c>
      <c r="IDF260">
        <v>0.63</v>
      </c>
      <c r="IDG260">
        <v>0.63</v>
      </c>
      <c r="IDH260">
        <v>0.63</v>
      </c>
      <c r="IDI260">
        <v>0.63</v>
      </c>
      <c r="IDJ260">
        <v>0.63</v>
      </c>
      <c r="IDK260">
        <v>0.63</v>
      </c>
      <c r="IDL260">
        <v>0.63</v>
      </c>
      <c r="IDM260">
        <v>0.63</v>
      </c>
      <c r="IDN260">
        <v>0.63</v>
      </c>
      <c r="IDO260">
        <v>0.63</v>
      </c>
      <c r="IDP260">
        <v>0.63</v>
      </c>
      <c r="IDQ260">
        <v>0.63</v>
      </c>
      <c r="IDR260">
        <v>0.63</v>
      </c>
      <c r="IDS260">
        <v>0.63</v>
      </c>
      <c r="IDT260">
        <v>0.63</v>
      </c>
      <c r="IDU260">
        <v>0.63</v>
      </c>
      <c r="IDV260">
        <v>0.63</v>
      </c>
      <c r="IDW260">
        <v>0.63</v>
      </c>
      <c r="IDX260">
        <v>0.63</v>
      </c>
      <c r="IDY260">
        <v>0.63</v>
      </c>
      <c r="IDZ260">
        <v>0.63</v>
      </c>
      <c r="IEA260">
        <v>0.63</v>
      </c>
      <c r="IEB260">
        <v>0.63</v>
      </c>
      <c r="IEC260">
        <v>0.63</v>
      </c>
      <c r="IED260">
        <v>0.63</v>
      </c>
      <c r="IEE260">
        <v>0.63</v>
      </c>
      <c r="IEF260">
        <v>0.63</v>
      </c>
      <c r="IEG260">
        <v>0.63</v>
      </c>
      <c r="IEH260">
        <v>0.63</v>
      </c>
      <c r="IEI260">
        <v>0.63</v>
      </c>
      <c r="IEJ260">
        <v>0.63</v>
      </c>
      <c r="IEK260">
        <v>0.63</v>
      </c>
      <c r="IEL260">
        <v>0.63</v>
      </c>
      <c r="IEM260">
        <v>0.63</v>
      </c>
      <c r="IEN260">
        <v>0.63</v>
      </c>
      <c r="IEO260">
        <v>0.63</v>
      </c>
      <c r="IEP260">
        <v>0.63</v>
      </c>
      <c r="IEQ260">
        <v>0.63</v>
      </c>
      <c r="IER260">
        <v>0.63</v>
      </c>
      <c r="IES260">
        <v>0.63</v>
      </c>
      <c r="IET260">
        <v>0.63</v>
      </c>
      <c r="IEU260">
        <v>0.63</v>
      </c>
      <c r="IEV260">
        <v>0.63</v>
      </c>
      <c r="IEW260">
        <v>0.63</v>
      </c>
      <c r="IEX260">
        <v>0.63</v>
      </c>
      <c r="IEY260">
        <v>0.63</v>
      </c>
      <c r="IEZ260">
        <v>0.63</v>
      </c>
      <c r="IFA260">
        <v>0.63</v>
      </c>
      <c r="IFB260">
        <v>0.63</v>
      </c>
      <c r="IFC260">
        <v>0.63</v>
      </c>
      <c r="IFD260">
        <v>0.63</v>
      </c>
      <c r="IFE260">
        <v>0.63</v>
      </c>
      <c r="IFF260">
        <v>0.63</v>
      </c>
      <c r="IFG260">
        <v>0.63</v>
      </c>
      <c r="IFH260">
        <v>0.63</v>
      </c>
      <c r="IFI260">
        <v>0.63</v>
      </c>
      <c r="IFJ260">
        <v>0.63</v>
      </c>
      <c r="IFK260">
        <v>0.63</v>
      </c>
      <c r="IFL260">
        <v>0.63</v>
      </c>
      <c r="IFM260">
        <v>0.63</v>
      </c>
      <c r="IFN260">
        <v>0.63</v>
      </c>
      <c r="IFO260">
        <v>0.63</v>
      </c>
      <c r="IFP260">
        <v>0.63</v>
      </c>
      <c r="IFQ260">
        <v>0.63</v>
      </c>
      <c r="IFR260">
        <v>0.63</v>
      </c>
      <c r="IFS260">
        <v>0.63</v>
      </c>
      <c r="IFT260">
        <v>0.63</v>
      </c>
      <c r="IFU260">
        <v>0.63</v>
      </c>
      <c r="IFV260">
        <v>0.63</v>
      </c>
      <c r="IFW260">
        <v>0.63</v>
      </c>
      <c r="IFX260">
        <v>0.63</v>
      </c>
      <c r="IFY260">
        <v>0.63</v>
      </c>
      <c r="IFZ260">
        <v>0.63</v>
      </c>
      <c r="IGA260">
        <v>0.63</v>
      </c>
      <c r="IGB260">
        <v>0.63</v>
      </c>
      <c r="IGC260">
        <v>0.63</v>
      </c>
      <c r="IGD260">
        <v>0.63</v>
      </c>
      <c r="IGE260">
        <v>0.63</v>
      </c>
      <c r="IGF260">
        <v>0.63</v>
      </c>
      <c r="IGG260">
        <v>0.63</v>
      </c>
      <c r="IGH260">
        <v>0.63</v>
      </c>
      <c r="IGI260">
        <v>0.63</v>
      </c>
      <c r="IGJ260">
        <v>0.63</v>
      </c>
      <c r="IGK260">
        <v>0.63</v>
      </c>
      <c r="IGL260">
        <v>0.63</v>
      </c>
      <c r="IGM260">
        <v>0.63</v>
      </c>
      <c r="IGN260">
        <v>0.63</v>
      </c>
      <c r="IGO260">
        <v>0.63</v>
      </c>
      <c r="IGP260">
        <v>0.63</v>
      </c>
      <c r="IGQ260">
        <v>0.63</v>
      </c>
      <c r="IGR260">
        <v>0.63</v>
      </c>
      <c r="IGS260">
        <v>0.63</v>
      </c>
      <c r="IGT260">
        <v>0.63</v>
      </c>
      <c r="IGU260">
        <v>0.63</v>
      </c>
      <c r="IGV260">
        <v>0.63</v>
      </c>
      <c r="IGW260">
        <v>0.63</v>
      </c>
      <c r="IGX260">
        <v>0.63</v>
      </c>
      <c r="IGY260">
        <v>0.63</v>
      </c>
      <c r="IGZ260">
        <v>0.63</v>
      </c>
      <c r="IHA260">
        <v>0.63</v>
      </c>
      <c r="IHB260">
        <v>0.63</v>
      </c>
      <c r="IHC260">
        <v>0.63</v>
      </c>
      <c r="IHD260">
        <v>0.63</v>
      </c>
      <c r="IHE260">
        <v>0.63</v>
      </c>
      <c r="IHF260">
        <v>0.63</v>
      </c>
      <c r="IHG260">
        <v>0.63</v>
      </c>
      <c r="IHH260">
        <v>0.63</v>
      </c>
      <c r="IHI260">
        <v>0.63</v>
      </c>
      <c r="IHJ260">
        <v>0.63</v>
      </c>
      <c r="IHK260">
        <v>0.63</v>
      </c>
      <c r="IHL260">
        <v>0.63</v>
      </c>
      <c r="IHM260">
        <v>0.63</v>
      </c>
      <c r="IHN260">
        <v>0.63</v>
      </c>
      <c r="IHO260">
        <v>0.63</v>
      </c>
      <c r="IHP260">
        <v>0.63</v>
      </c>
      <c r="IHQ260">
        <v>0.63</v>
      </c>
      <c r="IHR260">
        <v>0.63</v>
      </c>
      <c r="IHS260">
        <v>0.63</v>
      </c>
      <c r="IHT260">
        <v>0.63</v>
      </c>
      <c r="IHU260">
        <v>0.63</v>
      </c>
      <c r="IHV260">
        <v>0.63</v>
      </c>
      <c r="IHW260">
        <v>0.63</v>
      </c>
      <c r="IHX260">
        <v>0.63</v>
      </c>
      <c r="IHY260">
        <v>0.63</v>
      </c>
      <c r="IHZ260">
        <v>0.63</v>
      </c>
      <c r="IIA260">
        <v>0.63</v>
      </c>
      <c r="IIB260">
        <v>0.63</v>
      </c>
      <c r="IIC260">
        <v>0.63</v>
      </c>
      <c r="IID260">
        <v>0.63</v>
      </c>
      <c r="IIE260">
        <v>0.63</v>
      </c>
      <c r="IIF260">
        <v>0.63</v>
      </c>
      <c r="IIG260">
        <v>0.63</v>
      </c>
      <c r="IIH260">
        <v>0.63</v>
      </c>
      <c r="III260">
        <v>0.63</v>
      </c>
      <c r="IIJ260">
        <v>0.63</v>
      </c>
      <c r="IIK260">
        <v>0.63</v>
      </c>
      <c r="IIL260">
        <v>0.63</v>
      </c>
      <c r="IIM260">
        <v>0.63</v>
      </c>
      <c r="IIN260">
        <v>0.63</v>
      </c>
      <c r="IIO260">
        <v>0.63</v>
      </c>
      <c r="IIP260">
        <v>0.63</v>
      </c>
      <c r="IIQ260">
        <v>0.63</v>
      </c>
      <c r="IIR260">
        <v>0.63</v>
      </c>
      <c r="IIS260">
        <v>0.63</v>
      </c>
      <c r="IIT260">
        <v>0.63</v>
      </c>
      <c r="IIU260">
        <v>0.63</v>
      </c>
      <c r="IIV260">
        <v>0.63</v>
      </c>
      <c r="IIW260">
        <v>0.63</v>
      </c>
      <c r="IIX260">
        <v>0.63</v>
      </c>
      <c r="IIY260">
        <v>0.63</v>
      </c>
      <c r="IIZ260">
        <v>0.63</v>
      </c>
      <c r="IJA260">
        <v>0.63</v>
      </c>
      <c r="IJB260">
        <v>0.63</v>
      </c>
      <c r="IJC260">
        <v>0.63</v>
      </c>
      <c r="IJD260">
        <v>0.63</v>
      </c>
      <c r="IJE260">
        <v>0.63</v>
      </c>
      <c r="IJF260">
        <v>0.63</v>
      </c>
      <c r="IJG260">
        <v>0.63</v>
      </c>
      <c r="IJH260">
        <v>0.63</v>
      </c>
      <c r="IJI260">
        <v>0.63</v>
      </c>
      <c r="IJJ260">
        <v>0.63</v>
      </c>
      <c r="IJK260">
        <v>0.63</v>
      </c>
      <c r="IJL260">
        <v>0.63</v>
      </c>
      <c r="IJM260">
        <v>0.63</v>
      </c>
      <c r="IJN260">
        <v>0.63</v>
      </c>
      <c r="IJO260">
        <v>0.63</v>
      </c>
      <c r="IJP260">
        <v>0.63</v>
      </c>
      <c r="IJQ260">
        <v>0.63</v>
      </c>
      <c r="IJR260">
        <v>0.63</v>
      </c>
      <c r="IJS260">
        <v>0.63</v>
      </c>
      <c r="IJT260">
        <v>0.63</v>
      </c>
      <c r="IJU260">
        <v>0.63</v>
      </c>
      <c r="IJV260">
        <v>0.63</v>
      </c>
      <c r="IJW260">
        <v>0.63</v>
      </c>
      <c r="IJX260">
        <v>0.63</v>
      </c>
      <c r="IJY260">
        <v>0.63</v>
      </c>
      <c r="IJZ260">
        <v>0.63</v>
      </c>
      <c r="IKA260">
        <v>0.63</v>
      </c>
      <c r="IKB260">
        <v>0.63</v>
      </c>
      <c r="IKC260">
        <v>0.63</v>
      </c>
      <c r="IKD260">
        <v>0.63</v>
      </c>
      <c r="IKE260">
        <v>0.63</v>
      </c>
      <c r="IKF260">
        <v>0.63</v>
      </c>
      <c r="IKG260">
        <v>0.63</v>
      </c>
      <c r="IKH260">
        <v>0.63</v>
      </c>
      <c r="IKI260">
        <v>0.63</v>
      </c>
      <c r="IKJ260">
        <v>0.63</v>
      </c>
      <c r="IKK260">
        <v>0.63</v>
      </c>
      <c r="IKL260">
        <v>0.63</v>
      </c>
      <c r="IKM260">
        <v>0.63</v>
      </c>
      <c r="IKN260">
        <v>0.63</v>
      </c>
      <c r="IKO260">
        <v>0.63</v>
      </c>
      <c r="IKP260">
        <v>0.63</v>
      </c>
      <c r="IKQ260">
        <v>0.63</v>
      </c>
      <c r="IKR260">
        <v>0.63</v>
      </c>
      <c r="IKS260">
        <v>0.63</v>
      </c>
      <c r="IKT260">
        <v>0.63</v>
      </c>
      <c r="IKU260">
        <v>0.63</v>
      </c>
      <c r="IKV260">
        <v>0.63</v>
      </c>
      <c r="IKW260">
        <v>0.63</v>
      </c>
      <c r="IKX260">
        <v>0.63</v>
      </c>
      <c r="IKY260">
        <v>0.63</v>
      </c>
      <c r="IKZ260">
        <v>0.63</v>
      </c>
      <c r="ILA260">
        <v>0.63</v>
      </c>
      <c r="ILB260">
        <v>0.63</v>
      </c>
      <c r="ILC260">
        <v>0.63</v>
      </c>
      <c r="ILD260">
        <v>0.63</v>
      </c>
      <c r="ILE260">
        <v>0.63</v>
      </c>
      <c r="ILF260">
        <v>0.63</v>
      </c>
      <c r="ILG260">
        <v>0.63</v>
      </c>
      <c r="ILH260">
        <v>0.63</v>
      </c>
      <c r="ILI260">
        <v>0.63</v>
      </c>
      <c r="ILJ260">
        <v>0.63</v>
      </c>
      <c r="ILK260">
        <v>0.63</v>
      </c>
      <c r="ILL260">
        <v>0.63</v>
      </c>
      <c r="ILM260">
        <v>0.63</v>
      </c>
      <c r="ILN260">
        <v>0.63</v>
      </c>
      <c r="ILO260">
        <v>0.63</v>
      </c>
      <c r="ILP260">
        <v>0.63</v>
      </c>
      <c r="ILQ260">
        <v>0.63</v>
      </c>
      <c r="ILR260">
        <v>0.63</v>
      </c>
      <c r="ILS260">
        <v>0.63</v>
      </c>
      <c r="ILT260">
        <v>0.63</v>
      </c>
      <c r="ILU260">
        <v>0.63</v>
      </c>
      <c r="ILV260">
        <v>0.63</v>
      </c>
      <c r="ILW260">
        <v>0.63</v>
      </c>
      <c r="ILX260">
        <v>0.63</v>
      </c>
      <c r="ILY260">
        <v>0.63</v>
      </c>
      <c r="ILZ260">
        <v>0.63</v>
      </c>
      <c r="IMA260">
        <v>0.63</v>
      </c>
      <c r="IMB260">
        <v>0.63</v>
      </c>
      <c r="IMC260">
        <v>0.63</v>
      </c>
      <c r="IMD260">
        <v>0.63</v>
      </c>
      <c r="IME260">
        <v>0.63</v>
      </c>
      <c r="IMF260">
        <v>0.63</v>
      </c>
      <c r="IMG260">
        <v>0.63</v>
      </c>
      <c r="IMH260">
        <v>0.63</v>
      </c>
      <c r="IMI260">
        <v>0.63</v>
      </c>
      <c r="IMJ260">
        <v>0.63</v>
      </c>
      <c r="IMK260">
        <v>0.63</v>
      </c>
      <c r="IML260">
        <v>0.63</v>
      </c>
      <c r="IMM260">
        <v>0.63</v>
      </c>
      <c r="IMN260">
        <v>0.63</v>
      </c>
      <c r="IMO260">
        <v>0.63</v>
      </c>
      <c r="IMP260">
        <v>0.63</v>
      </c>
      <c r="IMQ260">
        <v>0.63</v>
      </c>
      <c r="IMR260">
        <v>0.63</v>
      </c>
      <c r="IMS260">
        <v>0.63</v>
      </c>
      <c r="IMT260">
        <v>0.63</v>
      </c>
      <c r="IMU260">
        <v>0.63</v>
      </c>
      <c r="IMV260">
        <v>0.63</v>
      </c>
      <c r="IMW260">
        <v>0.63</v>
      </c>
      <c r="IMX260">
        <v>0.63</v>
      </c>
      <c r="IMY260">
        <v>0.63</v>
      </c>
      <c r="IMZ260">
        <v>0.63</v>
      </c>
      <c r="INA260">
        <v>0.63</v>
      </c>
      <c r="INB260">
        <v>0.63</v>
      </c>
      <c r="INC260">
        <v>0.63</v>
      </c>
      <c r="IND260">
        <v>0.63</v>
      </c>
      <c r="INE260">
        <v>0.63</v>
      </c>
      <c r="INF260">
        <v>0.63</v>
      </c>
      <c r="ING260">
        <v>0.63</v>
      </c>
      <c r="INH260">
        <v>0.63</v>
      </c>
      <c r="INI260">
        <v>0.63</v>
      </c>
      <c r="INJ260">
        <v>0.63</v>
      </c>
      <c r="INK260">
        <v>0.63</v>
      </c>
      <c r="INL260">
        <v>0.63</v>
      </c>
      <c r="INM260">
        <v>0.63</v>
      </c>
      <c r="INN260">
        <v>0.63</v>
      </c>
      <c r="INO260">
        <v>0.63</v>
      </c>
      <c r="INP260">
        <v>0.63</v>
      </c>
      <c r="INQ260">
        <v>0.63</v>
      </c>
      <c r="INR260">
        <v>0.63</v>
      </c>
      <c r="INS260">
        <v>0.63</v>
      </c>
      <c r="INT260">
        <v>0.63</v>
      </c>
      <c r="INU260">
        <v>0.63</v>
      </c>
      <c r="INV260">
        <v>0.63</v>
      </c>
      <c r="INW260">
        <v>0.63</v>
      </c>
      <c r="INX260">
        <v>0.63</v>
      </c>
      <c r="INY260">
        <v>0.63</v>
      </c>
      <c r="INZ260">
        <v>0.63</v>
      </c>
      <c r="IOA260">
        <v>0.63</v>
      </c>
      <c r="IOB260">
        <v>0.63</v>
      </c>
      <c r="IOC260">
        <v>0.63</v>
      </c>
      <c r="IOD260">
        <v>0.63</v>
      </c>
      <c r="IOE260">
        <v>0.63</v>
      </c>
      <c r="IOF260">
        <v>0.63</v>
      </c>
      <c r="IOG260">
        <v>0.63</v>
      </c>
      <c r="IOH260">
        <v>0.63</v>
      </c>
      <c r="IOI260">
        <v>0.63</v>
      </c>
      <c r="IOJ260">
        <v>0.63</v>
      </c>
      <c r="IOK260">
        <v>0.63</v>
      </c>
      <c r="IOL260">
        <v>0.63</v>
      </c>
      <c r="IOM260">
        <v>0.63</v>
      </c>
      <c r="ION260">
        <v>0.63</v>
      </c>
      <c r="IOO260">
        <v>0.63</v>
      </c>
      <c r="IOP260">
        <v>0.63</v>
      </c>
      <c r="IOQ260">
        <v>0.63</v>
      </c>
      <c r="IOR260">
        <v>0.63</v>
      </c>
      <c r="IOS260">
        <v>0.63</v>
      </c>
      <c r="IOT260">
        <v>0.63</v>
      </c>
      <c r="IOU260">
        <v>0.63</v>
      </c>
      <c r="IOV260">
        <v>0.63</v>
      </c>
      <c r="IOW260">
        <v>0.63</v>
      </c>
      <c r="IOX260">
        <v>0.63</v>
      </c>
      <c r="IOY260">
        <v>0.63</v>
      </c>
      <c r="IOZ260">
        <v>0.63</v>
      </c>
      <c r="IPA260">
        <v>0.63</v>
      </c>
      <c r="IPB260">
        <v>0.63</v>
      </c>
      <c r="IPC260">
        <v>0.63</v>
      </c>
      <c r="IPD260">
        <v>0.63</v>
      </c>
      <c r="IPE260">
        <v>0.63</v>
      </c>
      <c r="IPF260">
        <v>0.63</v>
      </c>
      <c r="IPG260">
        <v>0.63</v>
      </c>
      <c r="IPH260">
        <v>0.63</v>
      </c>
      <c r="IPI260">
        <v>0.63</v>
      </c>
      <c r="IPJ260">
        <v>0.63</v>
      </c>
      <c r="IPK260">
        <v>0.63</v>
      </c>
      <c r="IPL260">
        <v>0.63</v>
      </c>
      <c r="IPM260">
        <v>0.63</v>
      </c>
      <c r="IPN260">
        <v>0.63</v>
      </c>
      <c r="IPO260">
        <v>0.63</v>
      </c>
      <c r="IPP260">
        <v>0.63</v>
      </c>
      <c r="IPQ260">
        <v>0.63</v>
      </c>
      <c r="IPR260">
        <v>0.63</v>
      </c>
      <c r="IPS260">
        <v>0.63</v>
      </c>
      <c r="IPT260">
        <v>0.63</v>
      </c>
      <c r="IPU260">
        <v>0.63</v>
      </c>
      <c r="IPV260">
        <v>0.63</v>
      </c>
      <c r="IPW260">
        <v>0.63</v>
      </c>
      <c r="IPX260">
        <v>0.63</v>
      </c>
      <c r="IPY260">
        <v>0.63</v>
      </c>
      <c r="IPZ260">
        <v>0.63</v>
      </c>
      <c r="IQA260">
        <v>0.63</v>
      </c>
      <c r="IQB260">
        <v>0.63</v>
      </c>
      <c r="IQC260">
        <v>0.63</v>
      </c>
      <c r="IQD260">
        <v>0.63</v>
      </c>
      <c r="IQE260">
        <v>0.63</v>
      </c>
      <c r="IQF260">
        <v>0.63</v>
      </c>
      <c r="IQG260">
        <v>0.63</v>
      </c>
      <c r="IQH260">
        <v>0.63</v>
      </c>
      <c r="IQI260">
        <v>0.63</v>
      </c>
      <c r="IQJ260">
        <v>0.63</v>
      </c>
      <c r="IQK260">
        <v>0.63</v>
      </c>
      <c r="IQL260">
        <v>0.63</v>
      </c>
      <c r="IQM260">
        <v>0.63</v>
      </c>
      <c r="IQN260">
        <v>0.63</v>
      </c>
      <c r="IQO260">
        <v>0.63</v>
      </c>
      <c r="IQP260">
        <v>0.63</v>
      </c>
      <c r="IQQ260">
        <v>0.63</v>
      </c>
      <c r="IQR260">
        <v>0.63</v>
      </c>
      <c r="IQS260">
        <v>0.63</v>
      </c>
      <c r="IQT260">
        <v>0.63</v>
      </c>
      <c r="IQU260">
        <v>0.63</v>
      </c>
      <c r="IQV260">
        <v>0.63</v>
      </c>
      <c r="IQW260">
        <v>0.63</v>
      </c>
      <c r="IQX260">
        <v>0.63</v>
      </c>
      <c r="IQY260">
        <v>0.63</v>
      </c>
      <c r="IQZ260">
        <v>0.63</v>
      </c>
      <c r="IRA260">
        <v>0.63</v>
      </c>
      <c r="IRB260">
        <v>0.63</v>
      </c>
      <c r="IRC260">
        <v>0.63</v>
      </c>
      <c r="IRD260">
        <v>0.63</v>
      </c>
      <c r="IRE260">
        <v>0.63</v>
      </c>
      <c r="IRF260">
        <v>0.63</v>
      </c>
      <c r="IRG260">
        <v>0.63</v>
      </c>
      <c r="IRH260">
        <v>0.63</v>
      </c>
      <c r="IRI260">
        <v>0.63</v>
      </c>
      <c r="IRJ260">
        <v>0.63</v>
      </c>
      <c r="IRK260">
        <v>0.63</v>
      </c>
      <c r="IRL260">
        <v>0.63</v>
      </c>
      <c r="IRM260">
        <v>0.63</v>
      </c>
      <c r="IRN260">
        <v>0.63</v>
      </c>
      <c r="IRO260">
        <v>0.63</v>
      </c>
      <c r="IRP260">
        <v>0.63</v>
      </c>
      <c r="IRQ260">
        <v>0.63</v>
      </c>
      <c r="IRR260">
        <v>0.63</v>
      </c>
      <c r="IRS260">
        <v>0.63</v>
      </c>
      <c r="IRT260">
        <v>0.63</v>
      </c>
      <c r="IRU260">
        <v>0.63</v>
      </c>
      <c r="IRV260">
        <v>0.63</v>
      </c>
      <c r="IRW260">
        <v>0.63</v>
      </c>
      <c r="IRX260">
        <v>0.63</v>
      </c>
      <c r="IRY260">
        <v>0.63</v>
      </c>
      <c r="IRZ260">
        <v>0.63</v>
      </c>
      <c r="ISA260">
        <v>0.63</v>
      </c>
      <c r="ISB260">
        <v>0.63</v>
      </c>
      <c r="ISC260">
        <v>0.63</v>
      </c>
      <c r="ISD260">
        <v>0.63</v>
      </c>
      <c r="ISE260">
        <v>0.63</v>
      </c>
      <c r="ISF260">
        <v>0.63</v>
      </c>
      <c r="ISG260">
        <v>0.63</v>
      </c>
      <c r="ISH260">
        <v>0.63</v>
      </c>
      <c r="ISI260">
        <v>0.63</v>
      </c>
      <c r="ISJ260">
        <v>0.63</v>
      </c>
      <c r="ISK260">
        <v>0.63</v>
      </c>
      <c r="ISL260">
        <v>0.63</v>
      </c>
      <c r="ISM260">
        <v>0.63</v>
      </c>
      <c r="ISN260">
        <v>0.63</v>
      </c>
      <c r="ISO260">
        <v>0.63</v>
      </c>
      <c r="ISP260">
        <v>0.63</v>
      </c>
      <c r="ISQ260">
        <v>0.63</v>
      </c>
      <c r="ISR260">
        <v>0.63</v>
      </c>
      <c r="ISS260">
        <v>0.63</v>
      </c>
      <c r="IST260">
        <v>0.63</v>
      </c>
      <c r="ISU260">
        <v>0.63</v>
      </c>
      <c r="ISV260">
        <v>0.63</v>
      </c>
      <c r="ISW260">
        <v>0.63</v>
      </c>
      <c r="ISX260">
        <v>0.63</v>
      </c>
      <c r="ISY260">
        <v>0.63</v>
      </c>
      <c r="ISZ260">
        <v>0.63</v>
      </c>
      <c r="ITA260">
        <v>0.63</v>
      </c>
      <c r="ITB260">
        <v>0.63</v>
      </c>
      <c r="ITC260">
        <v>0.63</v>
      </c>
      <c r="ITD260">
        <v>0.63</v>
      </c>
      <c r="ITE260">
        <v>0.63</v>
      </c>
      <c r="ITF260">
        <v>0.63</v>
      </c>
      <c r="ITG260">
        <v>0.63</v>
      </c>
      <c r="ITH260">
        <v>0.63</v>
      </c>
      <c r="ITI260">
        <v>0.63</v>
      </c>
      <c r="ITJ260">
        <v>0.63</v>
      </c>
      <c r="ITK260">
        <v>0.63</v>
      </c>
      <c r="ITL260">
        <v>0.63</v>
      </c>
      <c r="ITM260">
        <v>0.63</v>
      </c>
      <c r="ITN260">
        <v>0.63</v>
      </c>
      <c r="ITO260">
        <v>0.63</v>
      </c>
      <c r="ITP260">
        <v>0.63</v>
      </c>
      <c r="ITQ260">
        <v>0.63</v>
      </c>
      <c r="ITR260">
        <v>0.63</v>
      </c>
      <c r="ITS260">
        <v>0.63</v>
      </c>
      <c r="ITT260">
        <v>0.63</v>
      </c>
      <c r="ITU260">
        <v>0.63</v>
      </c>
      <c r="ITV260">
        <v>0.63</v>
      </c>
      <c r="ITW260">
        <v>0.63</v>
      </c>
      <c r="ITX260">
        <v>0.63</v>
      </c>
      <c r="ITY260">
        <v>0.63</v>
      </c>
      <c r="ITZ260">
        <v>0.63</v>
      </c>
      <c r="IUA260">
        <v>0.63</v>
      </c>
      <c r="IUB260">
        <v>0.63</v>
      </c>
      <c r="IUC260">
        <v>0.63</v>
      </c>
      <c r="IUD260">
        <v>0.63</v>
      </c>
      <c r="IUE260">
        <v>0.63</v>
      </c>
      <c r="IUF260">
        <v>0.63</v>
      </c>
      <c r="IUG260">
        <v>0.63</v>
      </c>
      <c r="IUH260">
        <v>0.63</v>
      </c>
      <c r="IUI260">
        <v>0.63</v>
      </c>
      <c r="IUJ260">
        <v>0.63</v>
      </c>
      <c r="IUK260">
        <v>0.63</v>
      </c>
      <c r="IUL260">
        <v>0.63</v>
      </c>
      <c r="IUM260">
        <v>0.63</v>
      </c>
      <c r="IUN260">
        <v>0.63</v>
      </c>
      <c r="IUO260">
        <v>0.63</v>
      </c>
      <c r="IUP260">
        <v>0.63</v>
      </c>
      <c r="IUQ260">
        <v>0.63</v>
      </c>
      <c r="IUR260">
        <v>0.63</v>
      </c>
      <c r="IUS260">
        <v>0.63</v>
      </c>
      <c r="IUT260">
        <v>0.63</v>
      </c>
      <c r="IUU260">
        <v>0.63</v>
      </c>
      <c r="IUV260">
        <v>0.63</v>
      </c>
      <c r="IUW260">
        <v>0.63</v>
      </c>
      <c r="IUX260">
        <v>0.63</v>
      </c>
      <c r="IUY260">
        <v>0.63</v>
      </c>
      <c r="IUZ260">
        <v>0.63</v>
      </c>
      <c r="IVA260">
        <v>0.63</v>
      </c>
      <c r="IVB260">
        <v>0.63</v>
      </c>
      <c r="IVC260">
        <v>0.63</v>
      </c>
      <c r="IVD260">
        <v>0.63</v>
      </c>
      <c r="IVE260">
        <v>0.63</v>
      </c>
      <c r="IVF260">
        <v>0.63</v>
      </c>
      <c r="IVG260">
        <v>0.63</v>
      </c>
      <c r="IVH260">
        <v>0.63</v>
      </c>
      <c r="IVI260">
        <v>0.63</v>
      </c>
      <c r="IVJ260">
        <v>0.63</v>
      </c>
      <c r="IVK260">
        <v>0.63</v>
      </c>
      <c r="IVL260">
        <v>0.63</v>
      </c>
      <c r="IVM260">
        <v>0.63</v>
      </c>
      <c r="IVN260">
        <v>0.63</v>
      </c>
      <c r="IVO260">
        <v>0.63</v>
      </c>
      <c r="IVP260">
        <v>0.63</v>
      </c>
      <c r="IVQ260">
        <v>0.63</v>
      </c>
      <c r="IVR260">
        <v>0.63</v>
      </c>
      <c r="IVS260">
        <v>0.63</v>
      </c>
      <c r="IVT260">
        <v>0.63</v>
      </c>
      <c r="IVU260">
        <v>0.63</v>
      </c>
      <c r="IVV260">
        <v>0.63</v>
      </c>
      <c r="IVW260">
        <v>0.63</v>
      </c>
      <c r="IVX260">
        <v>0.63</v>
      </c>
      <c r="IVY260">
        <v>0.63</v>
      </c>
      <c r="IVZ260">
        <v>0.63</v>
      </c>
      <c r="IWA260">
        <v>0.63</v>
      </c>
      <c r="IWB260">
        <v>0.63</v>
      </c>
      <c r="IWC260">
        <v>0.63</v>
      </c>
      <c r="IWD260">
        <v>0.63</v>
      </c>
      <c r="IWE260">
        <v>0.63</v>
      </c>
      <c r="IWF260">
        <v>0.63</v>
      </c>
      <c r="IWG260">
        <v>0.63</v>
      </c>
      <c r="IWH260">
        <v>0.63</v>
      </c>
      <c r="IWI260">
        <v>0.63</v>
      </c>
      <c r="IWJ260">
        <v>0.63</v>
      </c>
      <c r="IWK260">
        <v>0.63</v>
      </c>
      <c r="IWL260">
        <v>0.63</v>
      </c>
      <c r="IWM260">
        <v>0.63</v>
      </c>
      <c r="IWN260">
        <v>0.63</v>
      </c>
      <c r="IWO260">
        <v>0.63</v>
      </c>
      <c r="IWP260">
        <v>0.63</v>
      </c>
      <c r="IWQ260">
        <v>0.63</v>
      </c>
      <c r="IWR260">
        <v>0.63</v>
      </c>
      <c r="IWS260">
        <v>0.63</v>
      </c>
      <c r="IWT260">
        <v>0.63</v>
      </c>
      <c r="IWU260">
        <v>0.63</v>
      </c>
      <c r="IWV260">
        <v>0.63</v>
      </c>
      <c r="IWW260">
        <v>0.63</v>
      </c>
      <c r="IWX260">
        <v>0.63</v>
      </c>
      <c r="IWY260">
        <v>0.63</v>
      </c>
      <c r="IWZ260">
        <v>0.63</v>
      </c>
      <c r="IXA260">
        <v>0.63</v>
      </c>
      <c r="IXB260">
        <v>0.63</v>
      </c>
      <c r="IXC260">
        <v>0.63</v>
      </c>
      <c r="IXD260">
        <v>0.63</v>
      </c>
      <c r="IXE260">
        <v>0.63</v>
      </c>
      <c r="IXF260">
        <v>0.63</v>
      </c>
      <c r="IXG260">
        <v>0.63</v>
      </c>
      <c r="IXH260">
        <v>0.63</v>
      </c>
      <c r="IXI260">
        <v>0.63</v>
      </c>
      <c r="IXJ260">
        <v>0.63</v>
      </c>
      <c r="IXK260">
        <v>0.63</v>
      </c>
      <c r="IXL260">
        <v>0.63</v>
      </c>
      <c r="IXM260">
        <v>0.63</v>
      </c>
      <c r="IXN260">
        <v>0.63</v>
      </c>
      <c r="IXO260">
        <v>0.63</v>
      </c>
      <c r="IXP260">
        <v>0.63</v>
      </c>
      <c r="IXQ260">
        <v>0.63</v>
      </c>
      <c r="IXR260">
        <v>0.63</v>
      </c>
      <c r="IXS260">
        <v>0.63</v>
      </c>
      <c r="IXT260">
        <v>0.63</v>
      </c>
      <c r="IXU260">
        <v>0.63</v>
      </c>
      <c r="IXV260">
        <v>0.63</v>
      </c>
      <c r="IXW260">
        <v>0.63</v>
      </c>
      <c r="IXX260">
        <v>0.63</v>
      </c>
      <c r="IXY260">
        <v>0.63</v>
      </c>
      <c r="IXZ260">
        <v>0.63</v>
      </c>
      <c r="IYA260">
        <v>0.63</v>
      </c>
      <c r="IYB260">
        <v>0.63</v>
      </c>
      <c r="IYC260">
        <v>0.63</v>
      </c>
      <c r="IYD260">
        <v>0.63</v>
      </c>
      <c r="IYE260">
        <v>0.63</v>
      </c>
      <c r="IYF260">
        <v>0.63</v>
      </c>
      <c r="IYG260">
        <v>0.63</v>
      </c>
      <c r="IYH260">
        <v>0.63</v>
      </c>
      <c r="IYI260">
        <v>0.63</v>
      </c>
      <c r="IYJ260">
        <v>0.63</v>
      </c>
      <c r="IYK260">
        <v>0.63</v>
      </c>
      <c r="IYL260">
        <v>0.63</v>
      </c>
      <c r="IYM260">
        <v>0.63</v>
      </c>
      <c r="IYN260">
        <v>0.63</v>
      </c>
      <c r="IYO260">
        <v>0.63</v>
      </c>
      <c r="IYP260">
        <v>0.63</v>
      </c>
      <c r="IYQ260">
        <v>0.63</v>
      </c>
      <c r="IYR260">
        <v>0.63</v>
      </c>
      <c r="IYS260">
        <v>0.63</v>
      </c>
      <c r="IYT260">
        <v>0.63</v>
      </c>
      <c r="IYU260">
        <v>0.63</v>
      </c>
      <c r="IYV260">
        <v>0.63</v>
      </c>
      <c r="IYW260">
        <v>0.63</v>
      </c>
      <c r="IYX260">
        <v>0.63</v>
      </c>
      <c r="IYY260">
        <v>0.63</v>
      </c>
      <c r="IYZ260">
        <v>0.63</v>
      </c>
      <c r="IZA260">
        <v>0.63</v>
      </c>
      <c r="IZB260">
        <v>0.63</v>
      </c>
      <c r="IZC260">
        <v>0.63</v>
      </c>
      <c r="IZD260">
        <v>0.63</v>
      </c>
      <c r="IZE260">
        <v>0.63</v>
      </c>
      <c r="IZF260">
        <v>0.63</v>
      </c>
      <c r="IZG260">
        <v>0.63</v>
      </c>
      <c r="IZH260">
        <v>0.63</v>
      </c>
      <c r="IZI260">
        <v>0.63</v>
      </c>
      <c r="IZJ260">
        <v>0.63</v>
      </c>
      <c r="IZK260">
        <v>0.63</v>
      </c>
      <c r="IZL260">
        <v>0.63</v>
      </c>
      <c r="IZM260">
        <v>0.63</v>
      </c>
      <c r="IZN260">
        <v>0.63</v>
      </c>
      <c r="IZO260">
        <v>0.63</v>
      </c>
      <c r="IZP260">
        <v>0.63</v>
      </c>
      <c r="IZQ260">
        <v>0.63</v>
      </c>
      <c r="IZR260">
        <v>0.63</v>
      </c>
      <c r="IZS260">
        <v>0.63</v>
      </c>
      <c r="IZT260">
        <v>0.63</v>
      </c>
      <c r="IZU260">
        <v>0.63</v>
      </c>
      <c r="IZV260">
        <v>0.63</v>
      </c>
      <c r="IZW260">
        <v>0.63</v>
      </c>
      <c r="IZX260">
        <v>0.63</v>
      </c>
      <c r="IZY260">
        <v>0.63</v>
      </c>
      <c r="IZZ260">
        <v>0.63</v>
      </c>
      <c r="JAA260">
        <v>0.63</v>
      </c>
      <c r="JAB260">
        <v>0.63</v>
      </c>
      <c r="JAC260">
        <v>0.63</v>
      </c>
      <c r="JAD260">
        <v>0.63</v>
      </c>
      <c r="JAE260">
        <v>0.63</v>
      </c>
      <c r="JAF260">
        <v>0.63</v>
      </c>
      <c r="JAG260">
        <v>0.63</v>
      </c>
      <c r="JAH260">
        <v>0.63</v>
      </c>
      <c r="JAI260">
        <v>0.63</v>
      </c>
      <c r="JAJ260">
        <v>0.63</v>
      </c>
      <c r="JAK260">
        <v>0.63</v>
      </c>
      <c r="JAL260">
        <v>0.63</v>
      </c>
      <c r="JAM260">
        <v>0.63</v>
      </c>
      <c r="JAN260">
        <v>0.63</v>
      </c>
      <c r="JAO260">
        <v>0.63</v>
      </c>
      <c r="JAP260">
        <v>0.63</v>
      </c>
      <c r="JAQ260">
        <v>0.63</v>
      </c>
      <c r="JAR260">
        <v>0.63</v>
      </c>
      <c r="JAS260">
        <v>0.63</v>
      </c>
      <c r="JAT260">
        <v>0.63</v>
      </c>
      <c r="JAU260">
        <v>0.63</v>
      </c>
      <c r="JAV260">
        <v>0.63</v>
      </c>
      <c r="JAW260">
        <v>0.63</v>
      </c>
      <c r="JAX260">
        <v>0.63</v>
      </c>
      <c r="JAY260">
        <v>0.63</v>
      </c>
      <c r="JAZ260">
        <v>0.63</v>
      </c>
      <c r="JBA260">
        <v>0.63</v>
      </c>
      <c r="JBB260">
        <v>0.63</v>
      </c>
      <c r="JBC260">
        <v>0.63</v>
      </c>
      <c r="JBD260">
        <v>0.63</v>
      </c>
      <c r="JBE260">
        <v>0.63</v>
      </c>
      <c r="JBF260">
        <v>0.63</v>
      </c>
      <c r="JBG260">
        <v>0.63</v>
      </c>
      <c r="JBH260">
        <v>0.63</v>
      </c>
      <c r="JBI260">
        <v>0.63</v>
      </c>
      <c r="JBJ260">
        <v>0.63</v>
      </c>
      <c r="JBK260">
        <v>0.63</v>
      </c>
      <c r="JBL260">
        <v>0.63</v>
      </c>
      <c r="JBM260">
        <v>0.63</v>
      </c>
      <c r="JBN260">
        <v>0.63</v>
      </c>
      <c r="JBO260">
        <v>0.63</v>
      </c>
      <c r="JBP260">
        <v>0.63</v>
      </c>
      <c r="JBQ260">
        <v>0.63</v>
      </c>
      <c r="JBR260">
        <v>0.63</v>
      </c>
      <c r="JBS260">
        <v>0.63</v>
      </c>
      <c r="JBT260">
        <v>0.63</v>
      </c>
      <c r="JBU260">
        <v>0.63</v>
      </c>
      <c r="JBV260">
        <v>0.63</v>
      </c>
      <c r="JBW260">
        <v>0.63</v>
      </c>
      <c r="JBX260">
        <v>0.63</v>
      </c>
      <c r="JBY260">
        <v>0.63</v>
      </c>
      <c r="JBZ260">
        <v>0.63</v>
      </c>
      <c r="JCA260">
        <v>0.63</v>
      </c>
      <c r="JCB260">
        <v>0.63</v>
      </c>
      <c r="JCC260">
        <v>0.63</v>
      </c>
      <c r="JCD260">
        <v>0.63</v>
      </c>
      <c r="JCE260">
        <v>0.63</v>
      </c>
      <c r="JCF260">
        <v>0.63</v>
      </c>
      <c r="JCG260">
        <v>0.63</v>
      </c>
      <c r="JCH260">
        <v>0.63</v>
      </c>
      <c r="JCI260">
        <v>0.63</v>
      </c>
      <c r="JCJ260">
        <v>0.63</v>
      </c>
      <c r="JCK260">
        <v>0.63</v>
      </c>
      <c r="JCL260">
        <v>0.63</v>
      </c>
      <c r="JCM260">
        <v>0.63</v>
      </c>
      <c r="JCN260">
        <v>0.63</v>
      </c>
      <c r="JCO260">
        <v>0.63</v>
      </c>
      <c r="JCP260">
        <v>0.63</v>
      </c>
      <c r="JCQ260">
        <v>0.63</v>
      </c>
      <c r="JCR260">
        <v>0.63</v>
      </c>
      <c r="JCS260">
        <v>0.63</v>
      </c>
      <c r="JCT260">
        <v>0.63</v>
      </c>
      <c r="JCU260">
        <v>0.63</v>
      </c>
      <c r="JCV260">
        <v>0.63</v>
      </c>
      <c r="JCW260">
        <v>0.63</v>
      </c>
      <c r="JCX260">
        <v>0.63</v>
      </c>
      <c r="JCY260">
        <v>0.63</v>
      </c>
      <c r="JCZ260">
        <v>0.63</v>
      </c>
      <c r="JDA260">
        <v>0.63</v>
      </c>
      <c r="JDB260">
        <v>0.63</v>
      </c>
      <c r="JDC260">
        <v>0.63</v>
      </c>
      <c r="JDD260">
        <v>0.63</v>
      </c>
      <c r="JDE260">
        <v>0.63</v>
      </c>
      <c r="JDF260">
        <v>0.63</v>
      </c>
      <c r="JDG260">
        <v>0.63</v>
      </c>
      <c r="JDH260">
        <v>0.63</v>
      </c>
      <c r="JDI260">
        <v>0.63</v>
      </c>
      <c r="JDJ260">
        <v>0.63</v>
      </c>
      <c r="JDK260">
        <v>0.63</v>
      </c>
      <c r="JDL260">
        <v>0.63</v>
      </c>
      <c r="JDM260">
        <v>0.63</v>
      </c>
      <c r="JDN260">
        <v>0.63</v>
      </c>
      <c r="JDO260">
        <v>0.63</v>
      </c>
      <c r="JDP260">
        <v>0.63</v>
      </c>
      <c r="JDQ260">
        <v>0.63</v>
      </c>
      <c r="JDR260">
        <v>0.63</v>
      </c>
      <c r="JDS260">
        <v>0.63</v>
      </c>
      <c r="JDT260">
        <v>0.63</v>
      </c>
      <c r="JDU260">
        <v>0.63</v>
      </c>
      <c r="JDV260">
        <v>0.63</v>
      </c>
      <c r="JDW260">
        <v>0.63</v>
      </c>
      <c r="JDX260">
        <v>0.63</v>
      </c>
      <c r="JDY260">
        <v>0.63</v>
      </c>
      <c r="JDZ260">
        <v>0.63</v>
      </c>
      <c r="JEA260">
        <v>0.63</v>
      </c>
      <c r="JEB260">
        <v>0.63</v>
      </c>
      <c r="JEC260">
        <v>0.63</v>
      </c>
      <c r="JED260">
        <v>0.63</v>
      </c>
      <c r="JEE260">
        <v>0.63</v>
      </c>
      <c r="JEF260">
        <v>0.63</v>
      </c>
      <c r="JEG260">
        <v>0.63</v>
      </c>
      <c r="JEH260">
        <v>0.63</v>
      </c>
      <c r="JEI260">
        <v>0.63</v>
      </c>
      <c r="JEJ260">
        <v>0.63</v>
      </c>
      <c r="JEK260">
        <v>0.63</v>
      </c>
      <c r="JEL260">
        <v>0.63</v>
      </c>
      <c r="JEM260">
        <v>0.63</v>
      </c>
      <c r="JEN260">
        <v>0.63</v>
      </c>
      <c r="JEO260">
        <v>0.63</v>
      </c>
      <c r="JEP260">
        <v>0.63</v>
      </c>
      <c r="JEQ260">
        <v>0.63</v>
      </c>
      <c r="JER260">
        <v>0.63</v>
      </c>
      <c r="JES260">
        <v>0.63</v>
      </c>
      <c r="JET260">
        <v>0.63</v>
      </c>
      <c r="JEU260">
        <v>0.63</v>
      </c>
      <c r="JEV260">
        <v>0.63</v>
      </c>
      <c r="JEW260">
        <v>0.63</v>
      </c>
      <c r="JEX260">
        <v>0.63</v>
      </c>
      <c r="JEY260">
        <v>0.63</v>
      </c>
      <c r="JEZ260">
        <v>0.63</v>
      </c>
      <c r="JFA260">
        <v>0.63</v>
      </c>
      <c r="JFB260">
        <v>0.63</v>
      </c>
      <c r="JFC260">
        <v>0.63</v>
      </c>
      <c r="JFD260">
        <v>0.63</v>
      </c>
      <c r="JFE260">
        <v>0.63</v>
      </c>
      <c r="JFF260">
        <v>0.63</v>
      </c>
      <c r="JFG260">
        <v>0.63</v>
      </c>
      <c r="JFH260">
        <v>0.63</v>
      </c>
      <c r="JFI260">
        <v>0.63</v>
      </c>
      <c r="JFJ260">
        <v>0.63</v>
      </c>
      <c r="JFK260">
        <v>0.63</v>
      </c>
      <c r="JFL260">
        <v>0.63</v>
      </c>
      <c r="JFM260">
        <v>0.63</v>
      </c>
      <c r="JFN260">
        <v>0.63</v>
      </c>
      <c r="JFO260">
        <v>0.63</v>
      </c>
      <c r="JFP260">
        <v>0.63</v>
      </c>
      <c r="JFQ260">
        <v>0.63</v>
      </c>
      <c r="JFR260">
        <v>0.63</v>
      </c>
      <c r="JFS260">
        <v>0.63</v>
      </c>
      <c r="JFT260">
        <v>0.63</v>
      </c>
      <c r="JFU260">
        <v>0.63</v>
      </c>
      <c r="JFV260">
        <v>0.63</v>
      </c>
      <c r="JFW260">
        <v>0.63</v>
      </c>
      <c r="JFX260">
        <v>0.63</v>
      </c>
      <c r="JFY260">
        <v>0.63</v>
      </c>
      <c r="JFZ260">
        <v>0.63</v>
      </c>
      <c r="JGA260">
        <v>0.63</v>
      </c>
      <c r="JGB260">
        <v>0.63</v>
      </c>
      <c r="JGC260">
        <v>0.63</v>
      </c>
      <c r="JGD260">
        <v>0.63</v>
      </c>
      <c r="JGE260">
        <v>0.63</v>
      </c>
      <c r="JGF260">
        <v>0.63</v>
      </c>
      <c r="JGG260">
        <v>0.63</v>
      </c>
      <c r="JGH260">
        <v>0.63</v>
      </c>
      <c r="JGI260">
        <v>0.63</v>
      </c>
      <c r="JGJ260">
        <v>0.63</v>
      </c>
      <c r="JGK260">
        <v>0.63</v>
      </c>
      <c r="JGL260">
        <v>0.63</v>
      </c>
      <c r="JGM260">
        <v>0.63</v>
      </c>
      <c r="JGN260">
        <v>0.63</v>
      </c>
      <c r="JGO260">
        <v>0.63</v>
      </c>
      <c r="JGP260">
        <v>0.63</v>
      </c>
      <c r="JGQ260">
        <v>0.63</v>
      </c>
      <c r="JGR260">
        <v>0.63</v>
      </c>
      <c r="JGS260">
        <v>0.63</v>
      </c>
      <c r="JGT260">
        <v>0.63</v>
      </c>
      <c r="JGU260">
        <v>0.63</v>
      </c>
      <c r="JGV260">
        <v>0.63</v>
      </c>
      <c r="JGW260">
        <v>0.63</v>
      </c>
      <c r="JGX260">
        <v>0.63</v>
      </c>
      <c r="JGY260">
        <v>0.63</v>
      </c>
      <c r="JGZ260">
        <v>0.63</v>
      </c>
      <c r="JHA260">
        <v>0.63</v>
      </c>
      <c r="JHB260">
        <v>0.63</v>
      </c>
      <c r="JHC260">
        <v>0.63</v>
      </c>
      <c r="JHD260">
        <v>0.63</v>
      </c>
      <c r="JHE260">
        <v>0.63</v>
      </c>
      <c r="JHF260">
        <v>0.63</v>
      </c>
      <c r="JHG260">
        <v>0.63</v>
      </c>
      <c r="JHH260">
        <v>0.63</v>
      </c>
      <c r="JHI260">
        <v>0.63</v>
      </c>
      <c r="JHJ260">
        <v>0.63</v>
      </c>
      <c r="JHK260">
        <v>0.63</v>
      </c>
      <c r="JHL260">
        <v>0.63</v>
      </c>
      <c r="JHM260">
        <v>0.63</v>
      </c>
      <c r="JHN260">
        <v>0.63</v>
      </c>
      <c r="JHO260">
        <v>0.63</v>
      </c>
      <c r="JHP260">
        <v>0.63</v>
      </c>
      <c r="JHQ260">
        <v>0.63</v>
      </c>
      <c r="JHR260">
        <v>0.63</v>
      </c>
      <c r="JHS260">
        <v>0.63</v>
      </c>
      <c r="JHT260">
        <v>0.63</v>
      </c>
      <c r="JHU260">
        <v>0.63</v>
      </c>
      <c r="JHV260">
        <v>0.63</v>
      </c>
      <c r="JHW260">
        <v>0.63</v>
      </c>
      <c r="JHX260">
        <v>0.63</v>
      </c>
      <c r="JHY260">
        <v>0.63</v>
      </c>
      <c r="JHZ260">
        <v>0.63</v>
      </c>
      <c r="JIA260">
        <v>0.63</v>
      </c>
      <c r="JIB260">
        <v>0.63</v>
      </c>
      <c r="JIC260">
        <v>0.63</v>
      </c>
      <c r="JID260">
        <v>0.63</v>
      </c>
      <c r="JIE260">
        <v>0.63</v>
      </c>
      <c r="JIF260">
        <v>0.63</v>
      </c>
      <c r="JIG260">
        <v>0.63</v>
      </c>
      <c r="JIH260">
        <v>0.63</v>
      </c>
      <c r="JII260">
        <v>0.63</v>
      </c>
      <c r="JIJ260">
        <v>0.63</v>
      </c>
      <c r="JIK260">
        <v>0.63</v>
      </c>
      <c r="JIL260">
        <v>0.63</v>
      </c>
      <c r="JIM260">
        <v>0.63</v>
      </c>
      <c r="JIN260">
        <v>0.63</v>
      </c>
      <c r="JIO260">
        <v>0.63</v>
      </c>
      <c r="JIP260">
        <v>0.63</v>
      </c>
      <c r="JIQ260">
        <v>0.63</v>
      </c>
      <c r="JIR260">
        <v>0.63</v>
      </c>
      <c r="JIS260">
        <v>0.63</v>
      </c>
      <c r="JIT260">
        <v>0.63</v>
      </c>
      <c r="JIU260">
        <v>0.63</v>
      </c>
      <c r="JIV260">
        <v>0.63</v>
      </c>
      <c r="JIW260">
        <v>0.63</v>
      </c>
      <c r="JIX260">
        <v>0.63</v>
      </c>
      <c r="JIY260">
        <v>0.63</v>
      </c>
      <c r="JIZ260">
        <v>0.63</v>
      </c>
      <c r="JJA260">
        <v>0.63</v>
      </c>
      <c r="JJB260">
        <v>0.63</v>
      </c>
      <c r="JJC260">
        <v>0.63</v>
      </c>
      <c r="JJD260">
        <v>0.63</v>
      </c>
      <c r="JJE260">
        <v>0.63</v>
      </c>
      <c r="JJF260">
        <v>0.63</v>
      </c>
      <c r="JJG260">
        <v>0.63</v>
      </c>
      <c r="JJH260">
        <v>0.63</v>
      </c>
      <c r="JJI260">
        <v>0.63</v>
      </c>
      <c r="JJJ260">
        <v>0.63</v>
      </c>
      <c r="JJK260">
        <v>0.63</v>
      </c>
      <c r="JJL260">
        <v>0.63</v>
      </c>
      <c r="JJM260">
        <v>0.63</v>
      </c>
      <c r="JJN260">
        <v>0.63</v>
      </c>
      <c r="JJO260">
        <v>0.63</v>
      </c>
      <c r="JJP260">
        <v>0.63</v>
      </c>
      <c r="JJQ260">
        <v>0.63</v>
      </c>
      <c r="JJR260">
        <v>0.63</v>
      </c>
      <c r="JJS260">
        <v>0.63</v>
      </c>
      <c r="JJT260">
        <v>0.63</v>
      </c>
      <c r="JJU260">
        <v>0.63</v>
      </c>
      <c r="JJV260">
        <v>0.63</v>
      </c>
      <c r="JJW260">
        <v>0.63</v>
      </c>
      <c r="JJX260">
        <v>0.63</v>
      </c>
      <c r="JJY260">
        <v>0.63</v>
      </c>
      <c r="JJZ260">
        <v>0.63</v>
      </c>
      <c r="JKA260">
        <v>0.63</v>
      </c>
      <c r="JKB260">
        <v>0.63</v>
      </c>
      <c r="JKC260">
        <v>0.63</v>
      </c>
      <c r="JKD260">
        <v>0.63</v>
      </c>
      <c r="JKE260">
        <v>0.63</v>
      </c>
      <c r="JKF260">
        <v>0.63</v>
      </c>
      <c r="JKG260">
        <v>0.63</v>
      </c>
      <c r="JKH260">
        <v>0.63</v>
      </c>
      <c r="JKI260">
        <v>0.63</v>
      </c>
      <c r="JKJ260">
        <v>0.63</v>
      </c>
      <c r="JKK260">
        <v>0.63</v>
      </c>
      <c r="JKL260">
        <v>0.63</v>
      </c>
      <c r="JKM260">
        <v>0.63</v>
      </c>
      <c r="JKN260">
        <v>0.63</v>
      </c>
      <c r="JKO260">
        <v>0.63</v>
      </c>
      <c r="JKP260">
        <v>0.63</v>
      </c>
      <c r="JKQ260">
        <v>0.63</v>
      </c>
      <c r="JKR260">
        <v>0.63</v>
      </c>
      <c r="JKS260">
        <v>0.63</v>
      </c>
      <c r="JKT260">
        <v>0.63</v>
      </c>
      <c r="JKU260">
        <v>0.63</v>
      </c>
      <c r="JKV260">
        <v>0.63</v>
      </c>
      <c r="JKW260">
        <v>0.63</v>
      </c>
      <c r="JKX260">
        <v>0.63</v>
      </c>
      <c r="JKY260">
        <v>0.63</v>
      </c>
      <c r="JKZ260">
        <v>0.63</v>
      </c>
      <c r="JLA260">
        <v>0.63</v>
      </c>
      <c r="JLB260">
        <v>0.63</v>
      </c>
      <c r="JLC260">
        <v>0.63</v>
      </c>
      <c r="JLD260">
        <v>0.63</v>
      </c>
      <c r="JLE260">
        <v>0.63</v>
      </c>
      <c r="JLF260">
        <v>0.63</v>
      </c>
      <c r="JLG260">
        <v>0.63</v>
      </c>
      <c r="JLH260">
        <v>0.63</v>
      </c>
      <c r="JLI260">
        <v>0.63</v>
      </c>
      <c r="JLJ260">
        <v>0.63</v>
      </c>
      <c r="JLK260">
        <v>0.63</v>
      </c>
      <c r="JLL260">
        <v>0.63</v>
      </c>
      <c r="JLM260">
        <v>0.63</v>
      </c>
      <c r="JLN260">
        <v>0.63</v>
      </c>
      <c r="JLO260">
        <v>0.63</v>
      </c>
      <c r="JLP260">
        <v>0.63</v>
      </c>
      <c r="JLQ260">
        <v>0.63</v>
      </c>
      <c r="JLR260">
        <v>0.63</v>
      </c>
      <c r="JLS260">
        <v>0.63</v>
      </c>
      <c r="JLT260">
        <v>0.63</v>
      </c>
      <c r="JLU260">
        <v>0.63</v>
      </c>
      <c r="JLV260">
        <v>0.63</v>
      </c>
      <c r="JLW260">
        <v>0.63</v>
      </c>
      <c r="JLX260">
        <v>0.63</v>
      </c>
      <c r="JLY260">
        <v>0.63</v>
      </c>
      <c r="JLZ260">
        <v>0.63</v>
      </c>
      <c r="JMA260">
        <v>0.63</v>
      </c>
      <c r="JMB260">
        <v>0.63</v>
      </c>
      <c r="JMC260">
        <v>0.63</v>
      </c>
      <c r="JMD260">
        <v>0.63</v>
      </c>
      <c r="JME260">
        <v>0.63</v>
      </c>
      <c r="JMF260">
        <v>0.63</v>
      </c>
      <c r="JMG260">
        <v>0.63</v>
      </c>
      <c r="JMH260">
        <v>0.63</v>
      </c>
      <c r="JMI260">
        <v>0.63</v>
      </c>
      <c r="JMJ260">
        <v>0.63</v>
      </c>
      <c r="JMK260">
        <v>0.63</v>
      </c>
      <c r="JML260">
        <v>0.63</v>
      </c>
      <c r="JMM260">
        <v>0.63</v>
      </c>
      <c r="JMN260">
        <v>0.63</v>
      </c>
      <c r="JMO260">
        <v>0.63</v>
      </c>
      <c r="JMP260">
        <v>0.63</v>
      </c>
      <c r="JMQ260">
        <v>0.63</v>
      </c>
      <c r="JMR260">
        <v>0.63</v>
      </c>
      <c r="JMS260">
        <v>0.63</v>
      </c>
      <c r="JMT260">
        <v>0.63</v>
      </c>
      <c r="JMU260">
        <v>0.63</v>
      </c>
      <c r="JMV260">
        <v>0.63</v>
      </c>
      <c r="JMW260">
        <v>0.63</v>
      </c>
      <c r="JMX260">
        <v>0.63</v>
      </c>
      <c r="JMY260">
        <v>0.63</v>
      </c>
      <c r="JMZ260">
        <v>0.63</v>
      </c>
      <c r="JNA260">
        <v>0.63</v>
      </c>
      <c r="JNB260">
        <v>0.63</v>
      </c>
      <c r="JNC260">
        <v>0.63</v>
      </c>
      <c r="JND260">
        <v>0.63</v>
      </c>
      <c r="JNE260">
        <v>0.63</v>
      </c>
      <c r="JNF260">
        <v>0.63</v>
      </c>
      <c r="JNG260">
        <v>0.63</v>
      </c>
      <c r="JNH260">
        <v>0.63</v>
      </c>
      <c r="JNI260">
        <v>0.63</v>
      </c>
      <c r="JNJ260">
        <v>0.63</v>
      </c>
      <c r="JNK260">
        <v>0.63</v>
      </c>
      <c r="JNL260">
        <v>0.63</v>
      </c>
      <c r="JNM260">
        <v>0.63</v>
      </c>
      <c r="JNN260">
        <v>0.63</v>
      </c>
      <c r="JNO260">
        <v>0.63</v>
      </c>
      <c r="JNP260">
        <v>0.63</v>
      </c>
      <c r="JNQ260">
        <v>0.63</v>
      </c>
      <c r="JNR260">
        <v>0.63</v>
      </c>
      <c r="JNS260">
        <v>0.63</v>
      </c>
      <c r="JNT260">
        <v>0.63</v>
      </c>
      <c r="JNU260">
        <v>0.63</v>
      </c>
      <c r="JNV260">
        <v>0.63</v>
      </c>
      <c r="JNW260">
        <v>0.63</v>
      </c>
      <c r="JNX260">
        <v>0.63</v>
      </c>
      <c r="JNY260">
        <v>0.63</v>
      </c>
      <c r="JNZ260">
        <v>0.63</v>
      </c>
      <c r="JOA260">
        <v>0.63</v>
      </c>
      <c r="JOB260">
        <v>0.63</v>
      </c>
      <c r="JOC260">
        <v>0.63</v>
      </c>
      <c r="JOD260">
        <v>0.63</v>
      </c>
      <c r="JOE260">
        <v>0.63</v>
      </c>
      <c r="JOF260">
        <v>0.63</v>
      </c>
      <c r="JOG260">
        <v>0.63</v>
      </c>
      <c r="JOH260">
        <v>0.63</v>
      </c>
      <c r="JOI260">
        <v>0.63</v>
      </c>
      <c r="JOJ260">
        <v>0.63</v>
      </c>
      <c r="JOK260">
        <v>0.63</v>
      </c>
      <c r="JOL260">
        <v>0.63</v>
      </c>
      <c r="JOM260">
        <v>0.63</v>
      </c>
      <c r="JON260">
        <v>0.63</v>
      </c>
      <c r="JOO260">
        <v>0.63</v>
      </c>
      <c r="JOP260">
        <v>0.63</v>
      </c>
      <c r="JOQ260">
        <v>0.63</v>
      </c>
      <c r="JOR260">
        <v>0.63</v>
      </c>
      <c r="JOS260">
        <v>0.63</v>
      </c>
      <c r="JOT260">
        <v>0.63</v>
      </c>
      <c r="JOU260">
        <v>0.63</v>
      </c>
      <c r="JOV260">
        <v>0.63</v>
      </c>
      <c r="JOW260">
        <v>0.63</v>
      </c>
      <c r="JOX260">
        <v>0.63</v>
      </c>
      <c r="JOY260">
        <v>0.63</v>
      </c>
      <c r="JOZ260">
        <v>0.63</v>
      </c>
      <c r="JPA260">
        <v>0.63</v>
      </c>
      <c r="JPB260">
        <v>0.63</v>
      </c>
      <c r="JPC260">
        <v>0.63</v>
      </c>
      <c r="JPD260">
        <v>0.63</v>
      </c>
      <c r="JPE260">
        <v>0.63</v>
      </c>
      <c r="JPF260">
        <v>0.63</v>
      </c>
      <c r="JPG260">
        <v>0.63</v>
      </c>
      <c r="JPH260">
        <v>0.63</v>
      </c>
      <c r="JPI260">
        <v>0.63</v>
      </c>
      <c r="JPJ260">
        <v>0.63</v>
      </c>
      <c r="JPK260">
        <v>0.63</v>
      </c>
      <c r="JPL260">
        <v>0.63</v>
      </c>
      <c r="JPM260">
        <v>0.63</v>
      </c>
      <c r="JPN260">
        <v>0.63</v>
      </c>
      <c r="JPO260">
        <v>0.63</v>
      </c>
      <c r="JPP260">
        <v>0.63</v>
      </c>
      <c r="JPQ260">
        <v>0.63</v>
      </c>
      <c r="JPR260">
        <v>0.63</v>
      </c>
      <c r="JPS260">
        <v>0.63</v>
      </c>
      <c r="JPT260">
        <v>0.63</v>
      </c>
      <c r="JPU260">
        <v>0.63</v>
      </c>
      <c r="JPV260">
        <v>0.63</v>
      </c>
      <c r="JPW260">
        <v>0.63</v>
      </c>
      <c r="JPX260">
        <v>0.63</v>
      </c>
      <c r="JPY260">
        <v>0.63</v>
      </c>
      <c r="JPZ260">
        <v>0.63</v>
      </c>
      <c r="JQA260">
        <v>0.63</v>
      </c>
      <c r="JQB260">
        <v>0.63</v>
      </c>
      <c r="JQC260">
        <v>0.63</v>
      </c>
      <c r="JQD260">
        <v>0.63</v>
      </c>
      <c r="JQE260">
        <v>0.63</v>
      </c>
      <c r="JQF260">
        <v>0.63</v>
      </c>
      <c r="JQG260">
        <v>0.63</v>
      </c>
      <c r="JQH260">
        <v>0.63</v>
      </c>
      <c r="JQI260">
        <v>0.63</v>
      </c>
      <c r="JQJ260">
        <v>0.63</v>
      </c>
      <c r="JQK260">
        <v>0.63</v>
      </c>
      <c r="JQL260">
        <v>0.63</v>
      </c>
      <c r="JQM260">
        <v>0.63</v>
      </c>
      <c r="JQN260">
        <v>0.63</v>
      </c>
      <c r="JQO260">
        <v>0.63</v>
      </c>
      <c r="JQP260">
        <v>0.63</v>
      </c>
      <c r="JQQ260">
        <v>0.63</v>
      </c>
      <c r="JQR260">
        <v>0.63</v>
      </c>
      <c r="JQS260">
        <v>0.63</v>
      </c>
      <c r="JQT260">
        <v>0.63</v>
      </c>
      <c r="JQU260">
        <v>0.63</v>
      </c>
      <c r="JQV260">
        <v>0.63</v>
      </c>
      <c r="JQW260">
        <v>0.63</v>
      </c>
      <c r="JQX260">
        <v>0.63</v>
      </c>
      <c r="JQY260">
        <v>0.63</v>
      </c>
      <c r="JQZ260">
        <v>0.63</v>
      </c>
      <c r="JRA260">
        <v>0.63</v>
      </c>
      <c r="JRB260">
        <v>0.63</v>
      </c>
      <c r="JRC260">
        <v>0.63</v>
      </c>
      <c r="JRD260">
        <v>0.63</v>
      </c>
      <c r="JRE260">
        <v>0.63</v>
      </c>
      <c r="JRF260">
        <v>0.63</v>
      </c>
      <c r="JRG260">
        <v>0.63</v>
      </c>
      <c r="JRH260">
        <v>0.63</v>
      </c>
      <c r="JRI260">
        <v>0.63</v>
      </c>
      <c r="JRJ260">
        <v>0.63</v>
      </c>
      <c r="JRK260">
        <v>0.63</v>
      </c>
      <c r="JRL260">
        <v>0.63</v>
      </c>
      <c r="JRM260">
        <v>0.63</v>
      </c>
      <c r="JRN260">
        <v>0.63</v>
      </c>
      <c r="JRO260">
        <v>0.63</v>
      </c>
      <c r="JRP260">
        <v>0.63</v>
      </c>
      <c r="JRQ260">
        <v>0.63</v>
      </c>
      <c r="JRR260">
        <v>0.63</v>
      </c>
      <c r="JRS260">
        <v>0.63</v>
      </c>
      <c r="JRT260">
        <v>0.63</v>
      </c>
      <c r="JRU260">
        <v>0.63</v>
      </c>
      <c r="JRV260">
        <v>0.63</v>
      </c>
      <c r="JRW260">
        <v>0.63</v>
      </c>
      <c r="JRX260">
        <v>0.63</v>
      </c>
      <c r="JRY260">
        <v>0.63</v>
      </c>
      <c r="JRZ260">
        <v>0.63</v>
      </c>
      <c r="JSA260">
        <v>0.63</v>
      </c>
      <c r="JSB260">
        <v>0.63</v>
      </c>
      <c r="JSC260">
        <v>0.63</v>
      </c>
      <c r="JSD260">
        <v>0.63</v>
      </c>
      <c r="JSE260">
        <v>0.63</v>
      </c>
      <c r="JSF260">
        <v>0.63</v>
      </c>
      <c r="JSG260">
        <v>0.63</v>
      </c>
      <c r="JSH260">
        <v>0.63</v>
      </c>
      <c r="JSI260">
        <v>0.63</v>
      </c>
      <c r="JSJ260">
        <v>0.63</v>
      </c>
      <c r="JSK260">
        <v>0.63</v>
      </c>
      <c r="JSL260">
        <v>0.63</v>
      </c>
      <c r="JSM260">
        <v>0.63</v>
      </c>
      <c r="JSN260">
        <v>0.63</v>
      </c>
      <c r="JSO260">
        <v>0.63</v>
      </c>
      <c r="JSP260">
        <v>0.63</v>
      </c>
      <c r="JSQ260">
        <v>0.63</v>
      </c>
      <c r="JSR260">
        <v>0.63</v>
      </c>
      <c r="JSS260">
        <v>0.63</v>
      </c>
      <c r="JST260">
        <v>0.63</v>
      </c>
      <c r="JSU260">
        <v>0.63</v>
      </c>
      <c r="JSV260">
        <v>0.63</v>
      </c>
      <c r="JSW260">
        <v>0.63</v>
      </c>
      <c r="JSX260">
        <v>0.63</v>
      </c>
      <c r="JSY260">
        <v>0.63</v>
      </c>
      <c r="JSZ260">
        <v>0.63</v>
      </c>
      <c r="JTA260">
        <v>0.63</v>
      </c>
      <c r="JTB260">
        <v>0.63</v>
      </c>
      <c r="JTC260">
        <v>0.63</v>
      </c>
      <c r="JTD260">
        <v>0.63</v>
      </c>
      <c r="JTE260">
        <v>0.63</v>
      </c>
      <c r="JTF260">
        <v>0.63</v>
      </c>
      <c r="JTG260">
        <v>0.63</v>
      </c>
      <c r="JTH260">
        <v>0.63</v>
      </c>
      <c r="JTI260">
        <v>0.63</v>
      </c>
      <c r="JTJ260">
        <v>0.63</v>
      </c>
      <c r="JTK260">
        <v>0.63</v>
      </c>
      <c r="JTL260">
        <v>0.63</v>
      </c>
      <c r="JTM260">
        <v>0.63</v>
      </c>
      <c r="JTN260">
        <v>0.63</v>
      </c>
      <c r="JTO260">
        <v>0.63</v>
      </c>
      <c r="JTP260">
        <v>0.63</v>
      </c>
      <c r="JTQ260">
        <v>0.63</v>
      </c>
      <c r="JTR260">
        <v>0.63</v>
      </c>
      <c r="JTS260">
        <v>0.63</v>
      </c>
      <c r="JTT260">
        <v>0.63</v>
      </c>
      <c r="JTU260">
        <v>0.63</v>
      </c>
      <c r="JTV260">
        <v>0.63</v>
      </c>
      <c r="JTW260">
        <v>0.63</v>
      </c>
      <c r="JTX260">
        <v>0.63</v>
      </c>
      <c r="JTY260">
        <v>0.63</v>
      </c>
      <c r="JTZ260">
        <v>0.63</v>
      </c>
      <c r="JUA260">
        <v>0.63</v>
      </c>
      <c r="JUB260">
        <v>0.63</v>
      </c>
      <c r="JUC260">
        <v>0.63</v>
      </c>
      <c r="JUD260">
        <v>0.63</v>
      </c>
      <c r="JUE260">
        <v>0.63</v>
      </c>
      <c r="JUF260">
        <v>0.63</v>
      </c>
      <c r="JUG260">
        <v>0.63</v>
      </c>
      <c r="JUH260">
        <v>0.63</v>
      </c>
      <c r="JUI260">
        <v>0.63</v>
      </c>
      <c r="JUJ260">
        <v>0.63</v>
      </c>
      <c r="JUK260">
        <v>0.63</v>
      </c>
      <c r="JUL260">
        <v>0.63</v>
      </c>
      <c r="JUM260">
        <v>0.63</v>
      </c>
      <c r="JUN260">
        <v>0.63</v>
      </c>
      <c r="JUO260">
        <v>0.63</v>
      </c>
      <c r="JUP260">
        <v>0.63</v>
      </c>
      <c r="JUQ260">
        <v>0.63</v>
      </c>
      <c r="JUR260">
        <v>0.63</v>
      </c>
      <c r="JUS260">
        <v>0.63</v>
      </c>
      <c r="JUT260">
        <v>0.63</v>
      </c>
      <c r="JUU260">
        <v>0.63</v>
      </c>
      <c r="JUV260">
        <v>0.63</v>
      </c>
      <c r="JUW260">
        <v>0.63</v>
      </c>
      <c r="JUX260">
        <v>0.63</v>
      </c>
      <c r="JUY260">
        <v>0.63</v>
      </c>
      <c r="JUZ260">
        <v>0.63</v>
      </c>
      <c r="JVA260">
        <v>0.63</v>
      </c>
      <c r="JVB260">
        <v>0.63</v>
      </c>
      <c r="JVC260">
        <v>0.63</v>
      </c>
      <c r="JVD260">
        <v>0.63</v>
      </c>
      <c r="JVE260">
        <v>0.63</v>
      </c>
      <c r="JVF260">
        <v>0.63</v>
      </c>
      <c r="JVG260">
        <v>0.63</v>
      </c>
      <c r="JVH260">
        <v>0.63</v>
      </c>
      <c r="JVI260">
        <v>0.63</v>
      </c>
      <c r="JVJ260">
        <v>0.63</v>
      </c>
      <c r="JVK260">
        <v>0.63</v>
      </c>
      <c r="JVL260">
        <v>0.63</v>
      </c>
      <c r="JVM260">
        <v>0.63</v>
      </c>
      <c r="JVN260">
        <v>0.63</v>
      </c>
      <c r="JVO260">
        <v>0.63</v>
      </c>
      <c r="JVP260">
        <v>0.63</v>
      </c>
      <c r="JVQ260">
        <v>0.63</v>
      </c>
      <c r="JVR260">
        <v>0.63</v>
      </c>
      <c r="JVS260">
        <v>0.63</v>
      </c>
      <c r="JVT260">
        <v>0.63</v>
      </c>
      <c r="JVU260">
        <v>0.63</v>
      </c>
      <c r="JVV260">
        <v>0.63</v>
      </c>
      <c r="JVW260">
        <v>0.63</v>
      </c>
      <c r="JVX260">
        <v>0.63</v>
      </c>
      <c r="JVY260">
        <v>0.63</v>
      </c>
      <c r="JVZ260">
        <v>0.63</v>
      </c>
      <c r="JWA260">
        <v>0.63</v>
      </c>
      <c r="JWB260">
        <v>0.63</v>
      </c>
      <c r="JWC260">
        <v>0.63</v>
      </c>
      <c r="JWD260">
        <v>0.63</v>
      </c>
      <c r="JWE260">
        <v>0.63</v>
      </c>
      <c r="JWF260">
        <v>0.63</v>
      </c>
      <c r="JWG260">
        <v>0.63</v>
      </c>
      <c r="JWH260">
        <v>0.63</v>
      </c>
      <c r="JWI260">
        <v>0.63</v>
      </c>
      <c r="JWJ260">
        <v>0.63</v>
      </c>
      <c r="JWK260">
        <v>0.63</v>
      </c>
      <c r="JWL260">
        <v>0.63</v>
      </c>
      <c r="JWM260">
        <v>0.63</v>
      </c>
      <c r="JWN260">
        <v>0.63</v>
      </c>
      <c r="JWO260">
        <v>0.63</v>
      </c>
      <c r="JWP260">
        <v>0.63</v>
      </c>
      <c r="JWQ260">
        <v>0.63</v>
      </c>
      <c r="JWR260">
        <v>0.63</v>
      </c>
      <c r="JWS260">
        <v>0.63</v>
      </c>
      <c r="JWT260">
        <v>0.63</v>
      </c>
      <c r="JWU260">
        <v>0.63</v>
      </c>
      <c r="JWV260">
        <v>0.63</v>
      </c>
      <c r="JWW260">
        <v>0.63</v>
      </c>
      <c r="JWX260">
        <v>0.63</v>
      </c>
      <c r="JWY260">
        <v>0.63</v>
      </c>
      <c r="JWZ260">
        <v>0.63</v>
      </c>
      <c r="JXA260">
        <v>0.63</v>
      </c>
      <c r="JXB260">
        <v>0.63</v>
      </c>
      <c r="JXC260">
        <v>0.63</v>
      </c>
      <c r="JXD260">
        <v>0.63</v>
      </c>
      <c r="JXE260">
        <v>0.63</v>
      </c>
      <c r="JXF260">
        <v>0.63</v>
      </c>
      <c r="JXG260">
        <v>0.63</v>
      </c>
      <c r="JXH260">
        <v>0.63</v>
      </c>
      <c r="JXI260">
        <v>0.63</v>
      </c>
      <c r="JXJ260">
        <v>0.63</v>
      </c>
      <c r="JXK260">
        <v>0.63</v>
      </c>
      <c r="JXL260">
        <v>0.63</v>
      </c>
      <c r="JXM260">
        <v>0.63</v>
      </c>
      <c r="JXN260">
        <v>0.63</v>
      </c>
      <c r="JXO260">
        <v>0.63</v>
      </c>
      <c r="JXP260">
        <v>0.63</v>
      </c>
      <c r="JXQ260">
        <v>0.63</v>
      </c>
      <c r="JXR260">
        <v>0.63</v>
      </c>
      <c r="JXS260">
        <v>0.63</v>
      </c>
      <c r="JXT260">
        <v>0.63</v>
      </c>
      <c r="JXU260">
        <v>0.63</v>
      </c>
      <c r="JXV260">
        <v>0.63</v>
      </c>
      <c r="JXW260">
        <v>0.63</v>
      </c>
      <c r="JXX260">
        <v>0.63</v>
      </c>
      <c r="JXY260">
        <v>0.63</v>
      </c>
      <c r="JXZ260">
        <v>0.63</v>
      </c>
      <c r="JYA260">
        <v>0.63</v>
      </c>
      <c r="JYB260">
        <v>0.63</v>
      </c>
      <c r="JYC260">
        <v>0.63</v>
      </c>
      <c r="JYD260">
        <v>0.63</v>
      </c>
      <c r="JYE260">
        <v>0.63</v>
      </c>
      <c r="JYF260">
        <v>0.63</v>
      </c>
      <c r="JYG260">
        <v>0.63</v>
      </c>
      <c r="JYH260">
        <v>0.63</v>
      </c>
      <c r="JYI260">
        <v>0.63</v>
      </c>
      <c r="JYJ260">
        <v>0.63</v>
      </c>
      <c r="JYK260">
        <v>0.63</v>
      </c>
      <c r="JYL260">
        <v>0.63</v>
      </c>
      <c r="JYM260">
        <v>0.63</v>
      </c>
      <c r="JYN260">
        <v>0.63</v>
      </c>
      <c r="JYO260">
        <v>0.63</v>
      </c>
      <c r="JYP260">
        <v>0.63</v>
      </c>
      <c r="JYQ260">
        <v>0.63</v>
      </c>
      <c r="JYR260">
        <v>0.63</v>
      </c>
      <c r="JYS260">
        <v>0.63</v>
      </c>
      <c r="JYT260">
        <v>0.63</v>
      </c>
      <c r="JYU260">
        <v>0.63</v>
      </c>
      <c r="JYV260">
        <v>0.63</v>
      </c>
      <c r="JYW260">
        <v>0.63</v>
      </c>
      <c r="JYX260">
        <v>0.63</v>
      </c>
      <c r="JYY260">
        <v>0.63</v>
      </c>
      <c r="JYZ260">
        <v>0.63</v>
      </c>
      <c r="JZA260">
        <v>0.63</v>
      </c>
      <c r="JZB260">
        <v>0.63</v>
      </c>
      <c r="JZC260">
        <v>0.63</v>
      </c>
      <c r="JZD260">
        <v>0.63</v>
      </c>
      <c r="JZE260">
        <v>0.63</v>
      </c>
      <c r="JZF260">
        <v>0.63</v>
      </c>
      <c r="JZG260">
        <v>0.63</v>
      </c>
      <c r="JZH260">
        <v>0.63</v>
      </c>
      <c r="JZI260">
        <v>0.63</v>
      </c>
      <c r="JZJ260">
        <v>0.63</v>
      </c>
      <c r="JZK260">
        <v>0.63</v>
      </c>
      <c r="JZL260">
        <v>0.63</v>
      </c>
      <c r="JZM260">
        <v>0.63</v>
      </c>
      <c r="JZN260">
        <v>0.63</v>
      </c>
      <c r="JZO260">
        <v>0.63</v>
      </c>
      <c r="JZP260">
        <v>0.63</v>
      </c>
      <c r="JZQ260">
        <v>0.63</v>
      </c>
      <c r="JZR260">
        <v>0.63</v>
      </c>
      <c r="JZS260">
        <v>0.63</v>
      </c>
      <c r="JZT260">
        <v>0.63</v>
      </c>
      <c r="JZU260">
        <v>0.63</v>
      </c>
      <c r="JZV260">
        <v>0.63</v>
      </c>
      <c r="JZW260">
        <v>0.63</v>
      </c>
      <c r="JZX260">
        <v>0.63</v>
      </c>
      <c r="JZY260">
        <v>0.63</v>
      </c>
      <c r="JZZ260">
        <v>0.63</v>
      </c>
      <c r="KAA260">
        <v>0.63</v>
      </c>
      <c r="KAB260">
        <v>0.63</v>
      </c>
      <c r="KAC260">
        <v>0.63</v>
      </c>
      <c r="KAD260">
        <v>0.63</v>
      </c>
      <c r="KAE260">
        <v>0.63</v>
      </c>
      <c r="KAF260">
        <v>0.63</v>
      </c>
      <c r="KAG260">
        <v>0.63</v>
      </c>
      <c r="KAH260">
        <v>0.63</v>
      </c>
      <c r="KAI260">
        <v>0.63</v>
      </c>
      <c r="KAJ260">
        <v>0.63</v>
      </c>
      <c r="KAK260">
        <v>0.63</v>
      </c>
      <c r="KAL260">
        <v>0.63</v>
      </c>
      <c r="KAM260">
        <v>0.63</v>
      </c>
      <c r="KAN260">
        <v>0.63</v>
      </c>
      <c r="KAO260">
        <v>0.63</v>
      </c>
      <c r="KAP260">
        <v>0.63</v>
      </c>
      <c r="KAQ260">
        <v>0.63</v>
      </c>
      <c r="KAR260">
        <v>0.63</v>
      </c>
      <c r="KAS260">
        <v>0.63</v>
      </c>
      <c r="KAT260">
        <v>0.63</v>
      </c>
      <c r="KAU260">
        <v>0.63</v>
      </c>
      <c r="KAV260">
        <v>0.63</v>
      </c>
      <c r="KAW260">
        <v>0.63</v>
      </c>
      <c r="KAX260">
        <v>0.63</v>
      </c>
      <c r="KAY260">
        <v>0.63</v>
      </c>
      <c r="KAZ260">
        <v>0.63</v>
      </c>
      <c r="KBA260">
        <v>0.63</v>
      </c>
      <c r="KBB260">
        <v>0.63</v>
      </c>
      <c r="KBC260">
        <v>0.63</v>
      </c>
      <c r="KBD260">
        <v>0.63</v>
      </c>
      <c r="KBE260">
        <v>0.63</v>
      </c>
      <c r="KBF260">
        <v>0.63</v>
      </c>
      <c r="KBG260">
        <v>0.63</v>
      </c>
      <c r="KBH260">
        <v>0.63</v>
      </c>
      <c r="KBI260">
        <v>0.63</v>
      </c>
      <c r="KBJ260">
        <v>0.63</v>
      </c>
      <c r="KBK260">
        <v>0.63</v>
      </c>
      <c r="KBL260">
        <v>0.63</v>
      </c>
      <c r="KBM260">
        <v>0.63</v>
      </c>
      <c r="KBN260">
        <v>0.63</v>
      </c>
      <c r="KBO260">
        <v>0.63</v>
      </c>
      <c r="KBP260">
        <v>0.63</v>
      </c>
      <c r="KBQ260">
        <v>0.63</v>
      </c>
      <c r="KBR260">
        <v>0.63</v>
      </c>
      <c r="KBS260">
        <v>0.63</v>
      </c>
      <c r="KBT260">
        <v>0.63</v>
      </c>
      <c r="KBU260">
        <v>0.63</v>
      </c>
      <c r="KBV260">
        <v>0.63</v>
      </c>
      <c r="KBW260">
        <v>0.63</v>
      </c>
      <c r="KBX260">
        <v>0.63</v>
      </c>
      <c r="KBY260">
        <v>0.63</v>
      </c>
      <c r="KBZ260">
        <v>0.63</v>
      </c>
      <c r="KCA260">
        <v>0.63</v>
      </c>
      <c r="KCB260">
        <v>0.63</v>
      </c>
      <c r="KCC260">
        <v>0.63</v>
      </c>
      <c r="KCD260">
        <v>0.63</v>
      </c>
      <c r="KCE260">
        <v>0.63</v>
      </c>
      <c r="KCF260">
        <v>0.63</v>
      </c>
      <c r="KCG260">
        <v>0.63</v>
      </c>
      <c r="KCH260">
        <v>0.63</v>
      </c>
      <c r="KCI260">
        <v>0.63</v>
      </c>
      <c r="KCJ260">
        <v>0.63</v>
      </c>
      <c r="KCK260">
        <v>0.63</v>
      </c>
      <c r="KCL260">
        <v>0.63</v>
      </c>
      <c r="KCM260">
        <v>0.63</v>
      </c>
      <c r="KCN260">
        <v>0.63</v>
      </c>
      <c r="KCO260">
        <v>0.63</v>
      </c>
      <c r="KCP260">
        <v>0.63</v>
      </c>
      <c r="KCQ260">
        <v>0.63</v>
      </c>
      <c r="KCR260">
        <v>0.63</v>
      </c>
      <c r="KCS260">
        <v>0.63</v>
      </c>
      <c r="KCT260">
        <v>0.63</v>
      </c>
      <c r="KCU260">
        <v>0.63</v>
      </c>
      <c r="KCV260">
        <v>0.63</v>
      </c>
      <c r="KCW260">
        <v>0.63</v>
      </c>
      <c r="KCX260">
        <v>0.63</v>
      </c>
      <c r="KCY260">
        <v>0.63</v>
      </c>
      <c r="KCZ260">
        <v>0.63</v>
      </c>
      <c r="KDA260">
        <v>0.63</v>
      </c>
      <c r="KDB260">
        <v>0.63</v>
      </c>
      <c r="KDC260">
        <v>0.63</v>
      </c>
      <c r="KDD260">
        <v>0.63</v>
      </c>
      <c r="KDE260">
        <v>0.63</v>
      </c>
      <c r="KDF260">
        <v>0.63</v>
      </c>
      <c r="KDG260">
        <v>0.63</v>
      </c>
      <c r="KDH260">
        <v>0.63</v>
      </c>
      <c r="KDI260">
        <v>0.63</v>
      </c>
      <c r="KDJ260">
        <v>0.63</v>
      </c>
      <c r="KDK260">
        <v>0.63</v>
      </c>
      <c r="KDL260">
        <v>0.63</v>
      </c>
      <c r="KDM260">
        <v>0.63</v>
      </c>
      <c r="KDN260">
        <v>0.63</v>
      </c>
      <c r="KDO260">
        <v>0.63</v>
      </c>
      <c r="KDP260">
        <v>0.63</v>
      </c>
      <c r="KDQ260">
        <v>0.63</v>
      </c>
      <c r="KDR260">
        <v>0.63</v>
      </c>
      <c r="KDS260">
        <v>0.63</v>
      </c>
      <c r="KDT260">
        <v>0.63</v>
      </c>
      <c r="KDU260">
        <v>0.63</v>
      </c>
      <c r="KDV260">
        <v>0.63</v>
      </c>
      <c r="KDW260">
        <v>0.63</v>
      </c>
      <c r="KDX260">
        <v>0.63</v>
      </c>
      <c r="KDY260">
        <v>0.63</v>
      </c>
      <c r="KDZ260">
        <v>0.63</v>
      </c>
      <c r="KEA260">
        <v>0.63</v>
      </c>
      <c r="KEB260">
        <v>0.63</v>
      </c>
      <c r="KEC260">
        <v>0.63</v>
      </c>
      <c r="KED260">
        <v>0.63</v>
      </c>
      <c r="KEE260">
        <v>0.63</v>
      </c>
      <c r="KEF260">
        <v>0.63</v>
      </c>
      <c r="KEG260">
        <v>0.63</v>
      </c>
      <c r="KEH260">
        <v>0.63</v>
      </c>
      <c r="KEI260">
        <v>0.63</v>
      </c>
      <c r="KEJ260">
        <v>0.63</v>
      </c>
      <c r="KEK260">
        <v>0.63</v>
      </c>
      <c r="KEL260">
        <v>0.63</v>
      </c>
      <c r="KEM260">
        <v>0.63</v>
      </c>
      <c r="KEN260">
        <v>0.63</v>
      </c>
      <c r="KEO260">
        <v>0.63</v>
      </c>
      <c r="KEP260">
        <v>0.63</v>
      </c>
      <c r="KEQ260">
        <v>0.63</v>
      </c>
      <c r="KER260">
        <v>0.63</v>
      </c>
      <c r="KES260">
        <v>0.63</v>
      </c>
      <c r="KET260">
        <v>0.63</v>
      </c>
      <c r="KEU260">
        <v>0.63</v>
      </c>
      <c r="KEV260">
        <v>0.63</v>
      </c>
      <c r="KEW260">
        <v>0.63</v>
      </c>
      <c r="KEX260">
        <v>0.63</v>
      </c>
      <c r="KEY260">
        <v>0.63</v>
      </c>
      <c r="KEZ260">
        <v>0.63</v>
      </c>
      <c r="KFA260">
        <v>0.63</v>
      </c>
      <c r="KFB260">
        <v>0.63</v>
      </c>
      <c r="KFC260">
        <v>0.63</v>
      </c>
      <c r="KFD260">
        <v>0.63</v>
      </c>
      <c r="KFE260">
        <v>0.63</v>
      </c>
      <c r="KFF260">
        <v>0.63</v>
      </c>
      <c r="KFG260">
        <v>0.63</v>
      </c>
      <c r="KFH260">
        <v>0.63</v>
      </c>
      <c r="KFI260">
        <v>0.63</v>
      </c>
      <c r="KFJ260">
        <v>0.63</v>
      </c>
      <c r="KFK260">
        <v>0.63</v>
      </c>
      <c r="KFL260">
        <v>0.63</v>
      </c>
      <c r="KFM260">
        <v>0.63</v>
      </c>
      <c r="KFN260">
        <v>0.63</v>
      </c>
      <c r="KFO260">
        <v>0.63</v>
      </c>
      <c r="KFP260">
        <v>0.63</v>
      </c>
      <c r="KFQ260">
        <v>0.63</v>
      </c>
      <c r="KFR260">
        <v>0.63</v>
      </c>
      <c r="KFS260">
        <v>0.63</v>
      </c>
      <c r="KFT260">
        <v>0.63</v>
      </c>
      <c r="KFU260">
        <v>0.63</v>
      </c>
      <c r="KFV260">
        <v>0.63</v>
      </c>
      <c r="KFW260">
        <v>0.63</v>
      </c>
      <c r="KFX260">
        <v>0.63</v>
      </c>
      <c r="KFY260">
        <v>0.63</v>
      </c>
      <c r="KFZ260">
        <v>0.63</v>
      </c>
      <c r="KGA260">
        <v>0.63</v>
      </c>
      <c r="KGB260">
        <v>0.63</v>
      </c>
      <c r="KGC260">
        <v>0.63</v>
      </c>
      <c r="KGD260">
        <v>0.63</v>
      </c>
      <c r="KGE260">
        <v>0.63</v>
      </c>
      <c r="KGF260">
        <v>0.63</v>
      </c>
      <c r="KGG260">
        <v>0.63</v>
      </c>
      <c r="KGH260">
        <v>0.63</v>
      </c>
      <c r="KGI260">
        <v>0.63</v>
      </c>
      <c r="KGJ260">
        <v>0.63</v>
      </c>
      <c r="KGK260">
        <v>0.63</v>
      </c>
      <c r="KGL260">
        <v>0.63</v>
      </c>
      <c r="KGM260">
        <v>0.63</v>
      </c>
      <c r="KGN260">
        <v>0.63</v>
      </c>
      <c r="KGO260">
        <v>0.63</v>
      </c>
      <c r="KGP260">
        <v>0.63</v>
      </c>
      <c r="KGQ260">
        <v>0.63</v>
      </c>
      <c r="KGR260">
        <v>0.63</v>
      </c>
      <c r="KGS260">
        <v>0.63</v>
      </c>
      <c r="KGT260">
        <v>0.63</v>
      </c>
      <c r="KGU260">
        <v>0.63</v>
      </c>
      <c r="KGV260">
        <v>0.63</v>
      </c>
      <c r="KGW260">
        <v>0.63</v>
      </c>
      <c r="KGX260">
        <v>0.63</v>
      </c>
      <c r="KGY260">
        <v>0.63</v>
      </c>
      <c r="KGZ260">
        <v>0.63</v>
      </c>
      <c r="KHA260">
        <v>0.63</v>
      </c>
      <c r="KHB260">
        <v>0.63</v>
      </c>
      <c r="KHC260">
        <v>0.63</v>
      </c>
      <c r="KHD260">
        <v>0.63</v>
      </c>
      <c r="KHE260">
        <v>0.63</v>
      </c>
      <c r="KHF260">
        <v>0.63</v>
      </c>
      <c r="KHG260">
        <v>0.63</v>
      </c>
      <c r="KHH260">
        <v>0.63</v>
      </c>
      <c r="KHI260">
        <v>0.63</v>
      </c>
      <c r="KHJ260">
        <v>0.63</v>
      </c>
      <c r="KHK260">
        <v>0.63</v>
      </c>
      <c r="KHL260">
        <v>0.63</v>
      </c>
      <c r="KHM260">
        <v>0.63</v>
      </c>
      <c r="KHN260">
        <v>0.63</v>
      </c>
      <c r="KHO260">
        <v>0.63</v>
      </c>
      <c r="KHP260">
        <v>0.63</v>
      </c>
      <c r="KHQ260">
        <v>0.63</v>
      </c>
      <c r="KHR260">
        <v>0.63</v>
      </c>
      <c r="KHS260">
        <v>0.63</v>
      </c>
      <c r="KHT260">
        <v>0.63</v>
      </c>
      <c r="KHU260">
        <v>0.63</v>
      </c>
      <c r="KHV260">
        <v>0.63</v>
      </c>
      <c r="KHW260">
        <v>0.63</v>
      </c>
      <c r="KHX260">
        <v>0.63</v>
      </c>
      <c r="KHY260">
        <v>0.63</v>
      </c>
      <c r="KHZ260">
        <v>0.63</v>
      </c>
      <c r="KIA260">
        <v>0.63</v>
      </c>
      <c r="KIB260">
        <v>0.63</v>
      </c>
      <c r="KIC260">
        <v>0.63</v>
      </c>
      <c r="KID260">
        <v>0.63</v>
      </c>
      <c r="KIE260">
        <v>0.63</v>
      </c>
      <c r="KIF260">
        <v>0.63</v>
      </c>
      <c r="KIG260">
        <v>0.63</v>
      </c>
      <c r="KIH260">
        <v>0.63</v>
      </c>
      <c r="KII260">
        <v>0.63</v>
      </c>
      <c r="KIJ260">
        <v>0.63</v>
      </c>
      <c r="KIK260">
        <v>0.63</v>
      </c>
      <c r="KIL260">
        <v>0.63</v>
      </c>
      <c r="KIM260">
        <v>0.63</v>
      </c>
      <c r="KIN260">
        <v>0.63</v>
      </c>
      <c r="KIO260">
        <v>0.63</v>
      </c>
      <c r="KIP260">
        <v>0.63</v>
      </c>
      <c r="KIQ260">
        <v>0.63</v>
      </c>
      <c r="KIR260">
        <v>0.63</v>
      </c>
      <c r="KIS260">
        <v>0.63</v>
      </c>
      <c r="KIT260">
        <v>0.63</v>
      </c>
      <c r="KIU260">
        <v>0.63</v>
      </c>
      <c r="KIV260">
        <v>0.63</v>
      </c>
      <c r="KIW260">
        <v>0.63</v>
      </c>
      <c r="KIX260">
        <v>0.63</v>
      </c>
      <c r="KIY260">
        <v>0.63</v>
      </c>
      <c r="KIZ260">
        <v>0.63</v>
      </c>
      <c r="KJA260">
        <v>0.63</v>
      </c>
      <c r="KJB260">
        <v>0.63</v>
      </c>
      <c r="KJC260">
        <v>0.63</v>
      </c>
      <c r="KJD260">
        <v>0.63</v>
      </c>
      <c r="KJE260">
        <v>0.63</v>
      </c>
      <c r="KJF260">
        <v>0.63</v>
      </c>
      <c r="KJG260">
        <v>0.63</v>
      </c>
      <c r="KJH260">
        <v>0.63</v>
      </c>
      <c r="KJI260">
        <v>0.63</v>
      </c>
      <c r="KJJ260">
        <v>0.63</v>
      </c>
      <c r="KJK260">
        <v>0.63</v>
      </c>
      <c r="KJL260">
        <v>0.63</v>
      </c>
      <c r="KJM260">
        <v>0.63</v>
      </c>
      <c r="KJN260">
        <v>0.63</v>
      </c>
      <c r="KJO260">
        <v>0.63</v>
      </c>
      <c r="KJP260">
        <v>0.63</v>
      </c>
      <c r="KJQ260">
        <v>0.63</v>
      </c>
      <c r="KJR260">
        <v>0.63</v>
      </c>
      <c r="KJS260">
        <v>0.63</v>
      </c>
      <c r="KJT260">
        <v>0.63</v>
      </c>
      <c r="KJU260">
        <v>0.63</v>
      </c>
      <c r="KJV260">
        <v>0.63</v>
      </c>
      <c r="KJW260">
        <v>0.63</v>
      </c>
      <c r="KJX260">
        <v>0.63</v>
      </c>
      <c r="KJY260">
        <v>0.63</v>
      </c>
      <c r="KJZ260">
        <v>0.63</v>
      </c>
      <c r="KKA260">
        <v>0.63</v>
      </c>
      <c r="KKB260">
        <v>0.63</v>
      </c>
      <c r="KKC260">
        <v>0.63</v>
      </c>
      <c r="KKD260">
        <v>0.63</v>
      </c>
      <c r="KKE260">
        <v>0.63</v>
      </c>
      <c r="KKF260">
        <v>0.63</v>
      </c>
      <c r="KKG260">
        <v>0.63</v>
      </c>
      <c r="KKH260">
        <v>0.63</v>
      </c>
      <c r="KKI260">
        <v>0.63</v>
      </c>
      <c r="KKJ260">
        <v>0.63</v>
      </c>
      <c r="KKK260">
        <v>0.63</v>
      </c>
      <c r="KKL260">
        <v>0.63</v>
      </c>
      <c r="KKM260">
        <v>0.63</v>
      </c>
      <c r="KKN260">
        <v>0.63</v>
      </c>
      <c r="KKO260">
        <v>0.63</v>
      </c>
      <c r="KKP260">
        <v>0.63</v>
      </c>
      <c r="KKQ260">
        <v>0.63</v>
      </c>
      <c r="KKR260">
        <v>0.63</v>
      </c>
      <c r="KKS260">
        <v>0.63</v>
      </c>
      <c r="KKT260">
        <v>0.63</v>
      </c>
      <c r="KKU260">
        <v>0.63</v>
      </c>
      <c r="KKV260">
        <v>0.63</v>
      </c>
      <c r="KKW260">
        <v>0.63</v>
      </c>
      <c r="KKX260">
        <v>0.63</v>
      </c>
      <c r="KKY260">
        <v>0.63</v>
      </c>
      <c r="KKZ260">
        <v>0.63</v>
      </c>
      <c r="KLA260">
        <v>0.63</v>
      </c>
      <c r="KLB260">
        <v>0.63</v>
      </c>
      <c r="KLC260">
        <v>0.63</v>
      </c>
      <c r="KLD260">
        <v>0.63</v>
      </c>
      <c r="KLE260">
        <v>0.63</v>
      </c>
      <c r="KLF260">
        <v>0.63</v>
      </c>
      <c r="KLG260">
        <v>0.63</v>
      </c>
      <c r="KLH260">
        <v>0.63</v>
      </c>
      <c r="KLI260">
        <v>0.63</v>
      </c>
      <c r="KLJ260">
        <v>0.63</v>
      </c>
      <c r="KLK260">
        <v>0.63</v>
      </c>
      <c r="KLL260">
        <v>0.63</v>
      </c>
      <c r="KLM260">
        <v>0.63</v>
      </c>
      <c r="KLN260">
        <v>0.63</v>
      </c>
      <c r="KLO260">
        <v>0.63</v>
      </c>
      <c r="KLP260">
        <v>0.63</v>
      </c>
      <c r="KLQ260">
        <v>0.63</v>
      </c>
      <c r="KLR260">
        <v>0.63</v>
      </c>
      <c r="KLS260">
        <v>0.63</v>
      </c>
      <c r="KLT260">
        <v>0.63</v>
      </c>
      <c r="KLU260">
        <v>0.63</v>
      </c>
      <c r="KLV260">
        <v>0.63</v>
      </c>
      <c r="KLW260">
        <v>0.63</v>
      </c>
      <c r="KLX260">
        <v>0.63</v>
      </c>
      <c r="KLY260">
        <v>0.63</v>
      </c>
      <c r="KLZ260">
        <v>0.63</v>
      </c>
      <c r="KMA260">
        <v>0.63</v>
      </c>
      <c r="KMB260">
        <v>0.63</v>
      </c>
      <c r="KMC260">
        <v>0.63</v>
      </c>
      <c r="KMD260">
        <v>0.63</v>
      </c>
      <c r="KME260">
        <v>0.63</v>
      </c>
      <c r="KMF260">
        <v>0.63</v>
      </c>
      <c r="KMG260">
        <v>0.63</v>
      </c>
      <c r="KMH260">
        <v>0.63</v>
      </c>
      <c r="KMI260">
        <v>0.63</v>
      </c>
      <c r="KMJ260">
        <v>0.63</v>
      </c>
      <c r="KMK260">
        <v>0.63</v>
      </c>
      <c r="KML260">
        <v>0.63</v>
      </c>
      <c r="KMM260">
        <v>0.63</v>
      </c>
      <c r="KMN260">
        <v>0.63</v>
      </c>
      <c r="KMO260">
        <v>0.63</v>
      </c>
      <c r="KMP260">
        <v>0.63</v>
      </c>
      <c r="KMQ260">
        <v>0.63</v>
      </c>
      <c r="KMR260">
        <v>0.63</v>
      </c>
      <c r="KMS260">
        <v>0.63</v>
      </c>
      <c r="KMT260">
        <v>0.63</v>
      </c>
      <c r="KMU260">
        <v>0.63</v>
      </c>
      <c r="KMV260">
        <v>0.63</v>
      </c>
      <c r="KMW260">
        <v>0.63</v>
      </c>
      <c r="KMX260">
        <v>0.63</v>
      </c>
      <c r="KMY260">
        <v>0.63</v>
      </c>
      <c r="KMZ260">
        <v>0.63</v>
      </c>
      <c r="KNA260">
        <v>0.63</v>
      </c>
      <c r="KNB260">
        <v>0.63</v>
      </c>
      <c r="KNC260">
        <v>0.63</v>
      </c>
      <c r="KND260">
        <v>0.63</v>
      </c>
      <c r="KNE260">
        <v>0.63</v>
      </c>
      <c r="KNF260">
        <v>0.63</v>
      </c>
      <c r="KNG260">
        <v>0.63</v>
      </c>
      <c r="KNH260">
        <v>0.63</v>
      </c>
      <c r="KNI260">
        <v>0.63</v>
      </c>
      <c r="KNJ260">
        <v>0.63</v>
      </c>
      <c r="KNK260">
        <v>0.63</v>
      </c>
      <c r="KNL260">
        <v>0.63</v>
      </c>
      <c r="KNM260">
        <v>0.63</v>
      </c>
      <c r="KNN260">
        <v>0.63</v>
      </c>
      <c r="KNO260">
        <v>0.63</v>
      </c>
      <c r="KNP260">
        <v>0.63</v>
      </c>
      <c r="KNQ260">
        <v>0.63</v>
      </c>
      <c r="KNR260">
        <v>0.63</v>
      </c>
      <c r="KNS260">
        <v>0.63</v>
      </c>
      <c r="KNT260">
        <v>0.63</v>
      </c>
      <c r="KNU260">
        <v>0.63</v>
      </c>
      <c r="KNV260">
        <v>0.63</v>
      </c>
      <c r="KNW260">
        <v>0.63</v>
      </c>
      <c r="KNX260">
        <v>0.63</v>
      </c>
      <c r="KNY260">
        <v>0.63</v>
      </c>
      <c r="KNZ260">
        <v>0.63</v>
      </c>
      <c r="KOA260">
        <v>0.63</v>
      </c>
      <c r="KOB260">
        <v>0.63</v>
      </c>
      <c r="KOC260">
        <v>0.63</v>
      </c>
      <c r="KOD260">
        <v>0.63</v>
      </c>
      <c r="KOE260">
        <v>0.63</v>
      </c>
      <c r="KOF260">
        <v>0.63</v>
      </c>
      <c r="KOG260">
        <v>0.63</v>
      </c>
      <c r="KOH260">
        <v>0.63</v>
      </c>
      <c r="KOI260">
        <v>0.63</v>
      </c>
      <c r="KOJ260">
        <v>0.63</v>
      </c>
      <c r="KOK260">
        <v>0.63</v>
      </c>
      <c r="KOL260">
        <v>0.63</v>
      </c>
      <c r="KOM260">
        <v>0.63</v>
      </c>
      <c r="KON260">
        <v>0.63</v>
      </c>
      <c r="KOO260">
        <v>0.63</v>
      </c>
      <c r="KOP260">
        <v>0.63</v>
      </c>
      <c r="KOQ260">
        <v>0.63</v>
      </c>
      <c r="KOR260">
        <v>0.63</v>
      </c>
      <c r="KOS260">
        <v>0.63</v>
      </c>
      <c r="KOT260">
        <v>0.63</v>
      </c>
      <c r="KOU260">
        <v>0.63</v>
      </c>
      <c r="KOV260">
        <v>0.63</v>
      </c>
      <c r="KOW260">
        <v>0.63</v>
      </c>
      <c r="KOX260">
        <v>0.63</v>
      </c>
      <c r="KOY260">
        <v>0.63</v>
      </c>
      <c r="KOZ260">
        <v>0.63</v>
      </c>
      <c r="KPA260">
        <v>0.63</v>
      </c>
      <c r="KPB260">
        <v>0.63</v>
      </c>
      <c r="KPC260">
        <v>0.63</v>
      </c>
      <c r="KPD260">
        <v>0.63</v>
      </c>
      <c r="KPE260">
        <v>0.63</v>
      </c>
      <c r="KPF260">
        <v>0.63</v>
      </c>
      <c r="KPG260">
        <v>0.63</v>
      </c>
      <c r="KPH260">
        <v>0.63</v>
      </c>
      <c r="KPI260">
        <v>0.63</v>
      </c>
      <c r="KPJ260">
        <v>0.63</v>
      </c>
      <c r="KPK260">
        <v>0.63</v>
      </c>
      <c r="KPL260">
        <v>0.63</v>
      </c>
      <c r="KPM260">
        <v>0.63</v>
      </c>
      <c r="KPN260">
        <v>0.63</v>
      </c>
      <c r="KPO260">
        <v>0.63</v>
      </c>
      <c r="KPP260">
        <v>0.63</v>
      </c>
      <c r="KPQ260">
        <v>0.63</v>
      </c>
      <c r="KPR260">
        <v>0.63</v>
      </c>
      <c r="KPS260">
        <v>0.63</v>
      </c>
      <c r="KPT260">
        <v>0.63</v>
      </c>
      <c r="KPU260">
        <v>0.63</v>
      </c>
      <c r="KPV260">
        <v>0.63</v>
      </c>
      <c r="KPW260">
        <v>0.63</v>
      </c>
      <c r="KPX260">
        <v>0.63</v>
      </c>
      <c r="KPY260">
        <v>0.63</v>
      </c>
      <c r="KPZ260">
        <v>0.63</v>
      </c>
      <c r="KQA260">
        <v>0.63</v>
      </c>
      <c r="KQB260">
        <v>0.63</v>
      </c>
      <c r="KQC260">
        <v>0.63</v>
      </c>
      <c r="KQD260">
        <v>0.63</v>
      </c>
      <c r="KQE260">
        <v>0.63</v>
      </c>
      <c r="KQF260">
        <v>0.63</v>
      </c>
      <c r="KQG260">
        <v>0.63</v>
      </c>
      <c r="KQH260">
        <v>0.63</v>
      </c>
      <c r="KQI260">
        <v>0.63</v>
      </c>
      <c r="KQJ260">
        <v>0.63</v>
      </c>
      <c r="KQK260">
        <v>0.63</v>
      </c>
      <c r="KQL260">
        <v>0.63</v>
      </c>
      <c r="KQM260">
        <v>0.63</v>
      </c>
      <c r="KQN260">
        <v>0.63</v>
      </c>
      <c r="KQO260">
        <v>0.63</v>
      </c>
      <c r="KQP260">
        <v>0.63</v>
      </c>
      <c r="KQQ260">
        <v>0.63</v>
      </c>
      <c r="KQR260">
        <v>0.63</v>
      </c>
      <c r="KQS260">
        <v>0.63</v>
      </c>
      <c r="KQT260">
        <v>0.63</v>
      </c>
      <c r="KQU260">
        <v>0.63</v>
      </c>
      <c r="KQV260">
        <v>0.63</v>
      </c>
      <c r="KQW260">
        <v>0.63</v>
      </c>
      <c r="KQX260">
        <v>0.63</v>
      </c>
      <c r="KQY260">
        <v>0.63</v>
      </c>
      <c r="KQZ260">
        <v>0.63</v>
      </c>
      <c r="KRA260">
        <v>0.63</v>
      </c>
      <c r="KRB260">
        <v>0.63</v>
      </c>
      <c r="KRC260">
        <v>0.63</v>
      </c>
      <c r="KRD260">
        <v>0.63</v>
      </c>
      <c r="KRE260">
        <v>0.63</v>
      </c>
      <c r="KRF260">
        <v>0.63</v>
      </c>
      <c r="KRG260">
        <v>0.63</v>
      </c>
      <c r="KRH260">
        <v>0.63</v>
      </c>
      <c r="KRI260">
        <v>0.63</v>
      </c>
      <c r="KRJ260">
        <v>0.63</v>
      </c>
      <c r="KRK260">
        <v>0.63</v>
      </c>
      <c r="KRL260">
        <v>0.63</v>
      </c>
      <c r="KRM260">
        <v>0.63</v>
      </c>
      <c r="KRN260">
        <v>0.63</v>
      </c>
      <c r="KRO260">
        <v>0.63</v>
      </c>
      <c r="KRP260">
        <v>0.63</v>
      </c>
      <c r="KRQ260">
        <v>0.63</v>
      </c>
      <c r="KRR260">
        <v>0.63</v>
      </c>
      <c r="KRS260">
        <v>0.63</v>
      </c>
      <c r="KRT260">
        <v>0.63</v>
      </c>
      <c r="KRU260">
        <v>0.63</v>
      </c>
      <c r="KRV260">
        <v>0.63</v>
      </c>
      <c r="KRW260">
        <v>0.63</v>
      </c>
      <c r="KRX260">
        <v>0.63</v>
      </c>
      <c r="KRY260">
        <v>0.63</v>
      </c>
      <c r="KRZ260">
        <v>0.63</v>
      </c>
      <c r="KSA260">
        <v>0.63</v>
      </c>
      <c r="KSB260">
        <v>0.63</v>
      </c>
      <c r="KSC260">
        <v>0.63</v>
      </c>
      <c r="KSD260">
        <v>0.63</v>
      </c>
      <c r="KSE260">
        <v>0.63</v>
      </c>
      <c r="KSF260">
        <v>0.63</v>
      </c>
      <c r="KSG260">
        <v>0.63</v>
      </c>
      <c r="KSH260">
        <v>0.63</v>
      </c>
      <c r="KSI260">
        <v>0.63</v>
      </c>
      <c r="KSJ260">
        <v>0.63</v>
      </c>
      <c r="KSK260">
        <v>0.63</v>
      </c>
      <c r="KSL260">
        <v>0.63</v>
      </c>
      <c r="KSM260">
        <v>0.63</v>
      </c>
      <c r="KSN260">
        <v>0.63</v>
      </c>
      <c r="KSO260">
        <v>0.63</v>
      </c>
      <c r="KSP260">
        <v>0.63</v>
      </c>
      <c r="KSQ260">
        <v>0.63</v>
      </c>
      <c r="KSR260">
        <v>0.63</v>
      </c>
      <c r="KSS260">
        <v>0.63</v>
      </c>
      <c r="KST260">
        <v>0.63</v>
      </c>
      <c r="KSU260">
        <v>0.63</v>
      </c>
      <c r="KSV260">
        <v>0.63</v>
      </c>
      <c r="KSW260">
        <v>0.63</v>
      </c>
      <c r="KSX260">
        <v>0.63</v>
      </c>
      <c r="KSY260">
        <v>0.63</v>
      </c>
      <c r="KSZ260">
        <v>0.63</v>
      </c>
      <c r="KTA260">
        <v>0.63</v>
      </c>
      <c r="KTB260">
        <v>0.63</v>
      </c>
      <c r="KTC260">
        <v>0.63</v>
      </c>
      <c r="KTD260">
        <v>0.63</v>
      </c>
      <c r="KTE260">
        <v>0.63</v>
      </c>
      <c r="KTF260">
        <v>0.63</v>
      </c>
      <c r="KTG260">
        <v>0.63</v>
      </c>
      <c r="KTH260">
        <v>0.63</v>
      </c>
      <c r="KTI260">
        <v>0.63</v>
      </c>
      <c r="KTJ260">
        <v>0.63</v>
      </c>
      <c r="KTK260">
        <v>0.63</v>
      </c>
      <c r="KTL260">
        <v>0.63</v>
      </c>
      <c r="KTM260">
        <v>0.63</v>
      </c>
      <c r="KTN260">
        <v>0.63</v>
      </c>
      <c r="KTO260">
        <v>0.63</v>
      </c>
      <c r="KTP260">
        <v>0.63</v>
      </c>
      <c r="KTQ260">
        <v>0.63</v>
      </c>
      <c r="KTR260">
        <v>0.63</v>
      </c>
      <c r="KTS260">
        <v>0.63</v>
      </c>
      <c r="KTT260">
        <v>0.63</v>
      </c>
      <c r="KTU260">
        <v>0.63</v>
      </c>
      <c r="KTV260">
        <v>0.63</v>
      </c>
      <c r="KTW260">
        <v>0.63</v>
      </c>
      <c r="KTX260">
        <v>0.63</v>
      </c>
      <c r="KTY260">
        <v>0.63</v>
      </c>
      <c r="KTZ260">
        <v>0.63</v>
      </c>
      <c r="KUA260">
        <v>0.63</v>
      </c>
      <c r="KUB260">
        <v>0.63</v>
      </c>
      <c r="KUC260">
        <v>0.63</v>
      </c>
      <c r="KUD260">
        <v>0.63</v>
      </c>
      <c r="KUE260">
        <v>0.63</v>
      </c>
      <c r="KUF260">
        <v>0.63</v>
      </c>
      <c r="KUG260">
        <v>0.63</v>
      </c>
      <c r="KUH260">
        <v>0.63</v>
      </c>
      <c r="KUI260">
        <v>0.63</v>
      </c>
      <c r="KUJ260">
        <v>0.63</v>
      </c>
      <c r="KUK260">
        <v>0.63</v>
      </c>
      <c r="KUL260">
        <v>0.63</v>
      </c>
      <c r="KUM260">
        <v>0.63</v>
      </c>
      <c r="KUN260">
        <v>0.63</v>
      </c>
      <c r="KUO260">
        <v>0.63</v>
      </c>
      <c r="KUP260">
        <v>0.63</v>
      </c>
      <c r="KUQ260">
        <v>0.63</v>
      </c>
      <c r="KUR260">
        <v>0.63</v>
      </c>
      <c r="KUS260">
        <v>0.63</v>
      </c>
      <c r="KUT260">
        <v>0.63</v>
      </c>
      <c r="KUU260">
        <v>0.63</v>
      </c>
      <c r="KUV260">
        <v>0.63</v>
      </c>
      <c r="KUW260">
        <v>0.63</v>
      </c>
      <c r="KUX260">
        <v>0.63</v>
      </c>
      <c r="KUY260">
        <v>0.63</v>
      </c>
      <c r="KUZ260">
        <v>0.63</v>
      </c>
      <c r="KVA260">
        <v>0.63</v>
      </c>
      <c r="KVB260">
        <v>0.63</v>
      </c>
      <c r="KVC260">
        <v>0.63</v>
      </c>
      <c r="KVD260">
        <v>0.63</v>
      </c>
      <c r="KVE260">
        <v>0.63</v>
      </c>
      <c r="KVF260">
        <v>0.63</v>
      </c>
      <c r="KVG260">
        <v>0.63</v>
      </c>
      <c r="KVH260">
        <v>0.63</v>
      </c>
      <c r="KVI260">
        <v>0.63</v>
      </c>
      <c r="KVJ260">
        <v>0.63</v>
      </c>
      <c r="KVK260">
        <v>0.63</v>
      </c>
      <c r="KVL260">
        <v>0.63</v>
      </c>
      <c r="KVM260">
        <v>0.63</v>
      </c>
      <c r="KVN260">
        <v>0.63</v>
      </c>
      <c r="KVO260">
        <v>0.63</v>
      </c>
      <c r="KVP260">
        <v>0.63</v>
      </c>
      <c r="KVQ260">
        <v>0.63</v>
      </c>
      <c r="KVR260">
        <v>0.63</v>
      </c>
      <c r="KVS260">
        <v>0.63</v>
      </c>
      <c r="KVT260">
        <v>0.63</v>
      </c>
      <c r="KVU260">
        <v>0.63</v>
      </c>
      <c r="KVV260">
        <v>0.63</v>
      </c>
      <c r="KVW260">
        <v>0.63</v>
      </c>
      <c r="KVX260">
        <v>0.63</v>
      </c>
      <c r="KVY260">
        <v>0.63</v>
      </c>
      <c r="KVZ260">
        <v>0.63</v>
      </c>
      <c r="KWA260">
        <v>0.63</v>
      </c>
      <c r="KWB260">
        <v>0.63</v>
      </c>
      <c r="KWC260">
        <v>0.63</v>
      </c>
      <c r="KWD260">
        <v>0.63</v>
      </c>
      <c r="KWE260">
        <v>0.63</v>
      </c>
      <c r="KWF260">
        <v>0.63</v>
      </c>
      <c r="KWG260">
        <v>0.63</v>
      </c>
      <c r="KWH260">
        <v>0.63</v>
      </c>
      <c r="KWI260">
        <v>0.63</v>
      </c>
      <c r="KWJ260">
        <v>0.63</v>
      </c>
      <c r="KWK260">
        <v>0.63</v>
      </c>
      <c r="KWL260">
        <v>0.63</v>
      </c>
      <c r="KWM260">
        <v>0.63</v>
      </c>
      <c r="KWN260">
        <v>0.63</v>
      </c>
      <c r="KWO260">
        <v>0.63</v>
      </c>
      <c r="KWP260">
        <v>0.63</v>
      </c>
      <c r="KWQ260">
        <v>0.63</v>
      </c>
      <c r="KWR260">
        <v>0.63</v>
      </c>
      <c r="KWS260">
        <v>0.63</v>
      </c>
      <c r="KWT260">
        <v>0.63</v>
      </c>
      <c r="KWU260">
        <v>0.63</v>
      </c>
      <c r="KWV260">
        <v>0.63</v>
      </c>
      <c r="KWW260">
        <v>0.63</v>
      </c>
      <c r="KWX260">
        <v>0.63</v>
      </c>
      <c r="KWY260">
        <v>0.63</v>
      </c>
      <c r="KWZ260">
        <v>0.63</v>
      </c>
      <c r="KXA260">
        <v>0.63</v>
      </c>
      <c r="KXB260">
        <v>0.63</v>
      </c>
      <c r="KXC260">
        <v>0.63</v>
      </c>
      <c r="KXD260">
        <v>0.63</v>
      </c>
      <c r="KXE260">
        <v>0.63</v>
      </c>
      <c r="KXF260">
        <v>0.63</v>
      </c>
      <c r="KXG260">
        <v>0.63</v>
      </c>
      <c r="KXH260">
        <v>0.63</v>
      </c>
      <c r="KXI260">
        <v>0.63</v>
      </c>
      <c r="KXJ260">
        <v>0.63</v>
      </c>
      <c r="KXK260">
        <v>0.63</v>
      </c>
      <c r="KXL260">
        <v>0.63</v>
      </c>
      <c r="KXM260">
        <v>0.63</v>
      </c>
      <c r="KXN260">
        <v>0.63</v>
      </c>
      <c r="KXO260">
        <v>0.63</v>
      </c>
      <c r="KXP260">
        <v>0.63</v>
      </c>
      <c r="KXQ260">
        <v>0.63</v>
      </c>
      <c r="KXR260">
        <v>0.63</v>
      </c>
      <c r="KXS260">
        <v>0.63</v>
      </c>
      <c r="KXT260">
        <v>0.63</v>
      </c>
      <c r="KXU260">
        <v>0.63</v>
      </c>
      <c r="KXV260">
        <v>0.63</v>
      </c>
      <c r="KXW260">
        <v>0.63</v>
      </c>
      <c r="KXX260">
        <v>0.63</v>
      </c>
      <c r="KXY260">
        <v>0.63</v>
      </c>
      <c r="KXZ260">
        <v>0.63</v>
      </c>
      <c r="KYA260">
        <v>0.63</v>
      </c>
      <c r="KYB260">
        <v>0.63</v>
      </c>
      <c r="KYC260">
        <v>0.63</v>
      </c>
      <c r="KYD260">
        <v>0.63</v>
      </c>
      <c r="KYE260">
        <v>0.63</v>
      </c>
      <c r="KYF260">
        <v>0.63</v>
      </c>
      <c r="KYG260">
        <v>0.63</v>
      </c>
      <c r="KYH260">
        <v>0.63</v>
      </c>
      <c r="KYI260">
        <v>0.63</v>
      </c>
      <c r="KYJ260">
        <v>0.63</v>
      </c>
      <c r="KYK260">
        <v>0.63</v>
      </c>
      <c r="KYL260">
        <v>0.63</v>
      </c>
      <c r="KYM260">
        <v>0.63</v>
      </c>
      <c r="KYN260">
        <v>0.63</v>
      </c>
      <c r="KYO260">
        <v>0.63</v>
      </c>
      <c r="KYP260">
        <v>0.63</v>
      </c>
      <c r="KYQ260">
        <v>0.63</v>
      </c>
      <c r="KYR260">
        <v>0.63</v>
      </c>
      <c r="KYS260">
        <v>0.63</v>
      </c>
      <c r="KYT260">
        <v>0.63</v>
      </c>
      <c r="KYU260">
        <v>0.63</v>
      </c>
      <c r="KYV260">
        <v>0.63</v>
      </c>
      <c r="KYW260">
        <v>0.63</v>
      </c>
      <c r="KYX260">
        <v>0.63</v>
      </c>
      <c r="KYY260">
        <v>0.63</v>
      </c>
      <c r="KYZ260">
        <v>0.63</v>
      </c>
      <c r="KZA260">
        <v>0.63</v>
      </c>
      <c r="KZB260">
        <v>0.63</v>
      </c>
      <c r="KZC260">
        <v>0.63</v>
      </c>
      <c r="KZD260">
        <v>0.63</v>
      </c>
      <c r="KZE260">
        <v>0.63</v>
      </c>
      <c r="KZF260">
        <v>0.63</v>
      </c>
      <c r="KZG260">
        <v>0.63</v>
      </c>
      <c r="KZH260">
        <v>0.63</v>
      </c>
      <c r="KZI260">
        <v>0.63</v>
      </c>
      <c r="KZJ260">
        <v>0.63</v>
      </c>
      <c r="KZK260">
        <v>0.63</v>
      </c>
      <c r="KZL260">
        <v>0.63</v>
      </c>
      <c r="KZM260">
        <v>0.63</v>
      </c>
      <c r="KZN260">
        <v>0.63</v>
      </c>
      <c r="KZO260">
        <v>0.63</v>
      </c>
      <c r="KZP260">
        <v>0.63</v>
      </c>
      <c r="KZQ260">
        <v>0.63</v>
      </c>
      <c r="KZR260">
        <v>0.63</v>
      </c>
      <c r="KZS260">
        <v>0.63</v>
      </c>
      <c r="KZT260">
        <v>0.63</v>
      </c>
      <c r="KZU260">
        <v>0.63</v>
      </c>
      <c r="KZV260">
        <v>0.63</v>
      </c>
      <c r="KZW260">
        <v>0.63</v>
      </c>
      <c r="KZX260">
        <v>0.63</v>
      </c>
      <c r="KZY260">
        <v>0.63</v>
      </c>
      <c r="KZZ260">
        <v>0.63</v>
      </c>
      <c r="LAA260">
        <v>0.63</v>
      </c>
      <c r="LAB260">
        <v>0.63</v>
      </c>
      <c r="LAC260">
        <v>0.63</v>
      </c>
      <c r="LAD260">
        <v>0.63</v>
      </c>
      <c r="LAE260">
        <v>0.63</v>
      </c>
      <c r="LAF260">
        <v>0.63</v>
      </c>
      <c r="LAG260">
        <v>0.63</v>
      </c>
      <c r="LAH260">
        <v>0.63</v>
      </c>
      <c r="LAI260">
        <v>0.63</v>
      </c>
      <c r="LAJ260">
        <v>0.63</v>
      </c>
      <c r="LAK260">
        <v>0.63</v>
      </c>
      <c r="LAL260">
        <v>0.63</v>
      </c>
      <c r="LAM260">
        <v>0.63</v>
      </c>
      <c r="LAN260">
        <v>0.63</v>
      </c>
      <c r="LAO260">
        <v>0.63</v>
      </c>
      <c r="LAP260">
        <v>0.63</v>
      </c>
      <c r="LAQ260">
        <v>0.63</v>
      </c>
      <c r="LAR260">
        <v>0.63</v>
      </c>
      <c r="LAS260">
        <v>0.63</v>
      </c>
      <c r="LAT260">
        <v>0.63</v>
      </c>
      <c r="LAU260">
        <v>0.63</v>
      </c>
      <c r="LAV260">
        <v>0.63</v>
      </c>
      <c r="LAW260">
        <v>0.63</v>
      </c>
      <c r="LAX260">
        <v>0.63</v>
      </c>
      <c r="LAY260">
        <v>0.63</v>
      </c>
      <c r="LAZ260">
        <v>0.63</v>
      </c>
      <c r="LBA260">
        <v>0.63</v>
      </c>
      <c r="LBB260">
        <v>0.63</v>
      </c>
      <c r="LBC260">
        <v>0.63</v>
      </c>
      <c r="LBD260">
        <v>0.63</v>
      </c>
      <c r="LBE260">
        <v>0.63</v>
      </c>
      <c r="LBF260">
        <v>0.63</v>
      </c>
      <c r="LBG260">
        <v>0.63</v>
      </c>
      <c r="LBH260">
        <v>0.63</v>
      </c>
      <c r="LBI260">
        <v>0.63</v>
      </c>
      <c r="LBJ260">
        <v>0.63</v>
      </c>
      <c r="LBK260">
        <v>0.63</v>
      </c>
      <c r="LBL260">
        <v>0.63</v>
      </c>
      <c r="LBM260">
        <v>0.63</v>
      </c>
      <c r="LBN260">
        <v>0.63</v>
      </c>
      <c r="LBO260">
        <v>0.63</v>
      </c>
      <c r="LBP260">
        <v>0.63</v>
      </c>
      <c r="LBQ260">
        <v>0.63</v>
      </c>
      <c r="LBR260">
        <v>0.63</v>
      </c>
      <c r="LBS260">
        <v>0.63</v>
      </c>
      <c r="LBT260">
        <v>0.63</v>
      </c>
      <c r="LBU260">
        <v>0.63</v>
      </c>
      <c r="LBV260">
        <v>0.63</v>
      </c>
      <c r="LBW260">
        <v>0.63</v>
      </c>
      <c r="LBX260">
        <v>0.63</v>
      </c>
      <c r="LBY260">
        <v>0.63</v>
      </c>
      <c r="LBZ260">
        <v>0.63</v>
      </c>
      <c r="LCA260">
        <v>0.63</v>
      </c>
      <c r="LCB260">
        <v>0.63</v>
      </c>
      <c r="LCC260">
        <v>0.63</v>
      </c>
      <c r="LCD260">
        <v>0.63</v>
      </c>
      <c r="LCE260">
        <v>0.63</v>
      </c>
      <c r="LCF260">
        <v>0.63</v>
      </c>
      <c r="LCG260">
        <v>0.63</v>
      </c>
      <c r="LCH260">
        <v>0.63</v>
      </c>
      <c r="LCI260">
        <v>0.63</v>
      </c>
      <c r="LCJ260">
        <v>0.63</v>
      </c>
      <c r="LCK260">
        <v>0.63</v>
      </c>
      <c r="LCL260">
        <v>0.63</v>
      </c>
      <c r="LCM260">
        <v>0.63</v>
      </c>
      <c r="LCN260">
        <v>0.63</v>
      </c>
      <c r="LCO260">
        <v>0.63</v>
      </c>
      <c r="LCP260">
        <v>0.63</v>
      </c>
      <c r="LCQ260">
        <v>0.63</v>
      </c>
      <c r="LCR260">
        <v>0.63</v>
      </c>
      <c r="LCS260">
        <v>0.63</v>
      </c>
      <c r="LCT260">
        <v>0.63</v>
      </c>
      <c r="LCU260">
        <v>0.63</v>
      </c>
      <c r="LCV260">
        <v>0.63</v>
      </c>
      <c r="LCW260">
        <v>0.63</v>
      </c>
      <c r="LCX260">
        <v>0.63</v>
      </c>
      <c r="LCY260">
        <v>0.63</v>
      </c>
      <c r="LCZ260">
        <v>0.63</v>
      </c>
      <c r="LDA260">
        <v>0.63</v>
      </c>
      <c r="LDB260">
        <v>0.63</v>
      </c>
      <c r="LDC260">
        <v>0.63</v>
      </c>
      <c r="LDD260">
        <v>0.63</v>
      </c>
      <c r="LDE260">
        <v>0.63</v>
      </c>
      <c r="LDF260">
        <v>0.63</v>
      </c>
      <c r="LDG260">
        <v>0.63</v>
      </c>
      <c r="LDH260">
        <v>0.63</v>
      </c>
      <c r="LDI260">
        <v>0.63</v>
      </c>
      <c r="LDJ260">
        <v>0.63</v>
      </c>
      <c r="LDK260">
        <v>0.63</v>
      </c>
      <c r="LDL260">
        <v>0.63</v>
      </c>
      <c r="LDM260">
        <v>0.63</v>
      </c>
      <c r="LDN260">
        <v>0.63</v>
      </c>
      <c r="LDO260">
        <v>0.63</v>
      </c>
      <c r="LDP260">
        <v>0.63</v>
      </c>
      <c r="LDQ260">
        <v>0.63</v>
      </c>
      <c r="LDR260">
        <v>0.63</v>
      </c>
      <c r="LDS260">
        <v>0.63</v>
      </c>
      <c r="LDT260">
        <v>0.63</v>
      </c>
      <c r="LDU260">
        <v>0.63</v>
      </c>
      <c r="LDV260">
        <v>0.63</v>
      </c>
      <c r="LDW260">
        <v>0.63</v>
      </c>
      <c r="LDX260">
        <v>0.63</v>
      </c>
      <c r="LDY260">
        <v>0.63</v>
      </c>
      <c r="LDZ260">
        <v>0.63</v>
      </c>
      <c r="LEA260">
        <v>0.63</v>
      </c>
      <c r="LEB260">
        <v>0.63</v>
      </c>
      <c r="LEC260">
        <v>0.63</v>
      </c>
      <c r="LED260">
        <v>0.63</v>
      </c>
      <c r="LEE260">
        <v>0.63</v>
      </c>
      <c r="LEF260">
        <v>0.63</v>
      </c>
      <c r="LEG260">
        <v>0.63</v>
      </c>
      <c r="LEH260">
        <v>0.63</v>
      </c>
      <c r="LEI260">
        <v>0.63</v>
      </c>
      <c r="LEJ260">
        <v>0.63</v>
      </c>
      <c r="LEK260">
        <v>0.63</v>
      </c>
      <c r="LEL260">
        <v>0.63</v>
      </c>
      <c r="LEM260">
        <v>0.63</v>
      </c>
      <c r="LEN260">
        <v>0.63</v>
      </c>
      <c r="LEO260">
        <v>0.63</v>
      </c>
      <c r="LEP260">
        <v>0.63</v>
      </c>
      <c r="LEQ260">
        <v>0.63</v>
      </c>
      <c r="LER260">
        <v>0.63</v>
      </c>
      <c r="LES260">
        <v>0.63</v>
      </c>
      <c r="LET260">
        <v>0.63</v>
      </c>
      <c r="LEU260">
        <v>0.63</v>
      </c>
      <c r="LEV260">
        <v>0.63</v>
      </c>
      <c r="LEW260">
        <v>0.63</v>
      </c>
      <c r="LEX260">
        <v>0.63</v>
      </c>
      <c r="LEY260">
        <v>0.63</v>
      </c>
      <c r="LEZ260">
        <v>0.63</v>
      </c>
      <c r="LFA260">
        <v>0.63</v>
      </c>
      <c r="LFB260">
        <v>0.63</v>
      </c>
      <c r="LFC260">
        <v>0.63</v>
      </c>
      <c r="LFD260">
        <v>0.63</v>
      </c>
      <c r="LFE260">
        <v>0.63</v>
      </c>
      <c r="LFF260">
        <v>0.63</v>
      </c>
      <c r="LFG260">
        <v>0.63</v>
      </c>
      <c r="LFH260">
        <v>0.63</v>
      </c>
      <c r="LFI260">
        <v>0.63</v>
      </c>
      <c r="LFJ260">
        <v>0.63</v>
      </c>
      <c r="LFK260">
        <v>0.63</v>
      </c>
      <c r="LFL260">
        <v>0.63</v>
      </c>
      <c r="LFM260">
        <v>0.63</v>
      </c>
      <c r="LFN260">
        <v>0.63</v>
      </c>
      <c r="LFO260">
        <v>0.63</v>
      </c>
      <c r="LFP260">
        <v>0.63</v>
      </c>
      <c r="LFQ260">
        <v>0.63</v>
      </c>
      <c r="LFR260">
        <v>0.63</v>
      </c>
      <c r="LFS260">
        <v>0.63</v>
      </c>
      <c r="LFT260">
        <v>0.63</v>
      </c>
      <c r="LFU260">
        <v>0.63</v>
      </c>
      <c r="LFV260">
        <v>0.63</v>
      </c>
      <c r="LFW260">
        <v>0.63</v>
      </c>
      <c r="LFX260">
        <v>0.63</v>
      </c>
      <c r="LFY260">
        <v>0.63</v>
      </c>
      <c r="LFZ260">
        <v>0.63</v>
      </c>
      <c r="LGA260">
        <v>0.63</v>
      </c>
      <c r="LGB260">
        <v>0.63</v>
      </c>
      <c r="LGC260">
        <v>0.63</v>
      </c>
      <c r="LGD260">
        <v>0.63</v>
      </c>
      <c r="LGE260">
        <v>0.63</v>
      </c>
      <c r="LGF260">
        <v>0.63</v>
      </c>
      <c r="LGG260">
        <v>0.63</v>
      </c>
      <c r="LGH260">
        <v>0.63</v>
      </c>
      <c r="LGI260">
        <v>0.63</v>
      </c>
      <c r="LGJ260">
        <v>0.63</v>
      </c>
      <c r="LGK260">
        <v>0.63</v>
      </c>
      <c r="LGL260">
        <v>0.63</v>
      </c>
      <c r="LGM260">
        <v>0.63</v>
      </c>
      <c r="LGN260">
        <v>0.63</v>
      </c>
      <c r="LGO260">
        <v>0.63</v>
      </c>
      <c r="LGP260">
        <v>0.63</v>
      </c>
      <c r="LGQ260">
        <v>0.63</v>
      </c>
      <c r="LGR260">
        <v>0.63</v>
      </c>
      <c r="LGS260">
        <v>0.63</v>
      </c>
      <c r="LGT260">
        <v>0.63</v>
      </c>
      <c r="LGU260">
        <v>0.63</v>
      </c>
      <c r="LGV260">
        <v>0.63</v>
      </c>
      <c r="LGW260">
        <v>0.63</v>
      </c>
      <c r="LGX260">
        <v>0.63</v>
      </c>
      <c r="LGY260">
        <v>0.63</v>
      </c>
      <c r="LGZ260">
        <v>0.63</v>
      </c>
      <c r="LHA260">
        <v>0.63</v>
      </c>
      <c r="LHB260">
        <v>0.63</v>
      </c>
      <c r="LHC260">
        <v>0.63</v>
      </c>
      <c r="LHD260">
        <v>0.63</v>
      </c>
      <c r="LHE260">
        <v>0.63</v>
      </c>
      <c r="LHF260">
        <v>0.63</v>
      </c>
      <c r="LHG260">
        <v>0.63</v>
      </c>
      <c r="LHH260">
        <v>0.63</v>
      </c>
      <c r="LHI260">
        <v>0.63</v>
      </c>
      <c r="LHJ260">
        <v>0.63</v>
      </c>
      <c r="LHK260">
        <v>0.63</v>
      </c>
      <c r="LHL260">
        <v>0.63</v>
      </c>
      <c r="LHM260">
        <v>0.63</v>
      </c>
      <c r="LHN260">
        <v>0.63</v>
      </c>
      <c r="LHO260">
        <v>0.63</v>
      </c>
      <c r="LHP260">
        <v>0.63</v>
      </c>
      <c r="LHQ260">
        <v>0.63</v>
      </c>
      <c r="LHR260">
        <v>0.63</v>
      </c>
      <c r="LHS260">
        <v>0.63</v>
      </c>
      <c r="LHT260">
        <v>0.63</v>
      </c>
      <c r="LHU260">
        <v>0.63</v>
      </c>
      <c r="LHV260">
        <v>0.63</v>
      </c>
      <c r="LHW260">
        <v>0.63</v>
      </c>
      <c r="LHX260">
        <v>0.63</v>
      </c>
      <c r="LHY260">
        <v>0.63</v>
      </c>
      <c r="LHZ260">
        <v>0.63</v>
      </c>
      <c r="LIA260">
        <v>0.63</v>
      </c>
      <c r="LIB260">
        <v>0.63</v>
      </c>
      <c r="LIC260">
        <v>0.63</v>
      </c>
      <c r="LID260">
        <v>0.63</v>
      </c>
      <c r="LIE260">
        <v>0.63</v>
      </c>
      <c r="LIF260">
        <v>0.63</v>
      </c>
      <c r="LIG260">
        <v>0.63</v>
      </c>
      <c r="LIH260">
        <v>0.63</v>
      </c>
      <c r="LII260">
        <v>0.63</v>
      </c>
      <c r="LIJ260">
        <v>0.63</v>
      </c>
      <c r="LIK260">
        <v>0.63</v>
      </c>
      <c r="LIL260">
        <v>0.63</v>
      </c>
      <c r="LIM260">
        <v>0.63</v>
      </c>
      <c r="LIN260">
        <v>0.63</v>
      </c>
      <c r="LIO260">
        <v>0.63</v>
      </c>
      <c r="LIP260">
        <v>0.63</v>
      </c>
      <c r="LIQ260">
        <v>0.63</v>
      </c>
      <c r="LIR260">
        <v>0.63</v>
      </c>
      <c r="LIS260">
        <v>0.63</v>
      </c>
      <c r="LIT260">
        <v>0.63</v>
      </c>
      <c r="LIU260">
        <v>0.63</v>
      </c>
      <c r="LIV260">
        <v>0.63</v>
      </c>
      <c r="LIW260">
        <v>0.63</v>
      </c>
      <c r="LIX260">
        <v>0.63</v>
      </c>
      <c r="LIY260">
        <v>0.63</v>
      </c>
      <c r="LIZ260">
        <v>0.63</v>
      </c>
      <c r="LJA260">
        <v>0.63</v>
      </c>
      <c r="LJB260">
        <v>0.63</v>
      </c>
      <c r="LJC260">
        <v>0.63</v>
      </c>
      <c r="LJD260">
        <v>0.63</v>
      </c>
      <c r="LJE260">
        <v>0.63</v>
      </c>
      <c r="LJF260">
        <v>0.63</v>
      </c>
      <c r="LJG260">
        <v>0.63</v>
      </c>
      <c r="LJH260">
        <v>0.63</v>
      </c>
      <c r="LJI260">
        <v>0.63</v>
      </c>
      <c r="LJJ260">
        <v>0.63</v>
      </c>
      <c r="LJK260">
        <v>0.63</v>
      </c>
      <c r="LJL260">
        <v>0.63</v>
      </c>
      <c r="LJM260">
        <v>0.63</v>
      </c>
      <c r="LJN260">
        <v>0.63</v>
      </c>
      <c r="LJO260">
        <v>0.63</v>
      </c>
      <c r="LJP260">
        <v>0.63</v>
      </c>
      <c r="LJQ260">
        <v>0.63</v>
      </c>
      <c r="LJR260">
        <v>0.63</v>
      </c>
      <c r="LJS260">
        <v>0.63</v>
      </c>
      <c r="LJT260">
        <v>0.63</v>
      </c>
      <c r="LJU260">
        <v>0.63</v>
      </c>
      <c r="LJV260">
        <v>0.63</v>
      </c>
      <c r="LJW260">
        <v>0.63</v>
      </c>
      <c r="LJX260">
        <v>0.63</v>
      </c>
      <c r="LJY260">
        <v>0.63</v>
      </c>
      <c r="LJZ260">
        <v>0.63</v>
      </c>
      <c r="LKA260">
        <v>0.63</v>
      </c>
      <c r="LKB260">
        <v>0.63</v>
      </c>
      <c r="LKC260">
        <v>0.63</v>
      </c>
      <c r="LKD260">
        <v>0.63</v>
      </c>
      <c r="LKE260">
        <v>0.63</v>
      </c>
      <c r="LKF260">
        <v>0.63</v>
      </c>
      <c r="LKG260">
        <v>0.63</v>
      </c>
      <c r="LKH260">
        <v>0.63</v>
      </c>
      <c r="LKI260">
        <v>0.63</v>
      </c>
      <c r="LKJ260">
        <v>0.63</v>
      </c>
      <c r="LKK260">
        <v>0.63</v>
      </c>
      <c r="LKL260">
        <v>0.63</v>
      </c>
      <c r="LKM260">
        <v>0.63</v>
      </c>
      <c r="LKN260">
        <v>0.63</v>
      </c>
      <c r="LKO260">
        <v>0.63</v>
      </c>
      <c r="LKP260">
        <v>0.63</v>
      </c>
      <c r="LKQ260">
        <v>0.63</v>
      </c>
      <c r="LKR260">
        <v>0.63</v>
      </c>
      <c r="LKS260">
        <v>0.63</v>
      </c>
      <c r="LKT260">
        <v>0.63</v>
      </c>
      <c r="LKU260">
        <v>0.63</v>
      </c>
      <c r="LKV260">
        <v>0.63</v>
      </c>
      <c r="LKW260">
        <v>0.63</v>
      </c>
      <c r="LKX260">
        <v>0.63</v>
      </c>
      <c r="LKY260">
        <v>0.63</v>
      </c>
      <c r="LKZ260">
        <v>0.63</v>
      </c>
      <c r="LLA260">
        <v>0.63</v>
      </c>
      <c r="LLB260">
        <v>0.63</v>
      </c>
      <c r="LLC260">
        <v>0.63</v>
      </c>
      <c r="LLD260">
        <v>0.63</v>
      </c>
      <c r="LLE260">
        <v>0.63</v>
      </c>
      <c r="LLF260">
        <v>0.63</v>
      </c>
      <c r="LLG260">
        <v>0.63</v>
      </c>
      <c r="LLH260">
        <v>0.63</v>
      </c>
      <c r="LLI260">
        <v>0.63</v>
      </c>
      <c r="LLJ260">
        <v>0.63</v>
      </c>
      <c r="LLK260">
        <v>0.63</v>
      </c>
      <c r="LLL260">
        <v>0.63</v>
      </c>
      <c r="LLM260">
        <v>0.63</v>
      </c>
      <c r="LLN260">
        <v>0.63</v>
      </c>
      <c r="LLO260">
        <v>0.63</v>
      </c>
      <c r="LLP260">
        <v>0.63</v>
      </c>
      <c r="LLQ260">
        <v>0.63</v>
      </c>
      <c r="LLR260">
        <v>0.63</v>
      </c>
      <c r="LLS260">
        <v>0.63</v>
      </c>
      <c r="LLT260">
        <v>0.63</v>
      </c>
      <c r="LLU260">
        <v>0.63</v>
      </c>
      <c r="LLV260">
        <v>0.63</v>
      </c>
      <c r="LLW260">
        <v>0.63</v>
      </c>
      <c r="LLX260">
        <v>0.63</v>
      </c>
      <c r="LLY260">
        <v>0.63</v>
      </c>
      <c r="LLZ260">
        <v>0.63</v>
      </c>
      <c r="LMA260">
        <v>0.63</v>
      </c>
      <c r="LMB260">
        <v>0.63</v>
      </c>
      <c r="LMC260">
        <v>0.63</v>
      </c>
      <c r="LMD260">
        <v>0.63</v>
      </c>
      <c r="LME260">
        <v>0.63</v>
      </c>
      <c r="LMF260">
        <v>0.63</v>
      </c>
      <c r="LMG260">
        <v>0.63</v>
      </c>
      <c r="LMH260">
        <v>0.63</v>
      </c>
      <c r="LMI260">
        <v>0.63</v>
      </c>
      <c r="LMJ260">
        <v>0.63</v>
      </c>
      <c r="LMK260">
        <v>0.63</v>
      </c>
      <c r="LML260">
        <v>0.63</v>
      </c>
      <c r="LMM260">
        <v>0.63</v>
      </c>
      <c r="LMN260">
        <v>0.63</v>
      </c>
      <c r="LMO260">
        <v>0.63</v>
      </c>
      <c r="LMP260">
        <v>0.63</v>
      </c>
      <c r="LMQ260">
        <v>0.63</v>
      </c>
      <c r="LMR260">
        <v>0.63</v>
      </c>
      <c r="LMS260">
        <v>0.63</v>
      </c>
      <c r="LMT260">
        <v>0.63</v>
      </c>
      <c r="LMU260">
        <v>0.63</v>
      </c>
      <c r="LMV260">
        <v>0.63</v>
      </c>
      <c r="LMW260">
        <v>0.63</v>
      </c>
      <c r="LMX260">
        <v>0.63</v>
      </c>
      <c r="LMY260">
        <v>0.63</v>
      </c>
      <c r="LMZ260">
        <v>0.63</v>
      </c>
      <c r="LNA260">
        <v>0.63</v>
      </c>
      <c r="LNB260">
        <v>0.63</v>
      </c>
      <c r="LNC260">
        <v>0.63</v>
      </c>
      <c r="LND260">
        <v>0.63</v>
      </c>
      <c r="LNE260">
        <v>0.63</v>
      </c>
      <c r="LNF260">
        <v>0.63</v>
      </c>
      <c r="LNG260">
        <v>0.63</v>
      </c>
      <c r="LNH260">
        <v>0.63</v>
      </c>
      <c r="LNI260">
        <v>0.63</v>
      </c>
      <c r="LNJ260">
        <v>0.63</v>
      </c>
      <c r="LNK260">
        <v>0.63</v>
      </c>
      <c r="LNL260">
        <v>0.63</v>
      </c>
      <c r="LNM260">
        <v>0.63</v>
      </c>
      <c r="LNN260">
        <v>0.63</v>
      </c>
      <c r="LNO260">
        <v>0.63</v>
      </c>
      <c r="LNP260">
        <v>0.63</v>
      </c>
      <c r="LNQ260">
        <v>0.63</v>
      </c>
      <c r="LNR260">
        <v>0.63</v>
      </c>
      <c r="LNS260">
        <v>0.63</v>
      </c>
      <c r="LNT260">
        <v>0.63</v>
      </c>
      <c r="LNU260">
        <v>0.63</v>
      </c>
      <c r="LNV260">
        <v>0.63</v>
      </c>
      <c r="LNW260">
        <v>0.63</v>
      </c>
      <c r="LNX260">
        <v>0.63</v>
      </c>
      <c r="LNY260">
        <v>0.63</v>
      </c>
      <c r="LNZ260">
        <v>0.63</v>
      </c>
      <c r="LOA260">
        <v>0.63</v>
      </c>
      <c r="LOB260">
        <v>0.63</v>
      </c>
      <c r="LOC260">
        <v>0.63</v>
      </c>
      <c r="LOD260">
        <v>0.63</v>
      </c>
      <c r="LOE260">
        <v>0.63</v>
      </c>
      <c r="LOF260">
        <v>0.63</v>
      </c>
      <c r="LOG260">
        <v>0.63</v>
      </c>
      <c r="LOH260">
        <v>0.63</v>
      </c>
      <c r="LOI260">
        <v>0.63</v>
      </c>
      <c r="LOJ260">
        <v>0.63</v>
      </c>
      <c r="LOK260">
        <v>0.63</v>
      </c>
      <c r="LOL260">
        <v>0.63</v>
      </c>
      <c r="LOM260">
        <v>0.63</v>
      </c>
      <c r="LON260">
        <v>0.63</v>
      </c>
      <c r="LOO260">
        <v>0.63</v>
      </c>
      <c r="LOP260">
        <v>0.63</v>
      </c>
      <c r="LOQ260">
        <v>0.63</v>
      </c>
      <c r="LOR260">
        <v>0.63</v>
      </c>
      <c r="LOS260">
        <v>0.63</v>
      </c>
      <c r="LOT260">
        <v>0.63</v>
      </c>
      <c r="LOU260">
        <v>0.63</v>
      </c>
      <c r="LOV260">
        <v>0.63</v>
      </c>
      <c r="LOW260">
        <v>0.63</v>
      </c>
      <c r="LOX260">
        <v>0.63</v>
      </c>
      <c r="LOY260">
        <v>0.63</v>
      </c>
      <c r="LOZ260">
        <v>0.63</v>
      </c>
      <c r="LPA260">
        <v>0.63</v>
      </c>
      <c r="LPB260">
        <v>0.63</v>
      </c>
      <c r="LPC260">
        <v>0.63</v>
      </c>
      <c r="LPD260">
        <v>0.63</v>
      </c>
      <c r="LPE260">
        <v>0.63</v>
      </c>
      <c r="LPF260">
        <v>0.63</v>
      </c>
      <c r="LPG260">
        <v>0.63</v>
      </c>
      <c r="LPH260">
        <v>0.63</v>
      </c>
      <c r="LPI260">
        <v>0.63</v>
      </c>
      <c r="LPJ260">
        <v>0.63</v>
      </c>
      <c r="LPK260">
        <v>0.63</v>
      </c>
      <c r="LPL260">
        <v>0.63</v>
      </c>
      <c r="LPM260">
        <v>0.63</v>
      </c>
      <c r="LPN260">
        <v>0.63</v>
      </c>
      <c r="LPO260">
        <v>0.63</v>
      </c>
      <c r="LPP260">
        <v>0.63</v>
      </c>
      <c r="LPQ260">
        <v>0.63</v>
      </c>
      <c r="LPR260">
        <v>0.63</v>
      </c>
      <c r="LPS260">
        <v>0.63</v>
      </c>
      <c r="LPT260">
        <v>0.63</v>
      </c>
      <c r="LPU260">
        <v>0.63</v>
      </c>
      <c r="LPV260">
        <v>0.63</v>
      </c>
      <c r="LPW260">
        <v>0.63</v>
      </c>
      <c r="LPX260">
        <v>0.63</v>
      </c>
      <c r="LPY260">
        <v>0.63</v>
      </c>
      <c r="LPZ260">
        <v>0.63</v>
      </c>
      <c r="LQA260">
        <v>0.63</v>
      </c>
      <c r="LQB260">
        <v>0.63</v>
      </c>
      <c r="LQC260">
        <v>0.63</v>
      </c>
      <c r="LQD260">
        <v>0.63</v>
      </c>
      <c r="LQE260">
        <v>0.63</v>
      </c>
      <c r="LQF260">
        <v>0.63</v>
      </c>
      <c r="LQG260">
        <v>0.63</v>
      </c>
      <c r="LQH260">
        <v>0.63</v>
      </c>
      <c r="LQI260">
        <v>0.63</v>
      </c>
      <c r="LQJ260">
        <v>0.63</v>
      </c>
      <c r="LQK260">
        <v>0.63</v>
      </c>
      <c r="LQL260">
        <v>0.63</v>
      </c>
      <c r="LQM260">
        <v>0.63</v>
      </c>
      <c r="LQN260">
        <v>0.63</v>
      </c>
      <c r="LQO260">
        <v>0.63</v>
      </c>
      <c r="LQP260">
        <v>0.63</v>
      </c>
      <c r="LQQ260">
        <v>0.63</v>
      </c>
      <c r="LQR260">
        <v>0.63</v>
      </c>
      <c r="LQS260">
        <v>0.63</v>
      </c>
      <c r="LQT260">
        <v>0.63</v>
      </c>
      <c r="LQU260">
        <v>0.63</v>
      </c>
      <c r="LQV260">
        <v>0.63</v>
      </c>
      <c r="LQW260">
        <v>0.63</v>
      </c>
      <c r="LQX260">
        <v>0.63</v>
      </c>
      <c r="LQY260">
        <v>0.63</v>
      </c>
      <c r="LQZ260">
        <v>0.63</v>
      </c>
      <c r="LRA260">
        <v>0.63</v>
      </c>
      <c r="LRB260">
        <v>0.63</v>
      </c>
      <c r="LRC260">
        <v>0.63</v>
      </c>
      <c r="LRD260">
        <v>0.63</v>
      </c>
      <c r="LRE260">
        <v>0.63</v>
      </c>
      <c r="LRF260">
        <v>0.63</v>
      </c>
      <c r="LRG260">
        <v>0.63</v>
      </c>
      <c r="LRH260">
        <v>0.63</v>
      </c>
      <c r="LRI260">
        <v>0.63</v>
      </c>
      <c r="LRJ260">
        <v>0.63</v>
      </c>
      <c r="LRK260">
        <v>0.63</v>
      </c>
      <c r="LRL260">
        <v>0.63</v>
      </c>
      <c r="LRM260">
        <v>0.63</v>
      </c>
      <c r="LRN260">
        <v>0.63</v>
      </c>
      <c r="LRO260">
        <v>0.63</v>
      </c>
      <c r="LRP260">
        <v>0.63</v>
      </c>
      <c r="LRQ260">
        <v>0.63</v>
      </c>
      <c r="LRR260">
        <v>0.63</v>
      </c>
      <c r="LRS260">
        <v>0.63</v>
      </c>
      <c r="LRT260">
        <v>0.63</v>
      </c>
      <c r="LRU260">
        <v>0.63</v>
      </c>
      <c r="LRV260">
        <v>0.63</v>
      </c>
      <c r="LRW260">
        <v>0.63</v>
      </c>
      <c r="LRX260">
        <v>0.63</v>
      </c>
      <c r="LRY260">
        <v>0.63</v>
      </c>
      <c r="LRZ260">
        <v>0.63</v>
      </c>
      <c r="LSA260">
        <v>0.63</v>
      </c>
      <c r="LSB260">
        <v>0.63</v>
      </c>
      <c r="LSC260">
        <v>0.63</v>
      </c>
      <c r="LSD260">
        <v>0.63</v>
      </c>
      <c r="LSE260">
        <v>0.63</v>
      </c>
      <c r="LSF260">
        <v>0.63</v>
      </c>
      <c r="LSG260">
        <v>0.63</v>
      </c>
      <c r="LSH260">
        <v>0.63</v>
      </c>
      <c r="LSI260">
        <v>0.63</v>
      </c>
      <c r="LSJ260">
        <v>0.63</v>
      </c>
      <c r="LSK260">
        <v>0.63</v>
      </c>
      <c r="LSL260">
        <v>0.63</v>
      </c>
      <c r="LSM260">
        <v>0.63</v>
      </c>
      <c r="LSN260">
        <v>0.63</v>
      </c>
      <c r="LSO260">
        <v>0.63</v>
      </c>
      <c r="LSP260">
        <v>0.63</v>
      </c>
      <c r="LSQ260">
        <v>0.63</v>
      </c>
      <c r="LSR260">
        <v>0.63</v>
      </c>
      <c r="LSS260">
        <v>0.63</v>
      </c>
      <c r="LST260">
        <v>0.63</v>
      </c>
      <c r="LSU260">
        <v>0.63</v>
      </c>
      <c r="LSV260">
        <v>0.63</v>
      </c>
      <c r="LSW260">
        <v>0.63</v>
      </c>
      <c r="LSX260">
        <v>0.63</v>
      </c>
      <c r="LSY260">
        <v>0.63</v>
      </c>
      <c r="LSZ260">
        <v>0.63</v>
      </c>
      <c r="LTA260">
        <v>0.63</v>
      </c>
      <c r="LTB260">
        <v>0.63</v>
      </c>
      <c r="LTC260">
        <v>0.63</v>
      </c>
      <c r="LTD260">
        <v>0.63</v>
      </c>
      <c r="LTE260">
        <v>0.63</v>
      </c>
      <c r="LTF260">
        <v>0.63</v>
      </c>
      <c r="LTG260">
        <v>0.63</v>
      </c>
      <c r="LTH260">
        <v>0.63</v>
      </c>
      <c r="LTI260">
        <v>0.63</v>
      </c>
      <c r="LTJ260">
        <v>0.63</v>
      </c>
      <c r="LTK260">
        <v>0.63</v>
      </c>
      <c r="LTL260">
        <v>0.63</v>
      </c>
      <c r="LTM260">
        <v>0.63</v>
      </c>
      <c r="LTN260">
        <v>0.63</v>
      </c>
      <c r="LTO260">
        <v>0.63</v>
      </c>
      <c r="LTP260">
        <v>0.63</v>
      </c>
      <c r="LTQ260">
        <v>0.63</v>
      </c>
      <c r="LTR260">
        <v>0.63</v>
      </c>
      <c r="LTS260">
        <v>0.63</v>
      </c>
      <c r="LTT260">
        <v>0.63</v>
      </c>
      <c r="LTU260">
        <v>0.63</v>
      </c>
      <c r="LTV260">
        <v>0.63</v>
      </c>
      <c r="LTW260">
        <v>0.63</v>
      </c>
      <c r="LTX260">
        <v>0.63</v>
      </c>
      <c r="LTY260">
        <v>0.63</v>
      </c>
      <c r="LTZ260">
        <v>0.63</v>
      </c>
      <c r="LUA260">
        <v>0.63</v>
      </c>
      <c r="LUB260">
        <v>0.63</v>
      </c>
      <c r="LUC260">
        <v>0.63</v>
      </c>
      <c r="LUD260">
        <v>0.63</v>
      </c>
      <c r="LUE260">
        <v>0.63</v>
      </c>
      <c r="LUF260">
        <v>0.63</v>
      </c>
      <c r="LUG260">
        <v>0.63</v>
      </c>
      <c r="LUH260">
        <v>0.63</v>
      </c>
      <c r="LUI260">
        <v>0.63</v>
      </c>
      <c r="LUJ260">
        <v>0.63</v>
      </c>
      <c r="LUK260">
        <v>0.63</v>
      </c>
      <c r="LUL260">
        <v>0.63</v>
      </c>
      <c r="LUM260">
        <v>0.63</v>
      </c>
      <c r="LUN260">
        <v>0.63</v>
      </c>
      <c r="LUO260">
        <v>0.63</v>
      </c>
      <c r="LUP260">
        <v>0.63</v>
      </c>
      <c r="LUQ260">
        <v>0.63</v>
      </c>
      <c r="LUR260">
        <v>0.63</v>
      </c>
      <c r="LUS260">
        <v>0.63</v>
      </c>
      <c r="LUT260">
        <v>0.63</v>
      </c>
      <c r="LUU260">
        <v>0.63</v>
      </c>
      <c r="LUV260">
        <v>0.63</v>
      </c>
      <c r="LUW260">
        <v>0.63</v>
      </c>
      <c r="LUX260">
        <v>0.63</v>
      </c>
      <c r="LUY260">
        <v>0.63</v>
      </c>
      <c r="LUZ260">
        <v>0.63</v>
      </c>
      <c r="LVA260">
        <v>0.63</v>
      </c>
      <c r="LVB260">
        <v>0.63</v>
      </c>
      <c r="LVC260">
        <v>0.63</v>
      </c>
      <c r="LVD260">
        <v>0.63</v>
      </c>
      <c r="LVE260">
        <v>0.63</v>
      </c>
      <c r="LVF260">
        <v>0.63</v>
      </c>
      <c r="LVG260">
        <v>0.63</v>
      </c>
      <c r="LVH260">
        <v>0.63</v>
      </c>
      <c r="LVI260">
        <v>0.63</v>
      </c>
      <c r="LVJ260">
        <v>0.63</v>
      </c>
      <c r="LVK260">
        <v>0.63</v>
      </c>
      <c r="LVL260">
        <v>0.63</v>
      </c>
      <c r="LVM260">
        <v>0.63</v>
      </c>
      <c r="LVN260">
        <v>0.63</v>
      </c>
      <c r="LVO260">
        <v>0.63</v>
      </c>
      <c r="LVP260">
        <v>0.63</v>
      </c>
      <c r="LVQ260">
        <v>0.63</v>
      </c>
      <c r="LVR260">
        <v>0.63</v>
      </c>
      <c r="LVS260">
        <v>0.63</v>
      </c>
      <c r="LVT260">
        <v>0.63</v>
      </c>
      <c r="LVU260">
        <v>0.63</v>
      </c>
      <c r="LVV260">
        <v>0.63</v>
      </c>
      <c r="LVW260">
        <v>0.63</v>
      </c>
      <c r="LVX260">
        <v>0.63</v>
      </c>
      <c r="LVY260">
        <v>0.63</v>
      </c>
      <c r="LVZ260">
        <v>0.63</v>
      </c>
      <c r="LWA260">
        <v>0.63</v>
      </c>
      <c r="LWB260">
        <v>0.63</v>
      </c>
      <c r="LWC260">
        <v>0.63</v>
      </c>
      <c r="LWD260">
        <v>0.63</v>
      </c>
      <c r="LWE260">
        <v>0.63</v>
      </c>
      <c r="LWF260">
        <v>0.63</v>
      </c>
      <c r="LWG260">
        <v>0.63</v>
      </c>
      <c r="LWH260">
        <v>0.63</v>
      </c>
      <c r="LWI260">
        <v>0.63</v>
      </c>
      <c r="LWJ260">
        <v>0.63</v>
      </c>
      <c r="LWK260">
        <v>0.63</v>
      </c>
      <c r="LWL260">
        <v>0.63</v>
      </c>
      <c r="LWM260">
        <v>0.63</v>
      </c>
      <c r="LWN260">
        <v>0.63</v>
      </c>
      <c r="LWO260">
        <v>0.63</v>
      </c>
      <c r="LWP260">
        <v>0.63</v>
      </c>
      <c r="LWQ260">
        <v>0.63</v>
      </c>
      <c r="LWR260">
        <v>0.63</v>
      </c>
      <c r="LWS260">
        <v>0.63</v>
      </c>
      <c r="LWT260">
        <v>0.63</v>
      </c>
      <c r="LWU260">
        <v>0.63</v>
      </c>
      <c r="LWV260">
        <v>0.63</v>
      </c>
      <c r="LWW260">
        <v>0.63</v>
      </c>
      <c r="LWX260">
        <v>0.63</v>
      </c>
      <c r="LWY260">
        <v>0.63</v>
      </c>
      <c r="LWZ260">
        <v>0.63</v>
      </c>
      <c r="LXA260">
        <v>0.63</v>
      </c>
      <c r="LXB260">
        <v>0.63</v>
      </c>
      <c r="LXC260">
        <v>0.63</v>
      </c>
      <c r="LXD260">
        <v>0.63</v>
      </c>
      <c r="LXE260">
        <v>0.63</v>
      </c>
      <c r="LXF260">
        <v>0.63</v>
      </c>
      <c r="LXG260">
        <v>0.63</v>
      </c>
      <c r="LXH260">
        <v>0.63</v>
      </c>
      <c r="LXI260">
        <v>0.63</v>
      </c>
      <c r="LXJ260">
        <v>0.63</v>
      </c>
      <c r="LXK260">
        <v>0.63</v>
      </c>
      <c r="LXL260">
        <v>0.63</v>
      </c>
      <c r="LXM260">
        <v>0.63</v>
      </c>
      <c r="LXN260">
        <v>0.63</v>
      </c>
      <c r="LXO260">
        <v>0.63</v>
      </c>
      <c r="LXP260">
        <v>0.63</v>
      </c>
      <c r="LXQ260">
        <v>0.63</v>
      </c>
      <c r="LXR260">
        <v>0.63</v>
      </c>
      <c r="LXS260">
        <v>0.63</v>
      </c>
      <c r="LXT260">
        <v>0.63</v>
      </c>
      <c r="LXU260">
        <v>0.63</v>
      </c>
      <c r="LXV260">
        <v>0.63</v>
      </c>
      <c r="LXW260">
        <v>0.63</v>
      </c>
      <c r="LXX260">
        <v>0.63</v>
      </c>
      <c r="LXY260">
        <v>0.63</v>
      </c>
      <c r="LXZ260">
        <v>0.63</v>
      </c>
      <c r="LYA260">
        <v>0.63</v>
      </c>
      <c r="LYB260">
        <v>0.63</v>
      </c>
      <c r="LYC260">
        <v>0.63</v>
      </c>
      <c r="LYD260">
        <v>0.63</v>
      </c>
      <c r="LYE260">
        <v>0.63</v>
      </c>
      <c r="LYF260">
        <v>0.63</v>
      </c>
      <c r="LYG260">
        <v>0.63</v>
      </c>
      <c r="LYH260">
        <v>0.63</v>
      </c>
      <c r="LYI260">
        <v>0.63</v>
      </c>
      <c r="LYJ260">
        <v>0.63</v>
      </c>
      <c r="LYK260">
        <v>0.63</v>
      </c>
      <c r="LYL260">
        <v>0.63</v>
      </c>
      <c r="LYM260">
        <v>0.63</v>
      </c>
      <c r="LYN260">
        <v>0.63</v>
      </c>
      <c r="LYO260">
        <v>0.63</v>
      </c>
      <c r="LYP260">
        <v>0.63</v>
      </c>
      <c r="LYQ260">
        <v>0.63</v>
      </c>
      <c r="LYR260">
        <v>0.63</v>
      </c>
      <c r="LYS260">
        <v>0.63</v>
      </c>
      <c r="LYT260">
        <v>0.63</v>
      </c>
      <c r="LYU260">
        <v>0.63</v>
      </c>
      <c r="LYV260">
        <v>0.63</v>
      </c>
      <c r="LYW260">
        <v>0.63</v>
      </c>
      <c r="LYX260">
        <v>0.63</v>
      </c>
      <c r="LYY260">
        <v>0.63</v>
      </c>
      <c r="LYZ260">
        <v>0.63</v>
      </c>
      <c r="LZA260">
        <v>0.63</v>
      </c>
      <c r="LZB260">
        <v>0.63</v>
      </c>
      <c r="LZC260">
        <v>0.63</v>
      </c>
      <c r="LZD260">
        <v>0.63</v>
      </c>
      <c r="LZE260">
        <v>0.63</v>
      </c>
      <c r="LZF260">
        <v>0.63</v>
      </c>
      <c r="LZG260">
        <v>0.63</v>
      </c>
      <c r="LZH260">
        <v>0.63</v>
      </c>
      <c r="LZI260">
        <v>0.63</v>
      </c>
      <c r="LZJ260">
        <v>0.63</v>
      </c>
      <c r="LZK260">
        <v>0.63</v>
      </c>
      <c r="LZL260">
        <v>0.63</v>
      </c>
      <c r="LZM260">
        <v>0.63</v>
      </c>
      <c r="LZN260">
        <v>0.63</v>
      </c>
      <c r="LZO260">
        <v>0.63</v>
      </c>
      <c r="LZP260">
        <v>0.63</v>
      </c>
      <c r="LZQ260">
        <v>0.63</v>
      </c>
      <c r="LZR260">
        <v>0.63</v>
      </c>
      <c r="LZS260">
        <v>0.63</v>
      </c>
      <c r="LZT260">
        <v>0.63</v>
      </c>
      <c r="LZU260">
        <v>0.63</v>
      </c>
      <c r="LZV260">
        <v>0.63</v>
      </c>
      <c r="LZW260">
        <v>0.63</v>
      </c>
      <c r="LZX260">
        <v>0.63</v>
      </c>
      <c r="LZY260">
        <v>0.63</v>
      </c>
      <c r="LZZ260">
        <v>0.63</v>
      </c>
      <c r="MAA260">
        <v>0.63</v>
      </c>
      <c r="MAB260">
        <v>0.63</v>
      </c>
      <c r="MAC260">
        <v>0.63</v>
      </c>
      <c r="MAD260">
        <v>0.63</v>
      </c>
      <c r="MAE260">
        <v>0.63</v>
      </c>
      <c r="MAF260">
        <v>0.63</v>
      </c>
      <c r="MAG260">
        <v>0.63</v>
      </c>
      <c r="MAH260">
        <v>0.63</v>
      </c>
      <c r="MAI260">
        <v>0.63</v>
      </c>
      <c r="MAJ260">
        <v>0.63</v>
      </c>
      <c r="MAK260">
        <v>0.63</v>
      </c>
      <c r="MAL260">
        <v>0.63</v>
      </c>
      <c r="MAM260">
        <v>0.63</v>
      </c>
      <c r="MAN260">
        <v>0.63</v>
      </c>
      <c r="MAO260">
        <v>0.63</v>
      </c>
      <c r="MAP260">
        <v>0.63</v>
      </c>
      <c r="MAQ260">
        <v>0.63</v>
      </c>
      <c r="MAR260">
        <v>0.63</v>
      </c>
      <c r="MAS260">
        <v>0.63</v>
      </c>
      <c r="MAT260">
        <v>0.63</v>
      </c>
      <c r="MAU260">
        <v>0.63</v>
      </c>
      <c r="MAV260">
        <v>0.63</v>
      </c>
      <c r="MAW260">
        <v>0.63</v>
      </c>
      <c r="MAX260">
        <v>0.63</v>
      </c>
      <c r="MAY260">
        <v>0.63</v>
      </c>
      <c r="MAZ260">
        <v>0.63</v>
      </c>
      <c r="MBA260">
        <v>0.63</v>
      </c>
      <c r="MBB260">
        <v>0.63</v>
      </c>
      <c r="MBC260">
        <v>0.63</v>
      </c>
      <c r="MBD260">
        <v>0.63</v>
      </c>
      <c r="MBE260">
        <v>0.63</v>
      </c>
      <c r="MBF260">
        <v>0.63</v>
      </c>
      <c r="MBG260">
        <v>0.63</v>
      </c>
      <c r="MBH260">
        <v>0.63</v>
      </c>
      <c r="MBI260">
        <v>0.63</v>
      </c>
      <c r="MBJ260">
        <v>0.63</v>
      </c>
      <c r="MBK260">
        <v>0.63</v>
      </c>
      <c r="MBL260">
        <v>0.63</v>
      </c>
      <c r="MBM260">
        <v>0.63</v>
      </c>
      <c r="MBN260">
        <v>0.63</v>
      </c>
      <c r="MBO260">
        <v>0.63</v>
      </c>
      <c r="MBP260">
        <v>0.63</v>
      </c>
      <c r="MBQ260">
        <v>0.63</v>
      </c>
      <c r="MBR260">
        <v>0.63</v>
      </c>
      <c r="MBS260">
        <v>0.63</v>
      </c>
      <c r="MBT260">
        <v>0.63</v>
      </c>
      <c r="MBU260">
        <v>0.63</v>
      </c>
      <c r="MBV260">
        <v>0.63</v>
      </c>
      <c r="MBW260">
        <v>0.63</v>
      </c>
      <c r="MBX260">
        <v>0.63</v>
      </c>
      <c r="MBY260">
        <v>0.63</v>
      </c>
      <c r="MBZ260">
        <v>0.63</v>
      </c>
      <c r="MCA260">
        <v>0.63</v>
      </c>
      <c r="MCB260">
        <v>0.63</v>
      </c>
      <c r="MCC260">
        <v>0.63</v>
      </c>
      <c r="MCD260">
        <v>0.63</v>
      </c>
      <c r="MCE260">
        <v>0.63</v>
      </c>
      <c r="MCF260">
        <v>0.63</v>
      </c>
      <c r="MCG260">
        <v>0.63</v>
      </c>
      <c r="MCH260">
        <v>0.63</v>
      </c>
      <c r="MCI260">
        <v>0.63</v>
      </c>
      <c r="MCJ260">
        <v>0.63</v>
      </c>
      <c r="MCK260">
        <v>0.63</v>
      </c>
      <c r="MCL260">
        <v>0.63</v>
      </c>
      <c r="MCM260">
        <v>0.63</v>
      </c>
      <c r="MCN260">
        <v>0.63</v>
      </c>
      <c r="MCO260">
        <v>0.63</v>
      </c>
      <c r="MCP260">
        <v>0.63</v>
      </c>
      <c r="MCQ260">
        <v>0.63</v>
      </c>
      <c r="MCR260">
        <v>0.63</v>
      </c>
      <c r="MCS260">
        <v>0.63</v>
      </c>
      <c r="MCT260">
        <v>0.63</v>
      </c>
      <c r="MCU260">
        <v>0.63</v>
      </c>
      <c r="MCV260">
        <v>0.63</v>
      </c>
      <c r="MCW260">
        <v>0.63</v>
      </c>
      <c r="MCX260">
        <v>0.63</v>
      </c>
      <c r="MCY260">
        <v>0.63</v>
      </c>
      <c r="MCZ260">
        <v>0.63</v>
      </c>
      <c r="MDA260">
        <v>0.63</v>
      </c>
      <c r="MDB260">
        <v>0.63</v>
      </c>
      <c r="MDC260">
        <v>0.63</v>
      </c>
      <c r="MDD260">
        <v>0.63</v>
      </c>
      <c r="MDE260">
        <v>0.63</v>
      </c>
      <c r="MDF260">
        <v>0.63</v>
      </c>
      <c r="MDG260">
        <v>0.63</v>
      </c>
      <c r="MDH260">
        <v>0.63</v>
      </c>
      <c r="MDI260">
        <v>0.63</v>
      </c>
      <c r="MDJ260">
        <v>0.63</v>
      </c>
      <c r="MDK260">
        <v>0.63</v>
      </c>
      <c r="MDL260">
        <v>0.63</v>
      </c>
      <c r="MDM260">
        <v>0.63</v>
      </c>
      <c r="MDN260">
        <v>0.63</v>
      </c>
      <c r="MDO260">
        <v>0.63</v>
      </c>
      <c r="MDP260">
        <v>0.63</v>
      </c>
      <c r="MDQ260">
        <v>0.63</v>
      </c>
      <c r="MDR260">
        <v>0.63</v>
      </c>
      <c r="MDS260">
        <v>0.63</v>
      </c>
      <c r="MDT260">
        <v>0.63</v>
      </c>
      <c r="MDU260">
        <v>0.63</v>
      </c>
      <c r="MDV260">
        <v>0.63</v>
      </c>
      <c r="MDW260">
        <v>0.63</v>
      </c>
      <c r="MDX260">
        <v>0.63</v>
      </c>
      <c r="MDY260">
        <v>0.63</v>
      </c>
      <c r="MDZ260">
        <v>0.63</v>
      </c>
      <c r="MEA260">
        <v>0.63</v>
      </c>
      <c r="MEB260">
        <v>0.63</v>
      </c>
      <c r="MEC260">
        <v>0.63</v>
      </c>
      <c r="MED260">
        <v>0.63</v>
      </c>
      <c r="MEE260">
        <v>0.63</v>
      </c>
      <c r="MEF260">
        <v>0.63</v>
      </c>
      <c r="MEG260">
        <v>0.63</v>
      </c>
      <c r="MEH260">
        <v>0.63</v>
      </c>
      <c r="MEI260">
        <v>0.63</v>
      </c>
      <c r="MEJ260">
        <v>0.63</v>
      </c>
      <c r="MEK260">
        <v>0.63</v>
      </c>
      <c r="MEL260">
        <v>0.63</v>
      </c>
      <c r="MEM260">
        <v>0.63</v>
      </c>
      <c r="MEN260">
        <v>0.63</v>
      </c>
      <c r="MEO260">
        <v>0.63</v>
      </c>
      <c r="MEP260">
        <v>0.63</v>
      </c>
      <c r="MEQ260">
        <v>0.63</v>
      </c>
      <c r="MER260">
        <v>0.63</v>
      </c>
      <c r="MES260">
        <v>0.63</v>
      </c>
      <c r="MET260">
        <v>0.63</v>
      </c>
      <c r="MEU260">
        <v>0.63</v>
      </c>
      <c r="MEV260">
        <v>0.63</v>
      </c>
      <c r="MEW260">
        <v>0.63</v>
      </c>
      <c r="MEX260">
        <v>0.63</v>
      </c>
      <c r="MEY260">
        <v>0.63</v>
      </c>
      <c r="MEZ260">
        <v>0.63</v>
      </c>
      <c r="MFA260">
        <v>0.63</v>
      </c>
      <c r="MFB260">
        <v>0.63</v>
      </c>
      <c r="MFC260">
        <v>0.63</v>
      </c>
      <c r="MFD260">
        <v>0.63</v>
      </c>
      <c r="MFE260">
        <v>0.63</v>
      </c>
      <c r="MFF260">
        <v>0.63</v>
      </c>
      <c r="MFG260">
        <v>0.63</v>
      </c>
      <c r="MFH260">
        <v>0.63</v>
      </c>
      <c r="MFI260">
        <v>0.63</v>
      </c>
      <c r="MFJ260">
        <v>0.63</v>
      </c>
      <c r="MFK260">
        <v>0.63</v>
      </c>
      <c r="MFL260">
        <v>0.63</v>
      </c>
      <c r="MFM260">
        <v>0.63</v>
      </c>
      <c r="MFN260">
        <v>0.63</v>
      </c>
      <c r="MFO260">
        <v>0.63</v>
      </c>
      <c r="MFP260">
        <v>0.63</v>
      </c>
      <c r="MFQ260">
        <v>0.63</v>
      </c>
      <c r="MFR260">
        <v>0.63</v>
      </c>
      <c r="MFS260">
        <v>0.63</v>
      </c>
      <c r="MFT260">
        <v>0.63</v>
      </c>
      <c r="MFU260">
        <v>0.63</v>
      </c>
      <c r="MFV260">
        <v>0.63</v>
      </c>
      <c r="MFW260">
        <v>0.63</v>
      </c>
      <c r="MFX260">
        <v>0.63</v>
      </c>
      <c r="MFY260">
        <v>0.63</v>
      </c>
      <c r="MFZ260">
        <v>0.63</v>
      </c>
      <c r="MGA260">
        <v>0.63</v>
      </c>
      <c r="MGB260">
        <v>0.63</v>
      </c>
      <c r="MGC260">
        <v>0.63</v>
      </c>
      <c r="MGD260">
        <v>0.63</v>
      </c>
      <c r="MGE260">
        <v>0.63</v>
      </c>
      <c r="MGF260">
        <v>0.63</v>
      </c>
      <c r="MGG260">
        <v>0.63</v>
      </c>
      <c r="MGH260">
        <v>0.63</v>
      </c>
      <c r="MGI260">
        <v>0.63</v>
      </c>
      <c r="MGJ260">
        <v>0.63</v>
      </c>
      <c r="MGK260">
        <v>0.63</v>
      </c>
      <c r="MGL260">
        <v>0.63</v>
      </c>
      <c r="MGM260">
        <v>0.63</v>
      </c>
      <c r="MGN260">
        <v>0.63</v>
      </c>
      <c r="MGO260">
        <v>0.63</v>
      </c>
      <c r="MGP260">
        <v>0.63</v>
      </c>
      <c r="MGQ260">
        <v>0.63</v>
      </c>
      <c r="MGR260">
        <v>0.63</v>
      </c>
      <c r="MGS260">
        <v>0.63</v>
      </c>
      <c r="MGT260">
        <v>0.63</v>
      </c>
      <c r="MGU260">
        <v>0.63</v>
      </c>
      <c r="MGV260">
        <v>0.63</v>
      </c>
      <c r="MGW260">
        <v>0.63</v>
      </c>
      <c r="MGX260">
        <v>0.63</v>
      </c>
      <c r="MGY260">
        <v>0.63</v>
      </c>
      <c r="MGZ260">
        <v>0.63</v>
      </c>
      <c r="MHA260">
        <v>0.63</v>
      </c>
      <c r="MHB260">
        <v>0.63</v>
      </c>
      <c r="MHC260">
        <v>0.63</v>
      </c>
      <c r="MHD260">
        <v>0.63</v>
      </c>
      <c r="MHE260">
        <v>0.63</v>
      </c>
      <c r="MHF260">
        <v>0.63</v>
      </c>
      <c r="MHG260">
        <v>0.63</v>
      </c>
      <c r="MHH260">
        <v>0.63</v>
      </c>
      <c r="MHI260">
        <v>0.63</v>
      </c>
      <c r="MHJ260">
        <v>0.63</v>
      </c>
      <c r="MHK260">
        <v>0.63</v>
      </c>
      <c r="MHL260">
        <v>0.63</v>
      </c>
      <c r="MHM260">
        <v>0.63</v>
      </c>
      <c r="MHN260">
        <v>0.63</v>
      </c>
      <c r="MHO260">
        <v>0.63</v>
      </c>
      <c r="MHP260">
        <v>0.63</v>
      </c>
      <c r="MHQ260">
        <v>0.63</v>
      </c>
      <c r="MHR260">
        <v>0.63</v>
      </c>
      <c r="MHS260">
        <v>0.63</v>
      </c>
      <c r="MHT260">
        <v>0.63</v>
      </c>
      <c r="MHU260">
        <v>0.63</v>
      </c>
      <c r="MHV260">
        <v>0.63</v>
      </c>
      <c r="MHW260">
        <v>0.63</v>
      </c>
      <c r="MHX260">
        <v>0.63</v>
      </c>
      <c r="MHY260">
        <v>0.63</v>
      </c>
      <c r="MHZ260">
        <v>0.63</v>
      </c>
      <c r="MIA260">
        <v>0.63</v>
      </c>
      <c r="MIB260">
        <v>0.63</v>
      </c>
      <c r="MIC260">
        <v>0.63</v>
      </c>
      <c r="MID260">
        <v>0.63</v>
      </c>
      <c r="MIE260">
        <v>0.63</v>
      </c>
      <c r="MIF260">
        <v>0.63</v>
      </c>
      <c r="MIG260">
        <v>0.63</v>
      </c>
      <c r="MIH260">
        <v>0.63</v>
      </c>
      <c r="MII260">
        <v>0.63</v>
      </c>
      <c r="MIJ260">
        <v>0.63</v>
      </c>
      <c r="MIK260">
        <v>0.63</v>
      </c>
      <c r="MIL260">
        <v>0.63</v>
      </c>
      <c r="MIM260">
        <v>0.63</v>
      </c>
      <c r="MIN260">
        <v>0.63</v>
      </c>
      <c r="MIO260">
        <v>0.63</v>
      </c>
      <c r="MIP260">
        <v>0.63</v>
      </c>
      <c r="MIQ260">
        <v>0.63</v>
      </c>
      <c r="MIR260">
        <v>0.63</v>
      </c>
      <c r="MIS260">
        <v>0.63</v>
      </c>
      <c r="MIT260">
        <v>0.63</v>
      </c>
      <c r="MIU260">
        <v>0.63</v>
      </c>
      <c r="MIV260">
        <v>0.63</v>
      </c>
      <c r="MIW260">
        <v>0.63</v>
      </c>
      <c r="MIX260">
        <v>0.63</v>
      </c>
      <c r="MIY260">
        <v>0.63</v>
      </c>
      <c r="MIZ260">
        <v>0.63</v>
      </c>
      <c r="MJA260">
        <v>0.63</v>
      </c>
      <c r="MJB260">
        <v>0.63</v>
      </c>
      <c r="MJC260">
        <v>0.63</v>
      </c>
      <c r="MJD260">
        <v>0.63</v>
      </c>
      <c r="MJE260">
        <v>0.63</v>
      </c>
      <c r="MJF260">
        <v>0.63</v>
      </c>
      <c r="MJG260">
        <v>0.63</v>
      </c>
      <c r="MJH260">
        <v>0.63</v>
      </c>
      <c r="MJI260">
        <v>0.63</v>
      </c>
      <c r="MJJ260">
        <v>0.63</v>
      </c>
      <c r="MJK260">
        <v>0.63</v>
      </c>
      <c r="MJL260">
        <v>0.63</v>
      </c>
      <c r="MJM260">
        <v>0.63</v>
      </c>
      <c r="MJN260">
        <v>0.63</v>
      </c>
      <c r="MJO260">
        <v>0.63</v>
      </c>
      <c r="MJP260">
        <v>0.63</v>
      </c>
      <c r="MJQ260">
        <v>0.63</v>
      </c>
      <c r="MJR260">
        <v>0.63</v>
      </c>
      <c r="MJS260">
        <v>0.63</v>
      </c>
      <c r="MJT260">
        <v>0.63</v>
      </c>
      <c r="MJU260">
        <v>0.63</v>
      </c>
      <c r="MJV260">
        <v>0.63</v>
      </c>
      <c r="MJW260">
        <v>0.63</v>
      </c>
      <c r="MJX260">
        <v>0.63</v>
      </c>
      <c r="MJY260">
        <v>0.63</v>
      </c>
      <c r="MJZ260">
        <v>0.63</v>
      </c>
      <c r="MKA260">
        <v>0.63</v>
      </c>
      <c r="MKB260">
        <v>0.63</v>
      </c>
      <c r="MKC260">
        <v>0.63</v>
      </c>
      <c r="MKD260">
        <v>0.63</v>
      </c>
      <c r="MKE260">
        <v>0.63</v>
      </c>
      <c r="MKF260">
        <v>0.63</v>
      </c>
      <c r="MKG260">
        <v>0.63</v>
      </c>
      <c r="MKH260">
        <v>0.63</v>
      </c>
      <c r="MKI260">
        <v>0.63</v>
      </c>
      <c r="MKJ260">
        <v>0.63</v>
      </c>
      <c r="MKK260">
        <v>0.63</v>
      </c>
      <c r="MKL260">
        <v>0.63</v>
      </c>
      <c r="MKM260">
        <v>0.63</v>
      </c>
      <c r="MKN260">
        <v>0.63</v>
      </c>
      <c r="MKO260">
        <v>0.63</v>
      </c>
      <c r="MKP260">
        <v>0.63</v>
      </c>
      <c r="MKQ260">
        <v>0.63</v>
      </c>
      <c r="MKR260">
        <v>0.63</v>
      </c>
      <c r="MKS260">
        <v>0.63</v>
      </c>
      <c r="MKT260">
        <v>0.63</v>
      </c>
      <c r="MKU260">
        <v>0.63</v>
      </c>
      <c r="MKV260">
        <v>0.63</v>
      </c>
      <c r="MKW260">
        <v>0.63</v>
      </c>
      <c r="MKX260">
        <v>0.63</v>
      </c>
      <c r="MKY260">
        <v>0.63</v>
      </c>
      <c r="MKZ260">
        <v>0.63</v>
      </c>
      <c r="MLA260">
        <v>0.63</v>
      </c>
      <c r="MLB260">
        <v>0.63</v>
      </c>
      <c r="MLC260">
        <v>0.63</v>
      </c>
      <c r="MLD260">
        <v>0.63</v>
      </c>
      <c r="MLE260">
        <v>0.63</v>
      </c>
      <c r="MLF260">
        <v>0.63</v>
      </c>
      <c r="MLG260">
        <v>0.63</v>
      </c>
      <c r="MLH260">
        <v>0.63</v>
      </c>
      <c r="MLI260">
        <v>0.63</v>
      </c>
      <c r="MLJ260">
        <v>0.63</v>
      </c>
      <c r="MLK260">
        <v>0.63</v>
      </c>
      <c r="MLL260">
        <v>0.63</v>
      </c>
      <c r="MLM260">
        <v>0.63</v>
      </c>
      <c r="MLN260">
        <v>0.63</v>
      </c>
      <c r="MLO260">
        <v>0.63</v>
      </c>
      <c r="MLP260">
        <v>0.63</v>
      </c>
      <c r="MLQ260">
        <v>0.63</v>
      </c>
      <c r="MLR260">
        <v>0.63</v>
      </c>
      <c r="MLS260">
        <v>0.63</v>
      </c>
      <c r="MLT260">
        <v>0.63</v>
      </c>
      <c r="MLU260">
        <v>0.63</v>
      </c>
      <c r="MLV260">
        <v>0.63</v>
      </c>
      <c r="MLW260">
        <v>0.63</v>
      </c>
      <c r="MLX260">
        <v>0.63</v>
      </c>
      <c r="MLY260">
        <v>0.63</v>
      </c>
      <c r="MLZ260">
        <v>0.63</v>
      </c>
      <c r="MMA260">
        <v>0.63</v>
      </c>
      <c r="MMB260">
        <v>0.63</v>
      </c>
      <c r="MMC260">
        <v>0.63</v>
      </c>
      <c r="MMD260">
        <v>0.63</v>
      </c>
      <c r="MME260">
        <v>0.63</v>
      </c>
      <c r="MMF260">
        <v>0.63</v>
      </c>
      <c r="MMG260">
        <v>0.63</v>
      </c>
      <c r="MMH260">
        <v>0.63</v>
      </c>
      <c r="MMI260">
        <v>0.63</v>
      </c>
      <c r="MMJ260">
        <v>0.63</v>
      </c>
      <c r="MMK260">
        <v>0.63</v>
      </c>
      <c r="MML260">
        <v>0.63</v>
      </c>
      <c r="MMM260">
        <v>0.63</v>
      </c>
      <c r="MMN260">
        <v>0.63</v>
      </c>
      <c r="MMO260">
        <v>0.63</v>
      </c>
      <c r="MMP260">
        <v>0.63</v>
      </c>
      <c r="MMQ260">
        <v>0.63</v>
      </c>
      <c r="MMR260">
        <v>0.63</v>
      </c>
      <c r="MMS260">
        <v>0.63</v>
      </c>
      <c r="MMT260">
        <v>0.63</v>
      </c>
      <c r="MMU260">
        <v>0.63</v>
      </c>
      <c r="MMV260">
        <v>0.63</v>
      </c>
      <c r="MMW260">
        <v>0.63</v>
      </c>
      <c r="MMX260">
        <v>0.63</v>
      </c>
      <c r="MMY260">
        <v>0.63</v>
      </c>
      <c r="MMZ260">
        <v>0.63</v>
      </c>
      <c r="MNA260">
        <v>0.63</v>
      </c>
      <c r="MNB260">
        <v>0.63</v>
      </c>
      <c r="MNC260">
        <v>0.63</v>
      </c>
      <c r="MND260">
        <v>0.63</v>
      </c>
      <c r="MNE260">
        <v>0.63</v>
      </c>
      <c r="MNF260">
        <v>0.63</v>
      </c>
      <c r="MNG260">
        <v>0.63</v>
      </c>
      <c r="MNH260">
        <v>0.63</v>
      </c>
      <c r="MNI260">
        <v>0.63</v>
      </c>
      <c r="MNJ260">
        <v>0.63</v>
      </c>
      <c r="MNK260">
        <v>0.63</v>
      </c>
      <c r="MNL260">
        <v>0.63</v>
      </c>
      <c r="MNM260">
        <v>0.63</v>
      </c>
      <c r="MNN260">
        <v>0.63</v>
      </c>
      <c r="MNO260">
        <v>0.63</v>
      </c>
      <c r="MNP260">
        <v>0.63</v>
      </c>
      <c r="MNQ260">
        <v>0.63</v>
      </c>
      <c r="MNR260">
        <v>0.63</v>
      </c>
      <c r="MNS260">
        <v>0.63</v>
      </c>
      <c r="MNT260">
        <v>0.63</v>
      </c>
      <c r="MNU260">
        <v>0.63</v>
      </c>
      <c r="MNV260">
        <v>0.63</v>
      </c>
      <c r="MNW260">
        <v>0.63</v>
      </c>
      <c r="MNX260">
        <v>0.63</v>
      </c>
      <c r="MNY260">
        <v>0.63</v>
      </c>
      <c r="MNZ260">
        <v>0.63</v>
      </c>
      <c r="MOA260">
        <v>0.63</v>
      </c>
      <c r="MOB260">
        <v>0.63</v>
      </c>
      <c r="MOC260">
        <v>0.63</v>
      </c>
      <c r="MOD260">
        <v>0.63</v>
      </c>
      <c r="MOE260">
        <v>0.63</v>
      </c>
      <c r="MOF260">
        <v>0.63</v>
      </c>
      <c r="MOG260">
        <v>0.63</v>
      </c>
      <c r="MOH260">
        <v>0.63</v>
      </c>
      <c r="MOI260">
        <v>0.63</v>
      </c>
      <c r="MOJ260">
        <v>0.63</v>
      </c>
      <c r="MOK260">
        <v>0.63</v>
      </c>
      <c r="MOL260">
        <v>0.63</v>
      </c>
      <c r="MOM260">
        <v>0.63</v>
      </c>
      <c r="MON260">
        <v>0.63</v>
      </c>
      <c r="MOO260">
        <v>0.63</v>
      </c>
      <c r="MOP260">
        <v>0.63</v>
      </c>
      <c r="MOQ260">
        <v>0.63</v>
      </c>
      <c r="MOR260">
        <v>0.63</v>
      </c>
      <c r="MOS260">
        <v>0.63</v>
      </c>
      <c r="MOT260">
        <v>0.63</v>
      </c>
      <c r="MOU260">
        <v>0.63</v>
      </c>
      <c r="MOV260">
        <v>0.63</v>
      </c>
      <c r="MOW260">
        <v>0.63</v>
      </c>
      <c r="MOX260">
        <v>0.63</v>
      </c>
      <c r="MOY260">
        <v>0.63</v>
      </c>
      <c r="MOZ260">
        <v>0.63</v>
      </c>
      <c r="MPA260">
        <v>0.63</v>
      </c>
      <c r="MPB260">
        <v>0.63</v>
      </c>
      <c r="MPC260">
        <v>0.63</v>
      </c>
      <c r="MPD260">
        <v>0.63</v>
      </c>
      <c r="MPE260">
        <v>0.63</v>
      </c>
      <c r="MPF260">
        <v>0.63</v>
      </c>
      <c r="MPG260">
        <v>0.63</v>
      </c>
      <c r="MPH260">
        <v>0.63</v>
      </c>
      <c r="MPI260">
        <v>0.63</v>
      </c>
      <c r="MPJ260">
        <v>0.63</v>
      </c>
      <c r="MPK260">
        <v>0.63</v>
      </c>
      <c r="MPL260">
        <v>0.63</v>
      </c>
      <c r="MPM260">
        <v>0.63</v>
      </c>
      <c r="MPN260">
        <v>0.63</v>
      </c>
      <c r="MPO260">
        <v>0.63</v>
      </c>
      <c r="MPP260">
        <v>0.63</v>
      </c>
      <c r="MPQ260">
        <v>0.63</v>
      </c>
      <c r="MPR260">
        <v>0.63</v>
      </c>
      <c r="MPS260">
        <v>0.63</v>
      </c>
      <c r="MPT260">
        <v>0.63</v>
      </c>
      <c r="MPU260">
        <v>0.63</v>
      </c>
      <c r="MPV260">
        <v>0.63</v>
      </c>
      <c r="MPW260">
        <v>0.63</v>
      </c>
      <c r="MPX260">
        <v>0.63</v>
      </c>
      <c r="MPY260">
        <v>0.63</v>
      </c>
      <c r="MPZ260">
        <v>0.63</v>
      </c>
      <c r="MQA260">
        <v>0.63</v>
      </c>
      <c r="MQB260">
        <v>0.63</v>
      </c>
      <c r="MQC260">
        <v>0.63</v>
      </c>
      <c r="MQD260">
        <v>0.63</v>
      </c>
      <c r="MQE260">
        <v>0.63</v>
      </c>
      <c r="MQF260">
        <v>0.63</v>
      </c>
      <c r="MQG260">
        <v>0.63</v>
      </c>
      <c r="MQH260">
        <v>0.63</v>
      </c>
      <c r="MQI260">
        <v>0.63</v>
      </c>
      <c r="MQJ260">
        <v>0.63</v>
      </c>
      <c r="MQK260">
        <v>0.63</v>
      </c>
      <c r="MQL260">
        <v>0.63</v>
      </c>
      <c r="MQM260">
        <v>0.63</v>
      </c>
      <c r="MQN260">
        <v>0.63</v>
      </c>
      <c r="MQO260">
        <v>0.63</v>
      </c>
      <c r="MQP260">
        <v>0.63</v>
      </c>
      <c r="MQQ260">
        <v>0.63</v>
      </c>
      <c r="MQR260">
        <v>0.63</v>
      </c>
      <c r="MQS260">
        <v>0.63</v>
      </c>
      <c r="MQT260">
        <v>0.63</v>
      </c>
      <c r="MQU260">
        <v>0.63</v>
      </c>
      <c r="MQV260">
        <v>0.63</v>
      </c>
      <c r="MQW260">
        <v>0.63</v>
      </c>
      <c r="MQX260">
        <v>0.63</v>
      </c>
      <c r="MQY260">
        <v>0.63</v>
      </c>
      <c r="MQZ260">
        <v>0.63</v>
      </c>
      <c r="MRA260">
        <v>0.63</v>
      </c>
      <c r="MRB260">
        <v>0.63</v>
      </c>
      <c r="MRC260">
        <v>0.63</v>
      </c>
      <c r="MRD260">
        <v>0.63</v>
      </c>
      <c r="MRE260">
        <v>0.63</v>
      </c>
      <c r="MRF260">
        <v>0.63</v>
      </c>
      <c r="MRG260">
        <v>0.63</v>
      </c>
      <c r="MRH260">
        <v>0.63</v>
      </c>
      <c r="MRI260">
        <v>0.63</v>
      </c>
      <c r="MRJ260">
        <v>0.63</v>
      </c>
      <c r="MRK260">
        <v>0.63</v>
      </c>
      <c r="MRL260">
        <v>0.63</v>
      </c>
      <c r="MRM260">
        <v>0.63</v>
      </c>
      <c r="MRN260">
        <v>0.63</v>
      </c>
      <c r="MRO260">
        <v>0.63</v>
      </c>
      <c r="MRP260">
        <v>0.63</v>
      </c>
      <c r="MRQ260">
        <v>0.63</v>
      </c>
      <c r="MRR260">
        <v>0.63</v>
      </c>
      <c r="MRS260">
        <v>0.63</v>
      </c>
      <c r="MRT260">
        <v>0.63</v>
      </c>
      <c r="MRU260">
        <v>0.63</v>
      </c>
      <c r="MRV260">
        <v>0.63</v>
      </c>
      <c r="MRW260">
        <v>0.63</v>
      </c>
      <c r="MRX260">
        <v>0.63</v>
      </c>
      <c r="MRY260">
        <v>0.63</v>
      </c>
      <c r="MRZ260">
        <v>0.63</v>
      </c>
      <c r="MSA260">
        <v>0.63</v>
      </c>
      <c r="MSB260">
        <v>0.63</v>
      </c>
      <c r="MSC260">
        <v>0.63</v>
      </c>
      <c r="MSD260">
        <v>0.63</v>
      </c>
      <c r="MSE260">
        <v>0.63</v>
      </c>
      <c r="MSF260">
        <v>0.63</v>
      </c>
      <c r="MSG260">
        <v>0.63</v>
      </c>
      <c r="MSH260">
        <v>0.63</v>
      </c>
      <c r="MSI260">
        <v>0.63</v>
      </c>
      <c r="MSJ260">
        <v>0.63</v>
      </c>
      <c r="MSK260">
        <v>0.63</v>
      </c>
      <c r="MSL260">
        <v>0.63</v>
      </c>
      <c r="MSM260">
        <v>0.63</v>
      </c>
      <c r="MSN260">
        <v>0.63</v>
      </c>
      <c r="MSO260">
        <v>0.63</v>
      </c>
      <c r="MSP260">
        <v>0.63</v>
      </c>
      <c r="MSQ260">
        <v>0.63</v>
      </c>
      <c r="MSR260">
        <v>0.63</v>
      </c>
      <c r="MSS260">
        <v>0.63</v>
      </c>
      <c r="MST260">
        <v>0.63</v>
      </c>
      <c r="MSU260">
        <v>0.63</v>
      </c>
      <c r="MSV260">
        <v>0.63</v>
      </c>
      <c r="MSW260">
        <v>0.63</v>
      </c>
      <c r="MSX260">
        <v>0.63</v>
      </c>
      <c r="MSY260">
        <v>0.63</v>
      </c>
      <c r="MSZ260">
        <v>0.63</v>
      </c>
      <c r="MTA260">
        <v>0.63</v>
      </c>
      <c r="MTB260">
        <v>0.63</v>
      </c>
      <c r="MTC260">
        <v>0.63</v>
      </c>
      <c r="MTD260">
        <v>0.63</v>
      </c>
      <c r="MTE260">
        <v>0.63</v>
      </c>
      <c r="MTF260">
        <v>0.63</v>
      </c>
      <c r="MTG260">
        <v>0.63</v>
      </c>
      <c r="MTH260">
        <v>0.63</v>
      </c>
      <c r="MTI260">
        <v>0.63</v>
      </c>
      <c r="MTJ260">
        <v>0.63</v>
      </c>
      <c r="MTK260">
        <v>0.63</v>
      </c>
      <c r="MTL260">
        <v>0.63</v>
      </c>
      <c r="MTM260">
        <v>0.63</v>
      </c>
      <c r="MTN260">
        <v>0.63</v>
      </c>
      <c r="MTO260">
        <v>0.63</v>
      </c>
      <c r="MTP260">
        <v>0.63</v>
      </c>
      <c r="MTQ260">
        <v>0.63</v>
      </c>
      <c r="MTR260">
        <v>0.63</v>
      </c>
      <c r="MTS260">
        <v>0.63</v>
      </c>
      <c r="MTT260">
        <v>0.63</v>
      </c>
      <c r="MTU260">
        <v>0.63</v>
      </c>
      <c r="MTV260">
        <v>0.63</v>
      </c>
      <c r="MTW260">
        <v>0.63</v>
      </c>
      <c r="MTX260">
        <v>0.63</v>
      </c>
      <c r="MTY260">
        <v>0.63</v>
      </c>
      <c r="MTZ260">
        <v>0.63</v>
      </c>
      <c r="MUA260">
        <v>0.63</v>
      </c>
      <c r="MUB260">
        <v>0.63</v>
      </c>
      <c r="MUC260">
        <v>0.63</v>
      </c>
      <c r="MUD260">
        <v>0.63</v>
      </c>
      <c r="MUE260">
        <v>0.63</v>
      </c>
      <c r="MUF260">
        <v>0.63</v>
      </c>
      <c r="MUG260">
        <v>0.63</v>
      </c>
      <c r="MUH260">
        <v>0.63</v>
      </c>
      <c r="MUI260">
        <v>0.63</v>
      </c>
      <c r="MUJ260">
        <v>0.63</v>
      </c>
      <c r="MUK260">
        <v>0.63</v>
      </c>
      <c r="MUL260">
        <v>0.63</v>
      </c>
      <c r="MUM260">
        <v>0.63</v>
      </c>
      <c r="MUN260">
        <v>0.63</v>
      </c>
      <c r="MUO260">
        <v>0.63</v>
      </c>
      <c r="MUP260">
        <v>0.63</v>
      </c>
      <c r="MUQ260">
        <v>0.63</v>
      </c>
      <c r="MUR260">
        <v>0.63</v>
      </c>
      <c r="MUS260">
        <v>0.63</v>
      </c>
      <c r="MUT260">
        <v>0.63</v>
      </c>
      <c r="MUU260">
        <v>0.63</v>
      </c>
      <c r="MUV260">
        <v>0.63</v>
      </c>
      <c r="MUW260">
        <v>0.63</v>
      </c>
      <c r="MUX260">
        <v>0.63</v>
      </c>
      <c r="MUY260">
        <v>0.63</v>
      </c>
      <c r="MUZ260">
        <v>0.63</v>
      </c>
      <c r="MVA260">
        <v>0.63</v>
      </c>
      <c r="MVB260">
        <v>0.63</v>
      </c>
      <c r="MVC260">
        <v>0.63</v>
      </c>
      <c r="MVD260">
        <v>0.63</v>
      </c>
      <c r="MVE260">
        <v>0.63</v>
      </c>
      <c r="MVF260">
        <v>0.63</v>
      </c>
      <c r="MVG260">
        <v>0.63</v>
      </c>
      <c r="MVH260">
        <v>0.63</v>
      </c>
      <c r="MVI260">
        <v>0.63</v>
      </c>
      <c r="MVJ260">
        <v>0.63</v>
      </c>
      <c r="MVK260">
        <v>0.63</v>
      </c>
      <c r="MVL260">
        <v>0.63</v>
      </c>
      <c r="MVM260">
        <v>0.63</v>
      </c>
      <c r="MVN260">
        <v>0.63</v>
      </c>
      <c r="MVO260">
        <v>0.63</v>
      </c>
      <c r="MVP260">
        <v>0.63</v>
      </c>
      <c r="MVQ260">
        <v>0.63</v>
      </c>
      <c r="MVR260">
        <v>0.63</v>
      </c>
      <c r="MVS260">
        <v>0.63</v>
      </c>
      <c r="MVT260">
        <v>0.63</v>
      </c>
      <c r="MVU260">
        <v>0.63</v>
      </c>
      <c r="MVV260">
        <v>0.63</v>
      </c>
      <c r="MVW260">
        <v>0.63</v>
      </c>
      <c r="MVX260">
        <v>0.63</v>
      </c>
      <c r="MVY260">
        <v>0.63</v>
      </c>
      <c r="MVZ260">
        <v>0.63</v>
      </c>
      <c r="MWA260">
        <v>0.63</v>
      </c>
      <c r="MWB260">
        <v>0.63</v>
      </c>
      <c r="MWC260">
        <v>0.63</v>
      </c>
      <c r="MWD260">
        <v>0.63</v>
      </c>
      <c r="MWE260">
        <v>0.63</v>
      </c>
      <c r="MWF260">
        <v>0.63</v>
      </c>
      <c r="MWG260">
        <v>0.63</v>
      </c>
      <c r="MWH260">
        <v>0.63</v>
      </c>
      <c r="MWI260">
        <v>0.63</v>
      </c>
      <c r="MWJ260">
        <v>0.63</v>
      </c>
      <c r="MWK260">
        <v>0.63</v>
      </c>
      <c r="MWL260">
        <v>0.63</v>
      </c>
      <c r="MWM260">
        <v>0.63</v>
      </c>
      <c r="MWN260">
        <v>0.63</v>
      </c>
      <c r="MWO260">
        <v>0.63</v>
      </c>
      <c r="MWP260">
        <v>0.63</v>
      </c>
      <c r="MWQ260">
        <v>0.63</v>
      </c>
      <c r="MWR260">
        <v>0.63</v>
      </c>
      <c r="MWS260">
        <v>0.63</v>
      </c>
      <c r="MWT260">
        <v>0.63</v>
      </c>
      <c r="MWU260">
        <v>0.63</v>
      </c>
      <c r="MWV260">
        <v>0.63</v>
      </c>
      <c r="MWW260">
        <v>0.63</v>
      </c>
      <c r="MWX260">
        <v>0.63</v>
      </c>
      <c r="MWY260">
        <v>0.63</v>
      </c>
      <c r="MWZ260">
        <v>0.63</v>
      </c>
      <c r="MXA260">
        <v>0.63</v>
      </c>
      <c r="MXB260">
        <v>0.63</v>
      </c>
      <c r="MXC260">
        <v>0.63</v>
      </c>
      <c r="MXD260">
        <v>0.63</v>
      </c>
      <c r="MXE260">
        <v>0.63</v>
      </c>
      <c r="MXF260">
        <v>0.63</v>
      </c>
      <c r="MXG260">
        <v>0.63</v>
      </c>
      <c r="MXH260">
        <v>0.63</v>
      </c>
      <c r="MXI260">
        <v>0.63</v>
      </c>
      <c r="MXJ260">
        <v>0.63</v>
      </c>
      <c r="MXK260">
        <v>0.63</v>
      </c>
      <c r="MXL260">
        <v>0.63</v>
      </c>
      <c r="MXM260">
        <v>0.63</v>
      </c>
      <c r="MXN260">
        <v>0.63</v>
      </c>
      <c r="MXO260">
        <v>0.63</v>
      </c>
      <c r="MXP260">
        <v>0.63</v>
      </c>
      <c r="MXQ260">
        <v>0.63</v>
      </c>
      <c r="MXR260">
        <v>0.63</v>
      </c>
      <c r="MXS260">
        <v>0.63</v>
      </c>
      <c r="MXT260">
        <v>0.63</v>
      </c>
      <c r="MXU260">
        <v>0.63</v>
      </c>
      <c r="MXV260">
        <v>0.63</v>
      </c>
      <c r="MXW260">
        <v>0.63</v>
      </c>
      <c r="MXX260">
        <v>0.63</v>
      </c>
      <c r="MXY260">
        <v>0.63</v>
      </c>
      <c r="MXZ260">
        <v>0.63</v>
      </c>
      <c r="MYA260">
        <v>0.63</v>
      </c>
      <c r="MYB260">
        <v>0.63</v>
      </c>
      <c r="MYC260">
        <v>0.63</v>
      </c>
      <c r="MYD260">
        <v>0.63</v>
      </c>
      <c r="MYE260">
        <v>0.63</v>
      </c>
      <c r="MYF260">
        <v>0.63</v>
      </c>
      <c r="MYG260">
        <v>0.63</v>
      </c>
      <c r="MYH260">
        <v>0.63</v>
      </c>
      <c r="MYI260">
        <v>0.63</v>
      </c>
      <c r="MYJ260">
        <v>0.63</v>
      </c>
      <c r="MYK260">
        <v>0.63</v>
      </c>
      <c r="MYL260">
        <v>0.63</v>
      </c>
      <c r="MYM260">
        <v>0.63</v>
      </c>
      <c r="MYN260">
        <v>0.63</v>
      </c>
      <c r="MYO260">
        <v>0.63</v>
      </c>
      <c r="MYP260">
        <v>0.63</v>
      </c>
      <c r="MYQ260">
        <v>0.63</v>
      </c>
      <c r="MYR260">
        <v>0.63</v>
      </c>
      <c r="MYS260">
        <v>0.63</v>
      </c>
      <c r="MYT260">
        <v>0.63</v>
      </c>
      <c r="MYU260">
        <v>0.63</v>
      </c>
      <c r="MYV260">
        <v>0.63</v>
      </c>
      <c r="MYW260">
        <v>0.63</v>
      </c>
      <c r="MYX260">
        <v>0.63</v>
      </c>
      <c r="MYY260">
        <v>0.63</v>
      </c>
      <c r="MYZ260">
        <v>0.63</v>
      </c>
      <c r="MZA260">
        <v>0.63</v>
      </c>
      <c r="MZB260">
        <v>0.63</v>
      </c>
      <c r="MZC260">
        <v>0.63</v>
      </c>
      <c r="MZD260">
        <v>0.63</v>
      </c>
      <c r="MZE260">
        <v>0.63</v>
      </c>
      <c r="MZF260">
        <v>0.63</v>
      </c>
      <c r="MZG260">
        <v>0.63</v>
      </c>
      <c r="MZH260">
        <v>0.63</v>
      </c>
      <c r="MZI260">
        <v>0.63</v>
      </c>
      <c r="MZJ260">
        <v>0.63</v>
      </c>
      <c r="MZK260">
        <v>0.63</v>
      </c>
      <c r="MZL260">
        <v>0.63</v>
      </c>
      <c r="MZM260">
        <v>0.63</v>
      </c>
      <c r="MZN260">
        <v>0.63</v>
      </c>
      <c r="MZO260">
        <v>0.63</v>
      </c>
      <c r="MZP260">
        <v>0.63</v>
      </c>
      <c r="MZQ260">
        <v>0.63</v>
      </c>
      <c r="MZR260">
        <v>0.63</v>
      </c>
      <c r="MZS260">
        <v>0.63</v>
      </c>
      <c r="MZT260">
        <v>0.63</v>
      </c>
      <c r="MZU260">
        <v>0.63</v>
      </c>
      <c r="MZV260">
        <v>0.63</v>
      </c>
      <c r="MZW260">
        <v>0.63</v>
      </c>
      <c r="MZX260">
        <v>0.63</v>
      </c>
      <c r="MZY260">
        <v>0.63</v>
      </c>
      <c r="MZZ260">
        <v>0.63</v>
      </c>
      <c r="NAA260">
        <v>0.63</v>
      </c>
      <c r="NAB260">
        <v>0.63</v>
      </c>
      <c r="NAC260">
        <v>0.63</v>
      </c>
      <c r="NAD260">
        <v>0.63</v>
      </c>
      <c r="NAE260">
        <v>0.63</v>
      </c>
      <c r="NAF260">
        <v>0.63</v>
      </c>
      <c r="NAG260">
        <v>0.63</v>
      </c>
      <c r="NAH260">
        <v>0.63</v>
      </c>
      <c r="NAI260">
        <v>0.63</v>
      </c>
      <c r="NAJ260">
        <v>0.63</v>
      </c>
      <c r="NAK260">
        <v>0.63</v>
      </c>
      <c r="NAL260">
        <v>0.63</v>
      </c>
      <c r="NAM260">
        <v>0.63</v>
      </c>
      <c r="NAN260">
        <v>0.63</v>
      </c>
      <c r="NAO260">
        <v>0.63</v>
      </c>
      <c r="NAP260">
        <v>0.63</v>
      </c>
      <c r="NAQ260">
        <v>0.63</v>
      </c>
      <c r="NAR260">
        <v>0.63</v>
      </c>
      <c r="NAS260">
        <v>0.63</v>
      </c>
      <c r="NAT260">
        <v>0.63</v>
      </c>
      <c r="NAU260">
        <v>0.63</v>
      </c>
      <c r="NAV260">
        <v>0.63</v>
      </c>
      <c r="NAW260">
        <v>0.63</v>
      </c>
      <c r="NAX260">
        <v>0.63</v>
      </c>
      <c r="NAY260">
        <v>0.63</v>
      </c>
      <c r="NAZ260">
        <v>0.63</v>
      </c>
      <c r="NBA260">
        <v>0.63</v>
      </c>
      <c r="NBB260">
        <v>0.63</v>
      </c>
      <c r="NBC260">
        <v>0.63</v>
      </c>
      <c r="NBD260">
        <v>0.63</v>
      </c>
      <c r="NBE260">
        <v>0.63</v>
      </c>
      <c r="NBF260">
        <v>0.63</v>
      </c>
      <c r="NBG260">
        <v>0.63</v>
      </c>
      <c r="NBH260">
        <v>0.63</v>
      </c>
      <c r="NBI260">
        <v>0.63</v>
      </c>
      <c r="NBJ260">
        <v>0.63</v>
      </c>
      <c r="NBK260">
        <v>0.63</v>
      </c>
      <c r="NBL260">
        <v>0.63</v>
      </c>
      <c r="NBM260">
        <v>0.63</v>
      </c>
      <c r="NBN260">
        <v>0.63</v>
      </c>
      <c r="NBO260">
        <v>0.63</v>
      </c>
      <c r="NBP260">
        <v>0.63</v>
      </c>
      <c r="NBQ260">
        <v>0.63</v>
      </c>
      <c r="NBR260">
        <v>0.63</v>
      </c>
      <c r="NBS260">
        <v>0.63</v>
      </c>
      <c r="NBT260">
        <v>0.63</v>
      </c>
      <c r="NBU260">
        <v>0.63</v>
      </c>
      <c r="NBV260">
        <v>0.63</v>
      </c>
      <c r="NBW260">
        <v>0.63</v>
      </c>
      <c r="NBX260">
        <v>0.63</v>
      </c>
      <c r="NBY260">
        <v>0.63</v>
      </c>
      <c r="NBZ260">
        <v>0.63</v>
      </c>
      <c r="NCA260">
        <v>0.63</v>
      </c>
      <c r="NCB260">
        <v>0.63</v>
      </c>
      <c r="NCC260">
        <v>0.63</v>
      </c>
      <c r="NCD260">
        <v>0.63</v>
      </c>
      <c r="NCE260">
        <v>0.63</v>
      </c>
      <c r="NCF260">
        <v>0.63</v>
      </c>
      <c r="NCG260">
        <v>0.63</v>
      </c>
      <c r="NCH260">
        <v>0.63</v>
      </c>
      <c r="NCI260">
        <v>0.63</v>
      </c>
      <c r="NCJ260">
        <v>0.63</v>
      </c>
      <c r="NCK260">
        <v>0.63</v>
      </c>
      <c r="NCL260">
        <v>0.63</v>
      </c>
      <c r="NCM260">
        <v>0.63</v>
      </c>
      <c r="NCN260">
        <v>0.63</v>
      </c>
      <c r="NCO260">
        <v>0.63</v>
      </c>
      <c r="NCP260">
        <v>0.63</v>
      </c>
      <c r="NCQ260">
        <v>0.63</v>
      </c>
      <c r="NCR260">
        <v>0.63</v>
      </c>
      <c r="NCS260">
        <v>0.63</v>
      </c>
      <c r="NCT260">
        <v>0.63</v>
      </c>
      <c r="NCU260">
        <v>0.63</v>
      </c>
      <c r="NCV260">
        <v>0.63</v>
      </c>
      <c r="NCW260">
        <v>0.63</v>
      </c>
      <c r="NCX260">
        <v>0.63</v>
      </c>
      <c r="NCY260">
        <v>0.63</v>
      </c>
      <c r="NCZ260">
        <v>0.63</v>
      </c>
      <c r="NDA260">
        <v>0.63</v>
      </c>
      <c r="NDB260">
        <v>0.63</v>
      </c>
      <c r="NDC260">
        <v>0.63</v>
      </c>
      <c r="NDD260">
        <v>0.63</v>
      </c>
      <c r="NDE260">
        <v>0.63</v>
      </c>
      <c r="NDF260">
        <v>0.63</v>
      </c>
      <c r="NDG260">
        <v>0.63</v>
      </c>
      <c r="NDH260">
        <v>0.63</v>
      </c>
      <c r="NDI260">
        <v>0.63</v>
      </c>
      <c r="NDJ260">
        <v>0.63</v>
      </c>
      <c r="NDK260">
        <v>0.63</v>
      </c>
      <c r="NDL260">
        <v>0.63</v>
      </c>
      <c r="NDM260">
        <v>0.63</v>
      </c>
      <c r="NDN260">
        <v>0.63</v>
      </c>
      <c r="NDO260">
        <v>0.63</v>
      </c>
      <c r="NDP260">
        <v>0.63</v>
      </c>
      <c r="NDQ260">
        <v>0.63</v>
      </c>
      <c r="NDR260">
        <v>0.63</v>
      </c>
      <c r="NDS260">
        <v>0.63</v>
      </c>
      <c r="NDT260">
        <v>0.63</v>
      </c>
      <c r="NDU260">
        <v>0.63</v>
      </c>
      <c r="NDV260">
        <v>0.63</v>
      </c>
      <c r="NDW260">
        <v>0.63</v>
      </c>
      <c r="NDX260">
        <v>0.63</v>
      </c>
      <c r="NDY260">
        <v>0.63</v>
      </c>
      <c r="NDZ260">
        <v>0.63</v>
      </c>
      <c r="NEA260">
        <v>0.63</v>
      </c>
      <c r="NEB260">
        <v>0.63</v>
      </c>
      <c r="NEC260">
        <v>0.63</v>
      </c>
      <c r="NED260">
        <v>0.63</v>
      </c>
      <c r="NEE260">
        <v>0.63</v>
      </c>
      <c r="NEF260">
        <v>0.63</v>
      </c>
      <c r="NEG260">
        <v>0.63</v>
      </c>
      <c r="NEH260">
        <v>0.63</v>
      </c>
      <c r="NEI260">
        <v>0.63</v>
      </c>
      <c r="NEJ260">
        <v>0.63</v>
      </c>
      <c r="NEK260">
        <v>0.63</v>
      </c>
      <c r="NEL260">
        <v>0.63</v>
      </c>
      <c r="NEM260">
        <v>0.63</v>
      </c>
      <c r="NEN260">
        <v>0.63</v>
      </c>
      <c r="NEO260">
        <v>0.63</v>
      </c>
      <c r="NEP260">
        <v>0.63</v>
      </c>
      <c r="NEQ260">
        <v>0.63</v>
      </c>
      <c r="NER260">
        <v>0.63</v>
      </c>
      <c r="NES260">
        <v>0.63</v>
      </c>
      <c r="NET260">
        <v>0.63</v>
      </c>
      <c r="NEU260">
        <v>0.63</v>
      </c>
      <c r="NEV260">
        <v>0.63</v>
      </c>
      <c r="NEW260">
        <v>0.63</v>
      </c>
      <c r="NEX260">
        <v>0.63</v>
      </c>
      <c r="NEY260">
        <v>0.63</v>
      </c>
      <c r="NEZ260">
        <v>0.63</v>
      </c>
      <c r="NFA260">
        <v>0.63</v>
      </c>
      <c r="NFB260">
        <v>0.63</v>
      </c>
      <c r="NFC260">
        <v>0.63</v>
      </c>
      <c r="NFD260">
        <v>0.63</v>
      </c>
      <c r="NFE260">
        <v>0.63</v>
      </c>
      <c r="NFF260">
        <v>0.63</v>
      </c>
      <c r="NFG260">
        <v>0.63</v>
      </c>
      <c r="NFH260">
        <v>0.63</v>
      </c>
      <c r="NFI260">
        <v>0.63</v>
      </c>
      <c r="NFJ260">
        <v>0.63</v>
      </c>
      <c r="NFK260">
        <v>0.63</v>
      </c>
      <c r="NFL260">
        <v>0.63</v>
      </c>
      <c r="NFM260">
        <v>0.63</v>
      </c>
      <c r="NFN260">
        <v>0.63</v>
      </c>
      <c r="NFO260">
        <v>0.63</v>
      </c>
      <c r="NFP260">
        <v>0.63</v>
      </c>
      <c r="NFQ260">
        <v>0.63</v>
      </c>
      <c r="NFR260">
        <v>0.63</v>
      </c>
      <c r="NFS260">
        <v>0.63</v>
      </c>
      <c r="NFT260">
        <v>0.63</v>
      </c>
      <c r="NFU260">
        <v>0.63</v>
      </c>
      <c r="NFV260">
        <v>0.63</v>
      </c>
      <c r="NFW260">
        <v>0.63</v>
      </c>
      <c r="NFX260">
        <v>0.63</v>
      </c>
      <c r="NFY260">
        <v>0.63</v>
      </c>
      <c r="NFZ260">
        <v>0.63</v>
      </c>
      <c r="NGA260">
        <v>0.63</v>
      </c>
      <c r="NGB260">
        <v>0.63</v>
      </c>
      <c r="NGC260">
        <v>0.63</v>
      </c>
      <c r="NGD260">
        <v>0.63</v>
      </c>
      <c r="NGE260">
        <v>0.63</v>
      </c>
      <c r="NGF260">
        <v>0.63</v>
      </c>
      <c r="NGG260">
        <v>0.63</v>
      </c>
      <c r="NGH260">
        <v>0.63</v>
      </c>
      <c r="NGI260">
        <v>0.63</v>
      </c>
      <c r="NGJ260">
        <v>0.63</v>
      </c>
      <c r="NGK260">
        <v>0.63</v>
      </c>
      <c r="NGL260">
        <v>0.63</v>
      </c>
      <c r="NGM260">
        <v>0.63</v>
      </c>
      <c r="NGN260">
        <v>0.63</v>
      </c>
      <c r="NGO260">
        <v>0.63</v>
      </c>
      <c r="NGP260">
        <v>0.63</v>
      </c>
      <c r="NGQ260">
        <v>0.63</v>
      </c>
      <c r="NGR260">
        <v>0.63</v>
      </c>
      <c r="NGS260">
        <v>0.63</v>
      </c>
      <c r="NGT260">
        <v>0.63</v>
      </c>
      <c r="NGU260">
        <v>0.63</v>
      </c>
      <c r="NGV260">
        <v>0.63</v>
      </c>
      <c r="NGW260">
        <v>0.63</v>
      </c>
      <c r="NGX260">
        <v>0.63</v>
      </c>
      <c r="NGY260">
        <v>0.63</v>
      </c>
      <c r="NGZ260">
        <v>0.63</v>
      </c>
      <c r="NHA260">
        <v>0.63</v>
      </c>
      <c r="NHB260">
        <v>0.63</v>
      </c>
      <c r="NHC260">
        <v>0.63</v>
      </c>
      <c r="NHD260">
        <v>0.63</v>
      </c>
      <c r="NHE260">
        <v>0.63</v>
      </c>
      <c r="NHF260">
        <v>0.63</v>
      </c>
      <c r="NHG260">
        <v>0.63</v>
      </c>
      <c r="NHH260">
        <v>0.63</v>
      </c>
      <c r="NHI260">
        <v>0.63</v>
      </c>
      <c r="NHJ260">
        <v>0.63</v>
      </c>
      <c r="NHK260">
        <v>0.63</v>
      </c>
      <c r="NHL260">
        <v>0.63</v>
      </c>
      <c r="NHM260">
        <v>0.63</v>
      </c>
      <c r="NHN260">
        <v>0.63</v>
      </c>
      <c r="NHO260">
        <v>0.63</v>
      </c>
      <c r="NHP260">
        <v>0.63</v>
      </c>
      <c r="NHQ260">
        <v>0.63</v>
      </c>
      <c r="NHR260">
        <v>0.63</v>
      </c>
      <c r="NHS260">
        <v>0.63</v>
      </c>
      <c r="NHT260">
        <v>0.63</v>
      </c>
      <c r="NHU260">
        <v>0.63</v>
      </c>
      <c r="NHV260">
        <v>0.63</v>
      </c>
      <c r="NHW260">
        <v>0.63</v>
      </c>
      <c r="NHX260">
        <v>0.63</v>
      </c>
      <c r="NHY260">
        <v>0.63</v>
      </c>
      <c r="NHZ260">
        <v>0.63</v>
      </c>
      <c r="NIA260">
        <v>0.63</v>
      </c>
      <c r="NIB260">
        <v>0.63</v>
      </c>
      <c r="NIC260">
        <v>0.63</v>
      </c>
      <c r="NID260">
        <v>0.63</v>
      </c>
      <c r="NIE260">
        <v>0.63</v>
      </c>
      <c r="NIF260">
        <v>0.63</v>
      </c>
      <c r="NIG260">
        <v>0.63</v>
      </c>
      <c r="NIH260">
        <v>0.63</v>
      </c>
      <c r="NII260">
        <v>0.63</v>
      </c>
      <c r="NIJ260">
        <v>0.63</v>
      </c>
      <c r="NIK260">
        <v>0.63</v>
      </c>
      <c r="NIL260">
        <v>0.63</v>
      </c>
      <c r="NIM260">
        <v>0.63</v>
      </c>
      <c r="NIN260">
        <v>0.63</v>
      </c>
      <c r="NIO260">
        <v>0.63</v>
      </c>
      <c r="NIP260">
        <v>0.63</v>
      </c>
      <c r="NIQ260">
        <v>0.63</v>
      </c>
      <c r="NIR260">
        <v>0.63</v>
      </c>
      <c r="NIS260">
        <v>0.63</v>
      </c>
      <c r="NIT260">
        <v>0.63</v>
      </c>
      <c r="NIU260">
        <v>0.63</v>
      </c>
      <c r="NIV260">
        <v>0.63</v>
      </c>
      <c r="NIW260">
        <v>0.63</v>
      </c>
      <c r="NIX260">
        <v>0.63</v>
      </c>
      <c r="NIY260">
        <v>0.63</v>
      </c>
      <c r="NIZ260">
        <v>0.63</v>
      </c>
      <c r="NJA260">
        <v>0.63</v>
      </c>
      <c r="NJB260">
        <v>0.63</v>
      </c>
      <c r="NJC260">
        <v>0.63</v>
      </c>
      <c r="NJD260">
        <v>0.63</v>
      </c>
      <c r="NJE260">
        <v>0.63</v>
      </c>
      <c r="NJF260">
        <v>0.63</v>
      </c>
      <c r="NJG260">
        <v>0.63</v>
      </c>
      <c r="NJH260">
        <v>0.63</v>
      </c>
      <c r="NJI260">
        <v>0.63</v>
      </c>
      <c r="NJJ260">
        <v>0.63</v>
      </c>
      <c r="NJK260">
        <v>0.63</v>
      </c>
      <c r="NJL260">
        <v>0.63</v>
      </c>
      <c r="NJM260">
        <v>0.63</v>
      </c>
      <c r="NJN260">
        <v>0.63</v>
      </c>
      <c r="NJO260">
        <v>0.63</v>
      </c>
      <c r="NJP260">
        <v>0.63</v>
      </c>
      <c r="NJQ260">
        <v>0.63</v>
      </c>
      <c r="NJR260">
        <v>0.63</v>
      </c>
      <c r="NJS260">
        <v>0.63</v>
      </c>
      <c r="NJT260">
        <v>0.63</v>
      </c>
      <c r="NJU260">
        <v>0.63</v>
      </c>
      <c r="NJV260">
        <v>0.63</v>
      </c>
      <c r="NJW260">
        <v>0.63</v>
      </c>
      <c r="NJX260">
        <v>0.63</v>
      </c>
      <c r="NJY260">
        <v>0.63</v>
      </c>
      <c r="NJZ260">
        <v>0.63</v>
      </c>
      <c r="NKA260">
        <v>0.63</v>
      </c>
      <c r="NKB260">
        <v>0.63</v>
      </c>
      <c r="NKC260">
        <v>0.63</v>
      </c>
      <c r="NKD260">
        <v>0.63</v>
      </c>
      <c r="NKE260">
        <v>0.63</v>
      </c>
      <c r="NKF260">
        <v>0.63</v>
      </c>
      <c r="NKG260">
        <v>0.63</v>
      </c>
      <c r="NKH260">
        <v>0.63</v>
      </c>
      <c r="NKI260">
        <v>0.63</v>
      </c>
      <c r="NKJ260">
        <v>0.63</v>
      </c>
      <c r="NKK260">
        <v>0.63</v>
      </c>
      <c r="NKL260">
        <v>0.63</v>
      </c>
      <c r="NKM260">
        <v>0.63</v>
      </c>
      <c r="NKN260">
        <v>0.63</v>
      </c>
      <c r="NKO260">
        <v>0.63</v>
      </c>
      <c r="NKP260">
        <v>0.63</v>
      </c>
      <c r="NKQ260">
        <v>0.63</v>
      </c>
      <c r="NKR260">
        <v>0.63</v>
      </c>
      <c r="NKS260">
        <v>0.63</v>
      </c>
      <c r="NKT260">
        <v>0.63</v>
      </c>
      <c r="NKU260">
        <v>0.63</v>
      </c>
      <c r="NKV260">
        <v>0.63</v>
      </c>
      <c r="NKW260">
        <v>0.63</v>
      </c>
      <c r="NKX260">
        <v>0.63</v>
      </c>
      <c r="NKY260">
        <v>0.63</v>
      </c>
      <c r="NKZ260">
        <v>0.63</v>
      </c>
      <c r="NLA260">
        <v>0.63</v>
      </c>
      <c r="NLB260">
        <v>0.63</v>
      </c>
      <c r="NLC260">
        <v>0.63</v>
      </c>
      <c r="NLD260">
        <v>0.63</v>
      </c>
      <c r="NLE260">
        <v>0.63</v>
      </c>
      <c r="NLF260">
        <v>0.63</v>
      </c>
      <c r="NLG260">
        <v>0.63</v>
      </c>
      <c r="NLH260">
        <v>0.63</v>
      </c>
      <c r="NLI260">
        <v>0.63</v>
      </c>
      <c r="NLJ260">
        <v>0.63</v>
      </c>
      <c r="NLK260">
        <v>0.63</v>
      </c>
      <c r="NLL260">
        <v>0.63</v>
      </c>
      <c r="NLM260">
        <v>0.63</v>
      </c>
      <c r="NLN260">
        <v>0.63</v>
      </c>
      <c r="NLO260">
        <v>0.63</v>
      </c>
      <c r="NLP260">
        <v>0.63</v>
      </c>
      <c r="NLQ260">
        <v>0.63</v>
      </c>
      <c r="NLR260">
        <v>0.63</v>
      </c>
      <c r="NLS260">
        <v>0.63</v>
      </c>
      <c r="NLT260">
        <v>0.63</v>
      </c>
      <c r="NLU260">
        <v>0.63</v>
      </c>
      <c r="NLV260">
        <v>0.63</v>
      </c>
      <c r="NLW260">
        <v>0.63</v>
      </c>
      <c r="NLX260">
        <v>0.63</v>
      </c>
      <c r="NLY260">
        <v>0.63</v>
      </c>
      <c r="NLZ260">
        <v>0.63</v>
      </c>
      <c r="NMA260">
        <v>0.63</v>
      </c>
      <c r="NMB260">
        <v>0.63</v>
      </c>
      <c r="NMC260">
        <v>0.63</v>
      </c>
      <c r="NMD260">
        <v>0.63</v>
      </c>
      <c r="NME260">
        <v>0.63</v>
      </c>
      <c r="NMF260">
        <v>0.63</v>
      </c>
      <c r="NMG260">
        <v>0.63</v>
      </c>
      <c r="NMH260">
        <v>0.63</v>
      </c>
      <c r="NMI260">
        <v>0.63</v>
      </c>
      <c r="NMJ260">
        <v>0.63</v>
      </c>
      <c r="NMK260">
        <v>0.63</v>
      </c>
      <c r="NML260">
        <v>0.63</v>
      </c>
      <c r="NMM260">
        <v>0.63</v>
      </c>
      <c r="NMN260">
        <v>0.63</v>
      </c>
      <c r="NMO260">
        <v>0.63</v>
      </c>
      <c r="NMP260">
        <v>0.63</v>
      </c>
      <c r="NMQ260">
        <v>0.63</v>
      </c>
      <c r="NMR260">
        <v>0.63</v>
      </c>
      <c r="NMS260">
        <v>0.63</v>
      </c>
      <c r="NMT260">
        <v>0.63</v>
      </c>
      <c r="NMU260">
        <v>0.63</v>
      </c>
      <c r="NMV260">
        <v>0.63</v>
      </c>
      <c r="NMW260">
        <v>0.63</v>
      </c>
      <c r="NMX260">
        <v>0.63</v>
      </c>
      <c r="NMY260">
        <v>0.63</v>
      </c>
      <c r="NMZ260">
        <v>0.63</v>
      </c>
      <c r="NNA260">
        <v>0.63</v>
      </c>
      <c r="NNB260">
        <v>0.63</v>
      </c>
      <c r="NNC260">
        <v>0.63</v>
      </c>
      <c r="NND260">
        <v>0.63</v>
      </c>
      <c r="NNE260">
        <v>0.63</v>
      </c>
      <c r="NNF260">
        <v>0.63</v>
      </c>
      <c r="NNG260">
        <v>0.63</v>
      </c>
      <c r="NNH260">
        <v>0.63</v>
      </c>
      <c r="NNI260">
        <v>0.63</v>
      </c>
      <c r="NNJ260">
        <v>0.63</v>
      </c>
      <c r="NNK260">
        <v>0.63</v>
      </c>
      <c r="NNL260">
        <v>0.63</v>
      </c>
      <c r="NNM260">
        <v>0.63</v>
      </c>
      <c r="NNN260">
        <v>0.63</v>
      </c>
      <c r="NNO260">
        <v>0.63</v>
      </c>
      <c r="NNP260">
        <v>0.63</v>
      </c>
      <c r="NNQ260">
        <v>0.63</v>
      </c>
      <c r="NNR260">
        <v>0.63</v>
      </c>
      <c r="NNS260">
        <v>0.63</v>
      </c>
      <c r="NNT260">
        <v>0.63</v>
      </c>
      <c r="NNU260">
        <v>0.63</v>
      </c>
      <c r="NNV260">
        <v>0.63</v>
      </c>
      <c r="NNW260">
        <v>0.63</v>
      </c>
      <c r="NNX260">
        <v>0.63</v>
      </c>
      <c r="NNY260">
        <v>0.63</v>
      </c>
      <c r="NNZ260">
        <v>0.63</v>
      </c>
      <c r="NOA260">
        <v>0.63</v>
      </c>
      <c r="NOB260">
        <v>0.63</v>
      </c>
      <c r="NOC260">
        <v>0.63</v>
      </c>
      <c r="NOD260">
        <v>0.63</v>
      </c>
      <c r="NOE260">
        <v>0.63</v>
      </c>
      <c r="NOF260">
        <v>0.63</v>
      </c>
      <c r="NOG260">
        <v>0.63</v>
      </c>
      <c r="NOH260">
        <v>0.63</v>
      </c>
      <c r="NOI260">
        <v>0.63</v>
      </c>
      <c r="NOJ260">
        <v>0.63</v>
      </c>
      <c r="NOK260">
        <v>0.63</v>
      </c>
      <c r="NOL260">
        <v>0.63</v>
      </c>
      <c r="NOM260">
        <v>0.63</v>
      </c>
      <c r="NON260">
        <v>0.63</v>
      </c>
      <c r="NOO260">
        <v>0.63</v>
      </c>
      <c r="NOP260">
        <v>0.63</v>
      </c>
      <c r="NOQ260">
        <v>0.63</v>
      </c>
      <c r="NOR260">
        <v>0.63</v>
      </c>
      <c r="NOS260">
        <v>0.63</v>
      </c>
      <c r="NOT260">
        <v>0.63</v>
      </c>
      <c r="NOU260">
        <v>0.63</v>
      </c>
      <c r="NOV260">
        <v>0.63</v>
      </c>
      <c r="NOW260">
        <v>0.63</v>
      </c>
      <c r="NOX260">
        <v>0.63</v>
      </c>
      <c r="NOY260">
        <v>0.63</v>
      </c>
      <c r="NOZ260">
        <v>0.63</v>
      </c>
      <c r="NPA260">
        <v>0.63</v>
      </c>
      <c r="NPB260">
        <v>0.63</v>
      </c>
      <c r="NPC260">
        <v>0.63</v>
      </c>
      <c r="NPD260">
        <v>0.63</v>
      </c>
      <c r="NPE260">
        <v>0.63</v>
      </c>
      <c r="NPF260">
        <v>0.63</v>
      </c>
      <c r="NPG260">
        <v>0.63</v>
      </c>
      <c r="NPH260">
        <v>0.63</v>
      </c>
      <c r="NPI260">
        <v>0.63</v>
      </c>
      <c r="NPJ260">
        <v>0.63</v>
      </c>
      <c r="NPK260">
        <v>0.63</v>
      </c>
      <c r="NPL260">
        <v>0.63</v>
      </c>
      <c r="NPM260">
        <v>0.63</v>
      </c>
      <c r="NPN260">
        <v>0.63</v>
      </c>
      <c r="NPO260">
        <v>0.63</v>
      </c>
      <c r="NPP260">
        <v>0.63</v>
      </c>
      <c r="NPQ260">
        <v>0.63</v>
      </c>
      <c r="NPR260">
        <v>0.63</v>
      </c>
      <c r="NPS260">
        <v>0.63</v>
      </c>
      <c r="NPT260">
        <v>0.63</v>
      </c>
      <c r="NPU260">
        <v>0.63</v>
      </c>
      <c r="NPV260">
        <v>0.63</v>
      </c>
      <c r="NPW260">
        <v>0.63</v>
      </c>
      <c r="NPX260">
        <v>0.63</v>
      </c>
      <c r="NPY260">
        <v>0.63</v>
      </c>
      <c r="NPZ260">
        <v>0.63</v>
      </c>
      <c r="NQA260">
        <v>0.63</v>
      </c>
      <c r="NQB260">
        <v>0.63</v>
      </c>
      <c r="NQC260">
        <v>0.63</v>
      </c>
      <c r="NQD260">
        <v>0.63</v>
      </c>
      <c r="NQE260">
        <v>0.63</v>
      </c>
      <c r="NQF260">
        <v>0.63</v>
      </c>
      <c r="NQG260">
        <v>0.63</v>
      </c>
      <c r="NQH260">
        <v>0.63</v>
      </c>
      <c r="NQI260">
        <v>0.63</v>
      </c>
      <c r="NQJ260">
        <v>0.63</v>
      </c>
      <c r="NQK260">
        <v>0.63</v>
      </c>
      <c r="NQL260">
        <v>0.63</v>
      </c>
      <c r="NQM260">
        <v>0.63</v>
      </c>
      <c r="NQN260">
        <v>0.63</v>
      </c>
      <c r="NQO260">
        <v>0.63</v>
      </c>
      <c r="NQP260">
        <v>0.63</v>
      </c>
      <c r="NQQ260">
        <v>0.63</v>
      </c>
      <c r="NQR260">
        <v>0.63</v>
      </c>
      <c r="NQS260">
        <v>0.63</v>
      </c>
      <c r="NQT260">
        <v>0.63</v>
      </c>
      <c r="NQU260">
        <v>0.63</v>
      </c>
      <c r="NQV260">
        <v>0.63</v>
      </c>
      <c r="NQW260">
        <v>0.63</v>
      </c>
      <c r="NQX260">
        <v>0.63</v>
      </c>
      <c r="NQY260">
        <v>0.63</v>
      </c>
      <c r="NQZ260">
        <v>0.63</v>
      </c>
      <c r="NRA260">
        <v>0.63</v>
      </c>
      <c r="NRB260">
        <v>0.63</v>
      </c>
      <c r="NRC260">
        <v>0.63</v>
      </c>
      <c r="NRD260">
        <v>0.63</v>
      </c>
      <c r="NRE260">
        <v>0.63</v>
      </c>
      <c r="NRF260">
        <v>0.63</v>
      </c>
      <c r="NRG260">
        <v>0.63</v>
      </c>
      <c r="NRH260">
        <v>0.63</v>
      </c>
      <c r="NRI260">
        <v>0.63</v>
      </c>
      <c r="NRJ260">
        <v>0.63</v>
      </c>
      <c r="NRK260">
        <v>0.63</v>
      </c>
      <c r="NRL260">
        <v>0.63</v>
      </c>
      <c r="NRM260">
        <v>0.63</v>
      </c>
      <c r="NRN260">
        <v>0.63</v>
      </c>
      <c r="NRO260">
        <v>0.63</v>
      </c>
      <c r="NRP260">
        <v>0.63</v>
      </c>
      <c r="NRQ260">
        <v>0.63</v>
      </c>
      <c r="NRR260">
        <v>0.63</v>
      </c>
      <c r="NRS260">
        <v>0.63</v>
      </c>
      <c r="NRT260">
        <v>0.63</v>
      </c>
      <c r="NRU260">
        <v>0.63</v>
      </c>
      <c r="NRV260">
        <v>0.63</v>
      </c>
      <c r="NRW260">
        <v>0.63</v>
      </c>
      <c r="NRX260">
        <v>0.63</v>
      </c>
      <c r="NRY260">
        <v>0.63</v>
      </c>
      <c r="NRZ260">
        <v>0.63</v>
      </c>
      <c r="NSA260">
        <v>0.63</v>
      </c>
      <c r="NSB260">
        <v>0.63</v>
      </c>
      <c r="NSC260">
        <v>0.63</v>
      </c>
      <c r="NSD260">
        <v>0.63</v>
      </c>
      <c r="NSE260">
        <v>0.63</v>
      </c>
      <c r="NSF260">
        <v>0.63</v>
      </c>
      <c r="NSG260">
        <v>0.63</v>
      </c>
      <c r="NSH260">
        <v>0.63</v>
      </c>
      <c r="NSI260">
        <v>0.63</v>
      </c>
      <c r="NSJ260">
        <v>0.63</v>
      </c>
      <c r="NSK260">
        <v>0.63</v>
      </c>
      <c r="NSL260">
        <v>0.63</v>
      </c>
      <c r="NSM260">
        <v>0.63</v>
      </c>
      <c r="NSN260">
        <v>0.63</v>
      </c>
      <c r="NSO260">
        <v>0.63</v>
      </c>
      <c r="NSP260">
        <v>0.63</v>
      </c>
      <c r="NSQ260">
        <v>0.63</v>
      </c>
      <c r="NSR260">
        <v>0.63</v>
      </c>
      <c r="NSS260">
        <v>0.63</v>
      </c>
      <c r="NST260">
        <v>0.63</v>
      </c>
      <c r="NSU260">
        <v>0.63</v>
      </c>
      <c r="NSV260">
        <v>0.63</v>
      </c>
      <c r="NSW260">
        <v>0.63</v>
      </c>
      <c r="NSX260">
        <v>0.63</v>
      </c>
      <c r="NSY260">
        <v>0.63</v>
      </c>
      <c r="NSZ260">
        <v>0.63</v>
      </c>
      <c r="NTA260">
        <v>0.63</v>
      </c>
      <c r="NTB260">
        <v>0.63</v>
      </c>
      <c r="NTC260">
        <v>0.63</v>
      </c>
      <c r="NTD260">
        <v>0.63</v>
      </c>
      <c r="NTE260">
        <v>0.63</v>
      </c>
      <c r="NTF260">
        <v>0.63</v>
      </c>
      <c r="NTG260">
        <v>0.63</v>
      </c>
      <c r="NTH260">
        <v>0.63</v>
      </c>
      <c r="NTI260">
        <v>0.63</v>
      </c>
      <c r="NTJ260">
        <v>0.63</v>
      </c>
      <c r="NTK260">
        <v>0.63</v>
      </c>
      <c r="NTL260">
        <v>0.63</v>
      </c>
      <c r="NTM260">
        <v>0.63</v>
      </c>
      <c r="NTN260">
        <v>0.63</v>
      </c>
      <c r="NTO260">
        <v>0.63</v>
      </c>
      <c r="NTP260">
        <v>0.63</v>
      </c>
      <c r="NTQ260">
        <v>0.63</v>
      </c>
      <c r="NTR260">
        <v>0.63</v>
      </c>
      <c r="NTS260">
        <v>0.63</v>
      </c>
      <c r="NTT260">
        <v>0.63</v>
      </c>
      <c r="NTU260">
        <v>0.63</v>
      </c>
      <c r="NTV260">
        <v>0.63</v>
      </c>
      <c r="NTW260">
        <v>0.63</v>
      </c>
      <c r="NTX260">
        <v>0.63</v>
      </c>
      <c r="NTY260">
        <v>0.63</v>
      </c>
      <c r="NTZ260">
        <v>0.63</v>
      </c>
      <c r="NUA260">
        <v>0.63</v>
      </c>
      <c r="NUB260">
        <v>0.63</v>
      </c>
      <c r="NUC260">
        <v>0.63</v>
      </c>
      <c r="NUD260">
        <v>0.63</v>
      </c>
      <c r="NUE260">
        <v>0.63</v>
      </c>
      <c r="NUF260">
        <v>0.63</v>
      </c>
      <c r="NUG260">
        <v>0.63</v>
      </c>
      <c r="NUH260">
        <v>0.63</v>
      </c>
      <c r="NUI260">
        <v>0.63</v>
      </c>
      <c r="NUJ260">
        <v>0.63</v>
      </c>
      <c r="NUK260">
        <v>0.63</v>
      </c>
      <c r="NUL260">
        <v>0.63</v>
      </c>
      <c r="NUM260">
        <v>0.63</v>
      </c>
      <c r="NUN260">
        <v>0.63</v>
      </c>
      <c r="NUO260">
        <v>0.63</v>
      </c>
      <c r="NUP260">
        <v>0.63</v>
      </c>
      <c r="NUQ260">
        <v>0.63</v>
      </c>
      <c r="NUR260">
        <v>0.63</v>
      </c>
      <c r="NUS260">
        <v>0.63</v>
      </c>
      <c r="NUT260">
        <v>0.63</v>
      </c>
      <c r="NUU260">
        <v>0.63</v>
      </c>
      <c r="NUV260">
        <v>0.63</v>
      </c>
      <c r="NUW260">
        <v>0.63</v>
      </c>
      <c r="NUX260">
        <v>0.63</v>
      </c>
      <c r="NUY260">
        <v>0.63</v>
      </c>
      <c r="NUZ260">
        <v>0.63</v>
      </c>
      <c r="NVA260">
        <v>0.63</v>
      </c>
      <c r="NVB260">
        <v>0.63</v>
      </c>
      <c r="NVC260">
        <v>0.63</v>
      </c>
      <c r="NVD260">
        <v>0.63</v>
      </c>
      <c r="NVE260">
        <v>0.63</v>
      </c>
      <c r="NVF260">
        <v>0.63</v>
      </c>
      <c r="NVG260">
        <v>0.63</v>
      </c>
      <c r="NVH260">
        <v>0.63</v>
      </c>
      <c r="NVI260">
        <v>0.63</v>
      </c>
      <c r="NVJ260">
        <v>0.63</v>
      </c>
      <c r="NVK260">
        <v>0.63</v>
      </c>
      <c r="NVL260">
        <v>0.63</v>
      </c>
      <c r="NVM260">
        <v>0.63</v>
      </c>
      <c r="NVN260">
        <v>0.63</v>
      </c>
      <c r="NVO260">
        <v>0.63</v>
      </c>
      <c r="NVP260">
        <v>0.63</v>
      </c>
      <c r="NVQ260">
        <v>0.63</v>
      </c>
      <c r="NVR260">
        <v>0.63</v>
      </c>
      <c r="NVS260">
        <v>0.63</v>
      </c>
      <c r="NVT260">
        <v>0.63</v>
      </c>
      <c r="NVU260">
        <v>0.63</v>
      </c>
      <c r="NVV260">
        <v>0.63</v>
      </c>
      <c r="NVW260">
        <v>0.63</v>
      </c>
      <c r="NVX260">
        <v>0.63</v>
      </c>
      <c r="NVY260">
        <v>0.63</v>
      </c>
      <c r="NVZ260">
        <v>0.63</v>
      </c>
      <c r="NWA260">
        <v>0.63</v>
      </c>
      <c r="NWB260">
        <v>0.63</v>
      </c>
      <c r="NWC260">
        <v>0.63</v>
      </c>
      <c r="NWD260">
        <v>0.63</v>
      </c>
      <c r="NWE260">
        <v>0.63</v>
      </c>
      <c r="NWF260">
        <v>0.63</v>
      </c>
      <c r="NWG260">
        <v>0.63</v>
      </c>
      <c r="NWH260">
        <v>0.63</v>
      </c>
      <c r="NWI260">
        <v>0.63</v>
      </c>
      <c r="NWJ260">
        <v>0.63</v>
      </c>
      <c r="NWK260">
        <v>0.63</v>
      </c>
      <c r="NWL260">
        <v>0.63</v>
      </c>
      <c r="NWM260">
        <v>0.63</v>
      </c>
      <c r="NWN260">
        <v>0.63</v>
      </c>
      <c r="NWO260">
        <v>0.63</v>
      </c>
      <c r="NWP260">
        <v>0.63</v>
      </c>
      <c r="NWQ260">
        <v>0.63</v>
      </c>
      <c r="NWR260">
        <v>0.63</v>
      </c>
      <c r="NWS260">
        <v>0.63</v>
      </c>
      <c r="NWT260">
        <v>0.63</v>
      </c>
      <c r="NWU260">
        <v>0.63</v>
      </c>
      <c r="NWV260">
        <v>0.63</v>
      </c>
      <c r="NWW260">
        <v>0.63</v>
      </c>
      <c r="NWX260">
        <v>0.63</v>
      </c>
      <c r="NWY260">
        <v>0.63</v>
      </c>
      <c r="NWZ260">
        <v>0.63</v>
      </c>
      <c r="NXA260">
        <v>0.63</v>
      </c>
      <c r="NXB260">
        <v>0.63</v>
      </c>
      <c r="NXC260">
        <v>0.63</v>
      </c>
      <c r="NXD260">
        <v>0.63</v>
      </c>
      <c r="NXE260">
        <v>0.63</v>
      </c>
      <c r="NXF260">
        <v>0.63</v>
      </c>
      <c r="NXG260">
        <v>0.63</v>
      </c>
      <c r="NXH260">
        <v>0.63</v>
      </c>
      <c r="NXI260">
        <v>0.63</v>
      </c>
      <c r="NXJ260">
        <v>0.63</v>
      </c>
      <c r="NXK260">
        <v>0.63</v>
      </c>
      <c r="NXL260">
        <v>0.63</v>
      </c>
      <c r="NXM260">
        <v>0.63</v>
      </c>
      <c r="NXN260">
        <v>0.63</v>
      </c>
      <c r="NXO260">
        <v>0.63</v>
      </c>
      <c r="NXP260">
        <v>0.63</v>
      </c>
      <c r="NXQ260">
        <v>0.63</v>
      </c>
      <c r="NXR260">
        <v>0.63</v>
      </c>
      <c r="NXS260">
        <v>0.63</v>
      </c>
      <c r="NXT260">
        <v>0.63</v>
      </c>
      <c r="NXU260">
        <v>0.63</v>
      </c>
      <c r="NXV260">
        <v>0.63</v>
      </c>
      <c r="NXW260">
        <v>0.63</v>
      </c>
      <c r="NXX260">
        <v>0.63</v>
      </c>
      <c r="NXY260">
        <v>0.63</v>
      </c>
      <c r="NXZ260">
        <v>0.63</v>
      </c>
      <c r="NYA260">
        <v>0.63</v>
      </c>
      <c r="NYB260">
        <v>0.63</v>
      </c>
      <c r="NYC260">
        <v>0.63</v>
      </c>
      <c r="NYD260">
        <v>0.63</v>
      </c>
      <c r="NYE260">
        <v>0.63</v>
      </c>
      <c r="NYF260">
        <v>0.63</v>
      </c>
      <c r="NYG260">
        <v>0.63</v>
      </c>
      <c r="NYH260">
        <v>0.63</v>
      </c>
      <c r="NYI260">
        <v>0.63</v>
      </c>
      <c r="NYJ260">
        <v>0.63</v>
      </c>
      <c r="NYK260">
        <v>0.63</v>
      </c>
      <c r="NYL260">
        <v>0.63</v>
      </c>
      <c r="NYM260">
        <v>0.63</v>
      </c>
      <c r="NYN260">
        <v>0.63</v>
      </c>
      <c r="NYO260">
        <v>0.63</v>
      </c>
      <c r="NYP260">
        <v>0.63</v>
      </c>
      <c r="NYQ260">
        <v>0.63</v>
      </c>
      <c r="NYR260">
        <v>0.63</v>
      </c>
      <c r="NYS260">
        <v>0.63</v>
      </c>
      <c r="NYT260">
        <v>0.63</v>
      </c>
      <c r="NYU260">
        <v>0.63</v>
      </c>
      <c r="NYV260">
        <v>0.63</v>
      </c>
      <c r="NYW260">
        <v>0.63</v>
      </c>
      <c r="NYX260">
        <v>0.63</v>
      </c>
      <c r="NYY260">
        <v>0.63</v>
      </c>
      <c r="NYZ260">
        <v>0.63</v>
      </c>
      <c r="NZA260">
        <v>0.63</v>
      </c>
      <c r="NZB260">
        <v>0.63</v>
      </c>
      <c r="NZC260">
        <v>0.63</v>
      </c>
      <c r="NZD260">
        <v>0.63</v>
      </c>
      <c r="NZE260">
        <v>0.63</v>
      </c>
      <c r="NZF260">
        <v>0.63</v>
      </c>
      <c r="NZG260">
        <v>0.63</v>
      </c>
      <c r="NZH260">
        <v>0.63</v>
      </c>
      <c r="NZI260">
        <v>0.63</v>
      </c>
      <c r="NZJ260">
        <v>0.63</v>
      </c>
      <c r="NZK260">
        <v>0.63</v>
      </c>
      <c r="NZL260">
        <v>0.63</v>
      </c>
      <c r="NZM260">
        <v>0.63</v>
      </c>
      <c r="NZN260">
        <v>0.63</v>
      </c>
      <c r="NZO260">
        <v>0.63</v>
      </c>
      <c r="NZP260">
        <v>0.63</v>
      </c>
      <c r="NZQ260">
        <v>0.63</v>
      </c>
      <c r="NZR260">
        <v>0.63</v>
      </c>
      <c r="NZS260">
        <v>0.63</v>
      </c>
      <c r="NZT260">
        <v>0.63</v>
      </c>
      <c r="NZU260">
        <v>0.63</v>
      </c>
      <c r="NZV260">
        <v>0.63</v>
      </c>
      <c r="NZW260">
        <v>0.63</v>
      </c>
      <c r="NZX260">
        <v>0.63</v>
      </c>
      <c r="NZY260">
        <v>0.63</v>
      </c>
      <c r="NZZ260">
        <v>0.63</v>
      </c>
      <c r="OAA260">
        <v>0.63</v>
      </c>
      <c r="OAB260">
        <v>0.63</v>
      </c>
      <c r="OAC260">
        <v>0.63</v>
      </c>
      <c r="OAD260">
        <v>0.63</v>
      </c>
      <c r="OAE260">
        <v>0.63</v>
      </c>
      <c r="OAF260">
        <v>0.63</v>
      </c>
      <c r="OAG260">
        <v>0.63</v>
      </c>
      <c r="OAH260">
        <v>0.63</v>
      </c>
      <c r="OAI260">
        <v>0.63</v>
      </c>
      <c r="OAJ260">
        <v>0.63</v>
      </c>
      <c r="OAK260">
        <v>0.63</v>
      </c>
      <c r="OAL260">
        <v>0.63</v>
      </c>
      <c r="OAM260">
        <v>0.63</v>
      </c>
      <c r="OAN260">
        <v>0.63</v>
      </c>
      <c r="OAO260">
        <v>0.63</v>
      </c>
      <c r="OAP260">
        <v>0.63</v>
      </c>
      <c r="OAQ260">
        <v>0.63</v>
      </c>
      <c r="OAR260">
        <v>0.63</v>
      </c>
      <c r="OAS260">
        <v>0.63</v>
      </c>
      <c r="OAT260">
        <v>0.63</v>
      </c>
      <c r="OAU260">
        <v>0.63</v>
      </c>
      <c r="OAV260">
        <v>0.63</v>
      </c>
      <c r="OAW260">
        <v>0.63</v>
      </c>
      <c r="OAX260">
        <v>0.63</v>
      </c>
      <c r="OAY260">
        <v>0.63</v>
      </c>
      <c r="OAZ260">
        <v>0.63</v>
      </c>
      <c r="OBA260">
        <v>0.63</v>
      </c>
      <c r="OBB260">
        <v>0.63</v>
      </c>
      <c r="OBC260">
        <v>0.63</v>
      </c>
      <c r="OBD260">
        <v>0.63</v>
      </c>
      <c r="OBE260">
        <v>0.63</v>
      </c>
      <c r="OBF260">
        <v>0.63</v>
      </c>
      <c r="OBG260">
        <v>0.63</v>
      </c>
      <c r="OBH260">
        <v>0.63</v>
      </c>
      <c r="OBI260">
        <v>0.63</v>
      </c>
      <c r="OBJ260">
        <v>0.63</v>
      </c>
      <c r="OBK260">
        <v>0.63</v>
      </c>
      <c r="OBL260">
        <v>0.63</v>
      </c>
      <c r="OBM260">
        <v>0.63</v>
      </c>
      <c r="OBN260">
        <v>0.63</v>
      </c>
      <c r="OBO260">
        <v>0.63</v>
      </c>
      <c r="OBP260">
        <v>0.63</v>
      </c>
      <c r="OBQ260">
        <v>0.63</v>
      </c>
      <c r="OBR260">
        <v>0.63</v>
      </c>
      <c r="OBS260">
        <v>0.63</v>
      </c>
      <c r="OBT260">
        <v>0.63</v>
      </c>
      <c r="OBU260">
        <v>0.63</v>
      </c>
      <c r="OBV260">
        <v>0.63</v>
      </c>
      <c r="OBW260">
        <v>0.63</v>
      </c>
      <c r="OBX260">
        <v>0.63</v>
      </c>
      <c r="OBY260">
        <v>0.63</v>
      </c>
      <c r="OBZ260">
        <v>0.63</v>
      </c>
      <c r="OCA260">
        <v>0.63</v>
      </c>
      <c r="OCB260">
        <v>0.63</v>
      </c>
      <c r="OCC260">
        <v>0.63</v>
      </c>
      <c r="OCD260">
        <v>0.63</v>
      </c>
      <c r="OCE260">
        <v>0.63</v>
      </c>
      <c r="OCF260">
        <v>0.63</v>
      </c>
      <c r="OCG260">
        <v>0.63</v>
      </c>
      <c r="OCH260">
        <v>0.63</v>
      </c>
      <c r="OCI260">
        <v>0.63</v>
      </c>
      <c r="OCJ260">
        <v>0.63</v>
      </c>
      <c r="OCK260">
        <v>0.63</v>
      </c>
      <c r="OCL260">
        <v>0.63</v>
      </c>
      <c r="OCM260">
        <v>0.63</v>
      </c>
      <c r="OCN260">
        <v>0.63</v>
      </c>
      <c r="OCO260">
        <v>0.63</v>
      </c>
      <c r="OCP260">
        <v>0.63</v>
      </c>
      <c r="OCQ260">
        <v>0.63</v>
      </c>
      <c r="OCR260">
        <v>0.63</v>
      </c>
      <c r="OCS260">
        <v>0.63</v>
      </c>
      <c r="OCT260">
        <v>0.63</v>
      </c>
      <c r="OCU260">
        <v>0.63</v>
      </c>
      <c r="OCV260">
        <v>0.63</v>
      </c>
      <c r="OCW260">
        <v>0.63</v>
      </c>
      <c r="OCX260">
        <v>0.63</v>
      </c>
      <c r="OCY260">
        <v>0.63</v>
      </c>
      <c r="OCZ260">
        <v>0.63</v>
      </c>
      <c r="ODA260">
        <v>0.63</v>
      </c>
      <c r="ODB260">
        <v>0.63</v>
      </c>
      <c r="ODC260">
        <v>0.63</v>
      </c>
      <c r="ODD260">
        <v>0.63</v>
      </c>
      <c r="ODE260">
        <v>0.63</v>
      </c>
      <c r="ODF260">
        <v>0.63</v>
      </c>
      <c r="ODG260">
        <v>0.63</v>
      </c>
      <c r="ODH260">
        <v>0.63</v>
      </c>
      <c r="ODI260">
        <v>0.63</v>
      </c>
      <c r="ODJ260">
        <v>0.63</v>
      </c>
      <c r="ODK260">
        <v>0.63</v>
      </c>
      <c r="ODL260">
        <v>0.63</v>
      </c>
      <c r="ODM260">
        <v>0.63</v>
      </c>
      <c r="ODN260">
        <v>0.63</v>
      </c>
      <c r="ODO260">
        <v>0.63</v>
      </c>
      <c r="ODP260">
        <v>0.63</v>
      </c>
      <c r="ODQ260">
        <v>0.63</v>
      </c>
      <c r="ODR260">
        <v>0.63</v>
      </c>
      <c r="ODS260">
        <v>0.63</v>
      </c>
      <c r="ODT260">
        <v>0.63</v>
      </c>
      <c r="ODU260">
        <v>0.63</v>
      </c>
      <c r="ODV260">
        <v>0.63</v>
      </c>
      <c r="ODW260">
        <v>0.63</v>
      </c>
      <c r="ODX260">
        <v>0.63</v>
      </c>
      <c r="ODY260">
        <v>0.63</v>
      </c>
      <c r="ODZ260">
        <v>0.63</v>
      </c>
      <c r="OEA260">
        <v>0.63</v>
      </c>
      <c r="OEB260">
        <v>0.63</v>
      </c>
      <c r="OEC260">
        <v>0.63</v>
      </c>
      <c r="OED260">
        <v>0.63</v>
      </c>
      <c r="OEE260">
        <v>0.63</v>
      </c>
      <c r="OEF260">
        <v>0.63</v>
      </c>
      <c r="OEG260">
        <v>0.63</v>
      </c>
      <c r="OEH260">
        <v>0.63</v>
      </c>
      <c r="OEI260">
        <v>0.63</v>
      </c>
      <c r="OEJ260">
        <v>0.63</v>
      </c>
      <c r="OEK260">
        <v>0.63</v>
      </c>
      <c r="OEL260">
        <v>0.63</v>
      </c>
      <c r="OEM260">
        <v>0.63</v>
      </c>
      <c r="OEN260">
        <v>0.63</v>
      </c>
      <c r="OEO260">
        <v>0.63</v>
      </c>
      <c r="OEP260">
        <v>0.63</v>
      </c>
      <c r="OEQ260">
        <v>0.63</v>
      </c>
      <c r="OER260">
        <v>0.63</v>
      </c>
      <c r="OES260">
        <v>0.63</v>
      </c>
      <c r="OET260">
        <v>0.63</v>
      </c>
      <c r="OEU260">
        <v>0.63</v>
      </c>
      <c r="OEV260">
        <v>0.63</v>
      </c>
      <c r="OEW260">
        <v>0.63</v>
      </c>
      <c r="OEX260">
        <v>0.63</v>
      </c>
      <c r="OEY260">
        <v>0.63</v>
      </c>
      <c r="OEZ260">
        <v>0.63</v>
      </c>
      <c r="OFA260">
        <v>0.63</v>
      </c>
      <c r="OFB260">
        <v>0.63</v>
      </c>
      <c r="OFC260">
        <v>0.63</v>
      </c>
      <c r="OFD260">
        <v>0.63</v>
      </c>
      <c r="OFE260">
        <v>0.63</v>
      </c>
      <c r="OFF260">
        <v>0.63</v>
      </c>
      <c r="OFG260">
        <v>0.63</v>
      </c>
      <c r="OFH260">
        <v>0.63</v>
      </c>
      <c r="OFI260">
        <v>0.63</v>
      </c>
      <c r="OFJ260">
        <v>0.63</v>
      </c>
      <c r="OFK260">
        <v>0.63</v>
      </c>
      <c r="OFL260">
        <v>0.63</v>
      </c>
      <c r="OFM260">
        <v>0.63</v>
      </c>
      <c r="OFN260">
        <v>0.63</v>
      </c>
      <c r="OFO260">
        <v>0.63</v>
      </c>
      <c r="OFP260">
        <v>0.63</v>
      </c>
      <c r="OFQ260">
        <v>0.63</v>
      </c>
      <c r="OFR260">
        <v>0.63</v>
      </c>
      <c r="OFS260">
        <v>0.63</v>
      </c>
      <c r="OFT260">
        <v>0.63</v>
      </c>
      <c r="OFU260">
        <v>0.63</v>
      </c>
      <c r="OFV260">
        <v>0.63</v>
      </c>
      <c r="OFW260">
        <v>0.63</v>
      </c>
      <c r="OFX260">
        <v>0.63</v>
      </c>
      <c r="OFY260">
        <v>0.63</v>
      </c>
      <c r="OFZ260">
        <v>0.63</v>
      </c>
      <c r="OGA260">
        <v>0.63</v>
      </c>
      <c r="OGB260">
        <v>0.63</v>
      </c>
      <c r="OGC260">
        <v>0.63</v>
      </c>
      <c r="OGD260">
        <v>0.63</v>
      </c>
      <c r="OGE260">
        <v>0.63</v>
      </c>
      <c r="OGF260">
        <v>0.63</v>
      </c>
      <c r="OGG260">
        <v>0.63</v>
      </c>
      <c r="OGH260">
        <v>0.63</v>
      </c>
      <c r="OGI260">
        <v>0.63</v>
      </c>
      <c r="OGJ260">
        <v>0.63</v>
      </c>
      <c r="OGK260">
        <v>0.63</v>
      </c>
      <c r="OGL260">
        <v>0.63</v>
      </c>
      <c r="OGM260">
        <v>0.63</v>
      </c>
      <c r="OGN260">
        <v>0.63</v>
      </c>
      <c r="OGO260">
        <v>0.63</v>
      </c>
      <c r="OGP260">
        <v>0.63</v>
      </c>
      <c r="OGQ260">
        <v>0.63</v>
      </c>
      <c r="OGR260">
        <v>0.63</v>
      </c>
      <c r="OGS260">
        <v>0.63</v>
      </c>
      <c r="OGT260">
        <v>0.63</v>
      </c>
      <c r="OGU260">
        <v>0.63</v>
      </c>
      <c r="OGV260">
        <v>0.63</v>
      </c>
      <c r="OGW260">
        <v>0.63</v>
      </c>
      <c r="OGX260">
        <v>0.63</v>
      </c>
      <c r="OGY260">
        <v>0.63</v>
      </c>
      <c r="OGZ260">
        <v>0.63</v>
      </c>
      <c r="OHA260">
        <v>0.63</v>
      </c>
      <c r="OHB260">
        <v>0.63</v>
      </c>
      <c r="OHC260">
        <v>0.63</v>
      </c>
      <c r="OHD260">
        <v>0.63</v>
      </c>
      <c r="OHE260">
        <v>0.63</v>
      </c>
      <c r="OHF260">
        <v>0.63</v>
      </c>
      <c r="OHG260">
        <v>0.63</v>
      </c>
      <c r="OHH260">
        <v>0.63</v>
      </c>
      <c r="OHI260">
        <v>0.63</v>
      </c>
      <c r="OHJ260">
        <v>0.63</v>
      </c>
      <c r="OHK260">
        <v>0.63</v>
      </c>
      <c r="OHL260">
        <v>0.63</v>
      </c>
      <c r="OHM260">
        <v>0.63</v>
      </c>
      <c r="OHN260">
        <v>0.63</v>
      </c>
      <c r="OHO260">
        <v>0.63</v>
      </c>
      <c r="OHP260">
        <v>0.63</v>
      </c>
      <c r="OHQ260">
        <v>0.63</v>
      </c>
      <c r="OHR260">
        <v>0.63</v>
      </c>
      <c r="OHS260">
        <v>0.63</v>
      </c>
      <c r="OHT260">
        <v>0.63</v>
      </c>
      <c r="OHU260">
        <v>0.63</v>
      </c>
      <c r="OHV260">
        <v>0.63</v>
      </c>
      <c r="OHW260">
        <v>0.63</v>
      </c>
      <c r="OHX260">
        <v>0.63</v>
      </c>
      <c r="OHY260">
        <v>0.63</v>
      </c>
      <c r="OHZ260">
        <v>0.63</v>
      </c>
      <c r="OIA260">
        <v>0.63</v>
      </c>
      <c r="OIB260">
        <v>0.63</v>
      </c>
      <c r="OIC260">
        <v>0.63</v>
      </c>
      <c r="OID260">
        <v>0.63</v>
      </c>
      <c r="OIE260">
        <v>0.63</v>
      </c>
      <c r="OIF260">
        <v>0.63</v>
      </c>
      <c r="OIG260">
        <v>0.63</v>
      </c>
      <c r="OIH260">
        <v>0.63</v>
      </c>
      <c r="OII260">
        <v>0.63</v>
      </c>
      <c r="OIJ260">
        <v>0.63</v>
      </c>
      <c r="OIK260">
        <v>0.63</v>
      </c>
      <c r="OIL260">
        <v>0.63</v>
      </c>
      <c r="OIM260">
        <v>0.63</v>
      </c>
      <c r="OIN260">
        <v>0.63</v>
      </c>
      <c r="OIO260">
        <v>0.63</v>
      </c>
      <c r="OIP260">
        <v>0.63</v>
      </c>
      <c r="OIQ260">
        <v>0.63</v>
      </c>
      <c r="OIR260">
        <v>0.63</v>
      </c>
      <c r="OIS260">
        <v>0.63</v>
      </c>
      <c r="OIT260">
        <v>0.63</v>
      </c>
      <c r="OIU260">
        <v>0.63</v>
      </c>
      <c r="OIV260">
        <v>0.63</v>
      </c>
      <c r="OIW260">
        <v>0.63</v>
      </c>
      <c r="OIX260">
        <v>0.63</v>
      </c>
      <c r="OIY260">
        <v>0.63</v>
      </c>
      <c r="OIZ260">
        <v>0.63</v>
      </c>
      <c r="OJA260">
        <v>0.63</v>
      </c>
      <c r="OJB260">
        <v>0.63</v>
      </c>
      <c r="OJC260">
        <v>0.63</v>
      </c>
      <c r="OJD260">
        <v>0.63</v>
      </c>
      <c r="OJE260">
        <v>0.63</v>
      </c>
      <c r="OJF260">
        <v>0.63</v>
      </c>
      <c r="OJG260">
        <v>0.63</v>
      </c>
      <c r="OJH260">
        <v>0.63</v>
      </c>
      <c r="OJI260">
        <v>0.63</v>
      </c>
      <c r="OJJ260">
        <v>0.63</v>
      </c>
      <c r="OJK260">
        <v>0.63</v>
      </c>
      <c r="OJL260">
        <v>0.63</v>
      </c>
      <c r="OJM260">
        <v>0.63</v>
      </c>
      <c r="OJN260">
        <v>0.63</v>
      </c>
      <c r="OJO260">
        <v>0.63</v>
      </c>
      <c r="OJP260">
        <v>0.63</v>
      </c>
      <c r="OJQ260">
        <v>0.63</v>
      </c>
      <c r="OJR260">
        <v>0.63</v>
      </c>
      <c r="OJS260">
        <v>0.63</v>
      </c>
      <c r="OJT260">
        <v>0.63</v>
      </c>
      <c r="OJU260">
        <v>0.63</v>
      </c>
      <c r="OJV260">
        <v>0.63</v>
      </c>
      <c r="OJW260">
        <v>0.63</v>
      </c>
      <c r="OJX260">
        <v>0.63</v>
      </c>
      <c r="OJY260">
        <v>0.63</v>
      </c>
      <c r="OJZ260">
        <v>0.63</v>
      </c>
      <c r="OKA260">
        <v>0.63</v>
      </c>
      <c r="OKB260">
        <v>0.63</v>
      </c>
      <c r="OKC260">
        <v>0.63</v>
      </c>
      <c r="OKD260">
        <v>0.63</v>
      </c>
      <c r="OKE260">
        <v>0.63</v>
      </c>
      <c r="OKF260">
        <v>0.63</v>
      </c>
      <c r="OKG260">
        <v>0.63</v>
      </c>
      <c r="OKH260">
        <v>0.63</v>
      </c>
      <c r="OKI260">
        <v>0.63</v>
      </c>
      <c r="OKJ260">
        <v>0.63</v>
      </c>
      <c r="OKK260">
        <v>0.63</v>
      </c>
      <c r="OKL260">
        <v>0.63</v>
      </c>
      <c r="OKM260">
        <v>0.63</v>
      </c>
      <c r="OKN260">
        <v>0.63</v>
      </c>
      <c r="OKO260">
        <v>0.63</v>
      </c>
      <c r="OKP260">
        <v>0.63</v>
      </c>
      <c r="OKQ260">
        <v>0.63</v>
      </c>
      <c r="OKR260">
        <v>0.63</v>
      </c>
      <c r="OKS260">
        <v>0.63</v>
      </c>
      <c r="OKT260">
        <v>0.63</v>
      </c>
      <c r="OKU260">
        <v>0.63</v>
      </c>
      <c r="OKV260">
        <v>0.63</v>
      </c>
      <c r="OKW260">
        <v>0.63</v>
      </c>
      <c r="OKX260">
        <v>0.63</v>
      </c>
      <c r="OKY260">
        <v>0.63</v>
      </c>
      <c r="OKZ260">
        <v>0.63</v>
      </c>
      <c r="OLA260">
        <v>0.63</v>
      </c>
      <c r="OLB260">
        <v>0.63</v>
      </c>
      <c r="OLC260">
        <v>0.63</v>
      </c>
      <c r="OLD260">
        <v>0.63</v>
      </c>
      <c r="OLE260">
        <v>0.63</v>
      </c>
      <c r="OLF260">
        <v>0.63</v>
      </c>
      <c r="OLG260">
        <v>0.63</v>
      </c>
      <c r="OLH260">
        <v>0.63</v>
      </c>
      <c r="OLI260">
        <v>0.63</v>
      </c>
      <c r="OLJ260">
        <v>0.63</v>
      </c>
      <c r="OLK260">
        <v>0.63</v>
      </c>
      <c r="OLL260">
        <v>0.63</v>
      </c>
      <c r="OLM260">
        <v>0.63</v>
      </c>
      <c r="OLN260">
        <v>0.63</v>
      </c>
      <c r="OLO260">
        <v>0.63</v>
      </c>
      <c r="OLP260">
        <v>0.63</v>
      </c>
      <c r="OLQ260">
        <v>0.63</v>
      </c>
      <c r="OLR260">
        <v>0.63</v>
      </c>
      <c r="OLS260">
        <v>0.63</v>
      </c>
      <c r="OLT260">
        <v>0.63</v>
      </c>
      <c r="OLU260">
        <v>0.63</v>
      </c>
      <c r="OLV260">
        <v>0.63</v>
      </c>
      <c r="OLW260">
        <v>0.63</v>
      </c>
      <c r="OLX260">
        <v>0.63</v>
      </c>
      <c r="OLY260">
        <v>0.63</v>
      </c>
      <c r="OLZ260">
        <v>0.63</v>
      </c>
      <c r="OMA260">
        <v>0.63</v>
      </c>
      <c r="OMB260">
        <v>0.63</v>
      </c>
      <c r="OMC260">
        <v>0.63</v>
      </c>
      <c r="OMD260">
        <v>0.63</v>
      </c>
      <c r="OME260">
        <v>0.63</v>
      </c>
      <c r="OMF260">
        <v>0.63</v>
      </c>
      <c r="OMG260">
        <v>0.63</v>
      </c>
      <c r="OMH260">
        <v>0.63</v>
      </c>
      <c r="OMI260">
        <v>0.63</v>
      </c>
      <c r="OMJ260">
        <v>0.63</v>
      </c>
      <c r="OMK260">
        <v>0.63</v>
      </c>
      <c r="OML260">
        <v>0.63</v>
      </c>
      <c r="OMM260">
        <v>0.63</v>
      </c>
      <c r="OMN260">
        <v>0.63</v>
      </c>
      <c r="OMO260">
        <v>0.63</v>
      </c>
      <c r="OMP260">
        <v>0.63</v>
      </c>
      <c r="OMQ260">
        <v>0.63</v>
      </c>
      <c r="OMR260">
        <v>0.63</v>
      </c>
      <c r="OMS260">
        <v>0.63</v>
      </c>
      <c r="OMT260">
        <v>0.63</v>
      </c>
      <c r="OMU260">
        <v>0.63</v>
      </c>
      <c r="OMV260">
        <v>0.63</v>
      </c>
      <c r="OMW260">
        <v>0.63</v>
      </c>
      <c r="OMX260">
        <v>0.63</v>
      </c>
      <c r="OMY260">
        <v>0.63</v>
      </c>
      <c r="OMZ260">
        <v>0.63</v>
      </c>
      <c r="ONA260">
        <v>0.63</v>
      </c>
      <c r="ONB260">
        <v>0.63</v>
      </c>
      <c r="ONC260">
        <v>0.63</v>
      </c>
      <c r="OND260">
        <v>0.63</v>
      </c>
      <c r="ONE260">
        <v>0.63</v>
      </c>
      <c r="ONF260">
        <v>0.63</v>
      </c>
      <c r="ONG260">
        <v>0.63</v>
      </c>
      <c r="ONH260">
        <v>0.63</v>
      </c>
      <c r="ONI260">
        <v>0.63</v>
      </c>
      <c r="ONJ260">
        <v>0.63</v>
      </c>
      <c r="ONK260">
        <v>0.63</v>
      </c>
      <c r="ONL260">
        <v>0.63</v>
      </c>
      <c r="ONM260">
        <v>0.63</v>
      </c>
      <c r="ONN260">
        <v>0.63</v>
      </c>
      <c r="ONO260">
        <v>0.63</v>
      </c>
      <c r="ONP260">
        <v>0.63</v>
      </c>
      <c r="ONQ260">
        <v>0.63</v>
      </c>
      <c r="ONR260">
        <v>0.63</v>
      </c>
      <c r="ONS260">
        <v>0.63</v>
      </c>
      <c r="ONT260">
        <v>0.63</v>
      </c>
      <c r="ONU260">
        <v>0.63</v>
      </c>
      <c r="ONV260">
        <v>0.63</v>
      </c>
      <c r="ONW260">
        <v>0.63</v>
      </c>
      <c r="ONX260">
        <v>0.63</v>
      </c>
      <c r="ONY260">
        <v>0.63</v>
      </c>
      <c r="ONZ260">
        <v>0.63</v>
      </c>
      <c r="OOA260">
        <v>0.63</v>
      </c>
      <c r="OOB260">
        <v>0.63</v>
      </c>
      <c r="OOC260">
        <v>0.63</v>
      </c>
      <c r="OOD260">
        <v>0.63</v>
      </c>
      <c r="OOE260">
        <v>0.63</v>
      </c>
      <c r="OOF260">
        <v>0.63</v>
      </c>
      <c r="OOG260">
        <v>0.63</v>
      </c>
      <c r="OOH260">
        <v>0.63</v>
      </c>
      <c r="OOI260">
        <v>0.63</v>
      </c>
      <c r="OOJ260">
        <v>0.63</v>
      </c>
      <c r="OOK260">
        <v>0.63</v>
      </c>
      <c r="OOL260">
        <v>0.63</v>
      </c>
      <c r="OOM260">
        <v>0.63</v>
      </c>
      <c r="OON260">
        <v>0.63</v>
      </c>
      <c r="OOO260">
        <v>0.63</v>
      </c>
      <c r="OOP260">
        <v>0.63</v>
      </c>
      <c r="OOQ260">
        <v>0.63</v>
      </c>
      <c r="OOR260">
        <v>0.63</v>
      </c>
      <c r="OOS260">
        <v>0.63</v>
      </c>
      <c r="OOT260">
        <v>0.63</v>
      </c>
      <c r="OOU260">
        <v>0.63</v>
      </c>
      <c r="OOV260">
        <v>0.63</v>
      </c>
      <c r="OOW260">
        <v>0.63</v>
      </c>
      <c r="OOX260">
        <v>0.63</v>
      </c>
      <c r="OOY260">
        <v>0.63</v>
      </c>
      <c r="OOZ260">
        <v>0.63</v>
      </c>
      <c r="OPA260">
        <v>0.63</v>
      </c>
      <c r="OPB260">
        <v>0.63</v>
      </c>
      <c r="OPC260">
        <v>0.63</v>
      </c>
      <c r="OPD260">
        <v>0.63</v>
      </c>
      <c r="OPE260">
        <v>0.63</v>
      </c>
      <c r="OPF260">
        <v>0.63</v>
      </c>
      <c r="OPG260">
        <v>0.63</v>
      </c>
      <c r="OPH260">
        <v>0.63</v>
      </c>
      <c r="OPI260">
        <v>0.63</v>
      </c>
      <c r="OPJ260">
        <v>0.63</v>
      </c>
      <c r="OPK260">
        <v>0.63</v>
      </c>
      <c r="OPL260">
        <v>0.63</v>
      </c>
      <c r="OPM260">
        <v>0.63</v>
      </c>
      <c r="OPN260">
        <v>0.63</v>
      </c>
      <c r="OPO260">
        <v>0.63</v>
      </c>
      <c r="OPP260">
        <v>0.63</v>
      </c>
      <c r="OPQ260">
        <v>0.63</v>
      </c>
      <c r="OPR260">
        <v>0.63</v>
      </c>
      <c r="OPS260">
        <v>0.63</v>
      </c>
      <c r="OPT260">
        <v>0.63</v>
      </c>
      <c r="OPU260">
        <v>0.63</v>
      </c>
      <c r="OPV260">
        <v>0.63</v>
      </c>
      <c r="OPW260">
        <v>0.63</v>
      </c>
      <c r="OPX260">
        <v>0.63</v>
      </c>
      <c r="OPY260">
        <v>0.63</v>
      </c>
      <c r="OPZ260">
        <v>0.63</v>
      </c>
      <c r="OQA260">
        <v>0.63</v>
      </c>
      <c r="OQB260">
        <v>0.63</v>
      </c>
      <c r="OQC260">
        <v>0.63</v>
      </c>
      <c r="OQD260">
        <v>0.63</v>
      </c>
      <c r="OQE260">
        <v>0.63</v>
      </c>
      <c r="OQF260">
        <v>0.63</v>
      </c>
      <c r="OQG260">
        <v>0.63</v>
      </c>
      <c r="OQH260">
        <v>0.63</v>
      </c>
      <c r="OQI260">
        <v>0.63</v>
      </c>
      <c r="OQJ260">
        <v>0.63</v>
      </c>
      <c r="OQK260">
        <v>0.63</v>
      </c>
      <c r="OQL260">
        <v>0.63</v>
      </c>
      <c r="OQM260">
        <v>0.63</v>
      </c>
      <c r="OQN260">
        <v>0.63</v>
      </c>
      <c r="OQO260">
        <v>0.63</v>
      </c>
      <c r="OQP260">
        <v>0.63</v>
      </c>
      <c r="OQQ260">
        <v>0.63</v>
      </c>
      <c r="OQR260">
        <v>0.63</v>
      </c>
      <c r="OQS260">
        <v>0.63</v>
      </c>
      <c r="OQT260">
        <v>0.63</v>
      </c>
      <c r="OQU260">
        <v>0.63</v>
      </c>
      <c r="OQV260">
        <v>0.63</v>
      </c>
      <c r="OQW260">
        <v>0.63</v>
      </c>
      <c r="OQX260">
        <v>0.63</v>
      </c>
      <c r="OQY260">
        <v>0.63</v>
      </c>
      <c r="OQZ260">
        <v>0.63</v>
      </c>
      <c r="ORA260">
        <v>0.63</v>
      </c>
      <c r="ORB260">
        <v>0.63</v>
      </c>
      <c r="ORC260">
        <v>0.63</v>
      </c>
      <c r="ORD260">
        <v>0.63</v>
      </c>
      <c r="ORE260">
        <v>0.63</v>
      </c>
      <c r="ORF260">
        <v>0.63</v>
      </c>
      <c r="ORG260">
        <v>0.63</v>
      </c>
      <c r="ORH260">
        <v>0.63</v>
      </c>
      <c r="ORI260">
        <v>0.63</v>
      </c>
      <c r="ORJ260">
        <v>0.63</v>
      </c>
      <c r="ORK260">
        <v>0.63</v>
      </c>
      <c r="ORL260">
        <v>0.63</v>
      </c>
      <c r="ORM260">
        <v>0.63</v>
      </c>
      <c r="ORN260">
        <v>0.63</v>
      </c>
      <c r="ORO260">
        <v>0.63</v>
      </c>
      <c r="ORP260">
        <v>0.63</v>
      </c>
      <c r="ORQ260">
        <v>0.63</v>
      </c>
      <c r="ORR260">
        <v>0.63</v>
      </c>
      <c r="ORS260">
        <v>0.63</v>
      </c>
      <c r="ORT260">
        <v>0.63</v>
      </c>
      <c r="ORU260">
        <v>0.63</v>
      </c>
      <c r="ORV260">
        <v>0.63</v>
      </c>
      <c r="ORW260">
        <v>0.63</v>
      </c>
      <c r="ORX260">
        <v>0.63</v>
      </c>
      <c r="ORY260">
        <v>0.63</v>
      </c>
      <c r="ORZ260">
        <v>0.63</v>
      </c>
      <c r="OSA260">
        <v>0.63</v>
      </c>
      <c r="OSB260">
        <v>0.63</v>
      </c>
      <c r="OSC260">
        <v>0.63</v>
      </c>
      <c r="OSD260">
        <v>0.63</v>
      </c>
      <c r="OSE260">
        <v>0.63</v>
      </c>
      <c r="OSF260">
        <v>0.63</v>
      </c>
      <c r="OSG260">
        <v>0.63</v>
      </c>
      <c r="OSH260">
        <v>0.63</v>
      </c>
      <c r="OSI260">
        <v>0.63</v>
      </c>
      <c r="OSJ260">
        <v>0.63</v>
      </c>
      <c r="OSK260">
        <v>0.63</v>
      </c>
      <c r="OSL260">
        <v>0.63</v>
      </c>
      <c r="OSM260">
        <v>0.63</v>
      </c>
      <c r="OSN260">
        <v>0.63</v>
      </c>
      <c r="OSO260">
        <v>0.63</v>
      </c>
      <c r="OSP260">
        <v>0.63</v>
      </c>
      <c r="OSQ260">
        <v>0.63</v>
      </c>
      <c r="OSR260">
        <v>0.63</v>
      </c>
      <c r="OSS260">
        <v>0.63</v>
      </c>
      <c r="OST260">
        <v>0.63</v>
      </c>
      <c r="OSU260">
        <v>0.63</v>
      </c>
      <c r="OSV260">
        <v>0.63</v>
      </c>
      <c r="OSW260">
        <v>0.63</v>
      </c>
      <c r="OSX260">
        <v>0.63</v>
      </c>
      <c r="OSY260">
        <v>0.63</v>
      </c>
      <c r="OSZ260">
        <v>0.63</v>
      </c>
      <c r="OTA260">
        <v>0.63</v>
      </c>
      <c r="OTB260">
        <v>0.63</v>
      </c>
      <c r="OTC260">
        <v>0.63</v>
      </c>
      <c r="OTD260">
        <v>0.63</v>
      </c>
      <c r="OTE260">
        <v>0.63</v>
      </c>
      <c r="OTF260">
        <v>0.63</v>
      </c>
      <c r="OTG260">
        <v>0.63</v>
      </c>
      <c r="OTH260">
        <v>0.63</v>
      </c>
      <c r="OTI260">
        <v>0.63</v>
      </c>
      <c r="OTJ260">
        <v>0.63</v>
      </c>
      <c r="OTK260">
        <v>0.63</v>
      </c>
      <c r="OTL260">
        <v>0.63</v>
      </c>
      <c r="OTM260">
        <v>0.63</v>
      </c>
      <c r="OTN260">
        <v>0.63</v>
      </c>
      <c r="OTO260">
        <v>0.63</v>
      </c>
      <c r="OTP260">
        <v>0.63</v>
      </c>
      <c r="OTQ260">
        <v>0.63</v>
      </c>
      <c r="OTR260">
        <v>0.63</v>
      </c>
      <c r="OTS260">
        <v>0.63</v>
      </c>
      <c r="OTT260">
        <v>0.63</v>
      </c>
      <c r="OTU260">
        <v>0.63</v>
      </c>
      <c r="OTV260">
        <v>0.63</v>
      </c>
      <c r="OTW260">
        <v>0.63</v>
      </c>
      <c r="OTX260">
        <v>0.63</v>
      </c>
      <c r="OTY260">
        <v>0.63</v>
      </c>
      <c r="OTZ260">
        <v>0.63</v>
      </c>
      <c r="OUA260">
        <v>0.63</v>
      </c>
      <c r="OUB260">
        <v>0.63</v>
      </c>
      <c r="OUC260">
        <v>0.63</v>
      </c>
      <c r="OUD260">
        <v>0.63</v>
      </c>
      <c r="OUE260">
        <v>0.63</v>
      </c>
      <c r="OUF260">
        <v>0.63</v>
      </c>
      <c r="OUG260">
        <v>0.63</v>
      </c>
      <c r="OUH260">
        <v>0.63</v>
      </c>
      <c r="OUI260">
        <v>0.63</v>
      </c>
      <c r="OUJ260">
        <v>0.63</v>
      </c>
      <c r="OUK260">
        <v>0.63</v>
      </c>
      <c r="OUL260">
        <v>0.63</v>
      </c>
      <c r="OUM260">
        <v>0.63</v>
      </c>
      <c r="OUN260">
        <v>0.63</v>
      </c>
      <c r="OUO260">
        <v>0.63</v>
      </c>
      <c r="OUP260">
        <v>0.63</v>
      </c>
      <c r="OUQ260">
        <v>0.63</v>
      </c>
      <c r="OUR260">
        <v>0.63</v>
      </c>
      <c r="OUS260">
        <v>0.63</v>
      </c>
      <c r="OUT260">
        <v>0.63</v>
      </c>
      <c r="OUU260">
        <v>0.63</v>
      </c>
      <c r="OUV260">
        <v>0.63</v>
      </c>
      <c r="OUW260">
        <v>0.63</v>
      </c>
      <c r="OUX260">
        <v>0.63</v>
      </c>
      <c r="OUY260">
        <v>0.63</v>
      </c>
      <c r="OUZ260">
        <v>0.63</v>
      </c>
      <c r="OVA260">
        <v>0.63</v>
      </c>
      <c r="OVB260">
        <v>0.63</v>
      </c>
      <c r="OVC260">
        <v>0.63</v>
      </c>
      <c r="OVD260">
        <v>0.63</v>
      </c>
      <c r="OVE260">
        <v>0.63</v>
      </c>
      <c r="OVF260">
        <v>0.63</v>
      </c>
      <c r="OVG260">
        <v>0.63</v>
      </c>
      <c r="OVH260">
        <v>0.63</v>
      </c>
      <c r="OVI260">
        <v>0.63</v>
      </c>
      <c r="OVJ260">
        <v>0.63</v>
      </c>
      <c r="OVK260">
        <v>0.63</v>
      </c>
      <c r="OVL260">
        <v>0.63</v>
      </c>
      <c r="OVM260">
        <v>0.63</v>
      </c>
      <c r="OVN260">
        <v>0.63</v>
      </c>
      <c r="OVO260">
        <v>0.63</v>
      </c>
      <c r="OVP260">
        <v>0.63</v>
      </c>
      <c r="OVQ260">
        <v>0.63</v>
      </c>
      <c r="OVR260">
        <v>0.63</v>
      </c>
      <c r="OVS260">
        <v>0.63</v>
      </c>
      <c r="OVT260">
        <v>0.63</v>
      </c>
      <c r="OVU260">
        <v>0.63</v>
      </c>
      <c r="OVV260">
        <v>0.63</v>
      </c>
      <c r="OVW260">
        <v>0.63</v>
      </c>
      <c r="OVX260">
        <v>0.63</v>
      </c>
      <c r="OVY260">
        <v>0.63</v>
      </c>
      <c r="OVZ260">
        <v>0.63</v>
      </c>
      <c r="OWA260">
        <v>0.63</v>
      </c>
      <c r="OWB260">
        <v>0.63</v>
      </c>
      <c r="OWC260">
        <v>0.63</v>
      </c>
      <c r="OWD260">
        <v>0.63</v>
      </c>
      <c r="OWE260">
        <v>0.63</v>
      </c>
      <c r="OWF260">
        <v>0.63</v>
      </c>
      <c r="OWG260">
        <v>0.63</v>
      </c>
      <c r="OWH260">
        <v>0.63</v>
      </c>
      <c r="OWI260">
        <v>0.63</v>
      </c>
      <c r="OWJ260">
        <v>0.63</v>
      </c>
      <c r="OWK260">
        <v>0.63</v>
      </c>
      <c r="OWL260">
        <v>0.63</v>
      </c>
      <c r="OWM260">
        <v>0.63</v>
      </c>
      <c r="OWN260">
        <v>0.63</v>
      </c>
      <c r="OWO260">
        <v>0.63</v>
      </c>
      <c r="OWP260">
        <v>0.63</v>
      </c>
      <c r="OWQ260">
        <v>0.63</v>
      </c>
      <c r="OWR260">
        <v>0.63</v>
      </c>
      <c r="OWS260">
        <v>0.63</v>
      </c>
      <c r="OWT260">
        <v>0.63</v>
      </c>
      <c r="OWU260">
        <v>0.63</v>
      </c>
      <c r="OWV260">
        <v>0.63</v>
      </c>
      <c r="OWW260">
        <v>0.63</v>
      </c>
      <c r="OWX260">
        <v>0.63</v>
      </c>
      <c r="OWY260">
        <v>0.63</v>
      </c>
      <c r="OWZ260">
        <v>0.63</v>
      </c>
      <c r="OXA260">
        <v>0.63</v>
      </c>
      <c r="OXB260">
        <v>0.63</v>
      </c>
      <c r="OXC260">
        <v>0.63</v>
      </c>
      <c r="OXD260">
        <v>0.63</v>
      </c>
      <c r="OXE260">
        <v>0.63</v>
      </c>
      <c r="OXF260">
        <v>0.63</v>
      </c>
      <c r="OXG260">
        <v>0.63</v>
      </c>
      <c r="OXH260">
        <v>0.63</v>
      </c>
      <c r="OXI260">
        <v>0.63</v>
      </c>
      <c r="OXJ260">
        <v>0.63</v>
      </c>
      <c r="OXK260">
        <v>0.63</v>
      </c>
      <c r="OXL260">
        <v>0.63</v>
      </c>
      <c r="OXM260">
        <v>0.63</v>
      </c>
      <c r="OXN260">
        <v>0.63</v>
      </c>
      <c r="OXO260">
        <v>0.63</v>
      </c>
      <c r="OXP260">
        <v>0.63</v>
      </c>
      <c r="OXQ260">
        <v>0.63</v>
      </c>
      <c r="OXR260">
        <v>0.63</v>
      </c>
      <c r="OXS260">
        <v>0.63</v>
      </c>
      <c r="OXT260">
        <v>0.63</v>
      </c>
      <c r="OXU260">
        <v>0.63</v>
      </c>
      <c r="OXV260">
        <v>0.63</v>
      </c>
      <c r="OXW260">
        <v>0.63</v>
      </c>
      <c r="OXX260">
        <v>0.63</v>
      </c>
      <c r="OXY260">
        <v>0.63</v>
      </c>
      <c r="OXZ260">
        <v>0.63</v>
      </c>
      <c r="OYA260">
        <v>0.63</v>
      </c>
      <c r="OYB260">
        <v>0.63</v>
      </c>
      <c r="OYC260">
        <v>0.63</v>
      </c>
      <c r="OYD260">
        <v>0.63</v>
      </c>
      <c r="OYE260">
        <v>0.63</v>
      </c>
      <c r="OYF260">
        <v>0.63</v>
      </c>
      <c r="OYG260">
        <v>0.63</v>
      </c>
      <c r="OYH260">
        <v>0.63</v>
      </c>
      <c r="OYI260">
        <v>0.63</v>
      </c>
      <c r="OYJ260">
        <v>0.63</v>
      </c>
      <c r="OYK260">
        <v>0.63</v>
      </c>
      <c r="OYL260">
        <v>0.63</v>
      </c>
      <c r="OYM260">
        <v>0.63</v>
      </c>
      <c r="OYN260">
        <v>0.63</v>
      </c>
      <c r="OYO260">
        <v>0.63</v>
      </c>
      <c r="OYP260">
        <v>0.63</v>
      </c>
      <c r="OYQ260">
        <v>0.63</v>
      </c>
      <c r="OYR260">
        <v>0.63</v>
      </c>
      <c r="OYS260">
        <v>0.63</v>
      </c>
      <c r="OYT260">
        <v>0.63</v>
      </c>
      <c r="OYU260">
        <v>0.63</v>
      </c>
      <c r="OYV260">
        <v>0.63</v>
      </c>
      <c r="OYW260">
        <v>0.63</v>
      </c>
      <c r="OYX260">
        <v>0.63</v>
      </c>
      <c r="OYY260">
        <v>0.63</v>
      </c>
      <c r="OYZ260">
        <v>0.63</v>
      </c>
      <c r="OZA260">
        <v>0.63</v>
      </c>
      <c r="OZB260">
        <v>0.63</v>
      </c>
      <c r="OZC260">
        <v>0.63</v>
      </c>
      <c r="OZD260">
        <v>0.63</v>
      </c>
      <c r="OZE260">
        <v>0.63</v>
      </c>
      <c r="OZF260">
        <v>0.63</v>
      </c>
      <c r="OZG260">
        <v>0.63</v>
      </c>
      <c r="OZH260">
        <v>0.63</v>
      </c>
      <c r="OZI260">
        <v>0.63</v>
      </c>
      <c r="OZJ260">
        <v>0.63</v>
      </c>
      <c r="OZK260">
        <v>0.63</v>
      </c>
      <c r="OZL260">
        <v>0.63</v>
      </c>
      <c r="OZM260">
        <v>0.63</v>
      </c>
      <c r="OZN260">
        <v>0.63</v>
      </c>
      <c r="OZO260">
        <v>0.63</v>
      </c>
      <c r="OZP260">
        <v>0.63</v>
      </c>
      <c r="OZQ260">
        <v>0.63</v>
      </c>
      <c r="OZR260">
        <v>0.63</v>
      </c>
      <c r="OZS260">
        <v>0.63</v>
      </c>
      <c r="OZT260">
        <v>0.63</v>
      </c>
      <c r="OZU260">
        <v>0.63</v>
      </c>
      <c r="OZV260">
        <v>0.63</v>
      </c>
      <c r="OZW260">
        <v>0.63</v>
      </c>
      <c r="OZX260">
        <v>0.63</v>
      </c>
      <c r="OZY260">
        <v>0.63</v>
      </c>
      <c r="OZZ260">
        <v>0.63</v>
      </c>
      <c r="PAA260">
        <v>0.63</v>
      </c>
      <c r="PAB260">
        <v>0.63</v>
      </c>
      <c r="PAC260">
        <v>0.63</v>
      </c>
      <c r="PAD260">
        <v>0.63</v>
      </c>
      <c r="PAE260">
        <v>0.63</v>
      </c>
      <c r="PAF260">
        <v>0.63</v>
      </c>
      <c r="PAG260">
        <v>0.63</v>
      </c>
      <c r="PAH260">
        <v>0.63</v>
      </c>
      <c r="PAI260">
        <v>0.63</v>
      </c>
      <c r="PAJ260">
        <v>0.63</v>
      </c>
      <c r="PAK260">
        <v>0.63</v>
      </c>
      <c r="PAL260">
        <v>0.63</v>
      </c>
      <c r="PAM260">
        <v>0.63</v>
      </c>
      <c r="PAN260">
        <v>0.63</v>
      </c>
      <c r="PAO260">
        <v>0.63</v>
      </c>
      <c r="PAP260">
        <v>0.63</v>
      </c>
      <c r="PAQ260">
        <v>0.63</v>
      </c>
      <c r="PAR260">
        <v>0.63</v>
      </c>
      <c r="PAS260">
        <v>0.63</v>
      </c>
      <c r="PAT260">
        <v>0.63</v>
      </c>
      <c r="PAU260">
        <v>0.63</v>
      </c>
      <c r="PAV260">
        <v>0.63</v>
      </c>
      <c r="PAW260">
        <v>0.63</v>
      </c>
      <c r="PAX260">
        <v>0.63</v>
      </c>
      <c r="PAY260">
        <v>0.63</v>
      </c>
      <c r="PAZ260">
        <v>0.63</v>
      </c>
      <c r="PBA260">
        <v>0.63</v>
      </c>
      <c r="PBB260">
        <v>0.63</v>
      </c>
      <c r="PBC260">
        <v>0.63</v>
      </c>
      <c r="PBD260">
        <v>0.63</v>
      </c>
      <c r="PBE260">
        <v>0.63</v>
      </c>
      <c r="PBF260">
        <v>0.63</v>
      </c>
      <c r="PBG260">
        <v>0.63</v>
      </c>
      <c r="PBH260">
        <v>0.63</v>
      </c>
      <c r="PBI260">
        <v>0.63</v>
      </c>
      <c r="PBJ260">
        <v>0.63</v>
      </c>
      <c r="PBK260">
        <v>0.63</v>
      </c>
      <c r="PBL260">
        <v>0.63</v>
      </c>
      <c r="PBM260">
        <v>0.63</v>
      </c>
      <c r="PBN260">
        <v>0.63</v>
      </c>
      <c r="PBO260">
        <v>0.63</v>
      </c>
      <c r="PBP260">
        <v>0.63</v>
      </c>
      <c r="PBQ260">
        <v>0.63</v>
      </c>
      <c r="PBR260">
        <v>0.63</v>
      </c>
      <c r="PBS260">
        <v>0.63</v>
      </c>
      <c r="PBT260">
        <v>0.63</v>
      </c>
      <c r="PBU260">
        <v>0.63</v>
      </c>
      <c r="PBV260">
        <v>0.63</v>
      </c>
      <c r="PBW260">
        <v>0.63</v>
      </c>
      <c r="PBX260">
        <v>0.63</v>
      </c>
      <c r="PBY260">
        <v>0.63</v>
      </c>
      <c r="PBZ260">
        <v>0.63</v>
      </c>
      <c r="PCA260">
        <v>0.63</v>
      </c>
      <c r="PCB260">
        <v>0.63</v>
      </c>
      <c r="PCC260">
        <v>0.63</v>
      </c>
      <c r="PCD260">
        <v>0.63</v>
      </c>
      <c r="PCE260">
        <v>0.63</v>
      </c>
      <c r="PCF260">
        <v>0.63</v>
      </c>
      <c r="PCG260">
        <v>0.63</v>
      </c>
      <c r="PCH260">
        <v>0.63</v>
      </c>
      <c r="PCI260">
        <v>0.63</v>
      </c>
      <c r="PCJ260">
        <v>0.63</v>
      </c>
      <c r="PCK260">
        <v>0.63</v>
      </c>
      <c r="PCL260">
        <v>0.63</v>
      </c>
      <c r="PCM260">
        <v>0.63</v>
      </c>
      <c r="PCN260">
        <v>0.63</v>
      </c>
      <c r="PCO260">
        <v>0.63</v>
      </c>
      <c r="PCP260">
        <v>0.63</v>
      </c>
      <c r="PCQ260">
        <v>0.63</v>
      </c>
      <c r="PCR260">
        <v>0.63</v>
      </c>
      <c r="PCS260">
        <v>0.63</v>
      </c>
      <c r="PCT260">
        <v>0.63</v>
      </c>
      <c r="PCU260">
        <v>0.63</v>
      </c>
      <c r="PCV260">
        <v>0.63</v>
      </c>
      <c r="PCW260">
        <v>0.63</v>
      </c>
      <c r="PCX260">
        <v>0.63</v>
      </c>
      <c r="PCY260">
        <v>0.63</v>
      </c>
      <c r="PCZ260">
        <v>0.63</v>
      </c>
      <c r="PDA260">
        <v>0.63</v>
      </c>
      <c r="PDB260">
        <v>0.63</v>
      </c>
      <c r="PDC260">
        <v>0.63</v>
      </c>
      <c r="PDD260">
        <v>0.63</v>
      </c>
      <c r="PDE260">
        <v>0.63</v>
      </c>
      <c r="PDF260">
        <v>0.63</v>
      </c>
      <c r="PDG260">
        <v>0.63</v>
      </c>
      <c r="PDH260">
        <v>0.63</v>
      </c>
      <c r="PDI260">
        <v>0.63</v>
      </c>
      <c r="PDJ260">
        <v>0.63</v>
      </c>
      <c r="PDK260">
        <v>0.63</v>
      </c>
      <c r="PDL260">
        <v>0.63</v>
      </c>
      <c r="PDM260">
        <v>0.63</v>
      </c>
      <c r="PDN260">
        <v>0.63</v>
      </c>
      <c r="PDO260">
        <v>0.63</v>
      </c>
      <c r="PDP260">
        <v>0.63</v>
      </c>
      <c r="PDQ260">
        <v>0.63</v>
      </c>
      <c r="PDR260">
        <v>0.63</v>
      </c>
      <c r="PDS260">
        <v>0.63</v>
      </c>
      <c r="PDT260">
        <v>0.63</v>
      </c>
      <c r="PDU260">
        <v>0.63</v>
      </c>
      <c r="PDV260">
        <v>0.63</v>
      </c>
      <c r="PDW260">
        <v>0.63</v>
      </c>
      <c r="PDX260">
        <v>0.63</v>
      </c>
      <c r="PDY260">
        <v>0.63</v>
      </c>
      <c r="PDZ260">
        <v>0.63</v>
      </c>
      <c r="PEA260">
        <v>0.63</v>
      </c>
      <c r="PEB260">
        <v>0.63</v>
      </c>
      <c r="PEC260">
        <v>0.63</v>
      </c>
      <c r="PED260">
        <v>0.63</v>
      </c>
      <c r="PEE260">
        <v>0.63</v>
      </c>
      <c r="PEF260">
        <v>0.63</v>
      </c>
      <c r="PEG260">
        <v>0.63</v>
      </c>
      <c r="PEH260">
        <v>0.63</v>
      </c>
      <c r="PEI260">
        <v>0.63</v>
      </c>
      <c r="PEJ260">
        <v>0.63</v>
      </c>
      <c r="PEK260">
        <v>0.63</v>
      </c>
      <c r="PEL260">
        <v>0.63</v>
      </c>
      <c r="PEM260">
        <v>0.63</v>
      </c>
      <c r="PEN260">
        <v>0.63</v>
      </c>
      <c r="PEO260">
        <v>0.63</v>
      </c>
      <c r="PEP260">
        <v>0.63</v>
      </c>
      <c r="PEQ260">
        <v>0.63</v>
      </c>
      <c r="PER260">
        <v>0.63</v>
      </c>
      <c r="PES260">
        <v>0.63</v>
      </c>
      <c r="PET260">
        <v>0.63</v>
      </c>
      <c r="PEU260">
        <v>0.63</v>
      </c>
      <c r="PEV260">
        <v>0.63</v>
      </c>
      <c r="PEW260">
        <v>0.63</v>
      </c>
      <c r="PEX260">
        <v>0.63</v>
      </c>
      <c r="PEY260">
        <v>0.63</v>
      </c>
      <c r="PEZ260">
        <v>0.63</v>
      </c>
      <c r="PFA260">
        <v>0.63</v>
      </c>
      <c r="PFB260">
        <v>0.63</v>
      </c>
      <c r="PFC260">
        <v>0.63</v>
      </c>
      <c r="PFD260">
        <v>0.63</v>
      </c>
      <c r="PFE260">
        <v>0.63</v>
      </c>
      <c r="PFF260">
        <v>0.63</v>
      </c>
      <c r="PFG260">
        <v>0.63</v>
      </c>
      <c r="PFH260">
        <v>0.63</v>
      </c>
      <c r="PFI260">
        <v>0.63</v>
      </c>
      <c r="PFJ260">
        <v>0.63</v>
      </c>
      <c r="PFK260">
        <v>0.63</v>
      </c>
      <c r="PFL260">
        <v>0.63</v>
      </c>
      <c r="PFM260">
        <v>0.63</v>
      </c>
      <c r="PFN260">
        <v>0.63</v>
      </c>
      <c r="PFO260">
        <v>0.63</v>
      </c>
      <c r="PFP260">
        <v>0.63</v>
      </c>
      <c r="PFQ260">
        <v>0.63</v>
      </c>
      <c r="PFR260">
        <v>0.63</v>
      </c>
      <c r="PFS260">
        <v>0.63</v>
      </c>
      <c r="PFT260">
        <v>0.63</v>
      </c>
      <c r="PFU260">
        <v>0.63</v>
      </c>
      <c r="PFV260">
        <v>0.63</v>
      </c>
      <c r="PFW260">
        <v>0.63</v>
      </c>
      <c r="PFX260">
        <v>0.63</v>
      </c>
      <c r="PFY260">
        <v>0.63</v>
      </c>
      <c r="PFZ260">
        <v>0.63</v>
      </c>
      <c r="PGA260">
        <v>0.63</v>
      </c>
      <c r="PGB260">
        <v>0.63</v>
      </c>
      <c r="PGC260">
        <v>0.63</v>
      </c>
      <c r="PGD260">
        <v>0.63</v>
      </c>
      <c r="PGE260">
        <v>0.63</v>
      </c>
      <c r="PGF260">
        <v>0.63</v>
      </c>
      <c r="PGG260">
        <v>0.63</v>
      </c>
      <c r="PGH260">
        <v>0.63</v>
      </c>
      <c r="PGI260">
        <v>0.63</v>
      </c>
      <c r="PGJ260">
        <v>0.63</v>
      </c>
      <c r="PGK260">
        <v>0.63</v>
      </c>
      <c r="PGL260">
        <v>0.63</v>
      </c>
      <c r="PGM260">
        <v>0.63</v>
      </c>
      <c r="PGN260">
        <v>0.63</v>
      </c>
      <c r="PGO260">
        <v>0.63</v>
      </c>
      <c r="PGP260">
        <v>0.63</v>
      </c>
      <c r="PGQ260">
        <v>0.63</v>
      </c>
      <c r="PGR260">
        <v>0.63</v>
      </c>
      <c r="PGS260">
        <v>0.63</v>
      </c>
      <c r="PGT260">
        <v>0.63</v>
      </c>
      <c r="PGU260">
        <v>0.63</v>
      </c>
      <c r="PGV260">
        <v>0.63</v>
      </c>
      <c r="PGW260">
        <v>0.63</v>
      </c>
      <c r="PGX260">
        <v>0.63</v>
      </c>
      <c r="PGY260">
        <v>0.63</v>
      </c>
      <c r="PGZ260">
        <v>0.63</v>
      </c>
      <c r="PHA260">
        <v>0.63</v>
      </c>
      <c r="PHB260">
        <v>0.63</v>
      </c>
      <c r="PHC260">
        <v>0.63</v>
      </c>
      <c r="PHD260">
        <v>0.63</v>
      </c>
      <c r="PHE260">
        <v>0.63</v>
      </c>
      <c r="PHF260">
        <v>0.63</v>
      </c>
      <c r="PHG260">
        <v>0.63</v>
      </c>
      <c r="PHH260">
        <v>0.63</v>
      </c>
      <c r="PHI260">
        <v>0.63</v>
      </c>
      <c r="PHJ260">
        <v>0.63</v>
      </c>
      <c r="PHK260">
        <v>0.63</v>
      </c>
      <c r="PHL260">
        <v>0.63</v>
      </c>
      <c r="PHM260">
        <v>0.63</v>
      </c>
      <c r="PHN260">
        <v>0.63</v>
      </c>
      <c r="PHO260">
        <v>0.63</v>
      </c>
      <c r="PHP260">
        <v>0.63</v>
      </c>
      <c r="PHQ260">
        <v>0.63</v>
      </c>
      <c r="PHR260">
        <v>0.63</v>
      </c>
      <c r="PHS260">
        <v>0.63</v>
      </c>
      <c r="PHT260">
        <v>0.63</v>
      </c>
      <c r="PHU260">
        <v>0.63</v>
      </c>
      <c r="PHV260">
        <v>0.63</v>
      </c>
      <c r="PHW260">
        <v>0.63</v>
      </c>
      <c r="PHX260">
        <v>0.63</v>
      </c>
      <c r="PHY260">
        <v>0.63</v>
      </c>
      <c r="PHZ260">
        <v>0.63</v>
      </c>
      <c r="PIA260">
        <v>0.63</v>
      </c>
      <c r="PIB260">
        <v>0.63</v>
      </c>
      <c r="PIC260">
        <v>0.63</v>
      </c>
      <c r="PID260">
        <v>0.63</v>
      </c>
      <c r="PIE260">
        <v>0.63</v>
      </c>
      <c r="PIF260">
        <v>0.63</v>
      </c>
      <c r="PIG260">
        <v>0.63</v>
      </c>
      <c r="PIH260">
        <v>0.63</v>
      </c>
      <c r="PII260">
        <v>0.63</v>
      </c>
      <c r="PIJ260">
        <v>0.63</v>
      </c>
      <c r="PIK260">
        <v>0.63</v>
      </c>
      <c r="PIL260">
        <v>0.63</v>
      </c>
      <c r="PIM260">
        <v>0.63</v>
      </c>
      <c r="PIN260">
        <v>0.63</v>
      </c>
      <c r="PIO260">
        <v>0.63</v>
      </c>
      <c r="PIP260">
        <v>0.63</v>
      </c>
      <c r="PIQ260">
        <v>0.63</v>
      </c>
      <c r="PIR260">
        <v>0.63</v>
      </c>
      <c r="PIS260">
        <v>0.63</v>
      </c>
      <c r="PIT260">
        <v>0.63</v>
      </c>
      <c r="PIU260">
        <v>0.63</v>
      </c>
      <c r="PIV260">
        <v>0.63</v>
      </c>
      <c r="PIW260">
        <v>0.63</v>
      </c>
      <c r="PIX260">
        <v>0.63</v>
      </c>
      <c r="PIY260">
        <v>0.63</v>
      </c>
      <c r="PIZ260">
        <v>0.63</v>
      </c>
      <c r="PJA260">
        <v>0.63</v>
      </c>
      <c r="PJB260">
        <v>0.63</v>
      </c>
      <c r="PJC260">
        <v>0.63</v>
      </c>
      <c r="PJD260">
        <v>0.63</v>
      </c>
      <c r="PJE260">
        <v>0.63</v>
      </c>
      <c r="PJF260">
        <v>0.63</v>
      </c>
      <c r="PJG260">
        <v>0.63</v>
      </c>
      <c r="PJH260">
        <v>0.63</v>
      </c>
      <c r="PJI260">
        <v>0.63</v>
      </c>
      <c r="PJJ260">
        <v>0.63</v>
      </c>
      <c r="PJK260">
        <v>0.63</v>
      </c>
      <c r="PJL260">
        <v>0.63</v>
      </c>
      <c r="PJM260">
        <v>0.63</v>
      </c>
      <c r="PJN260">
        <v>0.63</v>
      </c>
      <c r="PJO260">
        <v>0.63</v>
      </c>
      <c r="PJP260">
        <v>0.63</v>
      </c>
      <c r="PJQ260">
        <v>0.63</v>
      </c>
      <c r="PJR260">
        <v>0.63</v>
      </c>
      <c r="PJS260">
        <v>0.63</v>
      </c>
      <c r="PJT260">
        <v>0.63</v>
      </c>
      <c r="PJU260">
        <v>0.63</v>
      </c>
      <c r="PJV260">
        <v>0.63</v>
      </c>
      <c r="PJW260">
        <v>0.63</v>
      </c>
      <c r="PJX260">
        <v>0.63</v>
      </c>
      <c r="PJY260">
        <v>0.63</v>
      </c>
      <c r="PJZ260">
        <v>0.63</v>
      </c>
      <c r="PKA260">
        <v>0.63</v>
      </c>
      <c r="PKB260">
        <v>0.63</v>
      </c>
      <c r="PKC260">
        <v>0.63</v>
      </c>
      <c r="PKD260">
        <v>0.63</v>
      </c>
      <c r="PKE260">
        <v>0.63</v>
      </c>
      <c r="PKF260">
        <v>0.63</v>
      </c>
      <c r="PKG260">
        <v>0.63</v>
      </c>
      <c r="PKH260">
        <v>0.63</v>
      </c>
      <c r="PKI260">
        <v>0.63</v>
      </c>
      <c r="PKJ260">
        <v>0.63</v>
      </c>
      <c r="PKK260">
        <v>0.63</v>
      </c>
      <c r="PKL260">
        <v>0.63</v>
      </c>
      <c r="PKM260">
        <v>0.63</v>
      </c>
      <c r="PKN260">
        <v>0.63</v>
      </c>
      <c r="PKO260">
        <v>0.63</v>
      </c>
      <c r="PKP260">
        <v>0.63</v>
      </c>
      <c r="PKQ260">
        <v>0.63</v>
      </c>
      <c r="PKR260">
        <v>0.63</v>
      </c>
      <c r="PKS260">
        <v>0.63</v>
      </c>
      <c r="PKT260">
        <v>0.63</v>
      </c>
      <c r="PKU260">
        <v>0.63</v>
      </c>
      <c r="PKV260">
        <v>0.63</v>
      </c>
      <c r="PKW260">
        <v>0.63</v>
      </c>
      <c r="PKX260">
        <v>0.63</v>
      </c>
      <c r="PKY260">
        <v>0.63</v>
      </c>
      <c r="PKZ260">
        <v>0.63</v>
      </c>
      <c r="PLA260">
        <v>0.63</v>
      </c>
      <c r="PLB260">
        <v>0.63</v>
      </c>
      <c r="PLC260">
        <v>0.63</v>
      </c>
      <c r="PLD260">
        <v>0.63</v>
      </c>
      <c r="PLE260">
        <v>0.63</v>
      </c>
      <c r="PLF260">
        <v>0.63</v>
      </c>
      <c r="PLG260">
        <v>0.63</v>
      </c>
      <c r="PLH260">
        <v>0.63</v>
      </c>
      <c r="PLI260">
        <v>0.63</v>
      </c>
      <c r="PLJ260">
        <v>0.63</v>
      </c>
      <c r="PLK260">
        <v>0.63</v>
      </c>
      <c r="PLL260">
        <v>0.63</v>
      </c>
      <c r="PLM260">
        <v>0.63</v>
      </c>
      <c r="PLN260">
        <v>0.63</v>
      </c>
      <c r="PLO260">
        <v>0.63</v>
      </c>
      <c r="PLP260">
        <v>0.63</v>
      </c>
      <c r="PLQ260">
        <v>0.63</v>
      </c>
      <c r="PLR260">
        <v>0.63</v>
      </c>
      <c r="PLS260">
        <v>0.63</v>
      </c>
      <c r="PLT260">
        <v>0.63</v>
      </c>
      <c r="PLU260">
        <v>0.63</v>
      </c>
      <c r="PLV260">
        <v>0.63</v>
      </c>
      <c r="PLW260">
        <v>0.63</v>
      </c>
      <c r="PLX260">
        <v>0.63</v>
      </c>
      <c r="PLY260">
        <v>0.63</v>
      </c>
      <c r="PLZ260">
        <v>0.63</v>
      </c>
      <c r="PMA260">
        <v>0.63</v>
      </c>
      <c r="PMB260">
        <v>0.63</v>
      </c>
      <c r="PMC260">
        <v>0.63</v>
      </c>
      <c r="PMD260">
        <v>0.63</v>
      </c>
      <c r="PME260">
        <v>0.63</v>
      </c>
      <c r="PMF260">
        <v>0.63</v>
      </c>
      <c r="PMG260">
        <v>0.63</v>
      </c>
      <c r="PMH260">
        <v>0.63</v>
      </c>
      <c r="PMI260">
        <v>0.63</v>
      </c>
      <c r="PMJ260">
        <v>0.63</v>
      </c>
      <c r="PMK260">
        <v>0.63</v>
      </c>
      <c r="PML260">
        <v>0.63</v>
      </c>
      <c r="PMM260">
        <v>0.63</v>
      </c>
      <c r="PMN260">
        <v>0.63</v>
      </c>
      <c r="PMO260">
        <v>0.63</v>
      </c>
      <c r="PMP260">
        <v>0.63</v>
      </c>
      <c r="PMQ260">
        <v>0.63</v>
      </c>
      <c r="PMR260">
        <v>0.63</v>
      </c>
      <c r="PMS260">
        <v>0.63</v>
      </c>
      <c r="PMT260">
        <v>0.63</v>
      </c>
      <c r="PMU260">
        <v>0.63</v>
      </c>
      <c r="PMV260">
        <v>0.63</v>
      </c>
      <c r="PMW260">
        <v>0.63</v>
      </c>
      <c r="PMX260">
        <v>0.63</v>
      </c>
      <c r="PMY260">
        <v>0.63</v>
      </c>
      <c r="PMZ260">
        <v>0.63</v>
      </c>
      <c r="PNA260">
        <v>0.63</v>
      </c>
      <c r="PNB260">
        <v>0.63</v>
      </c>
      <c r="PNC260">
        <v>0.63</v>
      </c>
      <c r="PND260">
        <v>0.63</v>
      </c>
      <c r="PNE260">
        <v>0.63</v>
      </c>
      <c r="PNF260">
        <v>0.63</v>
      </c>
      <c r="PNG260">
        <v>0.63</v>
      </c>
      <c r="PNH260">
        <v>0.63</v>
      </c>
      <c r="PNI260">
        <v>0.63</v>
      </c>
      <c r="PNJ260">
        <v>0.63</v>
      </c>
      <c r="PNK260">
        <v>0.63</v>
      </c>
      <c r="PNL260">
        <v>0.63</v>
      </c>
      <c r="PNM260">
        <v>0.63</v>
      </c>
      <c r="PNN260">
        <v>0.63</v>
      </c>
      <c r="PNO260">
        <v>0.63</v>
      </c>
      <c r="PNP260">
        <v>0.63</v>
      </c>
      <c r="PNQ260">
        <v>0.63</v>
      </c>
      <c r="PNR260">
        <v>0.63</v>
      </c>
      <c r="PNS260">
        <v>0.63</v>
      </c>
      <c r="PNT260">
        <v>0.63</v>
      </c>
      <c r="PNU260">
        <v>0.63</v>
      </c>
      <c r="PNV260">
        <v>0.63</v>
      </c>
      <c r="PNW260">
        <v>0.63</v>
      </c>
      <c r="PNX260">
        <v>0.63</v>
      </c>
      <c r="PNY260">
        <v>0.63</v>
      </c>
      <c r="PNZ260">
        <v>0.63</v>
      </c>
      <c r="POA260">
        <v>0.63</v>
      </c>
      <c r="POB260">
        <v>0.63</v>
      </c>
      <c r="POC260">
        <v>0.63</v>
      </c>
      <c r="POD260">
        <v>0.63</v>
      </c>
      <c r="POE260">
        <v>0.63</v>
      </c>
      <c r="POF260">
        <v>0.63</v>
      </c>
      <c r="POG260">
        <v>0.63</v>
      </c>
      <c r="POH260">
        <v>0.63</v>
      </c>
      <c r="POI260">
        <v>0.63</v>
      </c>
      <c r="POJ260">
        <v>0.63</v>
      </c>
      <c r="POK260">
        <v>0.63</v>
      </c>
      <c r="POL260">
        <v>0.63</v>
      </c>
      <c r="POM260">
        <v>0.63</v>
      </c>
      <c r="PON260">
        <v>0.63</v>
      </c>
      <c r="POO260">
        <v>0.63</v>
      </c>
      <c r="POP260">
        <v>0.63</v>
      </c>
      <c r="POQ260">
        <v>0.63</v>
      </c>
      <c r="POR260">
        <v>0.63</v>
      </c>
      <c r="POS260">
        <v>0.63</v>
      </c>
      <c r="POT260">
        <v>0.63</v>
      </c>
      <c r="POU260">
        <v>0.63</v>
      </c>
      <c r="POV260">
        <v>0.63</v>
      </c>
      <c r="POW260">
        <v>0.63</v>
      </c>
      <c r="POX260">
        <v>0.63</v>
      </c>
      <c r="POY260">
        <v>0.63</v>
      </c>
      <c r="POZ260">
        <v>0.63</v>
      </c>
      <c r="PPA260">
        <v>0.63</v>
      </c>
      <c r="PPB260">
        <v>0.63</v>
      </c>
      <c r="PPC260">
        <v>0.63</v>
      </c>
      <c r="PPD260">
        <v>0.63</v>
      </c>
      <c r="PPE260">
        <v>0.63</v>
      </c>
      <c r="PPF260">
        <v>0.63</v>
      </c>
      <c r="PPG260">
        <v>0.63</v>
      </c>
      <c r="PPH260">
        <v>0.63</v>
      </c>
      <c r="PPI260">
        <v>0.63</v>
      </c>
      <c r="PPJ260">
        <v>0.63</v>
      </c>
      <c r="PPK260">
        <v>0.63</v>
      </c>
      <c r="PPL260">
        <v>0.63</v>
      </c>
      <c r="PPM260">
        <v>0.63</v>
      </c>
      <c r="PPN260">
        <v>0.63</v>
      </c>
      <c r="PPO260">
        <v>0.63</v>
      </c>
      <c r="PPP260">
        <v>0.63</v>
      </c>
      <c r="PPQ260">
        <v>0.63</v>
      </c>
      <c r="PPR260">
        <v>0.63</v>
      </c>
      <c r="PPS260">
        <v>0.63</v>
      </c>
      <c r="PPT260">
        <v>0.63</v>
      </c>
      <c r="PPU260">
        <v>0.63</v>
      </c>
      <c r="PPV260">
        <v>0.63</v>
      </c>
      <c r="PPW260">
        <v>0.63</v>
      </c>
      <c r="PPX260">
        <v>0.63</v>
      </c>
      <c r="PPY260">
        <v>0.63</v>
      </c>
      <c r="PPZ260">
        <v>0.63</v>
      </c>
      <c r="PQA260">
        <v>0.63</v>
      </c>
      <c r="PQB260">
        <v>0.63</v>
      </c>
      <c r="PQC260">
        <v>0.63</v>
      </c>
      <c r="PQD260">
        <v>0.63</v>
      </c>
      <c r="PQE260">
        <v>0.63</v>
      </c>
      <c r="PQF260">
        <v>0.63</v>
      </c>
      <c r="PQG260">
        <v>0.63</v>
      </c>
      <c r="PQH260">
        <v>0.63</v>
      </c>
      <c r="PQI260">
        <v>0.63</v>
      </c>
      <c r="PQJ260">
        <v>0.63</v>
      </c>
      <c r="PQK260">
        <v>0.63</v>
      </c>
      <c r="PQL260">
        <v>0.63</v>
      </c>
      <c r="PQM260">
        <v>0.63</v>
      </c>
      <c r="PQN260">
        <v>0.63</v>
      </c>
      <c r="PQO260">
        <v>0.63</v>
      </c>
      <c r="PQP260">
        <v>0.63</v>
      </c>
      <c r="PQQ260">
        <v>0.63</v>
      </c>
      <c r="PQR260">
        <v>0.63</v>
      </c>
      <c r="PQS260">
        <v>0.63</v>
      </c>
      <c r="PQT260">
        <v>0.63</v>
      </c>
      <c r="PQU260">
        <v>0.63</v>
      </c>
      <c r="PQV260">
        <v>0.63</v>
      </c>
      <c r="PQW260">
        <v>0.63</v>
      </c>
      <c r="PQX260">
        <v>0.63</v>
      </c>
      <c r="PQY260">
        <v>0.63</v>
      </c>
      <c r="PQZ260">
        <v>0.63</v>
      </c>
      <c r="PRA260">
        <v>0.63</v>
      </c>
      <c r="PRB260">
        <v>0.63</v>
      </c>
      <c r="PRC260">
        <v>0.63</v>
      </c>
      <c r="PRD260">
        <v>0.63</v>
      </c>
      <c r="PRE260">
        <v>0.63</v>
      </c>
      <c r="PRF260">
        <v>0.63</v>
      </c>
      <c r="PRG260">
        <v>0.63</v>
      </c>
      <c r="PRH260">
        <v>0.63</v>
      </c>
      <c r="PRI260">
        <v>0.63</v>
      </c>
      <c r="PRJ260">
        <v>0.63</v>
      </c>
      <c r="PRK260">
        <v>0.63</v>
      </c>
      <c r="PRL260">
        <v>0.63</v>
      </c>
      <c r="PRM260">
        <v>0.63</v>
      </c>
      <c r="PRN260">
        <v>0.63</v>
      </c>
      <c r="PRO260">
        <v>0.63</v>
      </c>
      <c r="PRP260">
        <v>0.63</v>
      </c>
      <c r="PRQ260">
        <v>0.63</v>
      </c>
      <c r="PRR260">
        <v>0.63</v>
      </c>
      <c r="PRS260">
        <v>0.63</v>
      </c>
      <c r="PRT260">
        <v>0.63</v>
      </c>
      <c r="PRU260">
        <v>0.63</v>
      </c>
      <c r="PRV260">
        <v>0.63</v>
      </c>
      <c r="PRW260">
        <v>0.63</v>
      </c>
      <c r="PRX260">
        <v>0.63</v>
      </c>
      <c r="PRY260">
        <v>0.63</v>
      </c>
      <c r="PRZ260">
        <v>0.63</v>
      </c>
      <c r="PSA260">
        <v>0.63</v>
      </c>
      <c r="PSB260">
        <v>0.63</v>
      </c>
      <c r="PSC260">
        <v>0.63</v>
      </c>
      <c r="PSD260">
        <v>0.63</v>
      </c>
      <c r="PSE260">
        <v>0.63</v>
      </c>
      <c r="PSF260">
        <v>0.63</v>
      </c>
      <c r="PSG260">
        <v>0.63</v>
      </c>
      <c r="PSH260">
        <v>0.63</v>
      </c>
      <c r="PSI260">
        <v>0.63</v>
      </c>
      <c r="PSJ260">
        <v>0.63</v>
      </c>
      <c r="PSK260">
        <v>0.63</v>
      </c>
      <c r="PSL260">
        <v>0.63</v>
      </c>
      <c r="PSM260">
        <v>0.63</v>
      </c>
      <c r="PSN260">
        <v>0.63</v>
      </c>
      <c r="PSO260">
        <v>0.63</v>
      </c>
      <c r="PSP260">
        <v>0.63</v>
      </c>
      <c r="PSQ260">
        <v>0.63</v>
      </c>
      <c r="PSR260">
        <v>0.63</v>
      </c>
      <c r="PSS260">
        <v>0.63</v>
      </c>
      <c r="PST260">
        <v>0.63</v>
      </c>
      <c r="PSU260">
        <v>0.63</v>
      </c>
      <c r="PSV260">
        <v>0.63</v>
      </c>
      <c r="PSW260">
        <v>0.63</v>
      </c>
      <c r="PSX260">
        <v>0.63</v>
      </c>
      <c r="PSY260">
        <v>0.63</v>
      </c>
      <c r="PSZ260">
        <v>0.63</v>
      </c>
      <c r="PTA260">
        <v>0.63</v>
      </c>
      <c r="PTB260">
        <v>0.63</v>
      </c>
      <c r="PTC260">
        <v>0.63</v>
      </c>
      <c r="PTD260">
        <v>0.63</v>
      </c>
      <c r="PTE260">
        <v>0.63</v>
      </c>
      <c r="PTF260">
        <v>0.63</v>
      </c>
      <c r="PTG260">
        <v>0.63</v>
      </c>
      <c r="PTH260">
        <v>0.63</v>
      </c>
      <c r="PTI260">
        <v>0.63</v>
      </c>
      <c r="PTJ260">
        <v>0.63</v>
      </c>
      <c r="PTK260">
        <v>0.63</v>
      </c>
      <c r="PTL260">
        <v>0.63</v>
      </c>
      <c r="PTM260">
        <v>0.63</v>
      </c>
      <c r="PTN260">
        <v>0.63</v>
      </c>
      <c r="PTO260">
        <v>0.63</v>
      </c>
      <c r="PTP260">
        <v>0.63</v>
      </c>
      <c r="PTQ260">
        <v>0.63</v>
      </c>
      <c r="PTR260">
        <v>0.63</v>
      </c>
      <c r="PTS260">
        <v>0.63</v>
      </c>
      <c r="PTT260">
        <v>0.63</v>
      </c>
      <c r="PTU260">
        <v>0.63</v>
      </c>
      <c r="PTV260">
        <v>0.63</v>
      </c>
      <c r="PTW260">
        <v>0.63</v>
      </c>
      <c r="PTX260">
        <v>0.63</v>
      </c>
      <c r="PTY260">
        <v>0.63</v>
      </c>
      <c r="PTZ260">
        <v>0.63</v>
      </c>
      <c r="PUA260">
        <v>0.63</v>
      </c>
      <c r="PUB260">
        <v>0.63</v>
      </c>
      <c r="PUC260">
        <v>0.63</v>
      </c>
      <c r="PUD260">
        <v>0.63</v>
      </c>
      <c r="PUE260">
        <v>0.63</v>
      </c>
      <c r="PUF260">
        <v>0.63</v>
      </c>
      <c r="PUG260">
        <v>0.63</v>
      </c>
      <c r="PUH260">
        <v>0.63</v>
      </c>
      <c r="PUI260">
        <v>0.63</v>
      </c>
      <c r="PUJ260">
        <v>0.63</v>
      </c>
      <c r="PUK260">
        <v>0.63</v>
      </c>
      <c r="PUL260">
        <v>0.63</v>
      </c>
      <c r="PUM260">
        <v>0.63</v>
      </c>
      <c r="PUN260">
        <v>0.63</v>
      </c>
      <c r="PUO260">
        <v>0.63</v>
      </c>
      <c r="PUP260">
        <v>0.63</v>
      </c>
      <c r="PUQ260">
        <v>0.63</v>
      </c>
      <c r="PUR260">
        <v>0.63</v>
      </c>
      <c r="PUS260">
        <v>0.63</v>
      </c>
      <c r="PUT260">
        <v>0.63</v>
      </c>
      <c r="PUU260">
        <v>0.63</v>
      </c>
      <c r="PUV260">
        <v>0.63</v>
      </c>
      <c r="PUW260">
        <v>0.63</v>
      </c>
      <c r="PUX260">
        <v>0.63</v>
      </c>
      <c r="PUY260">
        <v>0.63</v>
      </c>
      <c r="PUZ260">
        <v>0.63</v>
      </c>
      <c r="PVA260">
        <v>0.63</v>
      </c>
      <c r="PVB260">
        <v>0.63</v>
      </c>
      <c r="PVC260">
        <v>0.63</v>
      </c>
      <c r="PVD260">
        <v>0.63</v>
      </c>
      <c r="PVE260">
        <v>0.63</v>
      </c>
      <c r="PVF260">
        <v>0.63</v>
      </c>
      <c r="PVG260">
        <v>0.63</v>
      </c>
      <c r="PVH260">
        <v>0.63</v>
      </c>
      <c r="PVI260">
        <v>0.63</v>
      </c>
      <c r="PVJ260">
        <v>0.63</v>
      </c>
      <c r="PVK260">
        <v>0.63</v>
      </c>
      <c r="PVL260">
        <v>0.63</v>
      </c>
      <c r="PVM260">
        <v>0.63</v>
      </c>
      <c r="PVN260">
        <v>0.63</v>
      </c>
      <c r="PVO260">
        <v>0.63</v>
      </c>
      <c r="PVP260">
        <v>0.63</v>
      </c>
      <c r="PVQ260">
        <v>0.63</v>
      </c>
      <c r="PVR260">
        <v>0.63</v>
      </c>
      <c r="PVS260">
        <v>0.63</v>
      </c>
      <c r="PVT260">
        <v>0.63</v>
      </c>
      <c r="PVU260">
        <v>0.63</v>
      </c>
      <c r="PVV260">
        <v>0.63</v>
      </c>
      <c r="PVW260">
        <v>0.63</v>
      </c>
      <c r="PVX260">
        <v>0.63</v>
      </c>
      <c r="PVY260">
        <v>0.63</v>
      </c>
      <c r="PVZ260">
        <v>0.63</v>
      </c>
      <c r="PWA260">
        <v>0.63</v>
      </c>
      <c r="PWB260">
        <v>0.63</v>
      </c>
      <c r="PWC260">
        <v>0.63</v>
      </c>
      <c r="PWD260">
        <v>0.63</v>
      </c>
      <c r="PWE260">
        <v>0.63</v>
      </c>
      <c r="PWF260">
        <v>0.63</v>
      </c>
      <c r="PWG260">
        <v>0.63</v>
      </c>
      <c r="PWH260">
        <v>0.63</v>
      </c>
      <c r="PWI260">
        <v>0.63</v>
      </c>
      <c r="PWJ260">
        <v>0.63</v>
      </c>
      <c r="PWK260">
        <v>0.63</v>
      </c>
      <c r="PWL260">
        <v>0.63</v>
      </c>
      <c r="PWM260">
        <v>0.63</v>
      </c>
      <c r="PWN260">
        <v>0.63</v>
      </c>
      <c r="PWO260">
        <v>0.63</v>
      </c>
      <c r="PWP260">
        <v>0.63</v>
      </c>
      <c r="PWQ260">
        <v>0.63</v>
      </c>
      <c r="PWR260">
        <v>0.63</v>
      </c>
      <c r="PWS260">
        <v>0.63</v>
      </c>
      <c r="PWT260">
        <v>0.63</v>
      </c>
      <c r="PWU260">
        <v>0.63</v>
      </c>
      <c r="PWV260">
        <v>0.63</v>
      </c>
      <c r="PWW260">
        <v>0.63</v>
      </c>
      <c r="PWX260">
        <v>0.63</v>
      </c>
      <c r="PWY260">
        <v>0.63</v>
      </c>
      <c r="PWZ260">
        <v>0.63</v>
      </c>
      <c r="PXA260">
        <v>0.63</v>
      </c>
      <c r="PXB260">
        <v>0.63</v>
      </c>
      <c r="PXC260">
        <v>0.63</v>
      </c>
      <c r="PXD260">
        <v>0.63</v>
      </c>
      <c r="PXE260">
        <v>0.63</v>
      </c>
      <c r="PXF260">
        <v>0.63</v>
      </c>
      <c r="PXG260">
        <v>0.63</v>
      </c>
      <c r="PXH260">
        <v>0.63</v>
      </c>
      <c r="PXI260">
        <v>0.63</v>
      </c>
      <c r="PXJ260">
        <v>0.63</v>
      </c>
      <c r="PXK260">
        <v>0.63</v>
      </c>
      <c r="PXL260">
        <v>0.63</v>
      </c>
      <c r="PXM260">
        <v>0.63</v>
      </c>
      <c r="PXN260">
        <v>0.63</v>
      </c>
      <c r="PXO260">
        <v>0.63</v>
      </c>
      <c r="PXP260">
        <v>0.63</v>
      </c>
      <c r="PXQ260">
        <v>0.63</v>
      </c>
      <c r="PXR260">
        <v>0.63</v>
      </c>
      <c r="PXS260">
        <v>0.63</v>
      </c>
      <c r="PXT260">
        <v>0.63</v>
      </c>
      <c r="PXU260">
        <v>0.63</v>
      </c>
      <c r="PXV260">
        <v>0.63</v>
      </c>
      <c r="PXW260">
        <v>0.63</v>
      </c>
      <c r="PXX260">
        <v>0.63</v>
      </c>
      <c r="PXY260">
        <v>0.63</v>
      </c>
      <c r="PXZ260">
        <v>0.63</v>
      </c>
      <c r="PYA260">
        <v>0.63</v>
      </c>
      <c r="PYB260">
        <v>0.63</v>
      </c>
      <c r="PYC260">
        <v>0.63</v>
      </c>
      <c r="PYD260">
        <v>0.63</v>
      </c>
      <c r="PYE260">
        <v>0.63</v>
      </c>
      <c r="PYF260">
        <v>0.63</v>
      </c>
      <c r="PYG260">
        <v>0.63</v>
      </c>
      <c r="PYH260">
        <v>0.63</v>
      </c>
      <c r="PYI260">
        <v>0.63</v>
      </c>
      <c r="PYJ260">
        <v>0.63</v>
      </c>
      <c r="PYK260">
        <v>0.63</v>
      </c>
      <c r="PYL260">
        <v>0.63</v>
      </c>
      <c r="PYM260">
        <v>0.63</v>
      </c>
      <c r="PYN260">
        <v>0.63</v>
      </c>
      <c r="PYO260">
        <v>0.63</v>
      </c>
      <c r="PYP260">
        <v>0.63</v>
      </c>
      <c r="PYQ260">
        <v>0.63</v>
      </c>
      <c r="PYR260">
        <v>0.63</v>
      </c>
      <c r="PYS260">
        <v>0.63</v>
      </c>
      <c r="PYT260">
        <v>0.63</v>
      </c>
      <c r="PYU260">
        <v>0.63</v>
      </c>
      <c r="PYV260">
        <v>0.63</v>
      </c>
      <c r="PYW260">
        <v>0.63</v>
      </c>
      <c r="PYX260">
        <v>0.63</v>
      </c>
      <c r="PYY260">
        <v>0.63</v>
      </c>
      <c r="PYZ260">
        <v>0.63</v>
      </c>
      <c r="PZA260">
        <v>0.63</v>
      </c>
      <c r="PZB260">
        <v>0.63</v>
      </c>
      <c r="PZC260">
        <v>0.63</v>
      </c>
      <c r="PZD260">
        <v>0.63</v>
      </c>
      <c r="PZE260">
        <v>0.63</v>
      </c>
      <c r="PZF260">
        <v>0.63</v>
      </c>
      <c r="PZG260">
        <v>0.63</v>
      </c>
      <c r="PZH260">
        <v>0.63</v>
      </c>
      <c r="PZI260">
        <v>0.63</v>
      </c>
      <c r="PZJ260">
        <v>0.63</v>
      </c>
      <c r="PZK260">
        <v>0.63</v>
      </c>
      <c r="PZL260">
        <v>0.63</v>
      </c>
      <c r="PZM260">
        <v>0.63</v>
      </c>
      <c r="PZN260">
        <v>0.63</v>
      </c>
      <c r="PZO260">
        <v>0.63</v>
      </c>
      <c r="PZP260">
        <v>0.63</v>
      </c>
      <c r="PZQ260">
        <v>0.63</v>
      </c>
      <c r="PZR260">
        <v>0.63</v>
      </c>
      <c r="PZS260">
        <v>0.63</v>
      </c>
      <c r="PZT260">
        <v>0.63</v>
      </c>
      <c r="PZU260">
        <v>0.63</v>
      </c>
      <c r="PZV260">
        <v>0.63</v>
      </c>
      <c r="PZW260">
        <v>0.63</v>
      </c>
      <c r="PZX260">
        <v>0.63</v>
      </c>
      <c r="PZY260">
        <v>0.63</v>
      </c>
      <c r="PZZ260">
        <v>0.63</v>
      </c>
      <c r="QAA260">
        <v>0.63</v>
      </c>
      <c r="QAB260">
        <v>0.63</v>
      </c>
      <c r="QAC260">
        <v>0.63</v>
      </c>
      <c r="QAD260">
        <v>0.63</v>
      </c>
      <c r="QAE260">
        <v>0.63</v>
      </c>
      <c r="QAF260">
        <v>0.63</v>
      </c>
      <c r="QAG260">
        <v>0.63</v>
      </c>
      <c r="QAH260">
        <v>0.63</v>
      </c>
      <c r="QAI260">
        <v>0.63</v>
      </c>
      <c r="QAJ260">
        <v>0.63</v>
      </c>
      <c r="QAK260">
        <v>0.63</v>
      </c>
      <c r="QAL260">
        <v>0.63</v>
      </c>
      <c r="QAM260">
        <v>0.63</v>
      </c>
      <c r="QAN260">
        <v>0.63</v>
      </c>
      <c r="QAO260">
        <v>0.63</v>
      </c>
      <c r="QAP260">
        <v>0.63</v>
      </c>
      <c r="QAQ260">
        <v>0.63</v>
      </c>
      <c r="QAR260">
        <v>0.63</v>
      </c>
      <c r="QAS260">
        <v>0.63</v>
      </c>
      <c r="QAT260">
        <v>0.63</v>
      </c>
      <c r="QAU260">
        <v>0.63</v>
      </c>
      <c r="QAV260">
        <v>0.63</v>
      </c>
      <c r="QAW260">
        <v>0.63</v>
      </c>
      <c r="QAX260">
        <v>0.63</v>
      </c>
      <c r="QAY260">
        <v>0.63</v>
      </c>
      <c r="QAZ260">
        <v>0.63</v>
      </c>
      <c r="QBA260">
        <v>0.63</v>
      </c>
      <c r="QBB260">
        <v>0.63</v>
      </c>
      <c r="QBC260">
        <v>0.63</v>
      </c>
      <c r="QBD260">
        <v>0.63</v>
      </c>
      <c r="QBE260">
        <v>0.63</v>
      </c>
      <c r="QBF260">
        <v>0.63</v>
      </c>
      <c r="QBG260">
        <v>0.63</v>
      </c>
      <c r="QBH260">
        <v>0.63</v>
      </c>
      <c r="QBI260">
        <v>0.63</v>
      </c>
      <c r="QBJ260">
        <v>0.63</v>
      </c>
      <c r="QBK260">
        <v>0.63</v>
      </c>
      <c r="QBL260">
        <v>0.63</v>
      </c>
      <c r="QBM260">
        <v>0.63</v>
      </c>
      <c r="QBN260">
        <v>0.63</v>
      </c>
      <c r="QBO260">
        <v>0.63</v>
      </c>
      <c r="QBP260">
        <v>0.63</v>
      </c>
      <c r="QBQ260">
        <v>0.63</v>
      </c>
      <c r="QBR260">
        <v>0.63</v>
      </c>
      <c r="QBS260">
        <v>0.63</v>
      </c>
      <c r="QBT260">
        <v>0.63</v>
      </c>
      <c r="QBU260">
        <v>0.63</v>
      </c>
      <c r="QBV260">
        <v>0.63</v>
      </c>
      <c r="QBW260">
        <v>0.63</v>
      </c>
      <c r="QBX260">
        <v>0.63</v>
      </c>
      <c r="QBY260">
        <v>0.63</v>
      </c>
      <c r="QBZ260">
        <v>0.63</v>
      </c>
      <c r="QCA260">
        <v>0.63</v>
      </c>
      <c r="QCB260">
        <v>0.63</v>
      </c>
      <c r="QCC260">
        <v>0.63</v>
      </c>
      <c r="QCD260">
        <v>0.63</v>
      </c>
      <c r="QCE260">
        <v>0.63</v>
      </c>
      <c r="QCF260">
        <v>0.63</v>
      </c>
      <c r="QCG260">
        <v>0.63</v>
      </c>
      <c r="QCH260">
        <v>0.63</v>
      </c>
      <c r="QCI260">
        <v>0.63</v>
      </c>
      <c r="QCJ260">
        <v>0.63</v>
      </c>
      <c r="QCK260">
        <v>0.63</v>
      </c>
      <c r="QCL260">
        <v>0.63</v>
      </c>
      <c r="QCM260">
        <v>0.63</v>
      </c>
      <c r="QCN260">
        <v>0.63</v>
      </c>
      <c r="QCO260">
        <v>0.63</v>
      </c>
      <c r="QCP260">
        <v>0.63</v>
      </c>
      <c r="QCQ260">
        <v>0.63</v>
      </c>
      <c r="QCR260">
        <v>0.63</v>
      </c>
      <c r="QCS260">
        <v>0.63</v>
      </c>
      <c r="QCT260">
        <v>0.63</v>
      </c>
      <c r="QCU260">
        <v>0.63</v>
      </c>
      <c r="QCV260">
        <v>0.63</v>
      </c>
      <c r="QCW260">
        <v>0.63</v>
      </c>
      <c r="QCX260">
        <v>0.63</v>
      </c>
      <c r="QCY260">
        <v>0.63</v>
      </c>
      <c r="QCZ260">
        <v>0.63</v>
      </c>
      <c r="QDA260">
        <v>0.63</v>
      </c>
      <c r="QDB260">
        <v>0.63</v>
      </c>
      <c r="QDC260">
        <v>0.63</v>
      </c>
      <c r="QDD260">
        <v>0.63</v>
      </c>
      <c r="QDE260">
        <v>0.63</v>
      </c>
      <c r="QDF260">
        <v>0.63</v>
      </c>
      <c r="QDG260">
        <v>0.63</v>
      </c>
      <c r="QDH260">
        <v>0.63</v>
      </c>
      <c r="QDI260">
        <v>0.63</v>
      </c>
      <c r="QDJ260">
        <v>0.63</v>
      </c>
      <c r="QDK260">
        <v>0.63</v>
      </c>
      <c r="QDL260">
        <v>0.63</v>
      </c>
      <c r="QDM260">
        <v>0.63</v>
      </c>
      <c r="QDN260">
        <v>0.63</v>
      </c>
      <c r="QDO260">
        <v>0.63</v>
      </c>
      <c r="QDP260">
        <v>0.63</v>
      </c>
      <c r="QDQ260">
        <v>0.63</v>
      </c>
      <c r="QDR260">
        <v>0.63</v>
      </c>
      <c r="QDS260">
        <v>0.63</v>
      </c>
      <c r="QDT260">
        <v>0.63</v>
      </c>
      <c r="QDU260">
        <v>0.63</v>
      </c>
      <c r="QDV260">
        <v>0.63</v>
      </c>
      <c r="QDW260">
        <v>0.63</v>
      </c>
      <c r="QDX260">
        <v>0.63</v>
      </c>
      <c r="QDY260">
        <v>0.63</v>
      </c>
      <c r="QDZ260">
        <v>0.63</v>
      </c>
      <c r="QEA260">
        <v>0.63</v>
      </c>
      <c r="QEB260">
        <v>0.63</v>
      </c>
      <c r="QEC260">
        <v>0.63</v>
      </c>
      <c r="QED260">
        <v>0.63</v>
      </c>
      <c r="QEE260">
        <v>0.63</v>
      </c>
      <c r="QEF260">
        <v>0.63</v>
      </c>
      <c r="QEG260">
        <v>0.63</v>
      </c>
      <c r="QEH260">
        <v>0.63</v>
      </c>
      <c r="QEI260">
        <v>0.63</v>
      </c>
      <c r="QEJ260">
        <v>0.63</v>
      </c>
      <c r="QEK260">
        <v>0.63</v>
      </c>
      <c r="QEL260">
        <v>0.63</v>
      </c>
      <c r="QEM260">
        <v>0.63</v>
      </c>
      <c r="QEN260">
        <v>0.63</v>
      </c>
      <c r="QEO260">
        <v>0.63</v>
      </c>
      <c r="QEP260">
        <v>0.63</v>
      </c>
      <c r="QEQ260">
        <v>0.63</v>
      </c>
      <c r="QER260">
        <v>0.63</v>
      </c>
      <c r="QES260">
        <v>0.63</v>
      </c>
      <c r="QET260">
        <v>0.63</v>
      </c>
      <c r="QEU260">
        <v>0.63</v>
      </c>
      <c r="QEV260">
        <v>0.63</v>
      </c>
      <c r="QEW260">
        <v>0.63</v>
      </c>
      <c r="QEX260">
        <v>0.63</v>
      </c>
      <c r="QEY260">
        <v>0.63</v>
      </c>
      <c r="QEZ260">
        <v>0.63</v>
      </c>
      <c r="QFA260">
        <v>0.63</v>
      </c>
      <c r="QFB260">
        <v>0.63</v>
      </c>
      <c r="QFC260">
        <v>0.63</v>
      </c>
      <c r="QFD260">
        <v>0.63</v>
      </c>
      <c r="QFE260">
        <v>0.63</v>
      </c>
      <c r="QFF260">
        <v>0.63</v>
      </c>
      <c r="QFG260">
        <v>0.63</v>
      </c>
      <c r="QFH260">
        <v>0.63</v>
      </c>
      <c r="QFI260">
        <v>0.63</v>
      </c>
      <c r="QFJ260">
        <v>0.63</v>
      </c>
      <c r="QFK260">
        <v>0.63</v>
      </c>
      <c r="QFL260">
        <v>0.63</v>
      </c>
      <c r="QFM260">
        <v>0.63</v>
      </c>
      <c r="QFN260">
        <v>0.63</v>
      </c>
      <c r="QFO260">
        <v>0.63</v>
      </c>
      <c r="QFP260">
        <v>0.63</v>
      </c>
      <c r="QFQ260">
        <v>0.63</v>
      </c>
      <c r="QFR260">
        <v>0.63</v>
      </c>
      <c r="QFS260">
        <v>0.63</v>
      </c>
      <c r="QFT260">
        <v>0.63</v>
      </c>
      <c r="QFU260">
        <v>0.63</v>
      </c>
      <c r="QFV260">
        <v>0.63</v>
      </c>
      <c r="QFW260">
        <v>0.63</v>
      </c>
      <c r="QFX260">
        <v>0.63</v>
      </c>
      <c r="QFY260">
        <v>0.63</v>
      </c>
      <c r="QFZ260">
        <v>0.63</v>
      </c>
      <c r="QGA260">
        <v>0.63</v>
      </c>
      <c r="QGB260">
        <v>0.63</v>
      </c>
      <c r="QGC260">
        <v>0.63</v>
      </c>
      <c r="QGD260">
        <v>0.63</v>
      </c>
      <c r="QGE260">
        <v>0.63</v>
      </c>
      <c r="QGF260">
        <v>0.63</v>
      </c>
      <c r="QGG260">
        <v>0.63</v>
      </c>
      <c r="QGH260">
        <v>0.63</v>
      </c>
      <c r="QGI260">
        <v>0.63</v>
      </c>
      <c r="QGJ260">
        <v>0.63</v>
      </c>
      <c r="QGK260">
        <v>0.63</v>
      </c>
      <c r="QGL260">
        <v>0.63</v>
      </c>
      <c r="QGM260">
        <v>0.63</v>
      </c>
      <c r="QGN260">
        <v>0.63</v>
      </c>
      <c r="QGO260">
        <v>0.63</v>
      </c>
      <c r="QGP260">
        <v>0.63</v>
      </c>
      <c r="QGQ260">
        <v>0.63</v>
      </c>
      <c r="QGR260">
        <v>0.63</v>
      </c>
      <c r="QGS260">
        <v>0.63</v>
      </c>
      <c r="QGT260">
        <v>0.63</v>
      </c>
      <c r="QGU260">
        <v>0.63</v>
      </c>
      <c r="QGV260">
        <v>0.63</v>
      </c>
      <c r="QGW260">
        <v>0.63</v>
      </c>
      <c r="QGX260">
        <v>0.63</v>
      </c>
      <c r="QGY260">
        <v>0.63</v>
      </c>
      <c r="QGZ260">
        <v>0.63</v>
      </c>
      <c r="QHA260">
        <v>0.63</v>
      </c>
      <c r="QHB260">
        <v>0.63</v>
      </c>
      <c r="QHC260">
        <v>0.63</v>
      </c>
      <c r="QHD260">
        <v>0.63</v>
      </c>
      <c r="QHE260">
        <v>0.63</v>
      </c>
      <c r="QHF260">
        <v>0.63</v>
      </c>
      <c r="QHG260">
        <v>0.63</v>
      </c>
      <c r="QHH260">
        <v>0.63</v>
      </c>
      <c r="QHI260">
        <v>0.63</v>
      </c>
      <c r="QHJ260">
        <v>0.63</v>
      </c>
      <c r="QHK260">
        <v>0.63</v>
      </c>
      <c r="QHL260">
        <v>0.63</v>
      </c>
      <c r="QHM260">
        <v>0.63</v>
      </c>
      <c r="QHN260">
        <v>0.63</v>
      </c>
      <c r="QHO260">
        <v>0.63</v>
      </c>
      <c r="QHP260">
        <v>0.63</v>
      </c>
      <c r="QHQ260">
        <v>0.63</v>
      </c>
      <c r="QHR260">
        <v>0.63</v>
      </c>
      <c r="QHS260">
        <v>0.63</v>
      </c>
      <c r="QHT260">
        <v>0.63</v>
      </c>
      <c r="QHU260">
        <v>0.63</v>
      </c>
      <c r="QHV260">
        <v>0.63</v>
      </c>
      <c r="QHW260">
        <v>0.63</v>
      </c>
      <c r="QHX260">
        <v>0.63</v>
      </c>
      <c r="QHY260">
        <v>0.63</v>
      </c>
      <c r="QHZ260">
        <v>0.63</v>
      </c>
      <c r="QIA260">
        <v>0.63</v>
      </c>
      <c r="QIB260">
        <v>0.63</v>
      </c>
      <c r="QIC260">
        <v>0.63</v>
      </c>
      <c r="QID260">
        <v>0.63</v>
      </c>
      <c r="QIE260">
        <v>0.63</v>
      </c>
      <c r="QIF260">
        <v>0.63</v>
      </c>
      <c r="QIG260">
        <v>0.63</v>
      </c>
      <c r="QIH260">
        <v>0.63</v>
      </c>
      <c r="QII260">
        <v>0.63</v>
      </c>
      <c r="QIJ260">
        <v>0.63</v>
      </c>
      <c r="QIK260">
        <v>0.63</v>
      </c>
      <c r="QIL260">
        <v>0.63</v>
      </c>
      <c r="QIM260">
        <v>0.63</v>
      </c>
      <c r="QIN260">
        <v>0.63</v>
      </c>
      <c r="QIO260">
        <v>0.63</v>
      </c>
      <c r="QIP260">
        <v>0.63</v>
      </c>
      <c r="QIQ260">
        <v>0.63</v>
      </c>
      <c r="QIR260">
        <v>0.63</v>
      </c>
      <c r="QIS260">
        <v>0.63</v>
      </c>
      <c r="QIT260">
        <v>0.63</v>
      </c>
      <c r="QIU260">
        <v>0.63</v>
      </c>
      <c r="QIV260">
        <v>0.63</v>
      </c>
      <c r="QIW260">
        <v>0.63</v>
      </c>
      <c r="QIX260">
        <v>0.63</v>
      </c>
      <c r="QIY260">
        <v>0.63</v>
      </c>
      <c r="QIZ260">
        <v>0.63</v>
      </c>
      <c r="QJA260">
        <v>0.63</v>
      </c>
      <c r="QJB260">
        <v>0.63</v>
      </c>
      <c r="QJC260">
        <v>0.63</v>
      </c>
      <c r="QJD260">
        <v>0.63</v>
      </c>
      <c r="QJE260">
        <v>0.63</v>
      </c>
      <c r="QJF260">
        <v>0.63</v>
      </c>
      <c r="QJG260">
        <v>0.63</v>
      </c>
      <c r="QJH260">
        <v>0.63</v>
      </c>
      <c r="QJI260">
        <v>0.63</v>
      </c>
      <c r="QJJ260">
        <v>0.63</v>
      </c>
      <c r="QJK260">
        <v>0.63</v>
      </c>
      <c r="QJL260">
        <v>0.63</v>
      </c>
      <c r="QJM260">
        <v>0.63</v>
      </c>
      <c r="QJN260">
        <v>0.63</v>
      </c>
      <c r="QJO260">
        <v>0.63</v>
      </c>
      <c r="QJP260">
        <v>0.63</v>
      </c>
      <c r="QJQ260">
        <v>0.63</v>
      </c>
      <c r="QJR260">
        <v>0.63</v>
      </c>
      <c r="QJS260">
        <v>0.63</v>
      </c>
      <c r="QJT260">
        <v>0.63</v>
      </c>
      <c r="QJU260">
        <v>0.63</v>
      </c>
      <c r="QJV260">
        <v>0.63</v>
      </c>
      <c r="QJW260">
        <v>0.63</v>
      </c>
      <c r="QJX260">
        <v>0.63</v>
      </c>
      <c r="QJY260">
        <v>0.63</v>
      </c>
      <c r="QJZ260">
        <v>0.63</v>
      </c>
      <c r="QKA260">
        <v>0.63</v>
      </c>
      <c r="QKB260">
        <v>0.63</v>
      </c>
      <c r="QKC260">
        <v>0.63</v>
      </c>
      <c r="QKD260">
        <v>0.63</v>
      </c>
      <c r="QKE260">
        <v>0.63</v>
      </c>
      <c r="QKF260">
        <v>0.63</v>
      </c>
      <c r="QKG260">
        <v>0.63</v>
      </c>
      <c r="QKH260">
        <v>0.63</v>
      </c>
      <c r="QKI260">
        <v>0.63</v>
      </c>
      <c r="QKJ260">
        <v>0.63</v>
      </c>
      <c r="QKK260">
        <v>0.63</v>
      </c>
      <c r="QKL260">
        <v>0.63</v>
      </c>
      <c r="QKM260">
        <v>0.63</v>
      </c>
      <c r="QKN260">
        <v>0.63</v>
      </c>
      <c r="QKO260">
        <v>0.63</v>
      </c>
      <c r="QKP260">
        <v>0.63</v>
      </c>
      <c r="QKQ260">
        <v>0.63</v>
      </c>
      <c r="QKR260">
        <v>0.63</v>
      </c>
      <c r="QKS260">
        <v>0.63</v>
      </c>
      <c r="QKT260">
        <v>0.63</v>
      </c>
      <c r="QKU260">
        <v>0.63</v>
      </c>
      <c r="QKV260">
        <v>0.63</v>
      </c>
      <c r="QKW260">
        <v>0.63</v>
      </c>
      <c r="QKX260">
        <v>0.63</v>
      </c>
      <c r="QKY260">
        <v>0.63</v>
      </c>
      <c r="QKZ260">
        <v>0.63</v>
      </c>
      <c r="QLA260">
        <v>0.63</v>
      </c>
      <c r="QLB260">
        <v>0.63</v>
      </c>
      <c r="QLC260">
        <v>0.63</v>
      </c>
      <c r="QLD260">
        <v>0.63</v>
      </c>
      <c r="QLE260">
        <v>0.63</v>
      </c>
      <c r="QLF260">
        <v>0.63</v>
      </c>
      <c r="QLG260">
        <v>0.63</v>
      </c>
      <c r="QLH260">
        <v>0.63</v>
      </c>
      <c r="QLI260">
        <v>0.63</v>
      </c>
      <c r="QLJ260">
        <v>0.63</v>
      </c>
      <c r="QLK260">
        <v>0.63</v>
      </c>
      <c r="QLL260">
        <v>0.63</v>
      </c>
      <c r="QLM260">
        <v>0.63</v>
      </c>
      <c r="QLN260">
        <v>0.63</v>
      </c>
      <c r="QLO260">
        <v>0.63</v>
      </c>
      <c r="QLP260">
        <v>0.63</v>
      </c>
      <c r="QLQ260">
        <v>0.63</v>
      </c>
      <c r="QLR260">
        <v>0.63</v>
      </c>
      <c r="QLS260">
        <v>0.63</v>
      </c>
      <c r="QLT260">
        <v>0.63</v>
      </c>
      <c r="QLU260">
        <v>0.63</v>
      </c>
      <c r="QLV260">
        <v>0.63</v>
      </c>
      <c r="QLW260">
        <v>0.63</v>
      </c>
      <c r="QLX260">
        <v>0.63</v>
      </c>
      <c r="QLY260">
        <v>0.63</v>
      </c>
      <c r="QLZ260">
        <v>0.63</v>
      </c>
      <c r="QMA260">
        <v>0.63</v>
      </c>
      <c r="QMB260">
        <v>0.63</v>
      </c>
      <c r="QMC260">
        <v>0.63</v>
      </c>
      <c r="QMD260">
        <v>0.63</v>
      </c>
      <c r="QME260">
        <v>0.63</v>
      </c>
      <c r="QMF260">
        <v>0.63</v>
      </c>
      <c r="QMG260">
        <v>0.63</v>
      </c>
      <c r="QMH260">
        <v>0.63</v>
      </c>
      <c r="QMI260">
        <v>0.63</v>
      </c>
      <c r="QMJ260">
        <v>0.63</v>
      </c>
      <c r="QMK260">
        <v>0.63</v>
      </c>
      <c r="QML260">
        <v>0.63</v>
      </c>
      <c r="QMM260">
        <v>0.63</v>
      </c>
      <c r="QMN260">
        <v>0.63</v>
      </c>
      <c r="QMO260">
        <v>0.63</v>
      </c>
      <c r="QMP260">
        <v>0.63</v>
      </c>
      <c r="QMQ260">
        <v>0.63</v>
      </c>
      <c r="QMR260">
        <v>0.63</v>
      </c>
      <c r="QMS260">
        <v>0.63</v>
      </c>
      <c r="QMT260">
        <v>0.63</v>
      </c>
      <c r="QMU260">
        <v>0.63</v>
      </c>
      <c r="QMV260">
        <v>0.63</v>
      </c>
      <c r="QMW260">
        <v>0.63</v>
      </c>
      <c r="QMX260">
        <v>0.63</v>
      </c>
      <c r="QMY260">
        <v>0.63</v>
      </c>
      <c r="QMZ260">
        <v>0.63</v>
      </c>
      <c r="QNA260">
        <v>0.63</v>
      </c>
      <c r="QNB260">
        <v>0.63</v>
      </c>
      <c r="QNC260">
        <v>0.63</v>
      </c>
      <c r="QND260">
        <v>0.63</v>
      </c>
      <c r="QNE260">
        <v>0.63</v>
      </c>
      <c r="QNF260">
        <v>0.63</v>
      </c>
      <c r="QNG260">
        <v>0.63</v>
      </c>
      <c r="QNH260">
        <v>0.63</v>
      </c>
      <c r="QNI260">
        <v>0.63</v>
      </c>
      <c r="QNJ260">
        <v>0.63</v>
      </c>
      <c r="QNK260">
        <v>0.63</v>
      </c>
      <c r="QNL260">
        <v>0.63</v>
      </c>
      <c r="QNM260">
        <v>0.63</v>
      </c>
      <c r="QNN260">
        <v>0.63</v>
      </c>
      <c r="QNO260">
        <v>0.63</v>
      </c>
      <c r="QNP260">
        <v>0.63</v>
      </c>
      <c r="QNQ260">
        <v>0.63</v>
      </c>
      <c r="QNR260">
        <v>0.63</v>
      </c>
      <c r="QNS260">
        <v>0.63</v>
      </c>
      <c r="QNT260">
        <v>0.63</v>
      </c>
      <c r="QNU260">
        <v>0.63</v>
      </c>
      <c r="QNV260">
        <v>0.63</v>
      </c>
      <c r="QNW260">
        <v>0.63</v>
      </c>
      <c r="QNX260">
        <v>0.63</v>
      </c>
      <c r="QNY260">
        <v>0.63</v>
      </c>
      <c r="QNZ260">
        <v>0.63</v>
      </c>
      <c r="QOA260">
        <v>0.63</v>
      </c>
      <c r="QOB260">
        <v>0.63</v>
      </c>
      <c r="QOC260">
        <v>0.63</v>
      </c>
      <c r="QOD260">
        <v>0.63</v>
      </c>
      <c r="QOE260">
        <v>0.63</v>
      </c>
      <c r="QOF260">
        <v>0.63</v>
      </c>
      <c r="QOG260">
        <v>0.63</v>
      </c>
      <c r="QOH260">
        <v>0.63</v>
      </c>
      <c r="QOI260">
        <v>0.63</v>
      </c>
      <c r="QOJ260">
        <v>0.63</v>
      </c>
      <c r="QOK260">
        <v>0.63</v>
      </c>
      <c r="QOL260">
        <v>0.63</v>
      </c>
      <c r="QOM260">
        <v>0.63</v>
      </c>
      <c r="QON260">
        <v>0.63</v>
      </c>
      <c r="QOO260">
        <v>0.63</v>
      </c>
      <c r="QOP260">
        <v>0.63</v>
      </c>
      <c r="QOQ260">
        <v>0.63</v>
      </c>
      <c r="QOR260">
        <v>0.63</v>
      </c>
      <c r="QOS260">
        <v>0.63</v>
      </c>
      <c r="QOT260">
        <v>0.63</v>
      </c>
      <c r="QOU260">
        <v>0.63</v>
      </c>
      <c r="QOV260">
        <v>0.63</v>
      </c>
      <c r="QOW260">
        <v>0.63</v>
      </c>
      <c r="QOX260">
        <v>0.63</v>
      </c>
      <c r="QOY260">
        <v>0.63</v>
      </c>
      <c r="QOZ260">
        <v>0.63</v>
      </c>
      <c r="QPA260">
        <v>0.63</v>
      </c>
      <c r="QPB260">
        <v>0.63</v>
      </c>
      <c r="QPC260">
        <v>0.63</v>
      </c>
      <c r="QPD260">
        <v>0.63</v>
      </c>
      <c r="QPE260">
        <v>0.63</v>
      </c>
      <c r="QPF260">
        <v>0.63</v>
      </c>
      <c r="QPG260">
        <v>0.63</v>
      </c>
      <c r="QPH260">
        <v>0.63</v>
      </c>
      <c r="QPI260">
        <v>0.63</v>
      </c>
      <c r="QPJ260">
        <v>0.63</v>
      </c>
      <c r="QPK260">
        <v>0.63</v>
      </c>
      <c r="QPL260">
        <v>0.63</v>
      </c>
      <c r="QPM260">
        <v>0.63</v>
      </c>
      <c r="QPN260">
        <v>0.63</v>
      </c>
      <c r="QPO260">
        <v>0.63</v>
      </c>
      <c r="QPP260">
        <v>0.63</v>
      </c>
      <c r="QPQ260">
        <v>0.63</v>
      </c>
      <c r="QPR260">
        <v>0.63</v>
      </c>
      <c r="QPS260">
        <v>0.63</v>
      </c>
      <c r="QPT260">
        <v>0.63</v>
      </c>
      <c r="QPU260">
        <v>0.63</v>
      </c>
      <c r="QPV260">
        <v>0.63</v>
      </c>
      <c r="QPW260">
        <v>0.63</v>
      </c>
      <c r="QPX260">
        <v>0.63</v>
      </c>
      <c r="QPY260">
        <v>0.63</v>
      </c>
      <c r="QPZ260">
        <v>0.63</v>
      </c>
      <c r="QQA260">
        <v>0.63</v>
      </c>
      <c r="QQB260">
        <v>0.63</v>
      </c>
      <c r="QQC260">
        <v>0.63</v>
      </c>
      <c r="QQD260">
        <v>0.63</v>
      </c>
      <c r="QQE260">
        <v>0.63</v>
      </c>
      <c r="QQF260">
        <v>0.63</v>
      </c>
      <c r="QQG260">
        <v>0.63</v>
      </c>
      <c r="QQH260">
        <v>0.63</v>
      </c>
      <c r="QQI260">
        <v>0.63</v>
      </c>
      <c r="QQJ260">
        <v>0.63</v>
      </c>
      <c r="QQK260">
        <v>0.63</v>
      </c>
      <c r="QQL260">
        <v>0.63</v>
      </c>
      <c r="QQM260">
        <v>0.63</v>
      </c>
      <c r="QQN260">
        <v>0.63</v>
      </c>
      <c r="QQO260">
        <v>0.63</v>
      </c>
      <c r="QQP260">
        <v>0.63</v>
      </c>
      <c r="QQQ260">
        <v>0.63</v>
      </c>
      <c r="QQR260">
        <v>0.63</v>
      </c>
      <c r="QQS260">
        <v>0.63</v>
      </c>
      <c r="QQT260">
        <v>0.63</v>
      </c>
      <c r="QQU260">
        <v>0.63</v>
      </c>
      <c r="QQV260">
        <v>0.63</v>
      </c>
      <c r="QQW260">
        <v>0.63</v>
      </c>
      <c r="QQX260">
        <v>0.63</v>
      </c>
      <c r="QQY260">
        <v>0.63</v>
      </c>
      <c r="QQZ260">
        <v>0.63</v>
      </c>
      <c r="QRA260">
        <v>0.63</v>
      </c>
      <c r="QRB260">
        <v>0.63</v>
      </c>
      <c r="QRC260">
        <v>0.63</v>
      </c>
      <c r="QRD260">
        <v>0.63</v>
      </c>
      <c r="QRE260">
        <v>0.63</v>
      </c>
      <c r="QRF260">
        <v>0.63</v>
      </c>
      <c r="QRG260">
        <v>0.63</v>
      </c>
      <c r="QRH260">
        <v>0.63</v>
      </c>
      <c r="QRI260">
        <v>0.63</v>
      </c>
      <c r="QRJ260">
        <v>0.63</v>
      </c>
      <c r="QRK260">
        <v>0.63</v>
      </c>
      <c r="QRL260">
        <v>0.63</v>
      </c>
      <c r="QRM260">
        <v>0.63</v>
      </c>
      <c r="QRN260">
        <v>0.63</v>
      </c>
      <c r="QRO260">
        <v>0.63</v>
      </c>
      <c r="QRP260">
        <v>0.63</v>
      </c>
      <c r="QRQ260">
        <v>0.63</v>
      </c>
      <c r="QRR260">
        <v>0.63</v>
      </c>
      <c r="QRS260">
        <v>0.63</v>
      </c>
      <c r="QRT260">
        <v>0.63</v>
      </c>
      <c r="QRU260">
        <v>0.63</v>
      </c>
      <c r="QRV260">
        <v>0.63</v>
      </c>
      <c r="QRW260">
        <v>0.63</v>
      </c>
      <c r="QRX260">
        <v>0.63</v>
      </c>
      <c r="QRY260">
        <v>0.63</v>
      </c>
      <c r="QRZ260">
        <v>0.63</v>
      </c>
      <c r="QSA260">
        <v>0.63</v>
      </c>
      <c r="QSB260">
        <v>0.63</v>
      </c>
      <c r="QSC260">
        <v>0.63</v>
      </c>
      <c r="QSD260">
        <v>0.63</v>
      </c>
      <c r="QSE260">
        <v>0.63</v>
      </c>
      <c r="QSF260">
        <v>0.63</v>
      </c>
      <c r="QSG260">
        <v>0.63</v>
      </c>
      <c r="QSH260">
        <v>0.63</v>
      </c>
      <c r="QSI260">
        <v>0.63</v>
      </c>
      <c r="QSJ260">
        <v>0.63</v>
      </c>
      <c r="QSK260">
        <v>0.63</v>
      </c>
      <c r="QSL260">
        <v>0.63</v>
      </c>
      <c r="QSM260">
        <v>0.63</v>
      </c>
      <c r="QSN260">
        <v>0.63</v>
      </c>
      <c r="QSO260">
        <v>0.63</v>
      </c>
      <c r="QSP260">
        <v>0.63</v>
      </c>
      <c r="QSQ260">
        <v>0.63</v>
      </c>
      <c r="QSR260">
        <v>0.63</v>
      </c>
      <c r="QSS260">
        <v>0.63</v>
      </c>
      <c r="QST260">
        <v>0.63</v>
      </c>
      <c r="QSU260">
        <v>0.63</v>
      </c>
      <c r="QSV260">
        <v>0.63</v>
      </c>
      <c r="QSW260">
        <v>0.63</v>
      </c>
      <c r="QSX260">
        <v>0.63</v>
      </c>
      <c r="QSY260">
        <v>0.63</v>
      </c>
      <c r="QSZ260">
        <v>0.63</v>
      </c>
      <c r="QTA260">
        <v>0.63</v>
      </c>
      <c r="QTB260">
        <v>0.63</v>
      </c>
      <c r="QTC260">
        <v>0.63</v>
      </c>
      <c r="QTD260">
        <v>0.63</v>
      </c>
      <c r="QTE260">
        <v>0.63</v>
      </c>
      <c r="QTF260">
        <v>0.63</v>
      </c>
      <c r="QTG260">
        <v>0.63</v>
      </c>
      <c r="QTH260">
        <v>0.63</v>
      </c>
      <c r="QTI260">
        <v>0.63</v>
      </c>
      <c r="QTJ260">
        <v>0.63</v>
      </c>
      <c r="QTK260">
        <v>0.63</v>
      </c>
      <c r="QTL260">
        <v>0.63</v>
      </c>
      <c r="QTM260">
        <v>0.63</v>
      </c>
      <c r="QTN260">
        <v>0.63</v>
      </c>
      <c r="QTO260">
        <v>0.63</v>
      </c>
      <c r="QTP260">
        <v>0.63</v>
      </c>
      <c r="QTQ260">
        <v>0.63</v>
      </c>
      <c r="QTR260">
        <v>0.63</v>
      </c>
      <c r="QTS260">
        <v>0.63</v>
      </c>
      <c r="QTT260">
        <v>0.63</v>
      </c>
      <c r="QTU260">
        <v>0.63</v>
      </c>
      <c r="QTV260">
        <v>0.63</v>
      </c>
      <c r="QTW260">
        <v>0.63</v>
      </c>
      <c r="QTX260">
        <v>0.63</v>
      </c>
      <c r="QTY260">
        <v>0.63</v>
      </c>
      <c r="QTZ260">
        <v>0.63</v>
      </c>
      <c r="QUA260">
        <v>0.63</v>
      </c>
      <c r="QUB260">
        <v>0.63</v>
      </c>
      <c r="QUC260">
        <v>0.63</v>
      </c>
      <c r="QUD260">
        <v>0.63</v>
      </c>
      <c r="QUE260">
        <v>0.63</v>
      </c>
      <c r="QUF260">
        <v>0.63</v>
      </c>
      <c r="QUG260">
        <v>0.63</v>
      </c>
      <c r="QUH260">
        <v>0.63</v>
      </c>
      <c r="QUI260">
        <v>0.63</v>
      </c>
      <c r="QUJ260">
        <v>0.63</v>
      </c>
      <c r="QUK260">
        <v>0.63</v>
      </c>
      <c r="QUL260">
        <v>0.63</v>
      </c>
      <c r="QUM260">
        <v>0.63</v>
      </c>
      <c r="QUN260">
        <v>0.63</v>
      </c>
      <c r="QUO260">
        <v>0.63</v>
      </c>
      <c r="QUP260">
        <v>0.63</v>
      </c>
      <c r="QUQ260">
        <v>0.63</v>
      </c>
      <c r="QUR260">
        <v>0.63</v>
      </c>
      <c r="QUS260">
        <v>0.63</v>
      </c>
      <c r="QUT260">
        <v>0.63</v>
      </c>
      <c r="QUU260">
        <v>0.63</v>
      </c>
      <c r="QUV260">
        <v>0.63</v>
      </c>
      <c r="QUW260">
        <v>0.63</v>
      </c>
      <c r="QUX260">
        <v>0.63</v>
      </c>
      <c r="QUY260">
        <v>0.63</v>
      </c>
      <c r="QUZ260">
        <v>0.63</v>
      </c>
      <c r="QVA260">
        <v>0.63</v>
      </c>
      <c r="QVB260">
        <v>0.63</v>
      </c>
      <c r="QVC260">
        <v>0.63</v>
      </c>
      <c r="QVD260">
        <v>0.63</v>
      </c>
      <c r="QVE260">
        <v>0.63</v>
      </c>
      <c r="QVF260">
        <v>0.63</v>
      </c>
      <c r="QVG260">
        <v>0.63</v>
      </c>
      <c r="QVH260">
        <v>0.63</v>
      </c>
      <c r="QVI260">
        <v>0.63</v>
      </c>
      <c r="QVJ260">
        <v>0.63</v>
      </c>
      <c r="QVK260">
        <v>0.63</v>
      </c>
      <c r="QVL260">
        <v>0.63</v>
      </c>
      <c r="QVM260">
        <v>0.63</v>
      </c>
      <c r="QVN260">
        <v>0.63</v>
      </c>
      <c r="QVO260">
        <v>0.63</v>
      </c>
      <c r="QVP260">
        <v>0.63</v>
      </c>
      <c r="QVQ260">
        <v>0.63</v>
      </c>
      <c r="QVR260">
        <v>0.63</v>
      </c>
      <c r="QVS260">
        <v>0.63</v>
      </c>
      <c r="QVT260">
        <v>0.63</v>
      </c>
      <c r="QVU260">
        <v>0.63</v>
      </c>
      <c r="QVV260">
        <v>0.63</v>
      </c>
      <c r="QVW260">
        <v>0.63</v>
      </c>
      <c r="QVX260">
        <v>0.63</v>
      </c>
      <c r="QVY260">
        <v>0.63</v>
      </c>
      <c r="QVZ260">
        <v>0.63</v>
      </c>
      <c r="QWA260">
        <v>0.63</v>
      </c>
      <c r="QWB260">
        <v>0.63</v>
      </c>
      <c r="QWC260">
        <v>0.63</v>
      </c>
      <c r="QWD260">
        <v>0.63</v>
      </c>
      <c r="QWE260">
        <v>0.63</v>
      </c>
      <c r="QWF260">
        <v>0.63</v>
      </c>
      <c r="QWG260">
        <v>0.63</v>
      </c>
      <c r="QWH260">
        <v>0.63</v>
      </c>
      <c r="QWI260">
        <v>0.63</v>
      </c>
      <c r="QWJ260">
        <v>0.63</v>
      </c>
      <c r="QWK260">
        <v>0.63</v>
      </c>
      <c r="QWL260">
        <v>0.63</v>
      </c>
      <c r="QWM260">
        <v>0.63</v>
      </c>
      <c r="QWN260">
        <v>0.63</v>
      </c>
      <c r="QWO260">
        <v>0.63</v>
      </c>
      <c r="QWP260">
        <v>0.63</v>
      </c>
      <c r="QWQ260">
        <v>0.63</v>
      </c>
      <c r="QWR260">
        <v>0.63</v>
      </c>
      <c r="QWS260">
        <v>0.63</v>
      </c>
      <c r="QWT260">
        <v>0.63</v>
      </c>
      <c r="QWU260">
        <v>0.63</v>
      </c>
      <c r="QWV260">
        <v>0.63</v>
      </c>
      <c r="QWW260">
        <v>0.63</v>
      </c>
      <c r="QWX260">
        <v>0.63</v>
      </c>
      <c r="QWY260">
        <v>0.63</v>
      </c>
      <c r="QWZ260">
        <v>0.63</v>
      </c>
      <c r="QXA260">
        <v>0.63</v>
      </c>
      <c r="QXB260">
        <v>0.63</v>
      </c>
      <c r="QXC260">
        <v>0.63</v>
      </c>
      <c r="QXD260">
        <v>0.63</v>
      </c>
      <c r="QXE260">
        <v>0.63</v>
      </c>
      <c r="QXF260">
        <v>0.63</v>
      </c>
      <c r="QXG260">
        <v>0.63</v>
      </c>
      <c r="QXH260">
        <v>0.63</v>
      </c>
      <c r="QXI260">
        <v>0.63</v>
      </c>
      <c r="QXJ260">
        <v>0.63</v>
      </c>
      <c r="QXK260">
        <v>0.63</v>
      </c>
      <c r="QXL260">
        <v>0.63</v>
      </c>
      <c r="QXM260">
        <v>0.63</v>
      </c>
      <c r="QXN260">
        <v>0.63</v>
      </c>
      <c r="QXO260">
        <v>0.63</v>
      </c>
      <c r="QXP260">
        <v>0.63</v>
      </c>
      <c r="QXQ260">
        <v>0.63</v>
      </c>
      <c r="QXR260">
        <v>0.63</v>
      </c>
      <c r="QXS260">
        <v>0.63</v>
      </c>
      <c r="QXT260">
        <v>0.63</v>
      </c>
      <c r="QXU260">
        <v>0.63</v>
      </c>
      <c r="QXV260">
        <v>0.63</v>
      </c>
      <c r="QXW260">
        <v>0.63</v>
      </c>
      <c r="QXX260">
        <v>0.63</v>
      </c>
      <c r="QXY260">
        <v>0.63</v>
      </c>
      <c r="QXZ260">
        <v>0.63</v>
      </c>
      <c r="QYA260">
        <v>0.63</v>
      </c>
      <c r="QYB260">
        <v>0.63</v>
      </c>
      <c r="QYC260">
        <v>0.63</v>
      </c>
      <c r="QYD260">
        <v>0.63</v>
      </c>
      <c r="QYE260">
        <v>0.63</v>
      </c>
      <c r="QYF260">
        <v>0.63</v>
      </c>
      <c r="QYG260">
        <v>0.63</v>
      </c>
      <c r="QYH260">
        <v>0.63</v>
      </c>
      <c r="QYI260">
        <v>0.63</v>
      </c>
      <c r="QYJ260">
        <v>0.63</v>
      </c>
      <c r="QYK260">
        <v>0.63</v>
      </c>
      <c r="QYL260">
        <v>0.63</v>
      </c>
      <c r="QYM260">
        <v>0.63</v>
      </c>
      <c r="QYN260">
        <v>0.63</v>
      </c>
      <c r="QYO260">
        <v>0.63</v>
      </c>
      <c r="QYP260">
        <v>0.63</v>
      </c>
      <c r="QYQ260">
        <v>0.63</v>
      </c>
      <c r="QYR260">
        <v>0.63</v>
      </c>
      <c r="QYS260">
        <v>0.63</v>
      </c>
      <c r="QYT260">
        <v>0.63</v>
      </c>
      <c r="QYU260">
        <v>0.63</v>
      </c>
      <c r="QYV260">
        <v>0.63</v>
      </c>
      <c r="QYW260">
        <v>0.63</v>
      </c>
      <c r="QYX260">
        <v>0.63</v>
      </c>
      <c r="QYY260">
        <v>0.63</v>
      </c>
      <c r="QYZ260">
        <v>0.63</v>
      </c>
      <c r="QZA260">
        <v>0.63</v>
      </c>
      <c r="QZB260">
        <v>0.63</v>
      </c>
      <c r="QZC260">
        <v>0.63</v>
      </c>
      <c r="QZD260">
        <v>0.63</v>
      </c>
      <c r="QZE260">
        <v>0.63</v>
      </c>
      <c r="QZF260">
        <v>0.63</v>
      </c>
      <c r="QZG260">
        <v>0.63</v>
      </c>
      <c r="QZH260">
        <v>0.63</v>
      </c>
      <c r="QZI260">
        <v>0.63</v>
      </c>
      <c r="QZJ260">
        <v>0.63</v>
      </c>
      <c r="QZK260">
        <v>0.63</v>
      </c>
      <c r="QZL260">
        <v>0.63</v>
      </c>
      <c r="QZM260">
        <v>0.63</v>
      </c>
      <c r="QZN260">
        <v>0.63</v>
      </c>
      <c r="QZO260">
        <v>0.63</v>
      </c>
      <c r="QZP260">
        <v>0.63</v>
      </c>
      <c r="QZQ260">
        <v>0.63</v>
      </c>
      <c r="QZR260">
        <v>0.63</v>
      </c>
      <c r="QZS260">
        <v>0.63</v>
      </c>
      <c r="QZT260">
        <v>0.63</v>
      </c>
      <c r="QZU260">
        <v>0.63</v>
      </c>
      <c r="QZV260">
        <v>0.63</v>
      </c>
      <c r="QZW260">
        <v>0.63</v>
      </c>
      <c r="QZX260">
        <v>0.63</v>
      </c>
      <c r="QZY260">
        <v>0.63</v>
      </c>
      <c r="QZZ260">
        <v>0.63</v>
      </c>
      <c r="RAA260">
        <v>0.63</v>
      </c>
      <c r="RAB260">
        <v>0.63</v>
      </c>
      <c r="RAC260">
        <v>0.63</v>
      </c>
      <c r="RAD260">
        <v>0.63</v>
      </c>
      <c r="RAE260">
        <v>0.63</v>
      </c>
      <c r="RAF260">
        <v>0.63</v>
      </c>
      <c r="RAG260">
        <v>0.63</v>
      </c>
      <c r="RAH260">
        <v>0.63</v>
      </c>
      <c r="RAI260">
        <v>0.63</v>
      </c>
      <c r="RAJ260">
        <v>0.63</v>
      </c>
      <c r="RAK260">
        <v>0.63</v>
      </c>
      <c r="RAL260">
        <v>0.63</v>
      </c>
      <c r="RAM260">
        <v>0.63</v>
      </c>
      <c r="RAN260">
        <v>0.63</v>
      </c>
      <c r="RAO260">
        <v>0.63</v>
      </c>
      <c r="RAP260">
        <v>0.63</v>
      </c>
      <c r="RAQ260">
        <v>0.63</v>
      </c>
      <c r="RAR260">
        <v>0.63</v>
      </c>
      <c r="RAS260">
        <v>0.63</v>
      </c>
      <c r="RAT260">
        <v>0.63</v>
      </c>
      <c r="RAU260">
        <v>0.63</v>
      </c>
      <c r="RAV260">
        <v>0.63</v>
      </c>
      <c r="RAW260">
        <v>0.63</v>
      </c>
      <c r="RAX260">
        <v>0.63</v>
      </c>
      <c r="RAY260">
        <v>0.63</v>
      </c>
      <c r="RAZ260">
        <v>0.63</v>
      </c>
      <c r="RBA260">
        <v>0.63</v>
      </c>
      <c r="RBB260">
        <v>0.63</v>
      </c>
      <c r="RBC260">
        <v>0.63</v>
      </c>
      <c r="RBD260">
        <v>0.63</v>
      </c>
      <c r="RBE260">
        <v>0.63</v>
      </c>
      <c r="RBF260">
        <v>0.63</v>
      </c>
      <c r="RBG260">
        <v>0.63</v>
      </c>
      <c r="RBH260">
        <v>0.63</v>
      </c>
      <c r="RBI260">
        <v>0.63</v>
      </c>
      <c r="RBJ260">
        <v>0.63</v>
      </c>
      <c r="RBK260">
        <v>0.63</v>
      </c>
      <c r="RBL260">
        <v>0.63</v>
      </c>
      <c r="RBM260">
        <v>0.63</v>
      </c>
      <c r="RBN260">
        <v>0.63</v>
      </c>
      <c r="RBO260">
        <v>0.63</v>
      </c>
      <c r="RBP260">
        <v>0.63</v>
      </c>
      <c r="RBQ260">
        <v>0.63</v>
      </c>
      <c r="RBR260">
        <v>0.63</v>
      </c>
      <c r="RBS260">
        <v>0.63</v>
      </c>
      <c r="RBT260">
        <v>0.63</v>
      </c>
      <c r="RBU260">
        <v>0.63</v>
      </c>
      <c r="RBV260">
        <v>0.63</v>
      </c>
      <c r="RBW260">
        <v>0.63</v>
      </c>
      <c r="RBX260">
        <v>0.63</v>
      </c>
      <c r="RBY260">
        <v>0.63</v>
      </c>
      <c r="RBZ260">
        <v>0.63</v>
      </c>
      <c r="RCA260">
        <v>0.63</v>
      </c>
      <c r="RCB260">
        <v>0.63</v>
      </c>
      <c r="RCC260">
        <v>0.63</v>
      </c>
      <c r="RCD260">
        <v>0.63</v>
      </c>
      <c r="RCE260">
        <v>0.63</v>
      </c>
      <c r="RCF260">
        <v>0.63</v>
      </c>
      <c r="RCG260">
        <v>0.63</v>
      </c>
      <c r="RCH260">
        <v>0.63</v>
      </c>
      <c r="RCI260">
        <v>0.63</v>
      </c>
      <c r="RCJ260">
        <v>0.63</v>
      </c>
      <c r="RCK260">
        <v>0.63</v>
      </c>
      <c r="RCL260">
        <v>0.63</v>
      </c>
      <c r="RCM260">
        <v>0.63</v>
      </c>
      <c r="RCN260">
        <v>0.63</v>
      </c>
      <c r="RCO260">
        <v>0.63</v>
      </c>
      <c r="RCP260">
        <v>0.63</v>
      </c>
      <c r="RCQ260">
        <v>0.63</v>
      </c>
      <c r="RCR260">
        <v>0.63</v>
      </c>
      <c r="RCS260">
        <v>0.63</v>
      </c>
      <c r="RCT260">
        <v>0.63</v>
      </c>
      <c r="RCU260">
        <v>0.63</v>
      </c>
      <c r="RCV260">
        <v>0.63</v>
      </c>
      <c r="RCW260">
        <v>0.63</v>
      </c>
      <c r="RCX260">
        <v>0.63</v>
      </c>
      <c r="RCY260">
        <v>0.63</v>
      </c>
      <c r="RCZ260">
        <v>0.63</v>
      </c>
      <c r="RDA260">
        <v>0.63</v>
      </c>
      <c r="RDB260">
        <v>0.63</v>
      </c>
      <c r="RDC260">
        <v>0.63</v>
      </c>
      <c r="RDD260">
        <v>0.63</v>
      </c>
      <c r="RDE260">
        <v>0.63</v>
      </c>
      <c r="RDF260">
        <v>0.63</v>
      </c>
      <c r="RDG260">
        <v>0.63</v>
      </c>
      <c r="RDH260">
        <v>0.63</v>
      </c>
      <c r="RDI260">
        <v>0.63</v>
      </c>
      <c r="RDJ260">
        <v>0.63</v>
      </c>
      <c r="RDK260">
        <v>0.63</v>
      </c>
      <c r="RDL260">
        <v>0.63</v>
      </c>
      <c r="RDM260">
        <v>0.63</v>
      </c>
      <c r="RDN260">
        <v>0.63</v>
      </c>
      <c r="RDO260">
        <v>0.63</v>
      </c>
      <c r="RDP260">
        <v>0.63</v>
      </c>
      <c r="RDQ260">
        <v>0.63</v>
      </c>
      <c r="RDR260">
        <v>0.63</v>
      </c>
      <c r="RDS260">
        <v>0.63</v>
      </c>
      <c r="RDT260">
        <v>0.63</v>
      </c>
      <c r="RDU260">
        <v>0.63</v>
      </c>
      <c r="RDV260">
        <v>0.63</v>
      </c>
      <c r="RDW260">
        <v>0.63</v>
      </c>
      <c r="RDX260">
        <v>0.63</v>
      </c>
      <c r="RDY260">
        <v>0.63</v>
      </c>
      <c r="RDZ260">
        <v>0.63</v>
      </c>
      <c r="REA260">
        <v>0.63</v>
      </c>
      <c r="REB260">
        <v>0.63</v>
      </c>
      <c r="REC260">
        <v>0.63</v>
      </c>
      <c r="RED260">
        <v>0.63</v>
      </c>
      <c r="REE260">
        <v>0.63</v>
      </c>
      <c r="REF260">
        <v>0.63</v>
      </c>
      <c r="REG260">
        <v>0.63</v>
      </c>
      <c r="REH260">
        <v>0.63</v>
      </c>
      <c r="REI260">
        <v>0.63</v>
      </c>
      <c r="REJ260">
        <v>0.63</v>
      </c>
      <c r="REK260">
        <v>0.63</v>
      </c>
      <c r="REL260">
        <v>0.63</v>
      </c>
      <c r="REM260">
        <v>0.63</v>
      </c>
      <c r="REN260">
        <v>0.63</v>
      </c>
      <c r="REO260">
        <v>0.63</v>
      </c>
      <c r="REP260">
        <v>0.63</v>
      </c>
      <c r="REQ260">
        <v>0.63</v>
      </c>
      <c r="RER260">
        <v>0.63</v>
      </c>
      <c r="RES260">
        <v>0.63</v>
      </c>
      <c r="RET260">
        <v>0.63</v>
      </c>
      <c r="REU260">
        <v>0.63</v>
      </c>
      <c r="REV260">
        <v>0.63</v>
      </c>
      <c r="REW260">
        <v>0.63</v>
      </c>
      <c r="REX260">
        <v>0.63</v>
      </c>
      <c r="REY260">
        <v>0.63</v>
      </c>
      <c r="REZ260">
        <v>0.63</v>
      </c>
      <c r="RFA260">
        <v>0.63</v>
      </c>
      <c r="RFB260">
        <v>0.63</v>
      </c>
      <c r="RFC260">
        <v>0.63</v>
      </c>
      <c r="RFD260">
        <v>0.63</v>
      </c>
      <c r="RFE260">
        <v>0.63</v>
      </c>
      <c r="RFF260">
        <v>0.63</v>
      </c>
      <c r="RFG260">
        <v>0.63</v>
      </c>
      <c r="RFH260">
        <v>0.63</v>
      </c>
      <c r="RFI260">
        <v>0.63</v>
      </c>
      <c r="RFJ260">
        <v>0.63</v>
      </c>
      <c r="RFK260">
        <v>0.63</v>
      </c>
      <c r="RFL260">
        <v>0.63</v>
      </c>
      <c r="RFM260">
        <v>0.63</v>
      </c>
      <c r="RFN260">
        <v>0.63</v>
      </c>
      <c r="RFO260">
        <v>0.63</v>
      </c>
      <c r="RFP260">
        <v>0.63</v>
      </c>
      <c r="RFQ260">
        <v>0.63</v>
      </c>
      <c r="RFR260">
        <v>0.63</v>
      </c>
      <c r="RFS260">
        <v>0.63</v>
      </c>
      <c r="RFT260">
        <v>0.63</v>
      </c>
      <c r="RFU260">
        <v>0.63</v>
      </c>
      <c r="RFV260">
        <v>0.63</v>
      </c>
      <c r="RFW260">
        <v>0.63</v>
      </c>
      <c r="RFX260">
        <v>0.63</v>
      </c>
      <c r="RFY260">
        <v>0.63</v>
      </c>
      <c r="RFZ260">
        <v>0.63</v>
      </c>
      <c r="RGA260">
        <v>0.63</v>
      </c>
      <c r="RGB260">
        <v>0.63</v>
      </c>
      <c r="RGC260">
        <v>0.63</v>
      </c>
      <c r="RGD260">
        <v>0.63</v>
      </c>
      <c r="RGE260">
        <v>0.63</v>
      </c>
      <c r="RGF260">
        <v>0.63</v>
      </c>
      <c r="RGG260">
        <v>0.63</v>
      </c>
      <c r="RGH260">
        <v>0.63</v>
      </c>
      <c r="RGI260">
        <v>0.63</v>
      </c>
      <c r="RGJ260">
        <v>0.63</v>
      </c>
      <c r="RGK260">
        <v>0.63</v>
      </c>
      <c r="RGL260">
        <v>0.63</v>
      </c>
      <c r="RGM260">
        <v>0.63</v>
      </c>
      <c r="RGN260">
        <v>0.63</v>
      </c>
      <c r="RGO260">
        <v>0.63</v>
      </c>
      <c r="RGP260">
        <v>0.63</v>
      </c>
      <c r="RGQ260">
        <v>0.63</v>
      </c>
      <c r="RGR260">
        <v>0.63</v>
      </c>
      <c r="RGS260">
        <v>0.63</v>
      </c>
      <c r="RGT260">
        <v>0.63</v>
      </c>
      <c r="RGU260">
        <v>0.63</v>
      </c>
      <c r="RGV260">
        <v>0.63</v>
      </c>
      <c r="RGW260">
        <v>0.63</v>
      </c>
      <c r="RGX260">
        <v>0.63</v>
      </c>
      <c r="RGY260">
        <v>0.63</v>
      </c>
      <c r="RGZ260">
        <v>0.63</v>
      </c>
      <c r="RHA260">
        <v>0.63</v>
      </c>
      <c r="RHB260">
        <v>0.63</v>
      </c>
      <c r="RHC260">
        <v>0.63</v>
      </c>
      <c r="RHD260">
        <v>0.63</v>
      </c>
      <c r="RHE260">
        <v>0.63</v>
      </c>
      <c r="RHF260">
        <v>0.63</v>
      </c>
      <c r="RHG260">
        <v>0.63</v>
      </c>
      <c r="RHH260">
        <v>0.63</v>
      </c>
      <c r="RHI260">
        <v>0.63</v>
      </c>
      <c r="RHJ260">
        <v>0.63</v>
      </c>
      <c r="RHK260">
        <v>0.63</v>
      </c>
      <c r="RHL260">
        <v>0.63</v>
      </c>
      <c r="RHM260">
        <v>0.63</v>
      </c>
      <c r="RHN260">
        <v>0.63</v>
      </c>
      <c r="RHO260">
        <v>0.63</v>
      </c>
      <c r="RHP260">
        <v>0.63</v>
      </c>
      <c r="RHQ260">
        <v>0.63</v>
      </c>
      <c r="RHR260">
        <v>0.63</v>
      </c>
      <c r="RHS260">
        <v>0.63</v>
      </c>
      <c r="RHT260">
        <v>0.63</v>
      </c>
      <c r="RHU260">
        <v>0.63</v>
      </c>
      <c r="RHV260">
        <v>0.63</v>
      </c>
      <c r="RHW260">
        <v>0.63</v>
      </c>
      <c r="RHX260">
        <v>0.63</v>
      </c>
      <c r="RHY260">
        <v>0.63</v>
      </c>
      <c r="RHZ260">
        <v>0.63</v>
      </c>
      <c r="RIA260">
        <v>0.63</v>
      </c>
      <c r="RIB260">
        <v>0.63</v>
      </c>
      <c r="RIC260">
        <v>0.63</v>
      </c>
      <c r="RID260">
        <v>0.63</v>
      </c>
      <c r="RIE260">
        <v>0.63</v>
      </c>
      <c r="RIF260">
        <v>0.63</v>
      </c>
      <c r="RIG260">
        <v>0.63</v>
      </c>
      <c r="RIH260">
        <v>0.63</v>
      </c>
      <c r="RII260">
        <v>0.63</v>
      </c>
      <c r="RIJ260">
        <v>0.63</v>
      </c>
      <c r="RIK260">
        <v>0.63</v>
      </c>
      <c r="RIL260">
        <v>0.63</v>
      </c>
      <c r="RIM260">
        <v>0.63</v>
      </c>
      <c r="RIN260">
        <v>0.63</v>
      </c>
      <c r="RIO260">
        <v>0.63</v>
      </c>
      <c r="RIP260">
        <v>0.63</v>
      </c>
      <c r="RIQ260">
        <v>0.63</v>
      </c>
      <c r="RIR260">
        <v>0.63</v>
      </c>
      <c r="RIS260">
        <v>0.63</v>
      </c>
      <c r="RIT260">
        <v>0.63</v>
      </c>
      <c r="RIU260">
        <v>0.63</v>
      </c>
      <c r="RIV260">
        <v>0.63</v>
      </c>
      <c r="RIW260">
        <v>0.63</v>
      </c>
      <c r="RIX260">
        <v>0.63</v>
      </c>
      <c r="RIY260">
        <v>0.63</v>
      </c>
      <c r="RIZ260">
        <v>0.63</v>
      </c>
      <c r="RJA260">
        <v>0.63</v>
      </c>
      <c r="RJB260">
        <v>0.63</v>
      </c>
      <c r="RJC260">
        <v>0.63</v>
      </c>
      <c r="RJD260">
        <v>0.63</v>
      </c>
      <c r="RJE260">
        <v>0.63</v>
      </c>
      <c r="RJF260">
        <v>0.63</v>
      </c>
      <c r="RJG260">
        <v>0.63</v>
      </c>
      <c r="RJH260">
        <v>0.63</v>
      </c>
      <c r="RJI260">
        <v>0.63</v>
      </c>
      <c r="RJJ260">
        <v>0.63</v>
      </c>
      <c r="RJK260">
        <v>0.63</v>
      </c>
      <c r="RJL260">
        <v>0.63</v>
      </c>
      <c r="RJM260">
        <v>0.63</v>
      </c>
      <c r="RJN260">
        <v>0.63</v>
      </c>
      <c r="RJO260">
        <v>0.63</v>
      </c>
      <c r="RJP260">
        <v>0.63</v>
      </c>
      <c r="RJQ260">
        <v>0.63</v>
      </c>
      <c r="RJR260">
        <v>0.63</v>
      </c>
      <c r="RJS260">
        <v>0.63</v>
      </c>
      <c r="RJT260">
        <v>0.63</v>
      </c>
      <c r="RJU260">
        <v>0.63</v>
      </c>
      <c r="RJV260">
        <v>0.63</v>
      </c>
      <c r="RJW260">
        <v>0.63</v>
      </c>
      <c r="RJX260">
        <v>0.63</v>
      </c>
      <c r="RJY260">
        <v>0.63</v>
      </c>
      <c r="RJZ260">
        <v>0.63</v>
      </c>
      <c r="RKA260">
        <v>0.63</v>
      </c>
      <c r="RKB260">
        <v>0.63</v>
      </c>
      <c r="RKC260">
        <v>0.63</v>
      </c>
      <c r="RKD260">
        <v>0.63</v>
      </c>
      <c r="RKE260">
        <v>0.63</v>
      </c>
      <c r="RKF260">
        <v>0.63</v>
      </c>
      <c r="RKG260">
        <v>0.63</v>
      </c>
      <c r="RKH260">
        <v>0.63</v>
      </c>
      <c r="RKI260">
        <v>0.63</v>
      </c>
      <c r="RKJ260">
        <v>0.63</v>
      </c>
      <c r="RKK260">
        <v>0.63</v>
      </c>
      <c r="RKL260">
        <v>0.63</v>
      </c>
      <c r="RKM260">
        <v>0.63</v>
      </c>
      <c r="RKN260">
        <v>0.63</v>
      </c>
      <c r="RKO260">
        <v>0.63</v>
      </c>
      <c r="RKP260">
        <v>0.63</v>
      </c>
      <c r="RKQ260">
        <v>0.63</v>
      </c>
      <c r="RKR260">
        <v>0.63</v>
      </c>
      <c r="RKS260">
        <v>0.63</v>
      </c>
      <c r="RKT260">
        <v>0.63</v>
      </c>
      <c r="RKU260">
        <v>0.63</v>
      </c>
      <c r="RKV260">
        <v>0.63</v>
      </c>
      <c r="RKW260">
        <v>0.63</v>
      </c>
      <c r="RKX260">
        <v>0.63</v>
      </c>
      <c r="RKY260">
        <v>0.63</v>
      </c>
      <c r="RKZ260">
        <v>0.63</v>
      </c>
      <c r="RLA260">
        <v>0.63</v>
      </c>
      <c r="RLB260">
        <v>0.63</v>
      </c>
      <c r="RLC260">
        <v>0.63</v>
      </c>
      <c r="RLD260">
        <v>0.63</v>
      </c>
      <c r="RLE260">
        <v>0.63</v>
      </c>
      <c r="RLF260">
        <v>0.63</v>
      </c>
      <c r="RLG260">
        <v>0.63</v>
      </c>
      <c r="RLH260">
        <v>0.63</v>
      </c>
      <c r="RLI260">
        <v>0.63</v>
      </c>
      <c r="RLJ260">
        <v>0.63</v>
      </c>
      <c r="RLK260">
        <v>0.63</v>
      </c>
      <c r="RLL260">
        <v>0.63</v>
      </c>
      <c r="RLM260">
        <v>0.63</v>
      </c>
      <c r="RLN260">
        <v>0.63</v>
      </c>
      <c r="RLO260">
        <v>0.63</v>
      </c>
      <c r="RLP260">
        <v>0.63</v>
      </c>
      <c r="RLQ260">
        <v>0.63</v>
      </c>
      <c r="RLR260">
        <v>0.63</v>
      </c>
      <c r="RLS260">
        <v>0.63</v>
      </c>
      <c r="RLT260">
        <v>0.63</v>
      </c>
      <c r="RLU260">
        <v>0.63</v>
      </c>
      <c r="RLV260">
        <v>0.63</v>
      </c>
      <c r="RLW260">
        <v>0.63</v>
      </c>
      <c r="RLX260">
        <v>0.63</v>
      </c>
      <c r="RLY260">
        <v>0.63</v>
      </c>
      <c r="RLZ260">
        <v>0.63</v>
      </c>
      <c r="RMA260">
        <v>0.63</v>
      </c>
      <c r="RMB260">
        <v>0.63</v>
      </c>
      <c r="RMC260">
        <v>0.63</v>
      </c>
      <c r="RMD260">
        <v>0.63</v>
      </c>
      <c r="RME260">
        <v>0.63</v>
      </c>
      <c r="RMF260">
        <v>0.63</v>
      </c>
      <c r="RMG260">
        <v>0.63</v>
      </c>
      <c r="RMH260">
        <v>0.63</v>
      </c>
      <c r="RMI260">
        <v>0.63</v>
      </c>
      <c r="RMJ260">
        <v>0.63</v>
      </c>
      <c r="RMK260">
        <v>0.63</v>
      </c>
      <c r="RML260">
        <v>0.63</v>
      </c>
      <c r="RMM260">
        <v>0.63</v>
      </c>
      <c r="RMN260">
        <v>0.63</v>
      </c>
      <c r="RMO260">
        <v>0.63</v>
      </c>
      <c r="RMP260">
        <v>0.63</v>
      </c>
      <c r="RMQ260">
        <v>0.63</v>
      </c>
      <c r="RMR260">
        <v>0.63</v>
      </c>
      <c r="RMS260">
        <v>0.63</v>
      </c>
      <c r="RMT260">
        <v>0.63</v>
      </c>
      <c r="RMU260">
        <v>0.63</v>
      </c>
      <c r="RMV260">
        <v>0.63</v>
      </c>
      <c r="RMW260">
        <v>0.63</v>
      </c>
      <c r="RMX260">
        <v>0.63</v>
      </c>
      <c r="RMY260">
        <v>0.63</v>
      </c>
      <c r="RMZ260">
        <v>0.63</v>
      </c>
      <c r="RNA260">
        <v>0.63</v>
      </c>
      <c r="RNB260">
        <v>0.63</v>
      </c>
      <c r="RNC260">
        <v>0.63</v>
      </c>
      <c r="RND260">
        <v>0.63</v>
      </c>
      <c r="RNE260">
        <v>0.63</v>
      </c>
      <c r="RNF260">
        <v>0.63</v>
      </c>
      <c r="RNG260">
        <v>0.63</v>
      </c>
      <c r="RNH260">
        <v>0.63</v>
      </c>
      <c r="RNI260">
        <v>0.63</v>
      </c>
      <c r="RNJ260">
        <v>0.63</v>
      </c>
      <c r="RNK260">
        <v>0.63</v>
      </c>
      <c r="RNL260">
        <v>0.63</v>
      </c>
      <c r="RNM260">
        <v>0.63</v>
      </c>
      <c r="RNN260">
        <v>0.63</v>
      </c>
      <c r="RNO260">
        <v>0.63</v>
      </c>
      <c r="RNP260">
        <v>0.63</v>
      </c>
      <c r="RNQ260">
        <v>0.63</v>
      </c>
      <c r="RNR260">
        <v>0.63</v>
      </c>
      <c r="RNS260">
        <v>0.63</v>
      </c>
      <c r="RNT260">
        <v>0.63</v>
      </c>
      <c r="RNU260">
        <v>0.63</v>
      </c>
      <c r="RNV260">
        <v>0.63</v>
      </c>
      <c r="RNW260">
        <v>0.63</v>
      </c>
      <c r="RNX260">
        <v>0.63</v>
      </c>
      <c r="RNY260">
        <v>0.63</v>
      </c>
      <c r="RNZ260">
        <v>0.63</v>
      </c>
      <c r="ROA260">
        <v>0.63</v>
      </c>
      <c r="ROB260">
        <v>0.63</v>
      </c>
      <c r="ROC260">
        <v>0.63</v>
      </c>
      <c r="ROD260">
        <v>0.63</v>
      </c>
      <c r="ROE260">
        <v>0.63</v>
      </c>
      <c r="ROF260">
        <v>0.63</v>
      </c>
      <c r="ROG260">
        <v>0.63</v>
      </c>
      <c r="ROH260">
        <v>0.63</v>
      </c>
      <c r="ROI260">
        <v>0.63</v>
      </c>
      <c r="ROJ260">
        <v>0.63</v>
      </c>
      <c r="ROK260">
        <v>0.63</v>
      </c>
      <c r="ROL260">
        <v>0.63</v>
      </c>
      <c r="ROM260">
        <v>0.63</v>
      </c>
      <c r="RON260">
        <v>0.63</v>
      </c>
      <c r="ROO260">
        <v>0.63</v>
      </c>
      <c r="ROP260">
        <v>0.63</v>
      </c>
      <c r="ROQ260">
        <v>0.63</v>
      </c>
      <c r="ROR260">
        <v>0.63</v>
      </c>
      <c r="ROS260">
        <v>0.63</v>
      </c>
      <c r="ROT260">
        <v>0.63</v>
      </c>
      <c r="ROU260">
        <v>0.63</v>
      </c>
      <c r="ROV260">
        <v>0.63</v>
      </c>
      <c r="ROW260">
        <v>0.63</v>
      </c>
      <c r="ROX260">
        <v>0.63</v>
      </c>
      <c r="ROY260">
        <v>0.63</v>
      </c>
      <c r="ROZ260">
        <v>0.63</v>
      </c>
      <c r="RPA260">
        <v>0.63</v>
      </c>
      <c r="RPB260">
        <v>0.63</v>
      </c>
      <c r="RPC260">
        <v>0.63</v>
      </c>
      <c r="RPD260">
        <v>0.63</v>
      </c>
      <c r="RPE260">
        <v>0.63</v>
      </c>
      <c r="RPF260">
        <v>0.63</v>
      </c>
      <c r="RPG260">
        <v>0.63</v>
      </c>
      <c r="RPH260">
        <v>0.63</v>
      </c>
      <c r="RPI260">
        <v>0.63</v>
      </c>
      <c r="RPJ260">
        <v>0.63</v>
      </c>
      <c r="RPK260">
        <v>0.63</v>
      </c>
      <c r="RPL260">
        <v>0.63</v>
      </c>
      <c r="RPM260">
        <v>0.63</v>
      </c>
      <c r="RPN260">
        <v>0.63</v>
      </c>
      <c r="RPO260">
        <v>0.63</v>
      </c>
      <c r="RPP260">
        <v>0.63</v>
      </c>
      <c r="RPQ260">
        <v>0.63</v>
      </c>
      <c r="RPR260">
        <v>0.63</v>
      </c>
      <c r="RPS260">
        <v>0.63</v>
      </c>
      <c r="RPT260">
        <v>0.63</v>
      </c>
      <c r="RPU260">
        <v>0.63</v>
      </c>
      <c r="RPV260">
        <v>0.63</v>
      </c>
      <c r="RPW260">
        <v>0.63</v>
      </c>
      <c r="RPX260">
        <v>0.63</v>
      </c>
      <c r="RPY260">
        <v>0.63</v>
      </c>
      <c r="RPZ260">
        <v>0.63</v>
      </c>
      <c r="RQA260">
        <v>0.63</v>
      </c>
      <c r="RQB260">
        <v>0.63</v>
      </c>
      <c r="RQC260">
        <v>0.63</v>
      </c>
      <c r="RQD260">
        <v>0.63</v>
      </c>
      <c r="RQE260">
        <v>0.63</v>
      </c>
      <c r="RQF260">
        <v>0.63</v>
      </c>
      <c r="RQG260">
        <v>0.63</v>
      </c>
      <c r="RQH260">
        <v>0.63</v>
      </c>
      <c r="RQI260">
        <v>0.63</v>
      </c>
      <c r="RQJ260">
        <v>0.63</v>
      </c>
      <c r="RQK260">
        <v>0.63</v>
      </c>
      <c r="RQL260">
        <v>0.63</v>
      </c>
      <c r="RQM260">
        <v>0.63</v>
      </c>
      <c r="RQN260">
        <v>0.63</v>
      </c>
      <c r="RQO260">
        <v>0.63</v>
      </c>
      <c r="RQP260">
        <v>0.63</v>
      </c>
      <c r="RQQ260">
        <v>0.63</v>
      </c>
      <c r="RQR260">
        <v>0.63</v>
      </c>
      <c r="RQS260">
        <v>0.63</v>
      </c>
      <c r="RQT260">
        <v>0.63</v>
      </c>
      <c r="RQU260">
        <v>0.63</v>
      </c>
      <c r="RQV260">
        <v>0.63</v>
      </c>
      <c r="RQW260">
        <v>0.63</v>
      </c>
      <c r="RQX260">
        <v>0.63</v>
      </c>
      <c r="RQY260">
        <v>0.63</v>
      </c>
      <c r="RQZ260">
        <v>0.63</v>
      </c>
      <c r="RRA260">
        <v>0.63</v>
      </c>
      <c r="RRB260">
        <v>0.63</v>
      </c>
      <c r="RRC260">
        <v>0.63</v>
      </c>
      <c r="RRD260">
        <v>0.63</v>
      </c>
      <c r="RRE260">
        <v>0.63</v>
      </c>
      <c r="RRF260">
        <v>0.63</v>
      </c>
      <c r="RRG260">
        <v>0.63</v>
      </c>
      <c r="RRH260">
        <v>0.63</v>
      </c>
      <c r="RRI260">
        <v>0.63</v>
      </c>
      <c r="RRJ260">
        <v>0.63</v>
      </c>
      <c r="RRK260">
        <v>0.63</v>
      </c>
      <c r="RRL260">
        <v>0.63</v>
      </c>
      <c r="RRM260">
        <v>0.63</v>
      </c>
      <c r="RRN260">
        <v>0.63</v>
      </c>
      <c r="RRO260">
        <v>0.63</v>
      </c>
      <c r="RRP260">
        <v>0.63</v>
      </c>
      <c r="RRQ260">
        <v>0.63</v>
      </c>
      <c r="RRR260">
        <v>0.63</v>
      </c>
      <c r="RRS260">
        <v>0.63</v>
      </c>
      <c r="RRT260">
        <v>0.63</v>
      </c>
      <c r="RRU260">
        <v>0.63</v>
      </c>
      <c r="RRV260">
        <v>0.63</v>
      </c>
      <c r="RRW260">
        <v>0.63</v>
      </c>
      <c r="RRX260">
        <v>0.63</v>
      </c>
      <c r="RRY260">
        <v>0.63</v>
      </c>
      <c r="RRZ260">
        <v>0.63</v>
      </c>
      <c r="RSA260">
        <v>0.63</v>
      </c>
      <c r="RSB260">
        <v>0.63</v>
      </c>
      <c r="RSC260">
        <v>0.63</v>
      </c>
      <c r="RSD260">
        <v>0.63</v>
      </c>
      <c r="RSE260">
        <v>0.63</v>
      </c>
      <c r="RSF260">
        <v>0.63</v>
      </c>
      <c r="RSG260">
        <v>0.63</v>
      </c>
      <c r="RSH260">
        <v>0.63</v>
      </c>
      <c r="RSI260">
        <v>0.63</v>
      </c>
      <c r="RSJ260">
        <v>0.63</v>
      </c>
      <c r="RSK260">
        <v>0.63</v>
      </c>
      <c r="RSL260">
        <v>0.63</v>
      </c>
      <c r="RSM260">
        <v>0.63</v>
      </c>
      <c r="RSN260">
        <v>0.63</v>
      </c>
      <c r="RSO260">
        <v>0.63</v>
      </c>
      <c r="RSP260">
        <v>0.63</v>
      </c>
      <c r="RSQ260">
        <v>0.63</v>
      </c>
      <c r="RSR260">
        <v>0.63</v>
      </c>
      <c r="RSS260">
        <v>0.63</v>
      </c>
      <c r="RST260">
        <v>0.63</v>
      </c>
      <c r="RSU260">
        <v>0.63</v>
      </c>
      <c r="RSV260">
        <v>0.63</v>
      </c>
      <c r="RSW260">
        <v>0.63</v>
      </c>
      <c r="RSX260">
        <v>0.63</v>
      </c>
      <c r="RSY260">
        <v>0.63</v>
      </c>
      <c r="RSZ260">
        <v>0.63</v>
      </c>
      <c r="RTA260">
        <v>0.63</v>
      </c>
      <c r="RTB260">
        <v>0.63</v>
      </c>
      <c r="RTC260">
        <v>0.63</v>
      </c>
      <c r="RTD260">
        <v>0.63</v>
      </c>
      <c r="RTE260">
        <v>0.63</v>
      </c>
      <c r="RTF260">
        <v>0.63</v>
      </c>
      <c r="RTG260">
        <v>0.63</v>
      </c>
      <c r="RTH260">
        <v>0.63</v>
      </c>
      <c r="RTI260">
        <v>0.63</v>
      </c>
      <c r="RTJ260">
        <v>0.63</v>
      </c>
      <c r="RTK260">
        <v>0.63</v>
      </c>
      <c r="RTL260">
        <v>0.63</v>
      </c>
      <c r="RTM260">
        <v>0.63</v>
      </c>
      <c r="RTN260">
        <v>0.63</v>
      </c>
      <c r="RTO260">
        <v>0.63</v>
      </c>
      <c r="RTP260">
        <v>0.63</v>
      </c>
      <c r="RTQ260">
        <v>0.63</v>
      </c>
      <c r="RTR260">
        <v>0.63</v>
      </c>
      <c r="RTS260">
        <v>0.63</v>
      </c>
      <c r="RTT260">
        <v>0.63</v>
      </c>
      <c r="RTU260">
        <v>0.63</v>
      </c>
      <c r="RTV260">
        <v>0.63</v>
      </c>
      <c r="RTW260">
        <v>0.63</v>
      </c>
      <c r="RTX260">
        <v>0.63</v>
      </c>
      <c r="RTY260">
        <v>0.63</v>
      </c>
      <c r="RTZ260">
        <v>0.63</v>
      </c>
      <c r="RUA260">
        <v>0.63</v>
      </c>
      <c r="RUB260">
        <v>0.63</v>
      </c>
      <c r="RUC260">
        <v>0.63</v>
      </c>
      <c r="RUD260">
        <v>0.63</v>
      </c>
      <c r="RUE260">
        <v>0.63</v>
      </c>
      <c r="RUF260">
        <v>0.63</v>
      </c>
      <c r="RUG260">
        <v>0.63</v>
      </c>
      <c r="RUH260">
        <v>0.63</v>
      </c>
      <c r="RUI260">
        <v>0.63</v>
      </c>
      <c r="RUJ260">
        <v>0.63</v>
      </c>
      <c r="RUK260">
        <v>0.63</v>
      </c>
      <c r="RUL260">
        <v>0.63</v>
      </c>
      <c r="RUM260">
        <v>0.63</v>
      </c>
      <c r="RUN260">
        <v>0.63</v>
      </c>
      <c r="RUO260">
        <v>0.63</v>
      </c>
      <c r="RUP260">
        <v>0.63</v>
      </c>
      <c r="RUQ260">
        <v>0.63</v>
      </c>
      <c r="RUR260">
        <v>0.63</v>
      </c>
      <c r="RUS260">
        <v>0.63</v>
      </c>
      <c r="RUT260">
        <v>0.63</v>
      </c>
      <c r="RUU260">
        <v>0.63</v>
      </c>
      <c r="RUV260">
        <v>0.63</v>
      </c>
      <c r="RUW260">
        <v>0.63</v>
      </c>
      <c r="RUX260">
        <v>0.63</v>
      </c>
      <c r="RUY260">
        <v>0.63</v>
      </c>
      <c r="RUZ260">
        <v>0.63</v>
      </c>
      <c r="RVA260">
        <v>0.63</v>
      </c>
      <c r="RVB260">
        <v>0.63</v>
      </c>
      <c r="RVC260">
        <v>0.63</v>
      </c>
      <c r="RVD260">
        <v>0.63</v>
      </c>
      <c r="RVE260">
        <v>0.63</v>
      </c>
      <c r="RVF260">
        <v>0.63</v>
      </c>
      <c r="RVG260">
        <v>0.63</v>
      </c>
      <c r="RVH260">
        <v>0.63</v>
      </c>
      <c r="RVI260">
        <v>0.63</v>
      </c>
      <c r="RVJ260">
        <v>0.63</v>
      </c>
      <c r="RVK260">
        <v>0.63</v>
      </c>
      <c r="RVL260">
        <v>0.63</v>
      </c>
      <c r="RVM260">
        <v>0.63</v>
      </c>
      <c r="RVN260">
        <v>0.63</v>
      </c>
      <c r="RVO260">
        <v>0.63</v>
      </c>
      <c r="RVP260">
        <v>0.63</v>
      </c>
      <c r="RVQ260">
        <v>0.63</v>
      </c>
      <c r="RVR260">
        <v>0.63</v>
      </c>
      <c r="RVS260">
        <v>0.63</v>
      </c>
      <c r="RVT260">
        <v>0.63</v>
      </c>
      <c r="RVU260">
        <v>0.63</v>
      </c>
      <c r="RVV260">
        <v>0.63</v>
      </c>
      <c r="RVW260">
        <v>0.63</v>
      </c>
      <c r="RVX260">
        <v>0.63</v>
      </c>
      <c r="RVY260">
        <v>0.63</v>
      </c>
      <c r="RVZ260">
        <v>0.63</v>
      </c>
      <c r="RWA260">
        <v>0.63</v>
      </c>
      <c r="RWB260">
        <v>0.63</v>
      </c>
      <c r="RWC260">
        <v>0.63</v>
      </c>
      <c r="RWD260">
        <v>0.63</v>
      </c>
      <c r="RWE260">
        <v>0.63</v>
      </c>
      <c r="RWF260">
        <v>0.63</v>
      </c>
      <c r="RWG260">
        <v>0.63</v>
      </c>
      <c r="RWH260">
        <v>0.63</v>
      </c>
      <c r="RWI260">
        <v>0.63</v>
      </c>
      <c r="RWJ260">
        <v>0.63</v>
      </c>
      <c r="RWK260">
        <v>0.63</v>
      </c>
      <c r="RWL260">
        <v>0.63</v>
      </c>
      <c r="RWM260">
        <v>0.63</v>
      </c>
      <c r="RWN260">
        <v>0.63</v>
      </c>
      <c r="RWO260">
        <v>0.63</v>
      </c>
      <c r="RWP260">
        <v>0.63</v>
      </c>
      <c r="RWQ260">
        <v>0.63</v>
      </c>
      <c r="RWR260">
        <v>0.63</v>
      </c>
      <c r="RWS260">
        <v>0.63</v>
      </c>
      <c r="RWT260">
        <v>0.63</v>
      </c>
      <c r="RWU260">
        <v>0.63</v>
      </c>
      <c r="RWV260">
        <v>0.63</v>
      </c>
      <c r="RWW260">
        <v>0.63</v>
      </c>
      <c r="RWX260">
        <v>0.63</v>
      </c>
      <c r="RWY260">
        <v>0.63</v>
      </c>
      <c r="RWZ260">
        <v>0.63</v>
      </c>
      <c r="RXA260">
        <v>0.63</v>
      </c>
      <c r="RXB260">
        <v>0.63</v>
      </c>
      <c r="RXC260">
        <v>0.63</v>
      </c>
      <c r="RXD260">
        <v>0.63</v>
      </c>
      <c r="RXE260">
        <v>0.63</v>
      </c>
      <c r="RXF260">
        <v>0.63</v>
      </c>
      <c r="RXG260">
        <v>0.63</v>
      </c>
      <c r="RXH260">
        <v>0.63</v>
      </c>
      <c r="RXI260">
        <v>0.63</v>
      </c>
      <c r="RXJ260">
        <v>0.63</v>
      </c>
      <c r="RXK260">
        <v>0.63</v>
      </c>
      <c r="RXL260">
        <v>0.63</v>
      </c>
      <c r="RXM260">
        <v>0.63</v>
      </c>
      <c r="RXN260">
        <v>0.63</v>
      </c>
      <c r="RXO260">
        <v>0.63</v>
      </c>
      <c r="RXP260">
        <v>0.63</v>
      </c>
      <c r="RXQ260">
        <v>0.63</v>
      </c>
      <c r="RXR260">
        <v>0.63</v>
      </c>
      <c r="RXS260">
        <v>0.63</v>
      </c>
      <c r="RXT260">
        <v>0.63</v>
      </c>
      <c r="RXU260">
        <v>0.63</v>
      </c>
      <c r="RXV260">
        <v>0.63</v>
      </c>
      <c r="RXW260">
        <v>0.63</v>
      </c>
      <c r="RXX260">
        <v>0.63</v>
      </c>
      <c r="RXY260">
        <v>0.63</v>
      </c>
      <c r="RXZ260">
        <v>0.63</v>
      </c>
      <c r="RYA260">
        <v>0.63</v>
      </c>
      <c r="RYB260">
        <v>0.63</v>
      </c>
      <c r="RYC260">
        <v>0.63</v>
      </c>
      <c r="RYD260">
        <v>0.63</v>
      </c>
      <c r="RYE260">
        <v>0.63</v>
      </c>
      <c r="RYF260">
        <v>0.63</v>
      </c>
      <c r="RYG260">
        <v>0.63</v>
      </c>
      <c r="RYH260">
        <v>0.63</v>
      </c>
      <c r="RYI260">
        <v>0.63</v>
      </c>
      <c r="RYJ260">
        <v>0.63</v>
      </c>
      <c r="RYK260">
        <v>0.63</v>
      </c>
      <c r="RYL260">
        <v>0.63</v>
      </c>
      <c r="RYM260">
        <v>0.63</v>
      </c>
      <c r="RYN260">
        <v>0.63</v>
      </c>
      <c r="RYO260">
        <v>0.63</v>
      </c>
      <c r="RYP260">
        <v>0.63</v>
      </c>
      <c r="RYQ260">
        <v>0.63</v>
      </c>
      <c r="RYR260">
        <v>0.63</v>
      </c>
      <c r="RYS260">
        <v>0.63</v>
      </c>
      <c r="RYT260">
        <v>0.63</v>
      </c>
      <c r="RYU260">
        <v>0.63</v>
      </c>
      <c r="RYV260">
        <v>0.63</v>
      </c>
      <c r="RYW260">
        <v>0.63</v>
      </c>
      <c r="RYX260">
        <v>0.63</v>
      </c>
      <c r="RYY260">
        <v>0.63</v>
      </c>
      <c r="RYZ260">
        <v>0.63</v>
      </c>
      <c r="RZA260">
        <v>0.63</v>
      </c>
      <c r="RZB260">
        <v>0.63</v>
      </c>
      <c r="RZC260">
        <v>0.63</v>
      </c>
      <c r="RZD260">
        <v>0.63</v>
      </c>
      <c r="RZE260">
        <v>0.63</v>
      </c>
      <c r="RZF260">
        <v>0.63</v>
      </c>
      <c r="RZG260">
        <v>0.63</v>
      </c>
      <c r="RZH260">
        <v>0.63</v>
      </c>
      <c r="RZI260">
        <v>0.63</v>
      </c>
      <c r="RZJ260">
        <v>0.63</v>
      </c>
      <c r="RZK260">
        <v>0.63</v>
      </c>
      <c r="RZL260">
        <v>0.63</v>
      </c>
      <c r="RZM260">
        <v>0.63</v>
      </c>
      <c r="RZN260">
        <v>0.63</v>
      </c>
      <c r="RZO260">
        <v>0.63</v>
      </c>
      <c r="RZP260">
        <v>0.63</v>
      </c>
      <c r="RZQ260">
        <v>0.63</v>
      </c>
      <c r="RZR260">
        <v>0.63</v>
      </c>
      <c r="RZS260">
        <v>0.63</v>
      </c>
      <c r="RZT260">
        <v>0.63</v>
      </c>
      <c r="RZU260">
        <v>0.63</v>
      </c>
      <c r="RZV260">
        <v>0.63</v>
      </c>
      <c r="RZW260">
        <v>0.63</v>
      </c>
      <c r="RZX260">
        <v>0.63</v>
      </c>
      <c r="RZY260">
        <v>0.63</v>
      </c>
      <c r="RZZ260">
        <v>0.63</v>
      </c>
      <c r="SAA260">
        <v>0.63</v>
      </c>
      <c r="SAB260">
        <v>0.63</v>
      </c>
      <c r="SAC260">
        <v>0.63</v>
      </c>
      <c r="SAD260">
        <v>0.63</v>
      </c>
      <c r="SAE260">
        <v>0.63</v>
      </c>
      <c r="SAF260">
        <v>0.63</v>
      </c>
      <c r="SAG260">
        <v>0.63</v>
      </c>
      <c r="SAH260">
        <v>0.63</v>
      </c>
      <c r="SAI260">
        <v>0.63</v>
      </c>
      <c r="SAJ260">
        <v>0.63</v>
      </c>
      <c r="SAK260">
        <v>0.63</v>
      </c>
      <c r="SAL260">
        <v>0.63</v>
      </c>
      <c r="SAM260">
        <v>0.63</v>
      </c>
      <c r="SAN260">
        <v>0.63</v>
      </c>
      <c r="SAO260">
        <v>0.63</v>
      </c>
      <c r="SAP260">
        <v>0.63</v>
      </c>
      <c r="SAQ260">
        <v>0.63</v>
      </c>
      <c r="SAR260">
        <v>0.63</v>
      </c>
      <c r="SAS260">
        <v>0.63</v>
      </c>
      <c r="SAT260">
        <v>0.63</v>
      </c>
      <c r="SAU260">
        <v>0.63</v>
      </c>
      <c r="SAV260">
        <v>0.63</v>
      </c>
      <c r="SAW260">
        <v>0.63</v>
      </c>
      <c r="SAX260">
        <v>0.63</v>
      </c>
      <c r="SAY260">
        <v>0.63</v>
      </c>
      <c r="SAZ260">
        <v>0.63</v>
      </c>
      <c r="SBA260">
        <v>0.63</v>
      </c>
      <c r="SBB260">
        <v>0.63</v>
      </c>
      <c r="SBC260">
        <v>0.63</v>
      </c>
      <c r="SBD260">
        <v>0.63</v>
      </c>
      <c r="SBE260">
        <v>0.63</v>
      </c>
      <c r="SBF260">
        <v>0.63</v>
      </c>
      <c r="SBG260">
        <v>0.63</v>
      </c>
      <c r="SBH260">
        <v>0.63</v>
      </c>
      <c r="SBI260">
        <v>0.63</v>
      </c>
      <c r="SBJ260">
        <v>0.63</v>
      </c>
      <c r="SBK260">
        <v>0.63</v>
      </c>
      <c r="SBL260">
        <v>0.63</v>
      </c>
      <c r="SBM260">
        <v>0.63</v>
      </c>
      <c r="SBN260">
        <v>0.63</v>
      </c>
      <c r="SBO260">
        <v>0.63</v>
      </c>
      <c r="SBP260">
        <v>0.63</v>
      </c>
      <c r="SBQ260">
        <v>0.63</v>
      </c>
      <c r="SBR260">
        <v>0.63</v>
      </c>
      <c r="SBS260">
        <v>0.63</v>
      </c>
      <c r="SBT260">
        <v>0.63</v>
      </c>
      <c r="SBU260">
        <v>0.63</v>
      </c>
      <c r="SBV260">
        <v>0.63</v>
      </c>
      <c r="SBW260">
        <v>0.63</v>
      </c>
      <c r="SBX260">
        <v>0.63</v>
      </c>
      <c r="SBY260">
        <v>0.63</v>
      </c>
      <c r="SBZ260">
        <v>0.63</v>
      </c>
      <c r="SCA260">
        <v>0.63</v>
      </c>
      <c r="SCB260">
        <v>0.63</v>
      </c>
      <c r="SCC260">
        <v>0.63</v>
      </c>
      <c r="SCD260">
        <v>0.63</v>
      </c>
      <c r="SCE260">
        <v>0.63</v>
      </c>
      <c r="SCF260">
        <v>0.63</v>
      </c>
      <c r="SCG260">
        <v>0.63</v>
      </c>
      <c r="SCH260">
        <v>0.63</v>
      </c>
      <c r="SCI260">
        <v>0.63</v>
      </c>
      <c r="SCJ260">
        <v>0.63</v>
      </c>
      <c r="SCK260">
        <v>0.63</v>
      </c>
      <c r="SCL260">
        <v>0.63</v>
      </c>
      <c r="SCM260">
        <v>0.63</v>
      </c>
      <c r="SCN260">
        <v>0.63</v>
      </c>
      <c r="SCO260">
        <v>0.63</v>
      </c>
      <c r="SCP260">
        <v>0.63</v>
      </c>
      <c r="SCQ260">
        <v>0.63</v>
      </c>
      <c r="SCR260">
        <v>0.63</v>
      </c>
      <c r="SCS260">
        <v>0.63</v>
      </c>
      <c r="SCT260">
        <v>0.63</v>
      </c>
      <c r="SCU260">
        <v>0.63</v>
      </c>
      <c r="SCV260">
        <v>0.63</v>
      </c>
      <c r="SCW260">
        <v>0.63</v>
      </c>
      <c r="SCX260">
        <v>0.63</v>
      </c>
      <c r="SCY260">
        <v>0.63</v>
      </c>
      <c r="SCZ260">
        <v>0.63</v>
      </c>
      <c r="SDA260">
        <v>0.63</v>
      </c>
      <c r="SDB260">
        <v>0.63</v>
      </c>
      <c r="SDC260">
        <v>0.63</v>
      </c>
      <c r="SDD260">
        <v>0.63</v>
      </c>
      <c r="SDE260">
        <v>0.63</v>
      </c>
      <c r="SDF260">
        <v>0.63</v>
      </c>
      <c r="SDG260">
        <v>0.63</v>
      </c>
      <c r="SDH260">
        <v>0.63</v>
      </c>
      <c r="SDI260">
        <v>0.63</v>
      </c>
      <c r="SDJ260">
        <v>0.63</v>
      </c>
      <c r="SDK260">
        <v>0.63</v>
      </c>
      <c r="SDL260">
        <v>0.63</v>
      </c>
      <c r="SDM260">
        <v>0.63</v>
      </c>
      <c r="SDN260">
        <v>0.63</v>
      </c>
      <c r="SDO260">
        <v>0.63</v>
      </c>
      <c r="SDP260">
        <v>0.63</v>
      </c>
      <c r="SDQ260">
        <v>0.63</v>
      </c>
      <c r="SDR260">
        <v>0.63</v>
      </c>
      <c r="SDS260">
        <v>0.63</v>
      </c>
      <c r="SDT260">
        <v>0.63</v>
      </c>
      <c r="SDU260">
        <v>0.63</v>
      </c>
      <c r="SDV260">
        <v>0.63</v>
      </c>
      <c r="SDW260">
        <v>0.63</v>
      </c>
      <c r="SDX260">
        <v>0.63</v>
      </c>
      <c r="SDY260">
        <v>0.63</v>
      </c>
      <c r="SDZ260">
        <v>0.63</v>
      </c>
      <c r="SEA260">
        <v>0.63</v>
      </c>
      <c r="SEB260">
        <v>0.63</v>
      </c>
      <c r="SEC260">
        <v>0.63</v>
      </c>
      <c r="SED260">
        <v>0.63</v>
      </c>
      <c r="SEE260">
        <v>0.63</v>
      </c>
      <c r="SEF260">
        <v>0.63</v>
      </c>
      <c r="SEG260">
        <v>0.63</v>
      </c>
      <c r="SEH260">
        <v>0.63</v>
      </c>
      <c r="SEI260">
        <v>0.63</v>
      </c>
      <c r="SEJ260">
        <v>0.63</v>
      </c>
      <c r="SEK260">
        <v>0.63</v>
      </c>
      <c r="SEL260">
        <v>0.63</v>
      </c>
      <c r="SEM260">
        <v>0.63</v>
      </c>
      <c r="SEN260">
        <v>0.63</v>
      </c>
      <c r="SEO260">
        <v>0.63</v>
      </c>
      <c r="SEP260">
        <v>0.63</v>
      </c>
      <c r="SEQ260">
        <v>0.63</v>
      </c>
      <c r="SER260">
        <v>0.63</v>
      </c>
      <c r="SES260">
        <v>0.63</v>
      </c>
      <c r="SET260">
        <v>0.63</v>
      </c>
      <c r="SEU260">
        <v>0.63</v>
      </c>
      <c r="SEV260">
        <v>0.63</v>
      </c>
      <c r="SEW260">
        <v>0.63</v>
      </c>
      <c r="SEX260">
        <v>0.63</v>
      </c>
      <c r="SEY260">
        <v>0.63</v>
      </c>
      <c r="SEZ260">
        <v>0.63</v>
      </c>
      <c r="SFA260">
        <v>0.63</v>
      </c>
      <c r="SFB260">
        <v>0.63</v>
      </c>
      <c r="SFC260">
        <v>0.63</v>
      </c>
      <c r="SFD260">
        <v>0.63</v>
      </c>
      <c r="SFE260">
        <v>0.63</v>
      </c>
      <c r="SFF260">
        <v>0.63</v>
      </c>
      <c r="SFG260">
        <v>0.63</v>
      </c>
      <c r="SFH260">
        <v>0.63</v>
      </c>
      <c r="SFI260">
        <v>0.63</v>
      </c>
      <c r="SFJ260">
        <v>0.63</v>
      </c>
      <c r="SFK260">
        <v>0.63</v>
      </c>
      <c r="SFL260">
        <v>0.63</v>
      </c>
      <c r="SFM260">
        <v>0.63</v>
      </c>
      <c r="SFN260">
        <v>0.63</v>
      </c>
      <c r="SFO260">
        <v>0.63</v>
      </c>
      <c r="SFP260">
        <v>0.63</v>
      </c>
      <c r="SFQ260">
        <v>0.63</v>
      </c>
      <c r="SFR260">
        <v>0.63</v>
      </c>
      <c r="SFS260">
        <v>0.63</v>
      </c>
      <c r="SFT260">
        <v>0.63</v>
      </c>
      <c r="SFU260">
        <v>0.63</v>
      </c>
      <c r="SFV260">
        <v>0.63</v>
      </c>
      <c r="SFW260">
        <v>0.63</v>
      </c>
      <c r="SFX260">
        <v>0.63</v>
      </c>
      <c r="SFY260">
        <v>0.63</v>
      </c>
      <c r="SFZ260">
        <v>0.63</v>
      </c>
      <c r="SGA260">
        <v>0.63</v>
      </c>
      <c r="SGB260">
        <v>0.63</v>
      </c>
      <c r="SGC260">
        <v>0.63</v>
      </c>
      <c r="SGD260">
        <v>0.63</v>
      </c>
      <c r="SGE260">
        <v>0.63</v>
      </c>
      <c r="SGF260">
        <v>0.63</v>
      </c>
      <c r="SGG260">
        <v>0.63</v>
      </c>
      <c r="SGH260">
        <v>0.63</v>
      </c>
      <c r="SGI260">
        <v>0.63</v>
      </c>
      <c r="SGJ260">
        <v>0.63</v>
      </c>
      <c r="SGK260">
        <v>0.63</v>
      </c>
      <c r="SGL260">
        <v>0.63</v>
      </c>
      <c r="SGM260">
        <v>0.63</v>
      </c>
      <c r="SGN260">
        <v>0.63</v>
      </c>
      <c r="SGO260">
        <v>0.63</v>
      </c>
      <c r="SGP260">
        <v>0.63</v>
      </c>
      <c r="SGQ260">
        <v>0.63</v>
      </c>
      <c r="SGR260">
        <v>0.63</v>
      </c>
      <c r="SGS260">
        <v>0.63</v>
      </c>
      <c r="SGT260">
        <v>0.63</v>
      </c>
      <c r="SGU260">
        <v>0.63</v>
      </c>
      <c r="SGV260">
        <v>0.63</v>
      </c>
      <c r="SGW260">
        <v>0.63</v>
      </c>
      <c r="SGX260">
        <v>0.63</v>
      </c>
      <c r="SGY260">
        <v>0.63</v>
      </c>
      <c r="SGZ260">
        <v>0.63</v>
      </c>
      <c r="SHA260">
        <v>0.63</v>
      </c>
      <c r="SHB260">
        <v>0.63</v>
      </c>
      <c r="SHC260">
        <v>0.63</v>
      </c>
      <c r="SHD260">
        <v>0.63</v>
      </c>
      <c r="SHE260">
        <v>0.63</v>
      </c>
      <c r="SHF260">
        <v>0.63</v>
      </c>
      <c r="SHG260">
        <v>0.63</v>
      </c>
      <c r="SHH260">
        <v>0.63</v>
      </c>
      <c r="SHI260">
        <v>0.63</v>
      </c>
      <c r="SHJ260">
        <v>0.63</v>
      </c>
      <c r="SHK260">
        <v>0.63</v>
      </c>
      <c r="SHL260">
        <v>0.63</v>
      </c>
      <c r="SHM260">
        <v>0.63</v>
      </c>
      <c r="SHN260">
        <v>0.63</v>
      </c>
      <c r="SHO260">
        <v>0.63</v>
      </c>
      <c r="SHP260">
        <v>0.63</v>
      </c>
      <c r="SHQ260">
        <v>0.63</v>
      </c>
      <c r="SHR260">
        <v>0.63</v>
      </c>
      <c r="SHS260">
        <v>0.63</v>
      </c>
      <c r="SHT260">
        <v>0.63</v>
      </c>
      <c r="SHU260">
        <v>0.63</v>
      </c>
      <c r="SHV260">
        <v>0.63</v>
      </c>
      <c r="SHW260">
        <v>0.63</v>
      </c>
      <c r="SHX260">
        <v>0.63</v>
      </c>
      <c r="SHY260">
        <v>0.63</v>
      </c>
      <c r="SHZ260">
        <v>0.63</v>
      </c>
      <c r="SIA260">
        <v>0.63</v>
      </c>
      <c r="SIB260">
        <v>0.63</v>
      </c>
      <c r="SIC260">
        <v>0.63</v>
      </c>
      <c r="SID260">
        <v>0.63</v>
      </c>
      <c r="SIE260">
        <v>0.63</v>
      </c>
      <c r="SIF260">
        <v>0.63</v>
      </c>
      <c r="SIG260">
        <v>0.63</v>
      </c>
      <c r="SIH260">
        <v>0.63</v>
      </c>
      <c r="SII260">
        <v>0.63</v>
      </c>
      <c r="SIJ260">
        <v>0.63</v>
      </c>
      <c r="SIK260">
        <v>0.63</v>
      </c>
      <c r="SIL260">
        <v>0.63</v>
      </c>
      <c r="SIM260">
        <v>0.63</v>
      </c>
      <c r="SIN260">
        <v>0.63</v>
      </c>
      <c r="SIO260">
        <v>0.63</v>
      </c>
      <c r="SIP260">
        <v>0.63</v>
      </c>
      <c r="SIQ260">
        <v>0.63</v>
      </c>
      <c r="SIR260">
        <v>0.63</v>
      </c>
      <c r="SIS260">
        <v>0.63</v>
      </c>
      <c r="SIT260">
        <v>0.63</v>
      </c>
      <c r="SIU260">
        <v>0.63</v>
      </c>
      <c r="SIV260">
        <v>0.63</v>
      </c>
      <c r="SIW260">
        <v>0.63</v>
      </c>
      <c r="SIX260">
        <v>0.63</v>
      </c>
      <c r="SIY260">
        <v>0.63</v>
      </c>
      <c r="SIZ260">
        <v>0.63</v>
      </c>
      <c r="SJA260">
        <v>0.63</v>
      </c>
      <c r="SJB260">
        <v>0.63</v>
      </c>
      <c r="SJC260">
        <v>0.63</v>
      </c>
      <c r="SJD260">
        <v>0.63</v>
      </c>
      <c r="SJE260">
        <v>0.63</v>
      </c>
      <c r="SJF260">
        <v>0.63</v>
      </c>
      <c r="SJG260">
        <v>0.63</v>
      </c>
      <c r="SJH260">
        <v>0.63</v>
      </c>
      <c r="SJI260">
        <v>0.63</v>
      </c>
      <c r="SJJ260">
        <v>0.63</v>
      </c>
      <c r="SJK260">
        <v>0.63</v>
      </c>
      <c r="SJL260">
        <v>0.63</v>
      </c>
      <c r="SJM260">
        <v>0.63</v>
      </c>
      <c r="SJN260">
        <v>0.63</v>
      </c>
      <c r="SJO260">
        <v>0.63</v>
      </c>
      <c r="SJP260">
        <v>0.63</v>
      </c>
      <c r="SJQ260">
        <v>0.63</v>
      </c>
      <c r="SJR260">
        <v>0.63</v>
      </c>
      <c r="SJS260">
        <v>0.63</v>
      </c>
      <c r="SJT260">
        <v>0.63</v>
      </c>
      <c r="SJU260">
        <v>0.63</v>
      </c>
      <c r="SJV260">
        <v>0.63</v>
      </c>
      <c r="SJW260">
        <v>0.63</v>
      </c>
      <c r="SJX260">
        <v>0.63</v>
      </c>
      <c r="SJY260">
        <v>0.63</v>
      </c>
      <c r="SJZ260">
        <v>0.63</v>
      </c>
      <c r="SKA260">
        <v>0.63</v>
      </c>
      <c r="SKB260">
        <v>0.63</v>
      </c>
      <c r="SKC260">
        <v>0.63</v>
      </c>
      <c r="SKD260">
        <v>0.63</v>
      </c>
      <c r="SKE260">
        <v>0.63</v>
      </c>
      <c r="SKF260">
        <v>0.63</v>
      </c>
      <c r="SKG260">
        <v>0.63</v>
      </c>
      <c r="SKH260">
        <v>0.63</v>
      </c>
      <c r="SKI260">
        <v>0.63</v>
      </c>
      <c r="SKJ260">
        <v>0.63</v>
      </c>
      <c r="SKK260">
        <v>0.63</v>
      </c>
      <c r="SKL260">
        <v>0.63</v>
      </c>
      <c r="SKM260">
        <v>0.63</v>
      </c>
      <c r="SKN260">
        <v>0.63</v>
      </c>
      <c r="SKO260">
        <v>0.63</v>
      </c>
      <c r="SKP260">
        <v>0.63</v>
      </c>
      <c r="SKQ260">
        <v>0.63</v>
      </c>
      <c r="SKR260">
        <v>0.63</v>
      </c>
      <c r="SKS260">
        <v>0.63</v>
      </c>
      <c r="SKT260">
        <v>0.63</v>
      </c>
      <c r="SKU260">
        <v>0.63</v>
      </c>
      <c r="SKV260">
        <v>0.63</v>
      </c>
      <c r="SKW260">
        <v>0.63</v>
      </c>
      <c r="SKX260">
        <v>0.63</v>
      </c>
      <c r="SKY260">
        <v>0.63</v>
      </c>
      <c r="SKZ260">
        <v>0.63</v>
      </c>
      <c r="SLA260">
        <v>0.63</v>
      </c>
      <c r="SLB260">
        <v>0.63</v>
      </c>
      <c r="SLC260">
        <v>0.63</v>
      </c>
      <c r="SLD260">
        <v>0.63</v>
      </c>
      <c r="SLE260">
        <v>0.63</v>
      </c>
      <c r="SLF260">
        <v>0.63</v>
      </c>
      <c r="SLG260">
        <v>0.63</v>
      </c>
      <c r="SLH260">
        <v>0.63</v>
      </c>
      <c r="SLI260">
        <v>0.63</v>
      </c>
      <c r="SLJ260">
        <v>0.63</v>
      </c>
      <c r="SLK260">
        <v>0.63</v>
      </c>
      <c r="SLL260">
        <v>0.63</v>
      </c>
      <c r="SLM260">
        <v>0.63</v>
      </c>
      <c r="SLN260">
        <v>0.63</v>
      </c>
      <c r="SLO260">
        <v>0.63</v>
      </c>
      <c r="SLP260">
        <v>0.63</v>
      </c>
      <c r="SLQ260">
        <v>0.63</v>
      </c>
      <c r="SLR260">
        <v>0.63</v>
      </c>
      <c r="SLS260">
        <v>0.63</v>
      </c>
      <c r="SLT260">
        <v>0.63</v>
      </c>
      <c r="SLU260">
        <v>0.63</v>
      </c>
      <c r="SLV260">
        <v>0.63</v>
      </c>
      <c r="SLW260">
        <v>0.63</v>
      </c>
      <c r="SLX260">
        <v>0.63</v>
      </c>
      <c r="SLY260">
        <v>0.63</v>
      </c>
      <c r="SLZ260">
        <v>0.63</v>
      </c>
      <c r="SMA260">
        <v>0.63</v>
      </c>
      <c r="SMB260">
        <v>0.63</v>
      </c>
      <c r="SMC260">
        <v>0.63</v>
      </c>
      <c r="SMD260">
        <v>0.63</v>
      </c>
      <c r="SME260">
        <v>0.63</v>
      </c>
      <c r="SMF260">
        <v>0.63</v>
      </c>
      <c r="SMG260">
        <v>0.63</v>
      </c>
      <c r="SMH260">
        <v>0.63</v>
      </c>
      <c r="SMI260">
        <v>0.63</v>
      </c>
      <c r="SMJ260">
        <v>0.63</v>
      </c>
      <c r="SMK260">
        <v>0.63</v>
      </c>
      <c r="SML260">
        <v>0.63</v>
      </c>
      <c r="SMM260">
        <v>0.63</v>
      </c>
      <c r="SMN260">
        <v>0.63</v>
      </c>
      <c r="SMO260">
        <v>0.63</v>
      </c>
      <c r="SMP260">
        <v>0.63</v>
      </c>
      <c r="SMQ260">
        <v>0.63</v>
      </c>
      <c r="SMR260">
        <v>0.63</v>
      </c>
      <c r="SMS260">
        <v>0.63</v>
      </c>
      <c r="SMT260">
        <v>0.63</v>
      </c>
      <c r="SMU260">
        <v>0.63</v>
      </c>
      <c r="SMV260">
        <v>0.63</v>
      </c>
      <c r="SMW260">
        <v>0.63</v>
      </c>
      <c r="SMX260">
        <v>0.63</v>
      </c>
      <c r="SMY260">
        <v>0.63</v>
      </c>
      <c r="SMZ260">
        <v>0.63</v>
      </c>
      <c r="SNA260">
        <v>0.63</v>
      </c>
      <c r="SNB260">
        <v>0.63</v>
      </c>
      <c r="SNC260">
        <v>0.63</v>
      </c>
      <c r="SND260">
        <v>0.63</v>
      </c>
      <c r="SNE260">
        <v>0.63</v>
      </c>
      <c r="SNF260">
        <v>0.63</v>
      </c>
      <c r="SNG260">
        <v>0.63</v>
      </c>
      <c r="SNH260">
        <v>0.63</v>
      </c>
      <c r="SNI260">
        <v>0.63</v>
      </c>
      <c r="SNJ260">
        <v>0.63</v>
      </c>
      <c r="SNK260">
        <v>0.63</v>
      </c>
      <c r="SNL260">
        <v>0.63</v>
      </c>
      <c r="SNM260">
        <v>0.63</v>
      </c>
      <c r="SNN260">
        <v>0.63</v>
      </c>
      <c r="SNO260">
        <v>0.63</v>
      </c>
      <c r="SNP260">
        <v>0.63</v>
      </c>
      <c r="SNQ260">
        <v>0.63</v>
      </c>
      <c r="SNR260">
        <v>0.63</v>
      </c>
      <c r="SNS260">
        <v>0.63</v>
      </c>
      <c r="SNT260">
        <v>0.63</v>
      </c>
      <c r="SNU260">
        <v>0.63</v>
      </c>
      <c r="SNV260">
        <v>0.63</v>
      </c>
      <c r="SNW260">
        <v>0.63</v>
      </c>
      <c r="SNX260">
        <v>0.63</v>
      </c>
      <c r="SNY260">
        <v>0.63</v>
      </c>
      <c r="SNZ260">
        <v>0.63</v>
      </c>
      <c r="SOA260">
        <v>0.63</v>
      </c>
      <c r="SOB260">
        <v>0.63</v>
      </c>
      <c r="SOC260">
        <v>0.63</v>
      </c>
      <c r="SOD260">
        <v>0.63</v>
      </c>
      <c r="SOE260">
        <v>0.63</v>
      </c>
      <c r="SOF260">
        <v>0.63</v>
      </c>
      <c r="SOG260">
        <v>0.63</v>
      </c>
      <c r="SOH260">
        <v>0.63</v>
      </c>
      <c r="SOI260">
        <v>0.63</v>
      </c>
      <c r="SOJ260">
        <v>0.63</v>
      </c>
      <c r="SOK260">
        <v>0.63</v>
      </c>
      <c r="SOL260">
        <v>0.63</v>
      </c>
      <c r="SOM260">
        <v>0.63</v>
      </c>
      <c r="SON260">
        <v>0.63</v>
      </c>
      <c r="SOO260">
        <v>0.63</v>
      </c>
      <c r="SOP260">
        <v>0.63</v>
      </c>
      <c r="SOQ260">
        <v>0.63</v>
      </c>
      <c r="SOR260">
        <v>0.63</v>
      </c>
      <c r="SOS260">
        <v>0.63</v>
      </c>
      <c r="SOT260">
        <v>0.63</v>
      </c>
      <c r="SOU260">
        <v>0.63</v>
      </c>
      <c r="SOV260">
        <v>0.63</v>
      </c>
      <c r="SOW260">
        <v>0.63</v>
      </c>
      <c r="SOX260">
        <v>0.63</v>
      </c>
      <c r="SOY260">
        <v>0.63</v>
      </c>
      <c r="SOZ260">
        <v>0.63</v>
      </c>
      <c r="SPA260">
        <v>0.63</v>
      </c>
      <c r="SPB260">
        <v>0.63</v>
      </c>
      <c r="SPC260">
        <v>0.63</v>
      </c>
      <c r="SPD260">
        <v>0.63</v>
      </c>
      <c r="SPE260">
        <v>0.63</v>
      </c>
      <c r="SPF260">
        <v>0.63</v>
      </c>
      <c r="SPG260">
        <v>0.63</v>
      </c>
      <c r="SPH260">
        <v>0.63</v>
      </c>
      <c r="SPI260">
        <v>0.63</v>
      </c>
      <c r="SPJ260">
        <v>0.63</v>
      </c>
      <c r="SPK260">
        <v>0.63</v>
      </c>
      <c r="SPL260">
        <v>0.63</v>
      </c>
      <c r="SPM260">
        <v>0.63</v>
      </c>
      <c r="SPN260">
        <v>0.63</v>
      </c>
      <c r="SPO260">
        <v>0.63</v>
      </c>
      <c r="SPP260">
        <v>0.63</v>
      </c>
      <c r="SPQ260">
        <v>0.63</v>
      </c>
      <c r="SPR260">
        <v>0.63</v>
      </c>
      <c r="SPS260">
        <v>0.63</v>
      </c>
      <c r="SPT260">
        <v>0.63</v>
      </c>
      <c r="SPU260">
        <v>0.63</v>
      </c>
      <c r="SPV260">
        <v>0.63</v>
      </c>
      <c r="SPW260">
        <v>0.63</v>
      </c>
      <c r="SPX260">
        <v>0.63</v>
      </c>
      <c r="SPY260">
        <v>0.63</v>
      </c>
      <c r="SPZ260">
        <v>0.63</v>
      </c>
      <c r="SQA260">
        <v>0.63</v>
      </c>
      <c r="SQB260">
        <v>0.63</v>
      </c>
      <c r="SQC260">
        <v>0.63</v>
      </c>
      <c r="SQD260">
        <v>0.63</v>
      </c>
      <c r="SQE260">
        <v>0.63</v>
      </c>
      <c r="SQF260">
        <v>0.63</v>
      </c>
      <c r="SQG260">
        <v>0.63</v>
      </c>
      <c r="SQH260">
        <v>0.63</v>
      </c>
      <c r="SQI260">
        <v>0.63</v>
      </c>
      <c r="SQJ260">
        <v>0.63</v>
      </c>
      <c r="SQK260">
        <v>0.63</v>
      </c>
      <c r="SQL260">
        <v>0.63</v>
      </c>
      <c r="SQM260">
        <v>0.63</v>
      </c>
      <c r="SQN260">
        <v>0.63</v>
      </c>
      <c r="SQO260">
        <v>0.63</v>
      </c>
      <c r="SQP260">
        <v>0.63</v>
      </c>
      <c r="SQQ260">
        <v>0.63</v>
      </c>
      <c r="SQR260">
        <v>0.63</v>
      </c>
      <c r="SQS260">
        <v>0.63</v>
      </c>
      <c r="SQT260">
        <v>0.63</v>
      </c>
      <c r="SQU260">
        <v>0.63</v>
      </c>
      <c r="SQV260">
        <v>0.63</v>
      </c>
      <c r="SQW260">
        <v>0.63</v>
      </c>
      <c r="SQX260">
        <v>0.63</v>
      </c>
      <c r="SQY260">
        <v>0.63</v>
      </c>
      <c r="SQZ260">
        <v>0.63</v>
      </c>
      <c r="SRA260">
        <v>0.63</v>
      </c>
      <c r="SRB260">
        <v>0.63</v>
      </c>
      <c r="SRC260">
        <v>0.63</v>
      </c>
      <c r="SRD260">
        <v>0.63</v>
      </c>
      <c r="SRE260">
        <v>0.63</v>
      </c>
      <c r="SRF260">
        <v>0.63</v>
      </c>
      <c r="SRG260">
        <v>0.63</v>
      </c>
      <c r="SRH260">
        <v>0.63</v>
      </c>
      <c r="SRI260">
        <v>0.63</v>
      </c>
      <c r="SRJ260">
        <v>0.63</v>
      </c>
      <c r="SRK260">
        <v>0.63</v>
      </c>
      <c r="SRL260">
        <v>0.63</v>
      </c>
      <c r="SRM260">
        <v>0.63</v>
      </c>
      <c r="SRN260">
        <v>0.63</v>
      </c>
      <c r="SRO260">
        <v>0.63</v>
      </c>
      <c r="SRP260">
        <v>0.63</v>
      </c>
      <c r="SRQ260">
        <v>0.63</v>
      </c>
      <c r="SRR260">
        <v>0.63</v>
      </c>
      <c r="SRS260">
        <v>0.63</v>
      </c>
      <c r="SRT260">
        <v>0.63</v>
      </c>
      <c r="SRU260">
        <v>0.63</v>
      </c>
      <c r="SRV260">
        <v>0.63</v>
      </c>
      <c r="SRW260">
        <v>0.63</v>
      </c>
      <c r="SRX260">
        <v>0.63</v>
      </c>
      <c r="SRY260">
        <v>0.63</v>
      </c>
      <c r="SRZ260">
        <v>0.63</v>
      </c>
      <c r="SSA260">
        <v>0.63</v>
      </c>
      <c r="SSB260">
        <v>0.63</v>
      </c>
      <c r="SSC260">
        <v>0.63</v>
      </c>
      <c r="SSD260">
        <v>0.63</v>
      </c>
      <c r="SSE260">
        <v>0.63</v>
      </c>
      <c r="SSF260">
        <v>0.63</v>
      </c>
      <c r="SSG260">
        <v>0.63</v>
      </c>
      <c r="SSH260">
        <v>0.63</v>
      </c>
      <c r="SSI260">
        <v>0.63</v>
      </c>
      <c r="SSJ260">
        <v>0.63</v>
      </c>
      <c r="SSK260">
        <v>0.63</v>
      </c>
      <c r="SSL260">
        <v>0.63</v>
      </c>
      <c r="SSM260">
        <v>0.63</v>
      </c>
      <c r="SSN260">
        <v>0.63</v>
      </c>
      <c r="SSO260">
        <v>0.63</v>
      </c>
      <c r="SSP260">
        <v>0.63</v>
      </c>
      <c r="SSQ260">
        <v>0.63</v>
      </c>
      <c r="SSR260">
        <v>0.63</v>
      </c>
      <c r="SSS260">
        <v>0.63</v>
      </c>
      <c r="SST260">
        <v>0.63</v>
      </c>
      <c r="SSU260">
        <v>0.63</v>
      </c>
      <c r="SSV260">
        <v>0.63</v>
      </c>
      <c r="SSW260">
        <v>0.63</v>
      </c>
      <c r="SSX260">
        <v>0.63</v>
      </c>
      <c r="SSY260">
        <v>0.63</v>
      </c>
      <c r="SSZ260">
        <v>0.63</v>
      </c>
      <c r="STA260">
        <v>0.63</v>
      </c>
      <c r="STB260">
        <v>0.63</v>
      </c>
      <c r="STC260">
        <v>0.63</v>
      </c>
      <c r="STD260">
        <v>0.63</v>
      </c>
      <c r="STE260">
        <v>0.63</v>
      </c>
      <c r="STF260">
        <v>0.63</v>
      </c>
      <c r="STG260">
        <v>0.63</v>
      </c>
      <c r="STH260">
        <v>0.63</v>
      </c>
      <c r="STI260">
        <v>0.63</v>
      </c>
      <c r="STJ260">
        <v>0.63</v>
      </c>
      <c r="STK260">
        <v>0.63</v>
      </c>
      <c r="STL260">
        <v>0.63</v>
      </c>
      <c r="STM260">
        <v>0.63</v>
      </c>
      <c r="STN260">
        <v>0.63</v>
      </c>
      <c r="STO260">
        <v>0.63</v>
      </c>
      <c r="STP260">
        <v>0.63</v>
      </c>
      <c r="STQ260">
        <v>0.63</v>
      </c>
      <c r="STR260">
        <v>0.63</v>
      </c>
      <c r="STS260">
        <v>0.63</v>
      </c>
      <c r="STT260">
        <v>0.63</v>
      </c>
      <c r="STU260">
        <v>0.63</v>
      </c>
      <c r="STV260">
        <v>0.63</v>
      </c>
      <c r="STW260">
        <v>0.63</v>
      </c>
      <c r="STX260">
        <v>0.63</v>
      </c>
      <c r="STY260">
        <v>0.63</v>
      </c>
      <c r="STZ260">
        <v>0.63</v>
      </c>
      <c r="SUA260">
        <v>0.63</v>
      </c>
      <c r="SUB260">
        <v>0.63</v>
      </c>
      <c r="SUC260">
        <v>0.63</v>
      </c>
      <c r="SUD260">
        <v>0.63</v>
      </c>
      <c r="SUE260">
        <v>0.63</v>
      </c>
      <c r="SUF260">
        <v>0.63</v>
      </c>
      <c r="SUG260">
        <v>0.63</v>
      </c>
      <c r="SUH260">
        <v>0.63</v>
      </c>
      <c r="SUI260">
        <v>0.63</v>
      </c>
      <c r="SUJ260">
        <v>0.63</v>
      </c>
      <c r="SUK260">
        <v>0.63</v>
      </c>
      <c r="SUL260">
        <v>0.63</v>
      </c>
      <c r="SUM260">
        <v>0.63</v>
      </c>
      <c r="SUN260">
        <v>0.63</v>
      </c>
      <c r="SUO260">
        <v>0.63</v>
      </c>
      <c r="SUP260">
        <v>0.63</v>
      </c>
      <c r="SUQ260">
        <v>0.63</v>
      </c>
      <c r="SUR260">
        <v>0.63</v>
      </c>
      <c r="SUS260">
        <v>0.63</v>
      </c>
      <c r="SUT260">
        <v>0.63</v>
      </c>
      <c r="SUU260">
        <v>0.63</v>
      </c>
      <c r="SUV260">
        <v>0.63</v>
      </c>
      <c r="SUW260">
        <v>0.63</v>
      </c>
      <c r="SUX260">
        <v>0.63</v>
      </c>
      <c r="SUY260">
        <v>0.63</v>
      </c>
      <c r="SUZ260">
        <v>0.63</v>
      </c>
      <c r="SVA260">
        <v>0.63</v>
      </c>
      <c r="SVB260">
        <v>0.63</v>
      </c>
      <c r="SVC260">
        <v>0.63</v>
      </c>
      <c r="SVD260">
        <v>0.63</v>
      </c>
      <c r="SVE260">
        <v>0.63</v>
      </c>
      <c r="SVF260">
        <v>0.63</v>
      </c>
      <c r="SVG260">
        <v>0.63</v>
      </c>
      <c r="SVH260">
        <v>0.63</v>
      </c>
      <c r="SVI260">
        <v>0.63</v>
      </c>
      <c r="SVJ260">
        <v>0.63</v>
      </c>
      <c r="SVK260">
        <v>0.63</v>
      </c>
      <c r="SVL260">
        <v>0.63</v>
      </c>
      <c r="SVM260">
        <v>0.63</v>
      </c>
      <c r="SVN260">
        <v>0.63</v>
      </c>
      <c r="SVO260">
        <v>0.63</v>
      </c>
      <c r="SVP260">
        <v>0.63</v>
      </c>
      <c r="SVQ260">
        <v>0.63</v>
      </c>
      <c r="SVR260">
        <v>0.63</v>
      </c>
      <c r="SVS260">
        <v>0.63</v>
      </c>
      <c r="SVT260">
        <v>0.63</v>
      </c>
      <c r="SVU260">
        <v>0.63</v>
      </c>
      <c r="SVV260">
        <v>0.63</v>
      </c>
      <c r="SVW260">
        <v>0.63</v>
      </c>
      <c r="SVX260">
        <v>0.63</v>
      </c>
      <c r="SVY260">
        <v>0.63</v>
      </c>
      <c r="SVZ260">
        <v>0.63</v>
      </c>
      <c r="SWA260">
        <v>0.63</v>
      </c>
      <c r="SWB260">
        <v>0.63</v>
      </c>
      <c r="SWC260">
        <v>0.63</v>
      </c>
      <c r="SWD260">
        <v>0.63</v>
      </c>
      <c r="SWE260">
        <v>0.63</v>
      </c>
      <c r="SWF260">
        <v>0.63</v>
      </c>
      <c r="SWG260">
        <v>0.63</v>
      </c>
      <c r="SWH260">
        <v>0.63</v>
      </c>
      <c r="SWI260">
        <v>0.63</v>
      </c>
      <c r="SWJ260">
        <v>0.63</v>
      </c>
      <c r="SWK260">
        <v>0.63</v>
      </c>
      <c r="SWL260">
        <v>0.63</v>
      </c>
      <c r="SWM260">
        <v>0.63</v>
      </c>
      <c r="SWN260">
        <v>0.63</v>
      </c>
      <c r="SWO260">
        <v>0.63</v>
      </c>
      <c r="SWP260">
        <v>0.63</v>
      </c>
      <c r="SWQ260">
        <v>0.63</v>
      </c>
      <c r="SWR260">
        <v>0.63</v>
      </c>
      <c r="SWS260">
        <v>0.63</v>
      </c>
      <c r="SWT260">
        <v>0.63</v>
      </c>
      <c r="SWU260">
        <v>0.63</v>
      </c>
      <c r="SWV260">
        <v>0.63</v>
      </c>
      <c r="SWW260">
        <v>0.63</v>
      </c>
      <c r="SWX260">
        <v>0.63</v>
      </c>
      <c r="SWY260">
        <v>0.63</v>
      </c>
      <c r="SWZ260">
        <v>0.63</v>
      </c>
      <c r="SXA260">
        <v>0.63</v>
      </c>
      <c r="SXB260">
        <v>0.63</v>
      </c>
      <c r="SXC260">
        <v>0.63</v>
      </c>
      <c r="SXD260">
        <v>0.63</v>
      </c>
      <c r="SXE260">
        <v>0.63</v>
      </c>
      <c r="SXF260">
        <v>0.63</v>
      </c>
      <c r="SXG260">
        <v>0.63</v>
      </c>
      <c r="SXH260">
        <v>0.63</v>
      </c>
      <c r="SXI260">
        <v>0.63</v>
      </c>
      <c r="SXJ260">
        <v>0.63</v>
      </c>
      <c r="SXK260">
        <v>0.63</v>
      </c>
      <c r="SXL260">
        <v>0.63</v>
      </c>
      <c r="SXM260">
        <v>0.63</v>
      </c>
      <c r="SXN260">
        <v>0.63</v>
      </c>
      <c r="SXO260">
        <v>0.63</v>
      </c>
      <c r="SXP260">
        <v>0.63</v>
      </c>
      <c r="SXQ260">
        <v>0.63</v>
      </c>
      <c r="SXR260">
        <v>0.63</v>
      </c>
      <c r="SXS260">
        <v>0.63</v>
      </c>
      <c r="SXT260">
        <v>0.63</v>
      </c>
      <c r="SXU260">
        <v>0.63</v>
      </c>
      <c r="SXV260">
        <v>0.63</v>
      </c>
      <c r="SXW260">
        <v>0.63</v>
      </c>
      <c r="SXX260">
        <v>0.63</v>
      </c>
      <c r="SXY260">
        <v>0.63</v>
      </c>
      <c r="SXZ260">
        <v>0.63</v>
      </c>
      <c r="SYA260">
        <v>0.63</v>
      </c>
      <c r="SYB260">
        <v>0.63</v>
      </c>
      <c r="SYC260">
        <v>0.63</v>
      </c>
      <c r="SYD260">
        <v>0.63</v>
      </c>
      <c r="SYE260">
        <v>0.63</v>
      </c>
      <c r="SYF260">
        <v>0.63</v>
      </c>
      <c r="SYG260">
        <v>0.63</v>
      </c>
      <c r="SYH260">
        <v>0.63</v>
      </c>
      <c r="SYI260">
        <v>0.63</v>
      </c>
      <c r="SYJ260">
        <v>0.63</v>
      </c>
      <c r="SYK260">
        <v>0.63</v>
      </c>
      <c r="SYL260">
        <v>0.63</v>
      </c>
      <c r="SYM260">
        <v>0.63</v>
      </c>
      <c r="SYN260">
        <v>0.63</v>
      </c>
      <c r="SYO260">
        <v>0.63</v>
      </c>
      <c r="SYP260">
        <v>0.63</v>
      </c>
      <c r="SYQ260">
        <v>0.63</v>
      </c>
      <c r="SYR260">
        <v>0.63</v>
      </c>
      <c r="SYS260">
        <v>0.63</v>
      </c>
      <c r="SYT260">
        <v>0.63</v>
      </c>
      <c r="SYU260">
        <v>0.63</v>
      </c>
      <c r="SYV260">
        <v>0.63</v>
      </c>
      <c r="SYW260">
        <v>0.63</v>
      </c>
      <c r="SYX260">
        <v>0.63</v>
      </c>
      <c r="SYY260">
        <v>0.63</v>
      </c>
      <c r="SYZ260">
        <v>0.63</v>
      </c>
      <c r="SZA260">
        <v>0.63</v>
      </c>
      <c r="SZB260">
        <v>0.63</v>
      </c>
      <c r="SZC260">
        <v>0.63</v>
      </c>
      <c r="SZD260">
        <v>0.63</v>
      </c>
      <c r="SZE260">
        <v>0.63</v>
      </c>
      <c r="SZF260">
        <v>0.63</v>
      </c>
      <c r="SZG260">
        <v>0.63</v>
      </c>
      <c r="SZH260">
        <v>0.63</v>
      </c>
      <c r="SZI260">
        <v>0.63</v>
      </c>
      <c r="SZJ260">
        <v>0.63</v>
      </c>
      <c r="SZK260">
        <v>0.63</v>
      </c>
      <c r="SZL260">
        <v>0.63</v>
      </c>
      <c r="SZM260">
        <v>0.63</v>
      </c>
      <c r="SZN260">
        <v>0.63</v>
      </c>
      <c r="SZO260">
        <v>0.63</v>
      </c>
      <c r="SZP260">
        <v>0.63</v>
      </c>
      <c r="SZQ260">
        <v>0.63</v>
      </c>
      <c r="SZR260">
        <v>0.63</v>
      </c>
      <c r="SZS260">
        <v>0.63</v>
      </c>
      <c r="SZT260">
        <v>0.63</v>
      </c>
      <c r="SZU260">
        <v>0.63</v>
      </c>
      <c r="SZV260">
        <v>0.63</v>
      </c>
      <c r="SZW260">
        <v>0.63</v>
      </c>
      <c r="SZX260">
        <v>0.63</v>
      </c>
      <c r="SZY260">
        <v>0.63</v>
      </c>
      <c r="SZZ260">
        <v>0.63</v>
      </c>
      <c r="TAA260">
        <v>0.63</v>
      </c>
      <c r="TAB260">
        <v>0.63</v>
      </c>
      <c r="TAC260">
        <v>0.63</v>
      </c>
      <c r="TAD260">
        <v>0.63</v>
      </c>
      <c r="TAE260">
        <v>0.63</v>
      </c>
      <c r="TAF260">
        <v>0.63</v>
      </c>
      <c r="TAG260">
        <v>0.63</v>
      </c>
      <c r="TAH260">
        <v>0.63</v>
      </c>
      <c r="TAI260">
        <v>0.63</v>
      </c>
      <c r="TAJ260">
        <v>0.63</v>
      </c>
      <c r="TAK260">
        <v>0.63</v>
      </c>
      <c r="TAL260">
        <v>0.63</v>
      </c>
      <c r="TAM260">
        <v>0.63</v>
      </c>
      <c r="TAN260">
        <v>0.63</v>
      </c>
      <c r="TAO260">
        <v>0.63</v>
      </c>
      <c r="TAP260">
        <v>0.63</v>
      </c>
      <c r="TAQ260">
        <v>0.63</v>
      </c>
      <c r="TAR260">
        <v>0.63</v>
      </c>
      <c r="TAS260">
        <v>0.63</v>
      </c>
      <c r="TAT260">
        <v>0.63</v>
      </c>
      <c r="TAU260">
        <v>0.63</v>
      </c>
      <c r="TAV260">
        <v>0.63</v>
      </c>
      <c r="TAW260">
        <v>0.63</v>
      </c>
      <c r="TAX260">
        <v>0.63</v>
      </c>
      <c r="TAY260">
        <v>0.63</v>
      </c>
      <c r="TAZ260">
        <v>0.63</v>
      </c>
      <c r="TBA260">
        <v>0.63</v>
      </c>
      <c r="TBB260">
        <v>0.63</v>
      </c>
      <c r="TBC260">
        <v>0.63</v>
      </c>
      <c r="TBD260">
        <v>0.63</v>
      </c>
      <c r="TBE260">
        <v>0.63</v>
      </c>
      <c r="TBF260">
        <v>0.63</v>
      </c>
      <c r="TBG260">
        <v>0.63</v>
      </c>
      <c r="TBH260">
        <v>0.63</v>
      </c>
      <c r="TBI260">
        <v>0.63</v>
      </c>
      <c r="TBJ260">
        <v>0.63</v>
      </c>
      <c r="TBK260">
        <v>0.63</v>
      </c>
      <c r="TBL260">
        <v>0.63</v>
      </c>
      <c r="TBM260">
        <v>0.63</v>
      </c>
      <c r="TBN260">
        <v>0.63</v>
      </c>
      <c r="TBO260">
        <v>0.63</v>
      </c>
      <c r="TBP260">
        <v>0.63</v>
      </c>
      <c r="TBQ260">
        <v>0.63</v>
      </c>
      <c r="TBR260">
        <v>0.63</v>
      </c>
      <c r="TBS260">
        <v>0.63</v>
      </c>
      <c r="TBT260">
        <v>0.63</v>
      </c>
      <c r="TBU260">
        <v>0.63</v>
      </c>
      <c r="TBV260">
        <v>0.63</v>
      </c>
      <c r="TBW260">
        <v>0.63</v>
      </c>
      <c r="TBX260">
        <v>0.63</v>
      </c>
      <c r="TBY260">
        <v>0.63</v>
      </c>
      <c r="TBZ260">
        <v>0.63</v>
      </c>
      <c r="TCA260">
        <v>0.63</v>
      </c>
      <c r="TCB260">
        <v>0.63</v>
      </c>
      <c r="TCC260">
        <v>0.63</v>
      </c>
      <c r="TCD260">
        <v>0.63</v>
      </c>
      <c r="TCE260">
        <v>0.63</v>
      </c>
      <c r="TCF260">
        <v>0.63</v>
      </c>
      <c r="TCG260">
        <v>0.63</v>
      </c>
      <c r="TCH260">
        <v>0.63</v>
      </c>
      <c r="TCI260">
        <v>0.63</v>
      </c>
      <c r="TCJ260">
        <v>0.63</v>
      </c>
      <c r="TCK260">
        <v>0.63</v>
      </c>
      <c r="TCL260">
        <v>0.63</v>
      </c>
      <c r="TCM260">
        <v>0.63</v>
      </c>
      <c r="TCN260">
        <v>0.63</v>
      </c>
      <c r="TCO260">
        <v>0.63</v>
      </c>
      <c r="TCP260">
        <v>0.63</v>
      </c>
      <c r="TCQ260">
        <v>0.63</v>
      </c>
      <c r="TCR260">
        <v>0.63</v>
      </c>
      <c r="TCS260">
        <v>0.63</v>
      </c>
      <c r="TCT260">
        <v>0.63</v>
      </c>
      <c r="TCU260">
        <v>0.63</v>
      </c>
      <c r="TCV260">
        <v>0.63</v>
      </c>
      <c r="TCW260">
        <v>0.63</v>
      </c>
      <c r="TCX260">
        <v>0.63</v>
      </c>
      <c r="TCY260">
        <v>0.63</v>
      </c>
      <c r="TCZ260">
        <v>0.63</v>
      </c>
      <c r="TDA260">
        <v>0.63</v>
      </c>
      <c r="TDB260">
        <v>0.63</v>
      </c>
      <c r="TDC260">
        <v>0.63</v>
      </c>
      <c r="TDD260">
        <v>0.63</v>
      </c>
      <c r="TDE260">
        <v>0.63</v>
      </c>
      <c r="TDF260">
        <v>0.63</v>
      </c>
      <c r="TDG260">
        <v>0.63</v>
      </c>
      <c r="TDH260">
        <v>0.63</v>
      </c>
      <c r="TDI260">
        <v>0.63</v>
      </c>
      <c r="TDJ260">
        <v>0.63</v>
      </c>
      <c r="TDK260">
        <v>0.63</v>
      </c>
      <c r="TDL260">
        <v>0.63</v>
      </c>
      <c r="TDM260">
        <v>0.63</v>
      </c>
      <c r="TDN260">
        <v>0.63</v>
      </c>
      <c r="TDO260">
        <v>0.63</v>
      </c>
      <c r="TDP260">
        <v>0.63</v>
      </c>
      <c r="TDQ260">
        <v>0.63</v>
      </c>
      <c r="TDR260">
        <v>0.63</v>
      </c>
      <c r="TDS260">
        <v>0.63</v>
      </c>
      <c r="TDT260">
        <v>0.63</v>
      </c>
      <c r="TDU260">
        <v>0.63</v>
      </c>
      <c r="TDV260">
        <v>0.63</v>
      </c>
      <c r="TDW260">
        <v>0.63</v>
      </c>
      <c r="TDX260">
        <v>0.63</v>
      </c>
      <c r="TDY260">
        <v>0.63</v>
      </c>
      <c r="TDZ260">
        <v>0.63</v>
      </c>
      <c r="TEA260">
        <v>0.63</v>
      </c>
      <c r="TEB260">
        <v>0.63</v>
      </c>
      <c r="TEC260">
        <v>0.63</v>
      </c>
      <c r="TED260">
        <v>0.63</v>
      </c>
      <c r="TEE260">
        <v>0.63</v>
      </c>
      <c r="TEF260">
        <v>0.63</v>
      </c>
      <c r="TEG260">
        <v>0.63</v>
      </c>
      <c r="TEH260">
        <v>0.63</v>
      </c>
      <c r="TEI260">
        <v>0.63</v>
      </c>
      <c r="TEJ260">
        <v>0.63</v>
      </c>
      <c r="TEK260">
        <v>0.63</v>
      </c>
      <c r="TEL260">
        <v>0.63</v>
      </c>
      <c r="TEM260">
        <v>0.63</v>
      </c>
      <c r="TEN260">
        <v>0.63</v>
      </c>
      <c r="TEO260">
        <v>0.63</v>
      </c>
      <c r="TEP260">
        <v>0.63</v>
      </c>
      <c r="TEQ260">
        <v>0.63</v>
      </c>
      <c r="TER260">
        <v>0.63</v>
      </c>
      <c r="TES260">
        <v>0.63</v>
      </c>
      <c r="TET260">
        <v>0.63</v>
      </c>
      <c r="TEU260">
        <v>0.63</v>
      </c>
      <c r="TEV260">
        <v>0.63</v>
      </c>
      <c r="TEW260">
        <v>0.63</v>
      </c>
      <c r="TEX260">
        <v>0.63</v>
      </c>
      <c r="TEY260">
        <v>0.63</v>
      </c>
      <c r="TEZ260">
        <v>0.63</v>
      </c>
      <c r="TFA260">
        <v>0.63</v>
      </c>
      <c r="TFB260">
        <v>0.63</v>
      </c>
      <c r="TFC260">
        <v>0.63</v>
      </c>
      <c r="TFD260">
        <v>0.63</v>
      </c>
      <c r="TFE260">
        <v>0.63</v>
      </c>
      <c r="TFF260">
        <v>0.63</v>
      </c>
      <c r="TFG260">
        <v>0.63</v>
      </c>
      <c r="TFH260">
        <v>0.63</v>
      </c>
      <c r="TFI260">
        <v>0.63</v>
      </c>
      <c r="TFJ260">
        <v>0.63</v>
      </c>
      <c r="TFK260">
        <v>0.63</v>
      </c>
      <c r="TFL260">
        <v>0.63</v>
      </c>
      <c r="TFM260">
        <v>0.63</v>
      </c>
      <c r="TFN260">
        <v>0.63</v>
      </c>
      <c r="TFO260">
        <v>0.63</v>
      </c>
      <c r="TFP260">
        <v>0.63</v>
      </c>
      <c r="TFQ260">
        <v>0.63</v>
      </c>
      <c r="TFR260">
        <v>0.63</v>
      </c>
      <c r="TFS260">
        <v>0.63</v>
      </c>
      <c r="TFT260">
        <v>0.63</v>
      </c>
      <c r="TFU260">
        <v>0.63</v>
      </c>
      <c r="TFV260">
        <v>0.63</v>
      </c>
      <c r="TFW260">
        <v>0.63</v>
      </c>
      <c r="TFX260">
        <v>0.63</v>
      </c>
      <c r="TFY260">
        <v>0.63</v>
      </c>
      <c r="TFZ260">
        <v>0.63</v>
      </c>
      <c r="TGA260">
        <v>0.63</v>
      </c>
      <c r="TGB260">
        <v>0.63</v>
      </c>
      <c r="TGC260">
        <v>0.63</v>
      </c>
      <c r="TGD260">
        <v>0.63</v>
      </c>
      <c r="TGE260">
        <v>0.63</v>
      </c>
      <c r="TGF260">
        <v>0.63</v>
      </c>
      <c r="TGG260">
        <v>0.63</v>
      </c>
      <c r="TGH260">
        <v>0.63</v>
      </c>
      <c r="TGI260">
        <v>0.63</v>
      </c>
      <c r="TGJ260">
        <v>0.63</v>
      </c>
      <c r="TGK260">
        <v>0.63</v>
      </c>
      <c r="TGL260">
        <v>0.63</v>
      </c>
      <c r="TGM260">
        <v>0.63</v>
      </c>
      <c r="TGN260">
        <v>0.63</v>
      </c>
      <c r="TGO260">
        <v>0.63</v>
      </c>
      <c r="TGP260">
        <v>0.63</v>
      </c>
      <c r="TGQ260">
        <v>0.63</v>
      </c>
      <c r="TGR260">
        <v>0.63</v>
      </c>
      <c r="TGS260">
        <v>0.63</v>
      </c>
      <c r="TGT260">
        <v>0.63</v>
      </c>
      <c r="TGU260">
        <v>0.63</v>
      </c>
      <c r="TGV260">
        <v>0.63</v>
      </c>
      <c r="TGW260">
        <v>0.63</v>
      </c>
      <c r="TGX260">
        <v>0.63</v>
      </c>
      <c r="TGY260">
        <v>0.63</v>
      </c>
      <c r="TGZ260">
        <v>0.63</v>
      </c>
      <c r="THA260">
        <v>0.63</v>
      </c>
      <c r="THB260">
        <v>0.63</v>
      </c>
      <c r="THC260">
        <v>0.63</v>
      </c>
      <c r="THD260">
        <v>0.63</v>
      </c>
      <c r="THE260">
        <v>0.63</v>
      </c>
      <c r="THF260">
        <v>0.63</v>
      </c>
      <c r="THG260">
        <v>0.63</v>
      </c>
      <c r="THH260">
        <v>0.63</v>
      </c>
      <c r="THI260">
        <v>0.63</v>
      </c>
      <c r="THJ260">
        <v>0.63</v>
      </c>
      <c r="THK260">
        <v>0.63</v>
      </c>
      <c r="THL260">
        <v>0.63</v>
      </c>
      <c r="THM260">
        <v>0.63</v>
      </c>
      <c r="THN260">
        <v>0.63</v>
      </c>
      <c r="THO260">
        <v>0.63</v>
      </c>
      <c r="THP260">
        <v>0.63</v>
      </c>
      <c r="THQ260">
        <v>0.63</v>
      </c>
      <c r="THR260">
        <v>0.63</v>
      </c>
      <c r="THS260">
        <v>0.63</v>
      </c>
      <c r="THT260">
        <v>0.63</v>
      </c>
      <c r="THU260">
        <v>0.63</v>
      </c>
      <c r="THV260">
        <v>0.63</v>
      </c>
      <c r="THW260">
        <v>0.63</v>
      </c>
      <c r="THX260">
        <v>0.63</v>
      </c>
      <c r="THY260">
        <v>0.63</v>
      </c>
      <c r="THZ260">
        <v>0.63</v>
      </c>
      <c r="TIA260">
        <v>0.63</v>
      </c>
      <c r="TIB260">
        <v>0.63</v>
      </c>
      <c r="TIC260">
        <v>0.63</v>
      </c>
      <c r="TID260">
        <v>0.63</v>
      </c>
      <c r="TIE260">
        <v>0.63</v>
      </c>
      <c r="TIF260">
        <v>0.63</v>
      </c>
      <c r="TIG260">
        <v>0.63</v>
      </c>
      <c r="TIH260">
        <v>0.63</v>
      </c>
      <c r="TII260">
        <v>0.63</v>
      </c>
      <c r="TIJ260">
        <v>0.63</v>
      </c>
      <c r="TIK260">
        <v>0.63</v>
      </c>
      <c r="TIL260">
        <v>0.63</v>
      </c>
      <c r="TIM260">
        <v>0.63</v>
      </c>
      <c r="TIN260">
        <v>0.63</v>
      </c>
      <c r="TIO260">
        <v>0.63</v>
      </c>
      <c r="TIP260">
        <v>0.63</v>
      </c>
      <c r="TIQ260">
        <v>0.63</v>
      </c>
      <c r="TIR260">
        <v>0.63</v>
      </c>
      <c r="TIS260">
        <v>0.63</v>
      </c>
      <c r="TIT260">
        <v>0.63</v>
      </c>
      <c r="TIU260">
        <v>0.63</v>
      </c>
      <c r="TIV260">
        <v>0.63</v>
      </c>
      <c r="TIW260">
        <v>0.63</v>
      </c>
      <c r="TIX260">
        <v>0.63</v>
      </c>
      <c r="TIY260">
        <v>0.63</v>
      </c>
      <c r="TIZ260">
        <v>0.63</v>
      </c>
      <c r="TJA260">
        <v>0.63</v>
      </c>
      <c r="TJB260">
        <v>0.63</v>
      </c>
      <c r="TJC260">
        <v>0.63</v>
      </c>
      <c r="TJD260">
        <v>0.63</v>
      </c>
      <c r="TJE260">
        <v>0.63</v>
      </c>
      <c r="TJF260">
        <v>0.63</v>
      </c>
      <c r="TJG260">
        <v>0.63</v>
      </c>
      <c r="TJH260">
        <v>0.63</v>
      </c>
      <c r="TJI260">
        <v>0.63</v>
      </c>
      <c r="TJJ260">
        <v>0.63</v>
      </c>
      <c r="TJK260">
        <v>0.63</v>
      </c>
      <c r="TJL260">
        <v>0.63</v>
      </c>
      <c r="TJM260">
        <v>0.63</v>
      </c>
      <c r="TJN260">
        <v>0.63</v>
      </c>
      <c r="TJO260">
        <v>0.63</v>
      </c>
      <c r="TJP260">
        <v>0.63</v>
      </c>
      <c r="TJQ260">
        <v>0.63</v>
      </c>
      <c r="TJR260">
        <v>0.63</v>
      </c>
      <c r="TJS260">
        <v>0.63</v>
      </c>
      <c r="TJT260">
        <v>0.63</v>
      </c>
      <c r="TJU260">
        <v>0.63</v>
      </c>
      <c r="TJV260">
        <v>0.63</v>
      </c>
      <c r="TJW260">
        <v>0.63</v>
      </c>
      <c r="TJX260">
        <v>0.63</v>
      </c>
      <c r="TJY260">
        <v>0.63</v>
      </c>
      <c r="TJZ260">
        <v>0.63</v>
      </c>
      <c r="TKA260">
        <v>0.63</v>
      </c>
      <c r="TKB260">
        <v>0.63</v>
      </c>
      <c r="TKC260">
        <v>0.63</v>
      </c>
      <c r="TKD260">
        <v>0.63</v>
      </c>
      <c r="TKE260">
        <v>0.63</v>
      </c>
      <c r="TKF260">
        <v>0.63</v>
      </c>
      <c r="TKG260">
        <v>0.63</v>
      </c>
      <c r="TKH260">
        <v>0.63</v>
      </c>
      <c r="TKI260">
        <v>0.63</v>
      </c>
      <c r="TKJ260">
        <v>0.63</v>
      </c>
      <c r="TKK260">
        <v>0.63</v>
      </c>
      <c r="TKL260">
        <v>0.63</v>
      </c>
      <c r="TKM260">
        <v>0.63</v>
      </c>
      <c r="TKN260">
        <v>0.63</v>
      </c>
      <c r="TKO260">
        <v>0.63</v>
      </c>
      <c r="TKP260">
        <v>0.63</v>
      </c>
      <c r="TKQ260">
        <v>0.63</v>
      </c>
      <c r="TKR260">
        <v>0.63</v>
      </c>
      <c r="TKS260">
        <v>0.63</v>
      </c>
      <c r="TKT260">
        <v>0.63</v>
      </c>
      <c r="TKU260">
        <v>0.63</v>
      </c>
      <c r="TKV260">
        <v>0.63</v>
      </c>
      <c r="TKW260">
        <v>0.63</v>
      </c>
      <c r="TKX260">
        <v>0.63</v>
      </c>
      <c r="TKY260">
        <v>0.63</v>
      </c>
      <c r="TKZ260">
        <v>0.63</v>
      </c>
      <c r="TLA260">
        <v>0.63</v>
      </c>
      <c r="TLB260">
        <v>0.63</v>
      </c>
      <c r="TLC260">
        <v>0.63</v>
      </c>
      <c r="TLD260">
        <v>0.63</v>
      </c>
      <c r="TLE260">
        <v>0.63</v>
      </c>
      <c r="TLF260">
        <v>0.63</v>
      </c>
      <c r="TLG260">
        <v>0.63</v>
      </c>
      <c r="TLH260">
        <v>0.63</v>
      </c>
      <c r="TLI260">
        <v>0.63</v>
      </c>
      <c r="TLJ260">
        <v>0.63</v>
      </c>
      <c r="TLK260">
        <v>0.63</v>
      </c>
      <c r="TLL260">
        <v>0.63</v>
      </c>
      <c r="TLM260">
        <v>0.63</v>
      </c>
      <c r="TLN260">
        <v>0.63</v>
      </c>
      <c r="TLO260">
        <v>0.63</v>
      </c>
      <c r="TLP260">
        <v>0.63</v>
      </c>
      <c r="TLQ260">
        <v>0.63</v>
      </c>
      <c r="TLR260">
        <v>0.63</v>
      </c>
      <c r="TLS260">
        <v>0.63</v>
      </c>
      <c r="TLT260">
        <v>0.63</v>
      </c>
      <c r="TLU260">
        <v>0.63</v>
      </c>
      <c r="TLV260">
        <v>0.63</v>
      </c>
      <c r="TLW260">
        <v>0.63</v>
      </c>
      <c r="TLX260">
        <v>0.63</v>
      </c>
      <c r="TLY260">
        <v>0.63</v>
      </c>
      <c r="TLZ260">
        <v>0.63</v>
      </c>
      <c r="TMA260">
        <v>0.63</v>
      </c>
      <c r="TMB260">
        <v>0.63</v>
      </c>
      <c r="TMC260">
        <v>0.63</v>
      </c>
      <c r="TMD260">
        <v>0.63</v>
      </c>
      <c r="TME260">
        <v>0.63</v>
      </c>
      <c r="TMF260">
        <v>0.63</v>
      </c>
      <c r="TMG260">
        <v>0.63</v>
      </c>
      <c r="TMH260">
        <v>0.63</v>
      </c>
      <c r="TMI260">
        <v>0.63</v>
      </c>
      <c r="TMJ260">
        <v>0.63</v>
      </c>
      <c r="TMK260">
        <v>0.63</v>
      </c>
      <c r="TML260">
        <v>0.63</v>
      </c>
      <c r="TMM260">
        <v>0.63</v>
      </c>
      <c r="TMN260">
        <v>0.63</v>
      </c>
      <c r="TMO260">
        <v>0.63</v>
      </c>
      <c r="TMP260">
        <v>0.63</v>
      </c>
      <c r="TMQ260">
        <v>0.63</v>
      </c>
      <c r="TMR260">
        <v>0.63</v>
      </c>
      <c r="TMS260">
        <v>0.63</v>
      </c>
      <c r="TMT260">
        <v>0.63</v>
      </c>
      <c r="TMU260">
        <v>0.63</v>
      </c>
      <c r="TMV260">
        <v>0.63</v>
      </c>
      <c r="TMW260">
        <v>0.63</v>
      </c>
      <c r="TMX260">
        <v>0.63</v>
      </c>
      <c r="TMY260">
        <v>0.63</v>
      </c>
      <c r="TMZ260">
        <v>0.63</v>
      </c>
      <c r="TNA260">
        <v>0.63</v>
      </c>
      <c r="TNB260">
        <v>0.63</v>
      </c>
      <c r="TNC260">
        <v>0.63</v>
      </c>
      <c r="TND260">
        <v>0.63</v>
      </c>
      <c r="TNE260">
        <v>0.63</v>
      </c>
      <c r="TNF260">
        <v>0.63</v>
      </c>
      <c r="TNG260">
        <v>0.63</v>
      </c>
      <c r="TNH260">
        <v>0.63</v>
      </c>
      <c r="TNI260">
        <v>0.63</v>
      </c>
      <c r="TNJ260">
        <v>0.63</v>
      </c>
      <c r="TNK260">
        <v>0.63</v>
      </c>
      <c r="TNL260">
        <v>0.63</v>
      </c>
      <c r="TNM260">
        <v>0.63</v>
      </c>
      <c r="TNN260">
        <v>0.63</v>
      </c>
      <c r="TNO260">
        <v>0.63</v>
      </c>
      <c r="TNP260">
        <v>0.63</v>
      </c>
      <c r="TNQ260">
        <v>0.63</v>
      </c>
      <c r="TNR260">
        <v>0.63</v>
      </c>
      <c r="TNS260">
        <v>0.63</v>
      </c>
      <c r="TNT260">
        <v>0.63</v>
      </c>
      <c r="TNU260">
        <v>0.63</v>
      </c>
      <c r="TNV260">
        <v>0.63</v>
      </c>
      <c r="TNW260">
        <v>0.63</v>
      </c>
      <c r="TNX260">
        <v>0.63</v>
      </c>
      <c r="TNY260">
        <v>0.63</v>
      </c>
      <c r="TNZ260">
        <v>0.63</v>
      </c>
      <c r="TOA260">
        <v>0.63</v>
      </c>
      <c r="TOB260">
        <v>0.63</v>
      </c>
      <c r="TOC260">
        <v>0.63</v>
      </c>
      <c r="TOD260">
        <v>0.63</v>
      </c>
      <c r="TOE260">
        <v>0.63</v>
      </c>
      <c r="TOF260">
        <v>0.63</v>
      </c>
      <c r="TOG260">
        <v>0.63</v>
      </c>
      <c r="TOH260">
        <v>0.63</v>
      </c>
      <c r="TOI260">
        <v>0.63</v>
      </c>
      <c r="TOJ260">
        <v>0.63</v>
      </c>
      <c r="TOK260">
        <v>0.63</v>
      </c>
      <c r="TOL260">
        <v>0.63</v>
      </c>
      <c r="TOM260">
        <v>0.63</v>
      </c>
      <c r="TON260">
        <v>0.63</v>
      </c>
      <c r="TOO260">
        <v>0.63</v>
      </c>
      <c r="TOP260">
        <v>0.63</v>
      </c>
      <c r="TOQ260">
        <v>0.63</v>
      </c>
      <c r="TOR260">
        <v>0.63</v>
      </c>
      <c r="TOS260">
        <v>0.63</v>
      </c>
      <c r="TOT260">
        <v>0.63</v>
      </c>
      <c r="TOU260">
        <v>0.63</v>
      </c>
      <c r="TOV260">
        <v>0.63</v>
      </c>
      <c r="TOW260">
        <v>0.63</v>
      </c>
      <c r="TOX260">
        <v>0.63</v>
      </c>
      <c r="TOY260">
        <v>0.63</v>
      </c>
      <c r="TOZ260">
        <v>0.63</v>
      </c>
      <c r="TPA260">
        <v>0.63</v>
      </c>
      <c r="TPB260">
        <v>0.63</v>
      </c>
      <c r="TPC260">
        <v>0.63</v>
      </c>
      <c r="TPD260">
        <v>0.63</v>
      </c>
      <c r="TPE260">
        <v>0.63</v>
      </c>
      <c r="TPF260">
        <v>0.63</v>
      </c>
      <c r="TPG260">
        <v>0.63</v>
      </c>
      <c r="TPH260">
        <v>0.63</v>
      </c>
      <c r="TPI260">
        <v>0.63</v>
      </c>
      <c r="TPJ260">
        <v>0.63</v>
      </c>
      <c r="TPK260">
        <v>0.63</v>
      </c>
      <c r="TPL260">
        <v>0.63</v>
      </c>
      <c r="TPM260">
        <v>0.63</v>
      </c>
      <c r="TPN260">
        <v>0.63</v>
      </c>
      <c r="TPO260">
        <v>0.63</v>
      </c>
      <c r="TPP260">
        <v>0.63</v>
      </c>
      <c r="TPQ260">
        <v>0.63</v>
      </c>
      <c r="TPR260">
        <v>0.63</v>
      </c>
      <c r="TPS260">
        <v>0.63</v>
      </c>
      <c r="TPT260">
        <v>0.63</v>
      </c>
      <c r="TPU260">
        <v>0.63</v>
      </c>
      <c r="TPV260">
        <v>0.63</v>
      </c>
      <c r="TPW260">
        <v>0.63</v>
      </c>
      <c r="TPX260">
        <v>0.63</v>
      </c>
      <c r="TPY260">
        <v>0.63</v>
      </c>
      <c r="TPZ260">
        <v>0.63</v>
      </c>
      <c r="TQA260">
        <v>0.63</v>
      </c>
      <c r="TQB260">
        <v>0.63</v>
      </c>
      <c r="TQC260">
        <v>0.63</v>
      </c>
      <c r="TQD260">
        <v>0.63</v>
      </c>
      <c r="TQE260">
        <v>0.63</v>
      </c>
      <c r="TQF260">
        <v>0.63</v>
      </c>
      <c r="TQG260">
        <v>0.63</v>
      </c>
      <c r="TQH260">
        <v>0.63</v>
      </c>
      <c r="TQI260">
        <v>0.63</v>
      </c>
      <c r="TQJ260">
        <v>0.63</v>
      </c>
      <c r="TQK260">
        <v>0.63</v>
      </c>
      <c r="TQL260">
        <v>0.63</v>
      </c>
      <c r="TQM260">
        <v>0.63</v>
      </c>
      <c r="TQN260">
        <v>0.63</v>
      </c>
      <c r="TQO260">
        <v>0.63</v>
      </c>
      <c r="TQP260">
        <v>0.63</v>
      </c>
      <c r="TQQ260">
        <v>0.63</v>
      </c>
      <c r="TQR260">
        <v>0.63</v>
      </c>
      <c r="TQS260">
        <v>0.63</v>
      </c>
      <c r="TQT260">
        <v>0.63</v>
      </c>
      <c r="TQU260">
        <v>0.63</v>
      </c>
      <c r="TQV260">
        <v>0.63</v>
      </c>
      <c r="TQW260">
        <v>0.63</v>
      </c>
      <c r="TQX260">
        <v>0.63</v>
      </c>
      <c r="TQY260">
        <v>0.63</v>
      </c>
      <c r="TQZ260">
        <v>0.63</v>
      </c>
      <c r="TRA260">
        <v>0.63</v>
      </c>
      <c r="TRB260">
        <v>0.63</v>
      </c>
      <c r="TRC260">
        <v>0.63</v>
      </c>
      <c r="TRD260">
        <v>0.63</v>
      </c>
      <c r="TRE260">
        <v>0.63</v>
      </c>
      <c r="TRF260">
        <v>0.63</v>
      </c>
      <c r="TRG260">
        <v>0.63</v>
      </c>
      <c r="TRH260">
        <v>0.63</v>
      </c>
      <c r="TRI260">
        <v>0.63</v>
      </c>
      <c r="TRJ260">
        <v>0.63</v>
      </c>
      <c r="TRK260">
        <v>0.63</v>
      </c>
      <c r="TRL260">
        <v>0.63</v>
      </c>
      <c r="TRM260">
        <v>0.63</v>
      </c>
      <c r="TRN260">
        <v>0.63</v>
      </c>
      <c r="TRO260">
        <v>0.63</v>
      </c>
      <c r="TRP260">
        <v>0.63</v>
      </c>
      <c r="TRQ260">
        <v>0.63</v>
      </c>
      <c r="TRR260">
        <v>0.63</v>
      </c>
      <c r="TRS260">
        <v>0.63</v>
      </c>
      <c r="TRT260">
        <v>0.63</v>
      </c>
      <c r="TRU260">
        <v>0.63</v>
      </c>
      <c r="TRV260">
        <v>0.63</v>
      </c>
      <c r="TRW260">
        <v>0.63</v>
      </c>
      <c r="TRX260">
        <v>0.63</v>
      </c>
      <c r="TRY260">
        <v>0.63</v>
      </c>
      <c r="TRZ260">
        <v>0.63</v>
      </c>
      <c r="TSA260">
        <v>0.63</v>
      </c>
      <c r="TSB260">
        <v>0.63</v>
      </c>
      <c r="TSC260">
        <v>0.63</v>
      </c>
      <c r="TSD260">
        <v>0.63</v>
      </c>
      <c r="TSE260">
        <v>0.63</v>
      </c>
      <c r="TSF260">
        <v>0.63</v>
      </c>
      <c r="TSG260">
        <v>0.63</v>
      </c>
      <c r="TSH260">
        <v>0.63</v>
      </c>
      <c r="TSI260">
        <v>0.63</v>
      </c>
      <c r="TSJ260">
        <v>0.63</v>
      </c>
      <c r="TSK260">
        <v>0.63</v>
      </c>
      <c r="TSL260">
        <v>0.63</v>
      </c>
      <c r="TSM260">
        <v>0.63</v>
      </c>
      <c r="TSN260">
        <v>0.63</v>
      </c>
      <c r="TSO260">
        <v>0.63</v>
      </c>
      <c r="TSP260">
        <v>0.63</v>
      </c>
      <c r="TSQ260">
        <v>0.63</v>
      </c>
      <c r="TSR260">
        <v>0.63</v>
      </c>
      <c r="TSS260">
        <v>0.63</v>
      </c>
      <c r="TST260">
        <v>0.63</v>
      </c>
      <c r="TSU260">
        <v>0.63</v>
      </c>
      <c r="TSV260">
        <v>0.63</v>
      </c>
      <c r="TSW260">
        <v>0.63</v>
      </c>
      <c r="TSX260">
        <v>0.63</v>
      </c>
      <c r="TSY260">
        <v>0.63</v>
      </c>
      <c r="TSZ260">
        <v>0.63</v>
      </c>
      <c r="TTA260">
        <v>0.63</v>
      </c>
      <c r="TTB260">
        <v>0.63</v>
      </c>
      <c r="TTC260">
        <v>0.63</v>
      </c>
      <c r="TTD260">
        <v>0.63</v>
      </c>
      <c r="TTE260">
        <v>0.63</v>
      </c>
      <c r="TTF260">
        <v>0.63</v>
      </c>
      <c r="TTG260">
        <v>0.63</v>
      </c>
      <c r="TTH260">
        <v>0.63</v>
      </c>
      <c r="TTI260">
        <v>0.63</v>
      </c>
      <c r="TTJ260">
        <v>0.63</v>
      </c>
      <c r="TTK260">
        <v>0.63</v>
      </c>
      <c r="TTL260">
        <v>0.63</v>
      </c>
      <c r="TTM260">
        <v>0.63</v>
      </c>
      <c r="TTN260">
        <v>0.63</v>
      </c>
      <c r="TTO260">
        <v>0.63</v>
      </c>
      <c r="TTP260">
        <v>0.63</v>
      </c>
      <c r="TTQ260">
        <v>0.63</v>
      </c>
      <c r="TTR260">
        <v>0.63</v>
      </c>
      <c r="TTS260">
        <v>0.63</v>
      </c>
      <c r="TTT260">
        <v>0.63</v>
      </c>
      <c r="TTU260">
        <v>0.63</v>
      </c>
      <c r="TTV260">
        <v>0.63</v>
      </c>
      <c r="TTW260">
        <v>0.63</v>
      </c>
      <c r="TTX260">
        <v>0.63</v>
      </c>
      <c r="TTY260">
        <v>0.63</v>
      </c>
      <c r="TTZ260">
        <v>0.63</v>
      </c>
      <c r="TUA260">
        <v>0.63</v>
      </c>
      <c r="TUB260">
        <v>0.63</v>
      </c>
      <c r="TUC260">
        <v>0.63</v>
      </c>
      <c r="TUD260">
        <v>0.63</v>
      </c>
      <c r="TUE260">
        <v>0.63</v>
      </c>
      <c r="TUF260">
        <v>0.63</v>
      </c>
      <c r="TUG260">
        <v>0.63</v>
      </c>
      <c r="TUH260">
        <v>0.63</v>
      </c>
      <c r="TUI260">
        <v>0.63</v>
      </c>
      <c r="TUJ260">
        <v>0.63</v>
      </c>
      <c r="TUK260">
        <v>0.63</v>
      </c>
      <c r="TUL260">
        <v>0.63</v>
      </c>
      <c r="TUM260">
        <v>0.63</v>
      </c>
      <c r="TUN260">
        <v>0.63</v>
      </c>
      <c r="TUO260">
        <v>0.63</v>
      </c>
      <c r="TUP260">
        <v>0.63</v>
      </c>
      <c r="TUQ260">
        <v>0.63</v>
      </c>
      <c r="TUR260">
        <v>0.63</v>
      </c>
      <c r="TUS260">
        <v>0.63</v>
      </c>
      <c r="TUT260">
        <v>0.63</v>
      </c>
      <c r="TUU260">
        <v>0.63</v>
      </c>
      <c r="TUV260">
        <v>0.63</v>
      </c>
      <c r="TUW260">
        <v>0.63</v>
      </c>
      <c r="TUX260">
        <v>0.63</v>
      </c>
      <c r="TUY260">
        <v>0.63</v>
      </c>
      <c r="TUZ260">
        <v>0.63</v>
      </c>
      <c r="TVA260">
        <v>0.63</v>
      </c>
      <c r="TVB260">
        <v>0.63</v>
      </c>
      <c r="TVC260">
        <v>0.63</v>
      </c>
      <c r="TVD260">
        <v>0.63</v>
      </c>
      <c r="TVE260">
        <v>0.63</v>
      </c>
      <c r="TVF260">
        <v>0.63</v>
      </c>
      <c r="TVG260">
        <v>0.63</v>
      </c>
      <c r="TVH260">
        <v>0.63</v>
      </c>
      <c r="TVI260">
        <v>0.63</v>
      </c>
      <c r="TVJ260">
        <v>0.63</v>
      </c>
      <c r="TVK260">
        <v>0.63</v>
      </c>
      <c r="TVL260">
        <v>0.63</v>
      </c>
      <c r="TVM260">
        <v>0.63</v>
      </c>
      <c r="TVN260">
        <v>0.63</v>
      </c>
      <c r="TVO260">
        <v>0.63</v>
      </c>
      <c r="TVP260">
        <v>0.63</v>
      </c>
      <c r="TVQ260">
        <v>0.63</v>
      </c>
      <c r="TVR260">
        <v>0.63</v>
      </c>
      <c r="TVS260">
        <v>0.63</v>
      </c>
      <c r="TVT260">
        <v>0.63</v>
      </c>
      <c r="TVU260">
        <v>0.63</v>
      </c>
      <c r="TVV260">
        <v>0.63</v>
      </c>
      <c r="TVW260">
        <v>0.63</v>
      </c>
      <c r="TVX260">
        <v>0.63</v>
      </c>
      <c r="TVY260">
        <v>0.63</v>
      </c>
      <c r="TVZ260">
        <v>0.63</v>
      </c>
      <c r="TWA260">
        <v>0.63</v>
      </c>
      <c r="TWB260">
        <v>0.63</v>
      </c>
      <c r="TWC260">
        <v>0.63</v>
      </c>
      <c r="TWD260">
        <v>0.63</v>
      </c>
      <c r="TWE260">
        <v>0.63</v>
      </c>
      <c r="TWF260">
        <v>0.63</v>
      </c>
      <c r="TWG260">
        <v>0.63</v>
      </c>
      <c r="TWH260">
        <v>0.63</v>
      </c>
      <c r="TWI260">
        <v>0.63</v>
      </c>
      <c r="TWJ260">
        <v>0.63</v>
      </c>
      <c r="TWK260">
        <v>0.63</v>
      </c>
      <c r="TWL260">
        <v>0.63</v>
      </c>
      <c r="TWM260">
        <v>0.63</v>
      </c>
      <c r="TWN260">
        <v>0.63</v>
      </c>
      <c r="TWO260">
        <v>0.63</v>
      </c>
      <c r="TWP260">
        <v>0.63</v>
      </c>
      <c r="TWQ260">
        <v>0.63</v>
      </c>
      <c r="TWR260">
        <v>0.63</v>
      </c>
      <c r="TWS260">
        <v>0.63</v>
      </c>
      <c r="TWT260">
        <v>0.63</v>
      </c>
      <c r="TWU260">
        <v>0.63</v>
      </c>
      <c r="TWV260">
        <v>0.63</v>
      </c>
      <c r="TWW260">
        <v>0.63</v>
      </c>
      <c r="TWX260">
        <v>0.63</v>
      </c>
      <c r="TWY260">
        <v>0.63</v>
      </c>
      <c r="TWZ260">
        <v>0.63</v>
      </c>
      <c r="TXA260">
        <v>0.63</v>
      </c>
      <c r="TXB260">
        <v>0.63</v>
      </c>
      <c r="TXC260">
        <v>0.63</v>
      </c>
      <c r="TXD260">
        <v>0.63</v>
      </c>
      <c r="TXE260">
        <v>0.63</v>
      </c>
      <c r="TXF260">
        <v>0.63</v>
      </c>
      <c r="TXG260">
        <v>0.63</v>
      </c>
      <c r="TXH260">
        <v>0.63</v>
      </c>
      <c r="TXI260">
        <v>0.63</v>
      </c>
      <c r="TXJ260">
        <v>0.63</v>
      </c>
      <c r="TXK260">
        <v>0.63</v>
      </c>
      <c r="TXL260">
        <v>0.63</v>
      </c>
      <c r="TXM260">
        <v>0.63</v>
      </c>
      <c r="TXN260">
        <v>0.63</v>
      </c>
      <c r="TXO260">
        <v>0.63</v>
      </c>
      <c r="TXP260">
        <v>0.63</v>
      </c>
      <c r="TXQ260">
        <v>0.63</v>
      </c>
      <c r="TXR260">
        <v>0.63</v>
      </c>
      <c r="TXS260">
        <v>0.63</v>
      </c>
      <c r="TXT260">
        <v>0.63</v>
      </c>
      <c r="TXU260">
        <v>0.63</v>
      </c>
      <c r="TXV260">
        <v>0.63</v>
      </c>
      <c r="TXW260">
        <v>0.63</v>
      </c>
      <c r="TXX260">
        <v>0.63</v>
      </c>
      <c r="TXY260">
        <v>0.63</v>
      </c>
      <c r="TXZ260">
        <v>0.63</v>
      </c>
      <c r="TYA260">
        <v>0.63</v>
      </c>
      <c r="TYB260">
        <v>0.63</v>
      </c>
      <c r="TYC260">
        <v>0.63</v>
      </c>
      <c r="TYD260">
        <v>0.63</v>
      </c>
      <c r="TYE260">
        <v>0.63</v>
      </c>
      <c r="TYF260">
        <v>0.63</v>
      </c>
      <c r="TYG260">
        <v>0.63</v>
      </c>
      <c r="TYH260">
        <v>0.63</v>
      </c>
      <c r="TYI260">
        <v>0.63</v>
      </c>
      <c r="TYJ260">
        <v>0.63</v>
      </c>
      <c r="TYK260">
        <v>0.63</v>
      </c>
      <c r="TYL260">
        <v>0.63</v>
      </c>
      <c r="TYM260">
        <v>0.63</v>
      </c>
      <c r="TYN260">
        <v>0.63</v>
      </c>
      <c r="TYO260">
        <v>0.63</v>
      </c>
      <c r="TYP260">
        <v>0.63</v>
      </c>
      <c r="TYQ260">
        <v>0.63</v>
      </c>
      <c r="TYR260">
        <v>0.63</v>
      </c>
      <c r="TYS260">
        <v>0.63</v>
      </c>
      <c r="TYT260">
        <v>0.63</v>
      </c>
      <c r="TYU260">
        <v>0.63</v>
      </c>
      <c r="TYV260">
        <v>0.63</v>
      </c>
      <c r="TYW260">
        <v>0.63</v>
      </c>
      <c r="TYX260">
        <v>0.63</v>
      </c>
      <c r="TYY260">
        <v>0.63</v>
      </c>
      <c r="TYZ260">
        <v>0.63</v>
      </c>
      <c r="TZA260">
        <v>0.63</v>
      </c>
      <c r="TZB260">
        <v>0.63</v>
      </c>
      <c r="TZC260">
        <v>0.63</v>
      </c>
      <c r="TZD260">
        <v>0.63</v>
      </c>
      <c r="TZE260">
        <v>0.63</v>
      </c>
      <c r="TZF260">
        <v>0.63</v>
      </c>
      <c r="TZG260">
        <v>0.63</v>
      </c>
      <c r="TZH260">
        <v>0.63</v>
      </c>
      <c r="TZI260">
        <v>0.63</v>
      </c>
      <c r="TZJ260">
        <v>0.63</v>
      </c>
      <c r="TZK260">
        <v>0.63</v>
      </c>
      <c r="TZL260">
        <v>0.63</v>
      </c>
      <c r="TZM260">
        <v>0.63</v>
      </c>
      <c r="TZN260">
        <v>0.63</v>
      </c>
      <c r="TZO260">
        <v>0.63</v>
      </c>
      <c r="TZP260">
        <v>0.63</v>
      </c>
      <c r="TZQ260">
        <v>0.63</v>
      </c>
      <c r="TZR260">
        <v>0.63</v>
      </c>
      <c r="TZS260">
        <v>0.63</v>
      </c>
      <c r="TZT260">
        <v>0.63</v>
      </c>
      <c r="TZU260">
        <v>0.63</v>
      </c>
      <c r="TZV260">
        <v>0.63</v>
      </c>
      <c r="TZW260">
        <v>0.63</v>
      </c>
      <c r="TZX260">
        <v>0.63</v>
      </c>
      <c r="TZY260">
        <v>0.63</v>
      </c>
      <c r="TZZ260">
        <v>0.63</v>
      </c>
      <c r="UAA260">
        <v>0.63</v>
      </c>
      <c r="UAB260">
        <v>0.63</v>
      </c>
      <c r="UAC260">
        <v>0.63</v>
      </c>
      <c r="UAD260">
        <v>0.63</v>
      </c>
      <c r="UAE260">
        <v>0.63</v>
      </c>
      <c r="UAF260">
        <v>0.63</v>
      </c>
      <c r="UAG260">
        <v>0.63</v>
      </c>
      <c r="UAH260">
        <v>0.63</v>
      </c>
      <c r="UAI260">
        <v>0.63</v>
      </c>
      <c r="UAJ260">
        <v>0.63</v>
      </c>
      <c r="UAK260">
        <v>0.63</v>
      </c>
      <c r="UAL260">
        <v>0.63</v>
      </c>
      <c r="UAM260">
        <v>0.63</v>
      </c>
      <c r="UAN260">
        <v>0.63</v>
      </c>
      <c r="UAO260">
        <v>0.63</v>
      </c>
      <c r="UAP260">
        <v>0.63</v>
      </c>
      <c r="UAQ260">
        <v>0.63</v>
      </c>
      <c r="UAR260">
        <v>0.63</v>
      </c>
      <c r="UAS260">
        <v>0.63</v>
      </c>
      <c r="UAT260">
        <v>0.63</v>
      </c>
      <c r="UAU260">
        <v>0.63</v>
      </c>
      <c r="UAV260">
        <v>0.63</v>
      </c>
      <c r="UAW260">
        <v>0.63</v>
      </c>
      <c r="UAX260">
        <v>0.63</v>
      </c>
      <c r="UAY260">
        <v>0.63</v>
      </c>
      <c r="UAZ260">
        <v>0.63</v>
      </c>
      <c r="UBA260">
        <v>0.63</v>
      </c>
      <c r="UBB260">
        <v>0.63</v>
      </c>
      <c r="UBC260">
        <v>0.63</v>
      </c>
      <c r="UBD260">
        <v>0.63</v>
      </c>
      <c r="UBE260">
        <v>0.63</v>
      </c>
      <c r="UBF260">
        <v>0.63</v>
      </c>
      <c r="UBG260">
        <v>0.63</v>
      </c>
      <c r="UBH260">
        <v>0.63</v>
      </c>
      <c r="UBI260">
        <v>0.63</v>
      </c>
      <c r="UBJ260">
        <v>0.63</v>
      </c>
      <c r="UBK260">
        <v>0.63</v>
      </c>
      <c r="UBL260">
        <v>0.63</v>
      </c>
      <c r="UBM260">
        <v>0.63</v>
      </c>
      <c r="UBN260">
        <v>0.63</v>
      </c>
      <c r="UBO260">
        <v>0.63</v>
      </c>
      <c r="UBP260">
        <v>0.63</v>
      </c>
      <c r="UBQ260">
        <v>0.63</v>
      </c>
      <c r="UBR260">
        <v>0.63</v>
      </c>
      <c r="UBS260">
        <v>0.63</v>
      </c>
      <c r="UBT260">
        <v>0.63</v>
      </c>
      <c r="UBU260">
        <v>0.63</v>
      </c>
      <c r="UBV260">
        <v>0.63</v>
      </c>
      <c r="UBW260">
        <v>0.63</v>
      </c>
      <c r="UBX260">
        <v>0.63</v>
      </c>
      <c r="UBY260">
        <v>0.63</v>
      </c>
      <c r="UBZ260">
        <v>0.63</v>
      </c>
      <c r="UCA260">
        <v>0.63</v>
      </c>
      <c r="UCB260">
        <v>0.63</v>
      </c>
      <c r="UCC260">
        <v>0.63</v>
      </c>
      <c r="UCD260">
        <v>0.63</v>
      </c>
      <c r="UCE260">
        <v>0.63</v>
      </c>
      <c r="UCF260">
        <v>0.63</v>
      </c>
      <c r="UCG260">
        <v>0.63</v>
      </c>
      <c r="UCH260">
        <v>0.63</v>
      </c>
      <c r="UCI260">
        <v>0.63</v>
      </c>
      <c r="UCJ260">
        <v>0.63</v>
      </c>
      <c r="UCK260">
        <v>0.63</v>
      </c>
      <c r="UCL260">
        <v>0.63</v>
      </c>
      <c r="UCM260">
        <v>0.63</v>
      </c>
      <c r="UCN260">
        <v>0.63</v>
      </c>
      <c r="UCO260">
        <v>0.63</v>
      </c>
      <c r="UCP260">
        <v>0.63</v>
      </c>
      <c r="UCQ260">
        <v>0.63</v>
      </c>
      <c r="UCR260">
        <v>0.63</v>
      </c>
      <c r="UCS260">
        <v>0.63</v>
      </c>
      <c r="UCT260">
        <v>0.63</v>
      </c>
      <c r="UCU260">
        <v>0.63</v>
      </c>
      <c r="UCV260">
        <v>0.63</v>
      </c>
      <c r="UCW260">
        <v>0.63</v>
      </c>
      <c r="UCX260">
        <v>0.63</v>
      </c>
      <c r="UCY260">
        <v>0.63</v>
      </c>
      <c r="UCZ260">
        <v>0.63</v>
      </c>
      <c r="UDA260">
        <v>0.63</v>
      </c>
      <c r="UDB260">
        <v>0.63</v>
      </c>
      <c r="UDC260">
        <v>0.63</v>
      </c>
      <c r="UDD260">
        <v>0.63</v>
      </c>
      <c r="UDE260">
        <v>0.63</v>
      </c>
      <c r="UDF260">
        <v>0.63</v>
      </c>
      <c r="UDG260">
        <v>0.63</v>
      </c>
      <c r="UDH260">
        <v>0.63</v>
      </c>
      <c r="UDI260">
        <v>0.63</v>
      </c>
      <c r="UDJ260">
        <v>0.63</v>
      </c>
      <c r="UDK260">
        <v>0.63</v>
      </c>
      <c r="UDL260">
        <v>0.63</v>
      </c>
      <c r="UDM260">
        <v>0.63</v>
      </c>
      <c r="UDN260">
        <v>0.63</v>
      </c>
      <c r="UDO260">
        <v>0.63</v>
      </c>
      <c r="UDP260">
        <v>0.63</v>
      </c>
      <c r="UDQ260">
        <v>0.63</v>
      </c>
      <c r="UDR260">
        <v>0.63</v>
      </c>
      <c r="UDS260">
        <v>0.63</v>
      </c>
      <c r="UDT260">
        <v>0.63</v>
      </c>
      <c r="UDU260">
        <v>0.63</v>
      </c>
      <c r="UDV260">
        <v>0.63</v>
      </c>
      <c r="UDW260">
        <v>0.63</v>
      </c>
      <c r="UDX260">
        <v>0.63</v>
      </c>
      <c r="UDY260">
        <v>0.63</v>
      </c>
      <c r="UDZ260">
        <v>0.63</v>
      </c>
      <c r="UEA260">
        <v>0.63</v>
      </c>
      <c r="UEB260">
        <v>0.63</v>
      </c>
      <c r="UEC260">
        <v>0.63</v>
      </c>
      <c r="UED260">
        <v>0.63</v>
      </c>
      <c r="UEE260">
        <v>0.63</v>
      </c>
      <c r="UEF260">
        <v>0.63</v>
      </c>
      <c r="UEG260">
        <v>0.63</v>
      </c>
      <c r="UEH260">
        <v>0.63</v>
      </c>
      <c r="UEI260">
        <v>0.63</v>
      </c>
      <c r="UEJ260">
        <v>0.63</v>
      </c>
      <c r="UEK260">
        <v>0.63</v>
      </c>
      <c r="UEL260">
        <v>0.63</v>
      </c>
      <c r="UEM260">
        <v>0.63</v>
      </c>
      <c r="UEN260">
        <v>0.63</v>
      </c>
      <c r="UEO260">
        <v>0.63</v>
      </c>
      <c r="UEP260">
        <v>0.63</v>
      </c>
      <c r="UEQ260">
        <v>0.63</v>
      </c>
      <c r="UER260">
        <v>0.63</v>
      </c>
      <c r="UES260">
        <v>0.63</v>
      </c>
      <c r="UET260">
        <v>0.63</v>
      </c>
      <c r="UEU260">
        <v>0.63</v>
      </c>
      <c r="UEV260">
        <v>0.63</v>
      </c>
      <c r="UEW260">
        <v>0.63</v>
      </c>
      <c r="UEX260">
        <v>0.63</v>
      </c>
      <c r="UEY260">
        <v>0.63</v>
      </c>
      <c r="UEZ260">
        <v>0.63</v>
      </c>
      <c r="UFA260">
        <v>0.63</v>
      </c>
      <c r="UFB260">
        <v>0.63</v>
      </c>
      <c r="UFC260">
        <v>0.63</v>
      </c>
      <c r="UFD260">
        <v>0.63</v>
      </c>
      <c r="UFE260">
        <v>0.63</v>
      </c>
      <c r="UFF260">
        <v>0.63</v>
      </c>
      <c r="UFG260">
        <v>0.63</v>
      </c>
      <c r="UFH260">
        <v>0.63</v>
      </c>
      <c r="UFI260">
        <v>0.63</v>
      </c>
      <c r="UFJ260">
        <v>0.63</v>
      </c>
      <c r="UFK260">
        <v>0.63</v>
      </c>
      <c r="UFL260">
        <v>0.63</v>
      </c>
      <c r="UFM260">
        <v>0.63</v>
      </c>
      <c r="UFN260">
        <v>0.63</v>
      </c>
      <c r="UFO260">
        <v>0.63</v>
      </c>
      <c r="UFP260">
        <v>0.63</v>
      </c>
      <c r="UFQ260">
        <v>0.63</v>
      </c>
      <c r="UFR260">
        <v>0.63</v>
      </c>
      <c r="UFS260">
        <v>0.63</v>
      </c>
      <c r="UFT260">
        <v>0.63</v>
      </c>
      <c r="UFU260">
        <v>0.63</v>
      </c>
      <c r="UFV260">
        <v>0.63</v>
      </c>
      <c r="UFW260">
        <v>0.63</v>
      </c>
      <c r="UFX260">
        <v>0.63</v>
      </c>
      <c r="UFY260">
        <v>0.63</v>
      </c>
      <c r="UFZ260">
        <v>0.63</v>
      </c>
      <c r="UGA260">
        <v>0.63</v>
      </c>
      <c r="UGB260">
        <v>0.63</v>
      </c>
      <c r="UGC260">
        <v>0.63</v>
      </c>
      <c r="UGD260">
        <v>0.63</v>
      </c>
      <c r="UGE260">
        <v>0.63</v>
      </c>
      <c r="UGF260">
        <v>0.63</v>
      </c>
      <c r="UGG260">
        <v>0.63</v>
      </c>
      <c r="UGH260">
        <v>0.63</v>
      </c>
      <c r="UGI260">
        <v>0.63</v>
      </c>
      <c r="UGJ260">
        <v>0.63</v>
      </c>
      <c r="UGK260">
        <v>0.63</v>
      </c>
      <c r="UGL260">
        <v>0.63</v>
      </c>
      <c r="UGM260">
        <v>0.63</v>
      </c>
      <c r="UGN260">
        <v>0.63</v>
      </c>
      <c r="UGO260">
        <v>0.63</v>
      </c>
      <c r="UGP260">
        <v>0.63</v>
      </c>
      <c r="UGQ260">
        <v>0.63</v>
      </c>
      <c r="UGR260">
        <v>0.63</v>
      </c>
      <c r="UGS260">
        <v>0.63</v>
      </c>
      <c r="UGT260">
        <v>0.63</v>
      </c>
      <c r="UGU260">
        <v>0.63</v>
      </c>
      <c r="UGV260">
        <v>0.63</v>
      </c>
      <c r="UGW260">
        <v>0.63</v>
      </c>
      <c r="UGX260">
        <v>0.63</v>
      </c>
      <c r="UGY260">
        <v>0.63</v>
      </c>
      <c r="UGZ260">
        <v>0.63</v>
      </c>
      <c r="UHA260">
        <v>0.63</v>
      </c>
      <c r="UHB260">
        <v>0.63</v>
      </c>
      <c r="UHC260">
        <v>0.63</v>
      </c>
      <c r="UHD260">
        <v>0.63</v>
      </c>
      <c r="UHE260">
        <v>0.63</v>
      </c>
      <c r="UHF260">
        <v>0.63</v>
      </c>
      <c r="UHG260">
        <v>0.63</v>
      </c>
      <c r="UHH260">
        <v>0.63</v>
      </c>
      <c r="UHI260">
        <v>0.63</v>
      </c>
      <c r="UHJ260">
        <v>0.63</v>
      </c>
      <c r="UHK260">
        <v>0.63</v>
      </c>
      <c r="UHL260">
        <v>0.63</v>
      </c>
      <c r="UHM260">
        <v>0.63</v>
      </c>
      <c r="UHN260">
        <v>0.63</v>
      </c>
      <c r="UHO260">
        <v>0.63</v>
      </c>
      <c r="UHP260">
        <v>0.63</v>
      </c>
      <c r="UHQ260">
        <v>0.63</v>
      </c>
      <c r="UHR260">
        <v>0.63</v>
      </c>
      <c r="UHS260">
        <v>0.63</v>
      </c>
      <c r="UHT260">
        <v>0.63</v>
      </c>
      <c r="UHU260">
        <v>0.63</v>
      </c>
      <c r="UHV260">
        <v>0.63</v>
      </c>
      <c r="UHW260">
        <v>0.63</v>
      </c>
      <c r="UHX260">
        <v>0.63</v>
      </c>
      <c r="UHY260">
        <v>0.63</v>
      </c>
      <c r="UHZ260">
        <v>0.63</v>
      </c>
      <c r="UIA260">
        <v>0.63</v>
      </c>
      <c r="UIB260">
        <v>0.63</v>
      </c>
      <c r="UIC260">
        <v>0.63</v>
      </c>
      <c r="UID260">
        <v>0.63</v>
      </c>
      <c r="UIE260">
        <v>0.63</v>
      </c>
      <c r="UIF260">
        <v>0.63</v>
      </c>
      <c r="UIG260">
        <v>0.63</v>
      </c>
      <c r="UIH260">
        <v>0.63</v>
      </c>
      <c r="UII260">
        <v>0.63</v>
      </c>
      <c r="UIJ260">
        <v>0.63</v>
      </c>
      <c r="UIK260">
        <v>0.63</v>
      </c>
      <c r="UIL260">
        <v>0.63</v>
      </c>
      <c r="UIM260">
        <v>0.63</v>
      </c>
      <c r="UIN260">
        <v>0.63</v>
      </c>
      <c r="UIO260">
        <v>0.63</v>
      </c>
      <c r="UIP260">
        <v>0.63</v>
      </c>
      <c r="UIQ260">
        <v>0.63</v>
      </c>
      <c r="UIR260">
        <v>0.63</v>
      </c>
      <c r="UIS260">
        <v>0.63</v>
      </c>
      <c r="UIT260">
        <v>0.63</v>
      </c>
      <c r="UIU260">
        <v>0.63</v>
      </c>
      <c r="UIV260">
        <v>0.63</v>
      </c>
      <c r="UIW260">
        <v>0.63</v>
      </c>
      <c r="UIX260">
        <v>0.63</v>
      </c>
      <c r="UIY260">
        <v>0.63</v>
      </c>
      <c r="UIZ260">
        <v>0.63</v>
      </c>
      <c r="UJA260">
        <v>0.63</v>
      </c>
      <c r="UJB260">
        <v>0.63</v>
      </c>
      <c r="UJC260">
        <v>0.63</v>
      </c>
      <c r="UJD260">
        <v>0.63</v>
      </c>
      <c r="UJE260">
        <v>0.63</v>
      </c>
      <c r="UJF260">
        <v>0.63</v>
      </c>
      <c r="UJG260">
        <v>0.63</v>
      </c>
      <c r="UJH260">
        <v>0.63</v>
      </c>
      <c r="UJI260">
        <v>0.63</v>
      </c>
      <c r="UJJ260">
        <v>0.63</v>
      </c>
      <c r="UJK260">
        <v>0.63</v>
      </c>
      <c r="UJL260">
        <v>0.63</v>
      </c>
      <c r="UJM260">
        <v>0.63</v>
      </c>
      <c r="UJN260">
        <v>0.63</v>
      </c>
      <c r="UJO260">
        <v>0.63</v>
      </c>
      <c r="UJP260">
        <v>0.63</v>
      </c>
      <c r="UJQ260">
        <v>0.63</v>
      </c>
      <c r="UJR260">
        <v>0.63</v>
      </c>
      <c r="UJS260">
        <v>0.63</v>
      </c>
      <c r="UJT260">
        <v>0.63</v>
      </c>
      <c r="UJU260">
        <v>0.63</v>
      </c>
      <c r="UJV260">
        <v>0.63</v>
      </c>
      <c r="UJW260">
        <v>0.63</v>
      </c>
      <c r="UJX260">
        <v>0.63</v>
      </c>
      <c r="UJY260">
        <v>0.63</v>
      </c>
      <c r="UJZ260">
        <v>0.63</v>
      </c>
      <c r="UKA260">
        <v>0.63</v>
      </c>
      <c r="UKB260">
        <v>0.63</v>
      </c>
      <c r="UKC260">
        <v>0.63</v>
      </c>
      <c r="UKD260">
        <v>0.63</v>
      </c>
      <c r="UKE260">
        <v>0.63</v>
      </c>
      <c r="UKF260">
        <v>0.63</v>
      </c>
      <c r="UKG260">
        <v>0.63</v>
      </c>
      <c r="UKH260">
        <v>0.63</v>
      </c>
      <c r="UKI260">
        <v>0.63</v>
      </c>
      <c r="UKJ260">
        <v>0.63</v>
      </c>
      <c r="UKK260">
        <v>0.63</v>
      </c>
      <c r="UKL260">
        <v>0.63</v>
      </c>
      <c r="UKM260">
        <v>0.63</v>
      </c>
      <c r="UKN260">
        <v>0.63</v>
      </c>
      <c r="UKO260">
        <v>0.63</v>
      </c>
      <c r="UKP260">
        <v>0.63</v>
      </c>
      <c r="UKQ260">
        <v>0.63</v>
      </c>
      <c r="UKR260">
        <v>0.63</v>
      </c>
      <c r="UKS260">
        <v>0.63</v>
      </c>
      <c r="UKT260">
        <v>0.63</v>
      </c>
      <c r="UKU260">
        <v>0.63</v>
      </c>
      <c r="UKV260">
        <v>0.63</v>
      </c>
      <c r="UKW260">
        <v>0.63</v>
      </c>
      <c r="UKX260">
        <v>0.63</v>
      </c>
      <c r="UKY260">
        <v>0.63</v>
      </c>
      <c r="UKZ260">
        <v>0.63</v>
      </c>
      <c r="ULA260">
        <v>0.63</v>
      </c>
      <c r="ULB260">
        <v>0.63</v>
      </c>
      <c r="ULC260">
        <v>0.63</v>
      </c>
      <c r="ULD260">
        <v>0.63</v>
      </c>
      <c r="ULE260">
        <v>0.63</v>
      </c>
      <c r="ULF260">
        <v>0.63</v>
      </c>
      <c r="ULG260">
        <v>0.63</v>
      </c>
      <c r="ULH260">
        <v>0.63</v>
      </c>
      <c r="ULI260">
        <v>0.63</v>
      </c>
      <c r="ULJ260">
        <v>0.63</v>
      </c>
      <c r="ULK260">
        <v>0.63</v>
      </c>
      <c r="ULL260">
        <v>0.63</v>
      </c>
      <c r="ULM260">
        <v>0.63</v>
      </c>
      <c r="ULN260">
        <v>0.63</v>
      </c>
      <c r="ULO260">
        <v>0.63</v>
      </c>
      <c r="ULP260">
        <v>0.63</v>
      </c>
      <c r="ULQ260">
        <v>0.63</v>
      </c>
      <c r="ULR260">
        <v>0.63</v>
      </c>
      <c r="ULS260">
        <v>0.63</v>
      </c>
      <c r="ULT260">
        <v>0.63</v>
      </c>
      <c r="ULU260">
        <v>0.63</v>
      </c>
      <c r="ULV260">
        <v>0.63</v>
      </c>
      <c r="ULW260">
        <v>0.63</v>
      </c>
      <c r="ULX260">
        <v>0.63</v>
      </c>
      <c r="ULY260">
        <v>0.63</v>
      </c>
      <c r="ULZ260">
        <v>0.63</v>
      </c>
      <c r="UMA260">
        <v>0.63</v>
      </c>
      <c r="UMB260">
        <v>0.63</v>
      </c>
      <c r="UMC260">
        <v>0.63</v>
      </c>
      <c r="UMD260">
        <v>0.63</v>
      </c>
      <c r="UME260">
        <v>0.63</v>
      </c>
      <c r="UMF260">
        <v>0.63</v>
      </c>
      <c r="UMG260">
        <v>0.63</v>
      </c>
      <c r="UMH260">
        <v>0.63</v>
      </c>
      <c r="UMI260">
        <v>0.63</v>
      </c>
      <c r="UMJ260">
        <v>0.63</v>
      </c>
      <c r="UMK260">
        <v>0.63</v>
      </c>
      <c r="UML260">
        <v>0.63</v>
      </c>
      <c r="UMM260">
        <v>0.63</v>
      </c>
      <c r="UMN260">
        <v>0.63</v>
      </c>
      <c r="UMO260">
        <v>0.63</v>
      </c>
      <c r="UMP260">
        <v>0.63</v>
      </c>
      <c r="UMQ260">
        <v>0.63</v>
      </c>
      <c r="UMR260">
        <v>0.63</v>
      </c>
      <c r="UMS260">
        <v>0.63</v>
      </c>
      <c r="UMT260">
        <v>0.63</v>
      </c>
      <c r="UMU260">
        <v>0.63</v>
      </c>
      <c r="UMV260">
        <v>0.63</v>
      </c>
      <c r="UMW260">
        <v>0.63</v>
      </c>
      <c r="UMX260">
        <v>0.63</v>
      </c>
      <c r="UMY260">
        <v>0.63</v>
      </c>
      <c r="UMZ260">
        <v>0.63</v>
      </c>
      <c r="UNA260">
        <v>0.63</v>
      </c>
      <c r="UNB260">
        <v>0.63</v>
      </c>
      <c r="UNC260">
        <v>0.63</v>
      </c>
      <c r="UND260">
        <v>0.63</v>
      </c>
      <c r="UNE260">
        <v>0.63</v>
      </c>
      <c r="UNF260">
        <v>0.63</v>
      </c>
      <c r="UNG260">
        <v>0.63</v>
      </c>
      <c r="UNH260">
        <v>0.63</v>
      </c>
      <c r="UNI260">
        <v>0.63</v>
      </c>
      <c r="UNJ260">
        <v>0.63</v>
      </c>
      <c r="UNK260">
        <v>0.63</v>
      </c>
      <c r="UNL260">
        <v>0.63</v>
      </c>
      <c r="UNM260">
        <v>0.63</v>
      </c>
      <c r="UNN260">
        <v>0.63</v>
      </c>
      <c r="UNO260">
        <v>0.63</v>
      </c>
      <c r="UNP260">
        <v>0.63</v>
      </c>
      <c r="UNQ260">
        <v>0.63</v>
      </c>
      <c r="UNR260">
        <v>0.63</v>
      </c>
      <c r="UNS260">
        <v>0.63</v>
      </c>
      <c r="UNT260">
        <v>0.63</v>
      </c>
      <c r="UNU260">
        <v>0.63</v>
      </c>
      <c r="UNV260">
        <v>0.63</v>
      </c>
      <c r="UNW260">
        <v>0.63</v>
      </c>
      <c r="UNX260">
        <v>0.63</v>
      </c>
      <c r="UNY260">
        <v>0.63</v>
      </c>
      <c r="UNZ260">
        <v>0.63</v>
      </c>
      <c r="UOA260">
        <v>0.63</v>
      </c>
      <c r="UOB260">
        <v>0.63</v>
      </c>
      <c r="UOC260">
        <v>0.63</v>
      </c>
      <c r="UOD260">
        <v>0.63</v>
      </c>
      <c r="UOE260">
        <v>0.63</v>
      </c>
      <c r="UOF260">
        <v>0.63</v>
      </c>
      <c r="UOG260">
        <v>0.63</v>
      </c>
      <c r="UOH260">
        <v>0.63</v>
      </c>
      <c r="UOI260">
        <v>0.63</v>
      </c>
      <c r="UOJ260">
        <v>0.63</v>
      </c>
      <c r="UOK260">
        <v>0.63</v>
      </c>
      <c r="UOL260">
        <v>0.63</v>
      </c>
      <c r="UOM260">
        <v>0.63</v>
      </c>
      <c r="UON260">
        <v>0.63</v>
      </c>
      <c r="UOO260">
        <v>0.63</v>
      </c>
      <c r="UOP260">
        <v>0.63</v>
      </c>
      <c r="UOQ260">
        <v>0.63</v>
      </c>
      <c r="UOR260">
        <v>0.63</v>
      </c>
      <c r="UOS260">
        <v>0.63</v>
      </c>
      <c r="UOT260">
        <v>0.63</v>
      </c>
      <c r="UOU260">
        <v>0.63</v>
      </c>
      <c r="UOV260">
        <v>0.63</v>
      </c>
      <c r="UOW260">
        <v>0.63</v>
      </c>
      <c r="UOX260">
        <v>0.63</v>
      </c>
      <c r="UOY260">
        <v>0.63</v>
      </c>
      <c r="UOZ260">
        <v>0.63</v>
      </c>
      <c r="UPA260">
        <v>0.63</v>
      </c>
      <c r="UPB260">
        <v>0.63</v>
      </c>
      <c r="UPC260">
        <v>0.63</v>
      </c>
      <c r="UPD260">
        <v>0.63</v>
      </c>
      <c r="UPE260">
        <v>0.63</v>
      </c>
      <c r="UPF260">
        <v>0.63</v>
      </c>
      <c r="UPG260">
        <v>0.63</v>
      </c>
      <c r="UPH260">
        <v>0.63</v>
      </c>
      <c r="UPI260">
        <v>0.63</v>
      </c>
      <c r="UPJ260">
        <v>0.63</v>
      </c>
      <c r="UPK260">
        <v>0.63</v>
      </c>
      <c r="UPL260">
        <v>0.63</v>
      </c>
      <c r="UPM260">
        <v>0.63</v>
      </c>
      <c r="UPN260">
        <v>0.63</v>
      </c>
      <c r="UPO260">
        <v>0.63</v>
      </c>
      <c r="UPP260">
        <v>0.63</v>
      </c>
      <c r="UPQ260">
        <v>0.63</v>
      </c>
      <c r="UPR260">
        <v>0.63</v>
      </c>
      <c r="UPS260">
        <v>0.63</v>
      </c>
      <c r="UPT260">
        <v>0.63</v>
      </c>
      <c r="UPU260">
        <v>0.63</v>
      </c>
      <c r="UPV260">
        <v>0.63</v>
      </c>
      <c r="UPW260">
        <v>0.63</v>
      </c>
      <c r="UPX260">
        <v>0.63</v>
      </c>
      <c r="UPY260">
        <v>0.63</v>
      </c>
      <c r="UPZ260">
        <v>0.63</v>
      </c>
      <c r="UQA260">
        <v>0.63</v>
      </c>
      <c r="UQB260">
        <v>0.63</v>
      </c>
      <c r="UQC260">
        <v>0.63</v>
      </c>
      <c r="UQD260">
        <v>0.63</v>
      </c>
      <c r="UQE260">
        <v>0.63</v>
      </c>
      <c r="UQF260">
        <v>0.63</v>
      </c>
      <c r="UQG260">
        <v>0.63</v>
      </c>
      <c r="UQH260">
        <v>0.63</v>
      </c>
      <c r="UQI260">
        <v>0.63</v>
      </c>
      <c r="UQJ260">
        <v>0.63</v>
      </c>
      <c r="UQK260">
        <v>0.63</v>
      </c>
      <c r="UQL260">
        <v>0.63</v>
      </c>
      <c r="UQM260">
        <v>0.63</v>
      </c>
      <c r="UQN260">
        <v>0.63</v>
      </c>
      <c r="UQO260">
        <v>0.63</v>
      </c>
      <c r="UQP260">
        <v>0.63</v>
      </c>
      <c r="UQQ260">
        <v>0.63</v>
      </c>
      <c r="UQR260">
        <v>0.63</v>
      </c>
      <c r="UQS260">
        <v>0.63</v>
      </c>
      <c r="UQT260">
        <v>0.63</v>
      </c>
      <c r="UQU260">
        <v>0.63</v>
      </c>
      <c r="UQV260">
        <v>0.63</v>
      </c>
      <c r="UQW260">
        <v>0.63</v>
      </c>
      <c r="UQX260">
        <v>0.63</v>
      </c>
      <c r="UQY260">
        <v>0.63</v>
      </c>
      <c r="UQZ260">
        <v>0.63</v>
      </c>
      <c r="URA260">
        <v>0.63</v>
      </c>
      <c r="URB260">
        <v>0.63</v>
      </c>
      <c r="URC260">
        <v>0.63</v>
      </c>
      <c r="URD260">
        <v>0.63</v>
      </c>
      <c r="URE260">
        <v>0.63</v>
      </c>
      <c r="URF260">
        <v>0.63</v>
      </c>
      <c r="URG260">
        <v>0.63</v>
      </c>
      <c r="URH260">
        <v>0.63</v>
      </c>
      <c r="URI260">
        <v>0.63</v>
      </c>
      <c r="URJ260">
        <v>0.63</v>
      </c>
      <c r="URK260">
        <v>0.63</v>
      </c>
      <c r="URL260">
        <v>0.63</v>
      </c>
      <c r="URM260">
        <v>0.63</v>
      </c>
      <c r="URN260">
        <v>0.63</v>
      </c>
      <c r="URO260">
        <v>0.63</v>
      </c>
      <c r="URP260">
        <v>0.63</v>
      </c>
      <c r="URQ260">
        <v>0.63</v>
      </c>
      <c r="URR260">
        <v>0.63</v>
      </c>
      <c r="URS260">
        <v>0.63</v>
      </c>
      <c r="URT260">
        <v>0.63</v>
      </c>
      <c r="URU260">
        <v>0.63</v>
      </c>
      <c r="URV260">
        <v>0.63</v>
      </c>
      <c r="URW260">
        <v>0.63</v>
      </c>
      <c r="URX260">
        <v>0.63</v>
      </c>
      <c r="URY260">
        <v>0.63</v>
      </c>
      <c r="URZ260">
        <v>0.63</v>
      </c>
      <c r="USA260">
        <v>0.63</v>
      </c>
      <c r="USB260">
        <v>0.63</v>
      </c>
      <c r="USC260">
        <v>0.63</v>
      </c>
      <c r="USD260">
        <v>0.63</v>
      </c>
      <c r="USE260">
        <v>0.63</v>
      </c>
      <c r="USF260">
        <v>0.63</v>
      </c>
      <c r="USG260">
        <v>0.63</v>
      </c>
      <c r="USH260">
        <v>0.63</v>
      </c>
      <c r="USI260">
        <v>0.63</v>
      </c>
      <c r="USJ260">
        <v>0.63</v>
      </c>
      <c r="USK260">
        <v>0.63</v>
      </c>
      <c r="USL260">
        <v>0.63</v>
      </c>
      <c r="USM260">
        <v>0.63</v>
      </c>
      <c r="USN260">
        <v>0.63</v>
      </c>
      <c r="USO260">
        <v>0.63</v>
      </c>
      <c r="USP260">
        <v>0.63</v>
      </c>
      <c r="USQ260">
        <v>0.63</v>
      </c>
      <c r="USR260">
        <v>0.63</v>
      </c>
      <c r="USS260">
        <v>0.63</v>
      </c>
      <c r="UST260">
        <v>0.63</v>
      </c>
      <c r="USU260">
        <v>0.63</v>
      </c>
      <c r="USV260">
        <v>0.63</v>
      </c>
      <c r="USW260">
        <v>0.63</v>
      </c>
      <c r="USX260">
        <v>0.63</v>
      </c>
      <c r="USY260">
        <v>0.63</v>
      </c>
      <c r="USZ260">
        <v>0.63</v>
      </c>
      <c r="UTA260">
        <v>0.63</v>
      </c>
      <c r="UTB260">
        <v>0.63</v>
      </c>
      <c r="UTC260">
        <v>0.63</v>
      </c>
      <c r="UTD260">
        <v>0.63</v>
      </c>
      <c r="UTE260">
        <v>0.63</v>
      </c>
      <c r="UTF260">
        <v>0.63</v>
      </c>
      <c r="UTG260">
        <v>0.63</v>
      </c>
      <c r="UTH260">
        <v>0.63</v>
      </c>
      <c r="UTI260">
        <v>0.63</v>
      </c>
      <c r="UTJ260">
        <v>0.63</v>
      </c>
      <c r="UTK260">
        <v>0.63</v>
      </c>
      <c r="UTL260">
        <v>0.63</v>
      </c>
      <c r="UTM260">
        <v>0.63</v>
      </c>
      <c r="UTN260">
        <v>0.63</v>
      </c>
      <c r="UTO260">
        <v>0.63</v>
      </c>
      <c r="UTP260">
        <v>0.63</v>
      </c>
      <c r="UTQ260">
        <v>0.63</v>
      </c>
      <c r="UTR260">
        <v>0.63</v>
      </c>
      <c r="UTS260">
        <v>0.63</v>
      </c>
      <c r="UTT260">
        <v>0.63</v>
      </c>
      <c r="UTU260">
        <v>0.63</v>
      </c>
      <c r="UTV260">
        <v>0.63</v>
      </c>
      <c r="UTW260">
        <v>0.63</v>
      </c>
      <c r="UTX260">
        <v>0.63</v>
      </c>
      <c r="UTY260">
        <v>0.63</v>
      </c>
      <c r="UTZ260">
        <v>0.63</v>
      </c>
      <c r="UUA260">
        <v>0.63</v>
      </c>
      <c r="UUB260">
        <v>0.63</v>
      </c>
      <c r="UUC260">
        <v>0.63</v>
      </c>
      <c r="UUD260">
        <v>0.63</v>
      </c>
      <c r="UUE260">
        <v>0.63</v>
      </c>
      <c r="UUF260">
        <v>0.63</v>
      </c>
      <c r="UUG260">
        <v>0.63</v>
      </c>
      <c r="UUH260">
        <v>0.63</v>
      </c>
      <c r="UUI260">
        <v>0.63</v>
      </c>
      <c r="UUJ260">
        <v>0.63</v>
      </c>
      <c r="UUK260">
        <v>0.63</v>
      </c>
      <c r="UUL260">
        <v>0.63</v>
      </c>
      <c r="UUM260">
        <v>0.63</v>
      </c>
      <c r="UUN260">
        <v>0.63</v>
      </c>
      <c r="UUO260">
        <v>0.63</v>
      </c>
      <c r="UUP260">
        <v>0.63</v>
      </c>
      <c r="UUQ260">
        <v>0.63</v>
      </c>
      <c r="UUR260">
        <v>0.63</v>
      </c>
      <c r="UUS260">
        <v>0.63</v>
      </c>
      <c r="UUT260">
        <v>0.63</v>
      </c>
      <c r="UUU260">
        <v>0.63</v>
      </c>
      <c r="UUV260">
        <v>0.63</v>
      </c>
      <c r="UUW260">
        <v>0.63</v>
      </c>
      <c r="UUX260">
        <v>0.63</v>
      </c>
      <c r="UUY260">
        <v>0.63</v>
      </c>
      <c r="UUZ260">
        <v>0.63</v>
      </c>
      <c r="UVA260">
        <v>0.63</v>
      </c>
      <c r="UVB260">
        <v>0.63</v>
      </c>
      <c r="UVC260">
        <v>0.63</v>
      </c>
      <c r="UVD260">
        <v>0.63</v>
      </c>
      <c r="UVE260">
        <v>0.63</v>
      </c>
      <c r="UVF260">
        <v>0.63</v>
      </c>
      <c r="UVG260">
        <v>0.63</v>
      </c>
      <c r="UVH260">
        <v>0.63</v>
      </c>
      <c r="UVI260">
        <v>0.63</v>
      </c>
      <c r="UVJ260">
        <v>0.63</v>
      </c>
      <c r="UVK260">
        <v>0.63</v>
      </c>
      <c r="UVL260">
        <v>0.63</v>
      </c>
      <c r="UVM260">
        <v>0.63</v>
      </c>
      <c r="UVN260">
        <v>0.63</v>
      </c>
      <c r="UVO260">
        <v>0.63</v>
      </c>
      <c r="UVP260">
        <v>0.63</v>
      </c>
      <c r="UVQ260">
        <v>0.63</v>
      </c>
      <c r="UVR260">
        <v>0.63</v>
      </c>
      <c r="UVS260">
        <v>0.63</v>
      </c>
      <c r="UVT260">
        <v>0.63</v>
      </c>
      <c r="UVU260">
        <v>0.63</v>
      </c>
      <c r="UVV260">
        <v>0.63</v>
      </c>
      <c r="UVW260">
        <v>0.63</v>
      </c>
      <c r="UVX260">
        <v>0.63</v>
      </c>
      <c r="UVY260">
        <v>0.63</v>
      </c>
      <c r="UVZ260">
        <v>0.63</v>
      </c>
      <c r="UWA260">
        <v>0.63</v>
      </c>
      <c r="UWB260">
        <v>0.63</v>
      </c>
      <c r="UWC260">
        <v>0.63</v>
      </c>
      <c r="UWD260">
        <v>0.63</v>
      </c>
      <c r="UWE260">
        <v>0.63</v>
      </c>
      <c r="UWF260">
        <v>0.63</v>
      </c>
      <c r="UWG260">
        <v>0.63</v>
      </c>
      <c r="UWH260">
        <v>0.63</v>
      </c>
      <c r="UWI260">
        <v>0.63</v>
      </c>
      <c r="UWJ260">
        <v>0.63</v>
      </c>
      <c r="UWK260">
        <v>0.63</v>
      </c>
      <c r="UWL260">
        <v>0.63</v>
      </c>
      <c r="UWM260">
        <v>0.63</v>
      </c>
      <c r="UWN260">
        <v>0.63</v>
      </c>
      <c r="UWO260">
        <v>0.63</v>
      </c>
      <c r="UWP260">
        <v>0.63</v>
      </c>
      <c r="UWQ260">
        <v>0.63</v>
      </c>
      <c r="UWR260">
        <v>0.63</v>
      </c>
      <c r="UWS260">
        <v>0.63</v>
      </c>
      <c r="UWT260">
        <v>0.63</v>
      </c>
      <c r="UWU260">
        <v>0.63</v>
      </c>
      <c r="UWV260">
        <v>0.63</v>
      </c>
      <c r="UWW260">
        <v>0.63</v>
      </c>
      <c r="UWX260">
        <v>0.63</v>
      </c>
      <c r="UWY260">
        <v>0.63</v>
      </c>
      <c r="UWZ260">
        <v>0.63</v>
      </c>
      <c r="UXA260">
        <v>0.63</v>
      </c>
      <c r="UXB260">
        <v>0.63</v>
      </c>
      <c r="UXC260">
        <v>0.63</v>
      </c>
      <c r="UXD260">
        <v>0.63</v>
      </c>
      <c r="UXE260">
        <v>0.63</v>
      </c>
      <c r="UXF260">
        <v>0.63</v>
      </c>
      <c r="UXG260">
        <v>0.63</v>
      </c>
      <c r="UXH260">
        <v>0.63</v>
      </c>
      <c r="UXI260">
        <v>0.63</v>
      </c>
      <c r="UXJ260">
        <v>0.63</v>
      </c>
      <c r="UXK260">
        <v>0.63</v>
      </c>
      <c r="UXL260">
        <v>0.63</v>
      </c>
      <c r="UXM260">
        <v>0.63</v>
      </c>
      <c r="UXN260">
        <v>0.63</v>
      </c>
      <c r="UXO260">
        <v>0.63</v>
      </c>
      <c r="UXP260">
        <v>0.63</v>
      </c>
      <c r="UXQ260">
        <v>0.63</v>
      </c>
      <c r="UXR260">
        <v>0.63</v>
      </c>
      <c r="UXS260">
        <v>0.63</v>
      </c>
      <c r="UXT260">
        <v>0.63</v>
      </c>
      <c r="UXU260">
        <v>0.63</v>
      </c>
      <c r="UXV260">
        <v>0.63</v>
      </c>
      <c r="UXW260">
        <v>0.63</v>
      </c>
      <c r="UXX260">
        <v>0.63</v>
      </c>
      <c r="UXY260">
        <v>0.63</v>
      </c>
      <c r="UXZ260">
        <v>0.63</v>
      </c>
      <c r="UYA260">
        <v>0.63</v>
      </c>
      <c r="UYB260">
        <v>0.63</v>
      </c>
      <c r="UYC260">
        <v>0.63</v>
      </c>
      <c r="UYD260">
        <v>0.63</v>
      </c>
      <c r="UYE260">
        <v>0.63</v>
      </c>
      <c r="UYF260">
        <v>0.63</v>
      </c>
      <c r="UYG260">
        <v>0.63</v>
      </c>
      <c r="UYH260">
        <v>0.63</v>
      </c>
      <c r="UYI260">
        <v>0.63</v>
      </c>
      <c r="UYJ260">
        <v>0.63</v>
      </c>
      <c r="UYK260">
        <v>0.63</v>
      </c>
      <c r="UYL260">
        <v>0.63</v>
      </c>
      <c r="UYM260">
        <v>0.63</v>
      </c>
      <c r="UYN260">
        <v>0.63</v>
      </c>
      <c r="UYO260">
        <v>0.63</v>
      </c>
      <c r="UYP260">
        <v>0.63</v>
      </c>
      <c r="UYQ260">
        <v>0.63</v>
      </c>
      <c r="UYR260">
        <v>0.63</v>
      </c>
      <c r="UYS260">
        <v>0.63</v>
      </c>
      <c r="UYT260">
        <v>0.63</v>
      </c>
      <c r="UYU260">
        <v>0.63</v>
      </c>
      <c r="UYV260">
        <v>0.63</v>
      </c>
      <c r="UYW260">
        <v>0.63</v>
      </c>
      <c r="UYX260">
        <v>0.63</v>
      </c>
      <c r="UYY260">
        <v>0.63</v>
      </c>
      <c r="UYZ260">
        <v>0.63</v>
      </c>
      <c r="UZA260">
        <v>0.63</v>
      </c>
      <c r="UZB260">
        <v>0.63</v>
      </c>
      <c r="UZC260">
        <v>0.63</v>
      </c>
      <c r="UZD260">
        <v>0.63</v>
      </c>
      <c r="UZE260">
        <v>0.63</v>
      </c>
      <c r="UZF260">
        <v>0.63</v>
      </c>
      <c r="UZG260">
        <v>0.63</v>
      </c>
      <c r="UZH260">
        <v>0.63</v>
      </c>
      <c r="UZI260">
        <v>0.63</v>
      </c>
      <c r="UZJ260">
        <v>0.63</v>
      </c>
      <c r="UZK260">
        <v>0.63</v>
      </c>
      <c r="UZL260">
        <v>0.63</v>
      </c>
      <c r="UZM260">
        <v>0.63</v>
      </c>
      <c r="UZN260">
        <v>0.63</v>
      </c>
      <c r="UZO260">
        <v>0.63</v>
      </c>
      <c r="UZP260">
        <v>0.63</v>
      </c>
      <c r="UZQ260">
        <v>0.63</v>
      </c>
      <c r="UZR260">
        <v>0.63</v>
      </c>
      <c r="UZS260">
        <v>0.63</v>
      </c>
      <c r="UZT260">
        <v>0.63</v>
      </c>
      <c r="UZU260">
        <v>0.63</v>
      </c>
      <c r="UZV260">
        <v>0.63</v>
      </c>
      <c r="UZW260">
        <v>0.63</v>
      </c>
      <c r="UZX260">
        <v>0.63</v>
      </c>
      <c r="UZY260">
        <v>0.63</v>
      </c>
      <c r="UZZ260">
        <v>0.63</v>
      </c>
      <c r="VAA260">
        <v>0.63</v>
      </c>
      <c r="VAB260">
        <v>0.63</v>
      </c>
      <c r="VAC260">
        <v>0.63</v>
      </c>
      <c r="VAD260">
        <v>0.63</v>
      </c>
      <c r="VAE260">
        <v>0.63</v>
      </c>
      <c r="VAF260">
        <v>0.63</v>
      </c>
      <c r="VAG260">
        <v>0.63</v>
      </c>
      <c r="VAH260">
        <v>0.63</v>
      </c>
      <c r="VAI260">
        <v>0.63</v>
      </c>
      <c r="VAJ260">
        <v>0.63</v>
      </c>
      <c r="VAK260">
        <v>0.63</v>
      </c>
      <c r="VAL260">
        <v>0.63</v>
      </c>
      <c r="VAM260">
        <v>0.63</v>
      </c>
      <c r="VAN260">
        <v>0.63</v>
      </c>
      <c r="VAO260">
        <v>0.63</v>
      </c>
      <c r="VAP260">
        <v>0.63</v>
      </c>
      <c r="VAQ260">
        <v>0.63</v>
      </c>
      <c r="VAR260">
        <v>0.63</v>
      </c>
      <c r="VAS260">
        <v>0.63</v>
      </c>
      <c r="VAT260">
        <v>0.63</v>
      </c>
      <c r="VAU260">
        <v>0.63</v>
      </c>
      <c r="VAV260">
        <v>0.63</v>
      </c>
      <c r="VAW260">
        <v>0.63</v>
      </c>
      <c r="VAX260">
        <v>0.63</v>
      </c>
      <c r="VAY260">
        <v>0.63</v>
      </c>
      <c r="VAZ260">
        <v>0.63</v>
      </c>
      <c r="VBA260">
        <v>0.63</v>
      </c>
      <c r="VBB260">
        <v>0.63</v>
      </c>
      <c r="VBC260">
        <v>0.63</v>
      </c>
      <c r="VBD260">
        <v>0.63</v>
      </c>
      <c r="VBE260">
        <v>0.63</v>
      </c>
      <c r="VBF260">
        <v>0.63</v>
      </c>
      <c r="VBG260">
        <v>0.63</v>
      </c>
      <c r="VBH260">
        <v>0.63</v>
      </c>
      <c r="VBI260">
        <v>0.63</v>
      </c>
      <c r="VBJ260">
        <v>0.63</v>
      </c>
      <c r="VBK260">
        <v>0.63</v>
      </c>
      <c r="VBL260">
        <v>0.63</v>
      </c>
      <c r="VBM260">
        <v>0.63</v>
      </c>
      <c r="VBN260">
        <v>0.63</v>
      </c>
      <c r="VBO260">
        <v>0.63</v>
      </c>
      <c r="VBP260">
        <v>0.63</v>
      </c>
      <c r="VBQ260">
        <v>0.63</v>
      </c>
      <c r="VBR260">
        <v>0.63</v>
      </c>
      <c r="VBS260">
        <v>0.63</v>
      </c>
      <c r="VBT260">
        <v>0.63</v>
      </c>
      <c r="VBU260">
        <v>0.63</v>
      </c>
      <c r="VBV260">
        <v>0.63</v>
      </c>
      <c r="VBW260">
        <v>0.63</v>
      </c>
      <c r="VBX260">
        <v>0.63</v>
      </c>
      <c r="VBY260">
        <v>0.63</v>
      </c>
      <c r="VBZ260">
        <v>0.63</v>
      </c>
      <c r="VCA260">
        <v>0.63</v>
      </c>
      <c r="VCB260">
        <v>0.63</v>
      </c>
      <c r="VCC260">
        <v>0.63</v>
      </c>
      <c r="VCD260">
        <v>0.63</v>
      </c>
      <c r="VCE260">
        <v>0.63</v>
      </c>
      <c r="VCF260">
        <v>0.63</v>
      </c>
      <c r="VCG260">
        <v>0.63</v>
      </c>
      <c r="VCH260">
        <v>0.63</v>
      </c>
      <c r="VCI260">
        <v>0.63</v>
      </c>
      <c r="VCJ260">
        <v>0.63</v>
      </c>
      <c r="VCK260">
        <v>0.63</v>
      </c>
      <c r="VCL260">
        <v>0.63</v>
      </c>
      <c r="VCM260">
        <v>0.63</v>
      </c>
      <c r="VCN260">
        <v>0.63</v>
      </c>
      <c r="VCO260">
        <v>0.63</v>
      </c>
      <c r="VCP260">
        <v>0.63</v>
      </c>
      <c r="VCQ260">
        <v>0.63</v>
      </c>
      <c r="VCR260">
        <v>0.63</v>
      </c>
      <c r="VCS260">
        <v>0.63</v>
      </c>
      <c r="VCT260">
        <v>0.63</v>
      </c>
      <c r="VCU260">
        <v>0.63</v>
      </c>
      <c r="VCV260">
        <v>0.63</v>
      </c>
      <c r="VCW260">
        <v>0.63</v>
      </c>
      <c r="VCX260">
        <v>0.63</v>
      </c>
      <c r="VCY260">
        <v>0.63</v>
      </c>
      <c r="VCZ260">
        <v>0.63</v>
      </c>
      <c r="VDA260">
        <v>0.63</v>
      </c>
      <c r="VDB260">
        <v>0.63</v>
      </c>
      <c r="VDC260">
        <v>0.63</v>
      </c>
      <c r="VDD260">
        <v>0.63</v>
      </c>
      <c r="VDE260">
        <v>0.63</v>
      </c>
      <c r="VDF260">
        <v>0.63</v>
      </c>
      <c r="VDG260">
        <v>0.63</v>
      </c>
      <c r="VDH260">
        <v>0.63</v>
      </c>
      <c r="VDI260">
        <v>0.63</v>
      </c>
      <c r="VDJ260">
        <v>0.63</v>
      </c>
      <c r="VDK260">
        <v>0.63</v>
      </c>
      <c r="VDL260">
        <v>0.63</v>
      </c>
      <c r="VDM260">
        <v>0.63</v>
      </c>
      <c r="VDN260">
        <v>0.63</v>
      </c>
      <c r="VDO260">
        <v>0.63</v>
      </c>
      <c r="VDP260">
        <v>0.63</v>
      </c>
      <c r="VDQ260">
        <v>0.63</v>
      </c>
      <c r="VDR260">
        <v>0.63</v>
      </c>
      <c r="VDS260">
        <v>0.63</v>
      </c>
      <c r="VDT260">
        <v>0.63</v>
      </c>
      <c r="VDU260">
        <v>0.63</v>
      </c>
      <c r="VDV260">
        <v>0.63</v>
      </c>
      <c r="VDW260">
        <v>0.63</v>
      </c>
      <c r="VDX260">
        <v>0.63</v>
      </c>
      <c r="VDY260">
        <v>0.63</v>
      </c>
      <c r="VDZ260">
        <v>0.63</v>
      </c>
      <c r="VEA260">
        <v>0.63</v>
      </c>
      <c r="VEB260">
        <v>0.63</v>
      </c>
      <c r="VEC260">
        <v>0.63</v>
      </c>
      <c r="VED260">
        <v>0.63</v>
      </c>
      <c r="VEE260">
        <v>0.63</v>
      </c>
      <c r="VEF260">
        <v>0.63</v>
      </c>
      <c r="VEG260">
        <v>0.63</v>
      </c>
      <c r="VEH260">
        <v>0.63</v>
      </c>
      <c r="VEI260">
        <v>0.63</v>
      </c>
      <c r="VEJ260">
        <v>0.63</v>
      </c>
      <c r="VEK260">
        <v>0.63</v>
      </c>
      <c r="VEL260">
        <v>0.63</v>
      </c>
      <c r="VEM260">
        <v>0.63</v>
      </c>
      <c r="VEN260">
        <v>0.63</v>
      </c>
      <c r="VEO260">
        <v>0.63</v>
      </c>
      <c r="VEP260">
        <v>0.63</v>
      </c>
      <c r="VEQ260">
        <v>0.63</v>
      </c>
      <c r="VER260">
        <v>0.63</v>
      </c>
      <c r="VES260">
        <v>0.63</v>
      </c>
      <c r="VET260">
        <v>0.63</v>
      </c>
      <c r="VEU260">
        <v>0.63</v>
      </c>
      <c r="VEV260">
        <v>0.63</v>
      </c>
      <c r="VEW260">
        <v>0.63</v>
      </c>
      <c r="VEX260">
        <v>0.63</v>
      </c>
      <c r="VEY260">
        <v>0.63</v>
      </c>
      <c r="VEZ260">
        <v>0.63</v>
      </c>
      <c r="VFA260">
        <v>0.63</v>
      </c>
      <c r="VFB260">
        <v>0.63</v>
      </c>
      <c r="VFC260">
        <v>0.63</v>
      </c>
      <c r="VFD260">
        <v>0.63</v>
      </c>
      <c r="VFE260">
        <v>0.63</v>
      </c>
      <c r="VFF260">
        <v>0.63</v>
      </c>
      <c r="VFG260">
        <v>0.63</v>
      </c>
      <c r="VFH260">
        <v>0.63</v>
      </c>
      <c r="VFI260">
        <v>0.63</v>
      </c>
      <c r="VFJ260">
        <v>0.63</v>
      </c>
      <c r="VFK260">
        <v>0.63</v>
      </c>
      <c r="VFL260">
        <v>0.63</v>
      </c>
      <c r="VFM260">
        <v>0.63</v>
      </c>
      <c r="VFN260">
        <v>0.63</v>
      </c>
      <c r="VFO260">
        <v>0.63</v>
      </c>
      <c r="VFP260">
        <v>0.63</v>
      </c>
      <c r="VFQ260">
        <v>0.63</v>
      </c>
      <c r="VFR260">
        <v>0.63</v>
      </c>
      <c r="VFS260">
        <v>0.63</v>
      </c>
      <c r="VFT260">
        <v>0.63</v>
      </c>
      <c r="VFU260">
        <v>0.63</v>
      </c>
      <c r="VFV260">
        <v>0.63</v>
      </c>
      <c r="VFW260">
        <v>0.63</v>
      </c>
      <c r="VFX260">
        <v>0.63</v>
      </c>
      <c r="VFY260">
        <v>0.63</v>
      </c>
      <c r="VFZ260">
        <v>0.63</v>
      </c>
      <c r="VGA260">
        <v>0.63</v>
      </c>
      <c r="VGB260">
        <v>0.63</v>
      </c>
      <c r="VGC260">
        <v>0.63</v>
      </c>
      <c r="VGD260">
        <v>0.63</v>
      </c>
      <c r="VGE260">
        <v>0.63</v>
      </c>
      <c r="VGF260">
        <v>0.63</v>
      </c>
      <c r="VGG260">
        <v>0.63</v>
      </c>
      <c r="VGH260">
        <v>0.63</v>
      </c>
      <c r="VGI260">
        <v>0.63</v>
      </c>
      <c r="VGJ260">
        <v>0.63</v>
      </c>
      <c r="VGK260">
        <v>0.63</v>
      </c>
      <c r="VGL260">
        <v>0.63</v>
      </c>
      <c r="VGM260">
        <v>0.63</v>
      </c>
      <c r="VGN260">
        <v>0.63</v>
      </c>
      <c r="VGO260">
        <v>0.63</v>
      </c>
      <c r="VGP260">
        <v>0.63</v>
      </c>
      <c r="VGQ260">
        <v>0.63</v>
      </c>
      <c r="VGR260">
        <v>0.63</v>
      </c>
      <c r="VGS260">
        <v>0.63</v>
      </c>
      <c r="VGT260">
        <v>0.63</v>
      </c>
      <c r="VGU260">
        <v>0.63</v>
      </c>
      <c r="VGV260">
        <v>0.63</v>
      </c>
      <c r="VGW260">
        <v>0.63</v>
      </c>
      <c r="VGX260">
        <v>0.63</v>
      </c>
      <c r="VGY260">
        <v>0.63</v>
      </c>
      <c r="VGZ260">
        <v>0.63</v>
      </c>
      <c r="VHA260">
        <v>0.63</v>
      </c>
      <c r="VHB260">
        <v>0.63</v>
      </c>
      <c r="VHC260">
        <v>0.63</v>
      </c>
      <c r="VHD260">
        <v>0.63</v>
      </c>
      <c r="VHE260">
        <v>0.63</v>
      </c>
      <c r="VHF260">
        <v>0.63</v>
      </c>
      <c r="VHG260">
        <v>0.63</v>
      </c>
      <c r="VHH260">
        <v>0.63</v>
      </c>
      <c r="VHI260">
        <v>0.63</v>
      </c>
      <c r="VHJ260">
        <v>0.63</v>
      </c>
      <c r="VHK260">
        <v>0.63</v>
      </c>
      <c r="VHL260">
        <v>0.63</v>
      </c>
      <c r="VHM260">
        <v>0.63</v>
      </c>
      <c r="VHN260">
        <v>0.63</v>
      </c>
      <c r="VHO260">
        <v>0.63</v>
      </c>
      <c r="VHP260">
        <v>0.63</v>
      </c>
      <c r="VHQ260">
        <v>0.63</v>
      </c>
      <c r="VHR260">
        <v>0.63</v>
      </c>
      <c r="VHS260">
        <v>0.63</v>
      </c>
      <c r="VHT260">
        <v>0.63</v>
      </c>
      <c r="VHU260">
        <v>0.63</v>
      </c>
      <c r="VHV260">
        <v>0.63</v>
      </c>
      <c r="VHW260">
        <v>0.63</v>
      </c>
      <c r="VHX260">
        <v>0.63</v>
      </c>
      <c r="VHY260">
        <v>0.63</v>
      </c>
      <c r="VHZ260">
        <v>0.63</v>
      </c>
      <c r="VIA260">
        <v>0.63</v>
      </c>
      <c r="VIB260">
        <v>0.63</v>
      </c>
      <c r="VIC260">
        <v>0.63</v>
      </c>
      <c r="VID260">
        <v>0.63</v>
      </c>
      <c r="VIE260">
        <v>0.63</v>
      </c>
      <c r="VIF260">
        <v>0.63</v>
      </c>
      <c r="VIG260">
        <v>0.63</v>
      </c>
      <c r="VIH260">
        <v>0.63</v>
      </c>
      <c r="VII260">
        <v>0.63</v>
      </c>
      <c r="VIJ260">
        <v>0.63</v>
      </c>
      <c r="VIK260">
        <v>0.63</v>
      </c>
      <c r="VIL260">
        <v>0.63</v>
      </c>
      <c r="VIM260">
        <v>0.63</v>
      </c>
      <c r="VIN260">
        <v>0.63</v>
      </c>
      <c r="VIO260">
        <v>0.63</v>
      </c>
      <c r="VIP260">
        <v>0.63</v>
      </c>
      <c r="VIQ260">
        <v>0.63</v>
      </c>
      <c r="VIR260">
        <v>0.63</v>
      </c>
      <c r="VIS260">
        <v>0.63</v>
      </c>
      <c r="VIT260">
        <v>0.63</v>
      </c>
      <c r="VIU260">
        <v>0.63</v>
      </c>
      <c r="VIV260">
        <v>0.63</v>
      </c>
      <c r="VIW260">
        <v>0.63</v>
      </c>
      <c r="VIX260">
        <v>0.63</v>
      </c>
      <c r="VIY260">
        <v>0.63</v>
      </c>
      <c r="VIZ260">
        <v>0.63</v>
      </c>
      <c r="VJA260">
        <v>0.63</v>
      </c>
      <c r="VJB260">
        <v>0.63</v>
      </c>
      <c r="VJC260">
        <v>0.63</v>
      </c>
      <c r="VJD260">
        <v>0.63</v>
      </c>
      <c r="VJE260">
        <v>0.63</v>
      </c>
      <c r="VJF260">
        <v>0.63</v>
      </c>
      <c r="VJG260">
        <v>0.63</v>
      </c>
      <c r="VJH260">
        <v>0.63</v>
      </c>
      <c r="VJI260">
        <v>0.63</v>
      </c>
      <c r="VJJ260">
        <v>0.63</v>
      </c>
      <c r="VJK260">
        <v>0.63</v>
      </c>
      <c r="VJL260">
        <v>0.63</v>
      </c>
      <c r="VJM260">
        <v>0.63</v>
      </c>
      <c r="VJN260">
        <v>0.63</v>
      </c>
      <c r="VJO260">
        <v>0.63</v>
      </c>
      <c r="VJP260">
        <v>0.63</v>
      </c>
      <c r="VJQ260">
        <v>0.63</v>
      </c>
      <c r="VJR260">
        <v>0.63</v>
      </c>
      <c r="VJS260">
        <v>0.63</v>
      </c>
      <c r="VJT260">
        <v>0.63</v>
      </c>
      <c r="VJU260">
        <v>0.63</v>
      </c>
      <c r="VJV260">
        <v>0.63</v>
      </c>
      <c r="VJW260">
        <v>0.63</v>
      </c>
      <c r="VJX260">
        <v>0.63</v>
      </c>
      <c r="VJY260">
        <v>0.63</v>
      </c>
      <c r="VJZ260">
        <v>0.63</v>
      </c>
      <c r="VKA260">
        <v>0.63</v>
      </c>
      <c r="VKB260">
        <v>0.63</v>
      </c>
      <c r="VKC260">
        <v>0.63</v>
      </c>
      <c r="VKD260">
        <v>0.63</v>
      </c>
      <c r="VKE260">
        <v>0.63</v>
      </c>
      <c r="VKF260">
        <v>0.63</v>
      </c>
      <c r="VKG260">
        <v>0.63</v>
      </c>
      <c r="VKH260">
        <v>0.63</v>
      </c>
      <c r="VKI260">
        <v>0.63</v>
      </c>
      <c r="VKJ260">
        <v>0.63</v>
      </c>
      <c r="VKK260">
        <v>0.63</v>
      </c>
      <c r="VKL260">
        <v>0.63</v>
      </c>
      <c r="VKM260">
        <v>0.63</v>
      </c>
      <c r="VKN260">
        <v>0.63</v>
      </c>
      <c r="VKO260">
        <v>0.63</v>
      </c>
      <c r="VKP260">
        <v>0.63</v>
      </c>
      <c r="VKQ260">
        <v>0.63</v>
      </c>
      <c r="VKR260">
        <v>0.63</v>
      </c>
      <c r="VKS260">
        <v>0.63</v>
      </c>
      <c r="VKT260">
        <v>0.63</v>
      </c>
      <c r="VKU260">
        <v>0.63</v>
      </c>
      <c r="VKV260">
        <v>0.63</v>
      </c>
      <c r="VKW260">
        <v>0.63</v>
      </c>
      <c r="VKX260">
        <v>0.63</v>
      </c>
      <c r="VKY260">
        <v>0.63</v>
      </c>
      <c r="VKZ260">
        <v>0.63</v>
      </c>
      <c r="VLA260">
        <v>0.63</v>
      </c>
      <c r="VLB260">
        <v>0.63</v>
      </c>
      <c r="VLC260">
        <v>0.63</v>
      </c>
      <c r="VLD260">
        <v>0.63</v>
      </c>
      <c r="VLE260">
        <v>0.63</v>
      </c>
      <c r="VLF260">
        <v>0.63</v>
      </c>
      <c r="VLG260">
        <v>0.63</v>
      </c>
      <c r="VLH260">
        <v>0.63</v>
      </c>
      <c r="VLI260">
        <v>0.63</v>
      </c>
      <c r="VLJ260">
        <v>0.63</v>
      </c>
      <c r="VLK260">
        <v>0.63</v>
      </c>
      <c r="VLL260">
        <v>0.63</v>
      </c>
      <c r="VLM260">
        <v>0.63</v>
      </c>
      <c r="VLN260">
        <v>0.63</v>
      </c>
      <c r="VLO260">
        <v>0.63</v>
      </c>
      <c r="VLP260">
        <v>0.63</v>
      </c>
      <c r="VLQ260">
        <v>0.63</v>
      </c>
      <c r="VLR260">
        <v>0.63</v>
      </c>
      <c r="VLS260">
        <v>0.63</v>
      </c>
      <c r="VLT260">
        <v>0.63</v>
      </c>
      <c r="VLU260">
        <v>0.63</v>
      </c>
      <c r="VLV260">
        <v>0.63</v>
      </c>
      <c r="VLW260">
        <v>0.63</v>
      </c>
      <c r="VLX260">
        <v>0.63</v>
      </c>
      <c r="VLY260">
        <v>0.63</v>
      </c>
      <c r="VLZ260">
        <v>0.63</v>
      </c>
      <c r="VMA260">
        <v>0.63</v>
      </c>
      <c r="VMB260">
        <v>0.63</v>
      </c>
      <c r="VMC260">
        <v>0.63</v>
      </c>
      <c r="VMD260">
        <v>0.63</v>
      </c>
      <c r="VME260">
        <v>0.63</v>
      </c>
      <c r="VMF260">
        <v>0.63</v>
      </c>
      <c r="VMG260">
        <v>0.63</v>
      </c>
      <c r="VMH260">
        <v>0.63</v>
      </c>
      <c r="VMI260">
        <v>0.63</v>
      </c>
      <c r="VMJ260">
        <v>0.63</v>
      </c>
      <c r="VMK260">
        <v>0.63</v>
      </c>
      <c r="VML260">
        <v>0.63</v>
      </c>
      <c r="VMM260">
        <v>0.63</v>
      </c>
      <c r="VMN260">
        <v>0.63</v>
      </c>
      <c r="VMO260">
        <v>0.63</v>
      </c>
      <c r="VMP260">
        <v>0.63</v>
      </c>
      <c r="VMQ260">
        <v>0.63</v>
      </c>
      <c r="VMR260">
        <v>0.63</v>
      </c>
      <c r="VMS260">
        <v>0.63</v>
      </c>
      <c r="VMT260">
        <v>0.63</v>
      </c>
      <c r="VMU260">
        <v>0.63</v>
      </c>
      <c r="VMV260">
        <v>0.63</v>
      </c>
      <c r="VMW260">
        <v>0.63</v>
      </c>
      <c r="VMX260">
        <v>0.63</v>
      </c>
      <c r="VMY260">
        <v>0.63</v>
      </c>
      <c r="VMZ260">
        <v>0.63</v>
      </c>
      <c r="VNA260">
        <v>0.63</v>
      </c>
      <c r="VNB260">
        <v>0.63</v>
      </c>
      <c r="VNC260">
        <v>0.63</v>
      </c>
      <c r="VND260">
        <v>0.63</v>
      </c>
      <c r="VNE260">
        <v>0.63</v>
      </c>
      <c r="VNF260">
        <v>0.63</v>
      </c>
      <c r="VNG260">
        <v>0.63</v>
      </c>
      <c r="VNH260">
        <v>0.63</v>
      </c>
      <c r="VNI260">
        <v>0.63</v>
      </c>
      <c r="VNJ260">
        <v>0.63</v>
      </c>
      <c r="VNK260">
        <v>0.63</v>
      </c>
      <c r="VNL260">
        <v>0.63</v>
      </c>
      <c r="VNM260">
        <v>0.63</v>
      </c>
      <c r="VNN260">
        <v>0.63</v>
      </c>
      <c r="VNO260">
        <v>0.63</v>
      </c>
      <c r="VNP260">
        <v>0.63</v>
      </c>
      <c r="VNQ260">
        <v>0.63</v>
      </c>
      <c r="VNR260">
        <v>0.63</v>
      </c>
      <c r="VNS260">
        <v>0.63</v>
      </c>
      <c r="VNT260">
        <v>0.63</v>
      </c>
      <c r="VNU260">
        <v>0.63</v>
      </c>
      <c r="VNV260">
        <v>0.63</v>
      </c>
      <c r="VNW260">
        <v>0.63</v>
      </c>
      <c r="VNX260">
        <v>0.63</v>
      </c>
      <c r="VNY260">
        <v>0.63</v>
      </c>
      <c r="VNZ260">
        <v>0.63</v>
      </c>
      <c r="VOA260">
        <v>0.63</v>
      </c>
      <c r="VOB260">
        <v>0.63</v>
      </c>
      <c r="VOC260">
        <v>0.63</v>
      </c>
      <c r="VOD260">
        <v>0.63</v>
      </c>
      <c r="VOE260">
        <v>0.63</v>
      </c>
      <c r="VOF260">
        <v>0.63</v>
      </c>
      <c r="VOG260">
        <v>0.63</v>
      </c>
      <c r="VOH260">
        <v>0.63</v>
      </c>
      <c r="VOI260">
        <v>0.63</v>
      </c>
      <c r="VOJ260">
        <v>0.63</v>
      </c>
      <c r="VOK260">
        <v>0.63</v>
      </c>
      <c r="VOL260">
        <v>0.63</v>
      </c>
      <c r="VOM260">
        <v>0.63</v>
      </c>
      <c r="VON260">
        <v>0.63</v>
      </c>
      <c r="VOO260">
        <v>0.63</v>
      </c>
      <c r="VOP260">
        <v>0.63</v>
      </c>
      <c r="VOQ260">
        <v>0.63</v>
      </c>
      <c r="VOR260">
        <v>0.63</v>
      </c>
      <c r="VOS260">
        <v>0.63</v>
      </c>
      <c r="VOT260">
        <v>0.63</v>
      </c>
      <c r="VOU260">
        <v>0.63</v>
      </c>
      <c r="VOV260">
        <v>0.63</v>
      </c>
      <c r="VOW260">
        <v>0.63</v>
      </c>
      <c r="VOX260">
        <v>0.63</v>
      </c>
      <c r="VOY260">
        <v>0.63</v>
      </c>
      <c r="VOZ260">
        <v>0.63</v>
      </c>
      <c r="VPA260">
        <v>0.63</v>
      </c>
      <c r="VPB260">
        <v>0.63</v>
      </c>
      <c r="VPC260">
        <v>0.63</v>
      </c>
      <c r="VPD260">
        <v>0.63</v>
      </c>
      <c r="VPE260">
        <v>0.63</v>
      </c>
      <c r="VPF260">
        <v>0.63</v>
      </c>
      <c r="VPG260">
        <v>0.63</v>
      </c>
      <c r="VPH260">
        <v>0.63</v>
      </c>
      <c r="VPI260">
        <v>0.63</v>
      </c>
      <c r="VPJ260">
        <v>0.63</v>
      </c>
      <c r="VPK260">
        <v>0.63</v>
      </c>
      <c r="VPL260">
        <v>0.63</v>
      </c>
      <c r="VPM260">
        <v>0.63</v>
      </c>
      <c r="VPN260">
        <v>0.63</v>
      </c>
      <c r="VPO260">
        <v>0.63</v>
      </c>
      <c r="VPP260">
        <v>0.63</v>
      </c>
      <c r="VPQ260">
        <v>0.63</v>
      </c>
      <c r="VPR260">
        <v>0.63</v>
      </c>
      <c r="VPS260">
        <v>0.63</v>
      </c>
      <c r="VPT260">
        <v>0.63</v>
      </c>
      <c r="VPU260">
        <v>0.63</v>
      </c>
      <c r="VPV260">
        <v>0.63</v>
      </c>
      <c r="VPW260">
        <v>0.63</v>
      </c>
      <c r="VPX260">
        <v>0.63</v>
      </c>
      <c r="VPY260">
        <v>0.63</v>
      </c>
      <c r="VPZ260">
        <v>0.63</v>
      </c>
      <c r="VQA260">
        <v>0.63</v>
      </c>
      <c r="VQB260">
        <v>0.63</v>
      </c>
      <c r="VQC260">
        <v>0.63</v>
      </c>
      <c r="VQD260">
        <v>0.63</v>
      </c>
      <c r="VQE260">
        <v>0.63</v>
      </c>
      <c r="VQF260">
        <v>0.63</v>
      </c>
      <c r="VQG260">
        <v>0.63</v>
      </c>
      <c r="VQH260">
        <v>0.63</v>
      </c>
      <c r="VQI260">
        <v>0.63</v>
      </c>
      <c r="VQJ260">
        <v>0.63</v>
      </c>
      <c r="VQK260">
        <v>0.63</v>
      </c>
      <c r="VQL260">
        <v>0.63</v>
      </c>
      <c r="VQM260">
        <v>0.63</v>
      </c>
      <c r="VQN260">
        <v>0.63</v>
      </c>
      <c r="VQO260">
        <v>0.63</v>
      </c>
      <c r="VQP260">
        <v>0.63</v>
      </c>
      <c r="VQQ260">
        <v>0.63</v>
      </c>
      <c r="VQR260">
        <v>0.63</v>
      </c>
      <c r="VQS260">
        <v>0.63</v>
      </c>
      <c r="VQT260">
        <v>0.63</v>
      </c>
      <c r="VQU260">
        <v>0.63</v>
      </c>
      <c r="VQV260">
        <v>0.63</v>
      </c>
      <c r="VQW260">
        <v>0.63</v>
      </c>
      <c r="VQX260">
        <v>0.63</v>
      </c>
      <c r="VQY260">
        <v>0.63</v>
      </c>
      <c r="VQZ260">
        <v>0.63</v>
      </c>
      <c r="VRA260">
        <v>0.63</v>
      </c>
      <c r="VRB260">
        <v>0.63</v>
      </c>
      <c r="VRC260">
        <v>0.63</v>
      </c>
      <c r="VRD260">
        <v>0.63</v>
      </c>
      <c r="VRE260">
        <v>0.63</v>
      </c>
      <c r="VRF260">
        <v>0.63</v>
      </c>
      <c r="VRG260">
        <v>0.63</v>
      </c>
      <c r="VRH260">
        <v>0.63</v>
      </c>
      <c r="VRI260">
        <v>0.63</v>
      </c>
      <c r="VRJ260">
        <v>0.63</v>
      </c>
      <c r="VRK260">
        <v>0.63</v>
      </c>
      <c r="VRL260">
        <v>0.63</v>
      </c>
      <c r="VRM260">
        <v>0.63</v>
      </c>
      <c r="VRN260">
        <v>0.63</v>
      </c>
      <c r="VRO260">
        <v>0.63</v>
      </c>
      <c r="VRP260">
        <v>0.63</v>
      </c>
      <c r="VRQ260">
        <v>0.63</v>
      </c>
      <c r="VRR260">
        <v>0.63</v>
      </c>
      <c r="VRS260">
        <v>0.63</v>
      </c>
      <c r="VRT260">
        <v>0.63</v>
      </c>
      <c r="VRU260">
        <v>0.63</v>
      </c>
      <c r="VRV260">
        <v>0.63</v>
      </c>
      <c r="VRW260">
        <v>0.63</v>
      </c>
      <c r="VRX260">
        <v>0.63</v>
      </c>
      <c r="VRY260">
        <v>0.63</v>
      </c>
      <c r="VRZ260">
        <v>0.63</v>
      </c>
      <c r="VSA260">
        <v>0.63</v>
      </c>
      <c r="VSB260">
        <v>0.63</v>
      </c>
      <c r="VSC260">
        <v>0.63</v>
      </c>
      <c r="VSD260">
        <v>0.63</v>
      </c>
      <c r="VSE260">
        <v>0.63</v>
      </c>
      <c r="VSF260">
        <v>0.63</v>
      </c>
      <c r="VSG260">
        <v>0.63</v>
      </c>
      <c r="VSH260">
        <v>0.63</v>
      </c>
      <c r="VSI260">
        <v>0.63</v>
      </c>
      <c r="VSJ260">
        <v>0.63</v>
      </c>
      <c r="VSK260">
        <v>0.63</v>
      </c>
      <c r="VSL260">
        <v>0.63</v>
      </c>
      <c r="VSM260">
        <v>0.63</v>
      </c>
      <c r="VSN260">
        <v>0.63</v>
      </c>
      <c r="VSO260">
        <v>0.63</v>
      </c>
      <c r="VSP260">
        <v>0.63</v>
      </c>
      <c r="VSQ260">
        <v>0.63</v>
      </c>
      <c r="VSR260">
        <v>0.63</v>
      </c>
      <c r="VSS260">
        <v>0.63</v>
      </c>
      <c r="VST260">
        <v>0.63</v>
      </c>
      <c r="VSU260">
        <v>0.63</v>
      </c>
      <c r="VSV260">
        <v>0.63</v>
      </c>
      <c r="VSW260">
        <v>0.63</v>
      </c>
      <c r="VSX260">
        <v>0.63</v>
      </c>
      <c r="VSY260">
        <v>0.63</v>
      </c>
      <c r="VSZ260">
        <v>0.63</v>
      </c>
      <c r="VTA260">
        <v>0.63</v>
      </c>
      <c r="VTB260">
        <v>0.63</v>
      </c>
      <c r="VTC260">
        <v>0.63</v>
      </c>
      <c r="VTD260">
        <v>0.63</v>
      </c>
      <c r="VTE260">
        <v>0.63</v>
      </c>
      <c r="VTF260">
        <v>0.63</v>
      </c>
      <c r="VTG260">
        <v>0.63</v>
      </c>
      <c r="VTH260">
        <v>0.63</v>
      </c>
      <c r="VTI260">
        <v>0.63</v>
      </c>
      <c r="VTJ260">
        <v>0.63</v>
      </c>
      <c r="VTK260">
        <v>0.63</v>
      </c>
      <c r="VTL260">
        <v>0.63</v>
      </c>
      <c r="VTM260">
        <v>0.63</v>
      </c>
      <c r="VTN260">
        <v>0.63</v>
      </c>
      <c r="VTO260">
        <v>0.63</v>
      </c>
      <c r="VTP260">
        <v>0.63</v>
      </c>
      <c r="VTQ260">
        <v>0.63</v>
      </c>
      <c r="VTR260">
        <v>0.63</v>
      </c>
      <c r="VTS260">
        <v>0.63</v>
      </c>
      <c r="VTT260">
        <v>0.63</v>
      </c>
      <c r="VTU260">
        <v>0.63</v>
      </c>
      <c r="VTV260">
        <v>0.63</v>
      </c>
      <c r="VTW260">
        <v>0.63</v>
      </c>
      <c r="VTX260">
        <v>0.63</v>
      </c>
      <c r="VTY260">
        <v>0.63</v>
      </c>
      <c r="VTZ260">
        <v>0.63</v>
      </c>
      <c r="VUA260">
        <v>0.63</v>
      </c>
      <c r="VUB260">
        <v>0.63</v>
      </c>
      <c r="VUC260">
        <v>0.63</v>
      </c>
      <c r="VUD260">
        <v>0.63</v>
      </c>
      <c r="VUE260">
        <v>0.63</v>
      </c>
      <c r="VUF260">
        <v>0.63</v>
      </c>
      <c r="VUG260">
        <v>0.63</v>
      </c>
      <c r="VUH260">
        <v>0.63</v>
      </c>
      <c r="VUI260">
        <v>0.63</v>
      </c>
      <c r="VUJ260">
        <v>0.63</v>
      </c>
      <c r="VUK260">
        <v>0.63</v>
      </c>
      <c r="VUL260">
        <v>0.63</v>
      </c>
      <c r="VUM260">
        <v>0.63</v>
      </c>
      <c r="VUN260">
        <v>0.63</v>
      </c>
      <c r="VUO260">
        <v>0.63</v>
      </c>
      <c r="VUP260">
        <v>0.63</v>
      </c>
      <c r="VUQ260">
        <v>0.63</v>
      </c>
      <c r="VUR260">
        <v>0.63</v>
      </c>
      <c r="VUS260">
        <v>0.63</v>
      </c>
      <c r="VUT260">
        <v>0.63</v>
      </c>
      <c r="VUU260">
        <v>0.63</v>
      </c>
      <c r="VUV260">
        <v>0.63</v>
      </c>
      <c r="VUW260">
        <v>0.63</v>
      </c>
      <c r="VUX260">
        <v>0.63</v>
      </c>
      <c r="VUY260">
        <v>0.63</v>
      </c>
      <c r="VUZ260">
        <v>0.63</v>
      </c>
      <c r="VVA260">
        <v>0.63</v>
      </c>
      <c r="VVB260">
        <v>0.63</v>
      </c>
      <c r="VVC260">
        <v>0.63</v>
      </c>
      <c r="VVD260">
        <v>0.63</v>
      </c>
      <c r="VVE260">
        <v>0.63</v>
      </c>
      <c r="VVF260">
        <v>0.63</v>
      </c>
      <c r="VVG260">
        <v>0.63</v>
      </c>
      <c r="VVH260">
        <v>0.63</v>
      </c>
      <c r="VVI260">
        <v>0.63</v>
      </c>
      <c r="VVJ260">
        <v>0.63</v>
      </c>
      <c r="VVK260">
        <v>0.63</v>
      </c>
      <c r="VVL260">
        <v>0.63</v>
      </c>
      <c r="VVM260">
        <v>0.63</v>
      </c>
      <c r="VVN260">
        <v>0.63</v>
      </c>
      <c r="VVO260">
        <v>0.63</v>
      </c>
      <c r="VVP260">
        <v>0.63</v>
      </c>
      <c r="VVQ260">
        <v>0.63</v>
      </c>
      <c r="VVR260">
        <v>0.63</v>
      </c>
      <c r="VVS260">
        <v>0.63</v>
      </c>
      <c r="VVT260">
        <v>0.63</v>
      </c>
      <c r="VVU260">
        <v>0.63</v>
      </c>
      <c r="VVV260">
        <v>0.63</v>
      </c>
      <c r="VVW260">
        <v>0.63</v>
      </c>
      <c r="VVX260">
        <v>0.63</v>
      </c>
      <c r="VVY260">
        <v>0.63</v>
      </c>
      <c r="VVZ260">
        <v>0.63</v>
      </c>
      <c r="VWA260">
        <v>0.63</v>
      </c>
      <c r="VWB260">
        <v>0.63</v>
      </c>
      <c r="VWC260">
        <v>0.63</v>
      </c>
      <c r="VWD260">
        <v>0.63</v>
      </c>
      <c r="VWE260">
        <v>0.63</v>
      </c>
      <c r="VWF260">
        <v>0.63</v>
      </c>
      <c r="VWG260">
        <v>0.63</v>
      </c>
      <c r="VWH260">
        <v>0.63</v>
      </c>
      <c r="VWI260">
        <v>0.63</v>
      </c>
      <c r="VWJ260">
        <v>0.63</v>
      </c>
      <c r="VWK260">
        <v>0.63</v>
      </c>
      <c r="VWL260">
        <v>0.63</v>
      </c>
      <c r="VWM260">
        <v>0.63</v>
      </c>
      <c r="VWN260">
        <v>0.63</v>
      </c>
      <c r="VWO260">
        <v>0.63</v>
      </c>
      <c r="VWP260">
        <v>0.63</v>
      </c>
      <c r="VWQ260">
        <v>0.63</v>
      </c>
      <c r="VWR260">
        <v>0.63</v>
      </c>
      <c r="VWS260">
        <v>0.63</v>
      </c>
      <c r="VWT260">
        <v>0.63</v>
      </c>
      <c r="VWU260">
        <v>0.63</v>
      </c>
      <c r="VWV260">
        <v>0.63</v>
      </c>
      <c r="VWW260">
        <v>0.63</v>
      </c>
      <c r="VWX260">
        <v>0.63</v>
      </c>
      <c r="VWY260">
        <v>0.63</v>
      </c>
      <c r="VWZ260">
        <v>0.63</v>
      </c>
      <c r="VXA260">
        <v>0.63</v>
      </c>
      <c r="VXB260">
        <v>0.63</v>
      </c>
      <c r="VXC260">
        <v>0.63</v>
      </c>
      <c r="VXD260">
        <v>0.63</v>
      </c>
      <c r="VXE260">
        <v>0.63</v>
      </c>
      <c r="VXF260">
        <v>0.63</v>
      </c>
      <c r="VXG260">
        <v>0.63</v>
      </c>
      <c r="VXH260">
        <v>0.63</v>
      </c>
      <c r="VXI260">
        <v>0.63</v>
      </c>
      <c r="VXJ260">
        <v>0.63</v>
      </c>
      <c r="VXK260">
        <v>0.63</v>
      </c>
      <c r="VXL260">
        <v>0.63</v>
      </c>
      <c r="VXM260">
        <v>0.63</v>
      </c>
      <c r="VXN260">
        <v>0.63</v>
      </c>
      <c r="VXO260">
        <v>0.63</v>
      </c>
      <c r="VXP260">
        <v>0.63</v>
      </c>
      <c r="VXQ260">
        <v>0.63</v>
      </c>
      <c r="VXR260">
        <v>0.63</v>
      </c>
      <c r="VXS260">
        <v>0.63</v>
      </c>
      <c r="VXT260">
        <v>0.63</v>
      </c>
      <c r="VXU260">
        <v>0.63</v>
      </c>
      <c r="VXV260">
        <v>0.63</v>
      </c>
      <c r="VXW260">
        <v>0.63</v>
      </c>
      <c r="VXX260">
        <v>0.63</v>
      </c>
      <c r="VXY260">
        <v>0.63</v>
      </c>
      <c r="VXZ260">
        <v>0.63</v>
      </c>
      <c r="VYA260">
        <v>0.63</v>
      </c>
      <c r="VYB260">
        <v>0.63</v>
      </c>
      <c r="VYC260">
        <v>0.63</v>
      </c>
      <c r="VYD260">
        <v>0.63</v>
      </c>
      <c r="VYE260">
        <v>0.63</v>
      </c>
      <c r="VYF260">
        <v>0.63</v>
      </c>
      <c r="VYG260">
        <v>0.63</v>
      </c>
      <c r="VYH260">
        <v>0.63</v>
      </c>
      <c r="VYI260">
        <v>0.63</v>
      </c>
      <c r="VYJ260">
        <v>0.63</v>
      </c>
      <c r="VYK260">
        <v>0.63</v>
      </c>
      <c r="VYL260">
        <v>0.63</v>
      </c>
      <c r="VYM260">
        <v>0.63</v>
      </c>
      <c r="VYN260">
        <v>0.63</v>
      </c>
      <c r="VYO260">
        <v>0.63</v>
      </c>
      <c r="VYP260">
        <v>0.63</v>
      </c>
      <c r="VYQ260">
        <v>0.63</v>
      </c>
      <c r="VYR260">
        <v>0.63</v>
      </c>
      <c r="VYS260">
        <v>0.63</v>
      </c>
      <c r="VYT260">
        <v>0.63</v>
      </c>
      <c r="VYU260">
        <v>0.63</v>
      </c>
      <c r="VYV260">
        <v>0.63</v>
      </c>
      <c r="VYW260">
        <v>0.63</v>
      </c>
      <c r="VYX260">
        <v>0.63</v>
      </c>
      <c r="VYY260">
        <v>0.63</v>
      </c>
      <c r="VYZ260">
        <v>0.63</v>
      </c>
      <c r="VZA260">
        <v>0.63</v>
      </c>
      <c r="VZB260">
        <v>0.63</v>
      </c>
      <c r="VZC260">
        <v>0.63</v>
      </c>
      <c r="VZD260">
        <v>0.63</v>
      </c>
      <c r="VZE260">
        <v>0.63</v>
      </c>
      <c r="VZF260">
        <v>0.63</v>
      </c>
      <c r="VZG260">
        <v>0.63</v>
      </c>
      <c r="VZH260">
        <v>0.63</v>
      </c>
      <c r="VZI260">
        <v>0.63</v>
      </c>
      <c r="VZJ260">
        <v>0.63</v>
      </c>
      <c r="VZK260">
        <v>0.63</v>
      </c>
      <c r="VZL260">
        <v>0.63</v>
      </c>
      <c r="VZM260">
        <v>0.63</v>
      </c>
      <c r="VZN260">
        <v>0.63</v>
      </c>
      <c r="VZO260">
        <v>0.63</v>
      </c>
      <c r="VZP260">
        <v>0.63</v>
      </c>
      <c r="VZQ260">
        <v>0.63</v>
      </c>
      <c r="VZR260">
        <v>0.63</v>
      </c>
      <c r="VZS260">
        <v>0.63</v>
      </c>
      <c r="VZT260">
        <v>0.63</v>
      </c>
      <c r="VZU260">
        <v>0.63</v>
      </c>
      <c r="VZV260">
        <v>0.63</v>
      </c>
      <c r="VZW260">
        <v>0.63</v>
      </c>
      <c r="VZX260">
        <v>0.63</v>
      </c>
      <c r="VZY260">
        <v>0.63</v>
      </c>
      <c r="VZZ260">
        <v>0.63</v>
      </c>
      <c r="WAA260">
        <v>0.63</v>
      </c>
      <c r="WAB260">
        <v>0.63</v>
      </c>
      <c r="WAC260">
        <v>0.63</v>
      </c>
      <c r="WAD260">
        <v>0.63</v>
      </c>
      <c r="WAE260">
        <v>0.63</v>
      </c>
      <c r="WAF260">
        <v>0.63</v>
      </c>
      <c r="WAG260">
        <v>0.63</v>
      </c>
      <c r="WAH260">
        <v>0.63</v>
      </c>
      <c r="WAI260">
        <v>0.63</v>
      </c>
      <c r="WAJ260">
        <v>0.63</v>
      </c>
      <c r="WAK260">
        <v>0.63</v>
      </c>
      <c r="WAL260">
        <v>0.63</v>
      </c>
      <c r="WAM260">
        <v>0.63</v>
      </c>
      <c r="WAN260">
        <v>0.63</v>
      </c>
      <c r="WAO260">
        <v>0.63</v>
      </c>
      <c r="WAP260">
        <v>0.63</v>
      </c>
      <c r="WAQ260">
        <v>0.63</v>
      </c>
      <c r="WAR260">
        <v>0.63</v>
      </c>
      <c r="WAS260">
        <v>0.63</v>
      </c>
      <c r="WAT260">
        <v>0.63</v>
      </c>
      <c r="WAU260">
        <v>0.63</v>
      </c>
      <c r="WAV260">
        <v>0.63</v>
      </c>
      <c r="WAW260">
        <v>0.63</v>
      </c>
      <c r="WAX260">
        <v>0.63</v>
      </c>
      <c r="WAY260">
        <v>0.63</v>
      </c>
      <c r="WAZ260">
        <v>0.63</v>
      </c>
      <c r="WBA260">
        <v>0.63</v>
      </c>
      <c r="WBB260">
        <v>0.63</v>
      </c>
      <c r="WBC260">
        <v>0.63</v>
      </c>
      <c r="WBD260">
        <v>0.63</v>
      </c>
      <c r="WBE260">
        <v>0.63</v>
      </c>
      <c r="WBF260">
        <v>0.63</v>
      </c>
      <c r="WBG260">
        <v>0.63</v>
      </c>
      <c r="WBH260">
        <v>0.63</v>
      </c>
      <c r="WBI260">
        <v>0.63</v>
      </c>
      <c r="WBJ260">
        <v>0.63</v>
      </c>
      <c r="WBK260">
        <v>0.63</v>
      </c>
      <c r="WBL260">
        <v>0.63</v>
      </c>
      <c r="WBM260">
        <v>0.63</v>
      </c>
      <c r="WBN260">
        <v>0.63</v>
      </c>
      <c r="WBO260">
        <v>0.63</v>
      </c>
      <c r="WBP260">
        <v>0.63</v>
      </c>
      <c r="WBQ260">
        <v>0.63</v>
      </c>
      <c r="WBR260">
        <v>0.63</v>
      </c>
      <c r="WBS260">
        <v>0.63</v>
      </c>
      <c r="WBT260">
        <v>0.63</v>
      </c>
      <c r="WBU260">
        <v>0.63</v>
      </c>
      <c r="WBV260">
        <v>0.63</v>
      </c>
      <c r="WBW260">
        <v>0.63</v>
      </c>
      <c r="WBX260">
        <v>0.63</v>
      </c>
      <c r="WBY260">
        <v>0.63</v>
      </c>
      <c r="WBZ260">
        <v>0.63</v>
      </c>
      <c r="WCA260">
        <v>0.63</v>
      </c>
      <c r="WCB260">
        <v>0.63</v>
      </c>
      <c r="WCC260">
        <v>0.63</v>
      </c>
      <c r="WCD260">
        <v>0.63</v>
      </c>
      <c r="WCE260">
        <v>0.63</v>
      </c>
      <c r="WCF260">
        <v>0.63</v>
      </c>
      <c r="WCG260">
        <v>0.63</v>
      </c>
      <c r="WCH260">
        <v>0.63</v>
      </c>
      <c r="WCI260">
        <v>0.63</v>
      </c>
      <c r="WCJ260">
        <v>0.63</v>
      </c>
      <c r="WCK260">
        <v>0.63</v>
      </c>
      <c r="WCL260">
        <v>0.63</v>
      </c>
      <c r="WCM260">
        <v>0.63</v>
      </c>
      <c r="WCN260">
        <v>0.63</v>
      </c>
      <c r="WCO260">
        <v>0.63</v>
      </c>
      <c r="WCP260">
        <v>0.63</v>
      </c>
      <c r="WCQ260">
        <v>0.63</v>
      </c>
      <c r="WCR260">
        <v>0.63</v>
      </c>
      <c r="WCS260">
        <v>0.63</v>
      </c>
      <c r="WCT260">
        <v>0.63</v>
      </c>
      <c r="WCU260">
        <v>0.63</v>
      </c>
      <c r="WCV260">
        <v>0.63</v>
      </c>
      <c r="WCW260">
        <v>0.63</v>
      </c>
      <c r="WCX260">
        <v>0.63</v>
      </c>
      <c r="WCY260">
        <v>0.63</v>
      </c>
      <c r="WCZ260">
        <v>0.63</v>
      </c>
      <c r="WDA260">
        <v>0.63</v>
      </c>
      <c r="WDB260">
        <v>0.63</v>
      </c>
      <c r="WDC260">
        <v>0.63</v>
      </c>
      <c r="WDD260">
        <v>0.63</v>
      </c>
      <c r="WDE260">
        <v>0.63</v>
      </c>
      <c r="WDF260">
        <v>0.63</v>
      </c>
      <c r="WDG260">
        <v>0.63</v>
      </c>
      <c r="WDH260">
        <v>0.63</v>
      </c>
      <c r="WDI260">
        <v>0.63</v>
      </c>
      <c r="WDJ260">
        <v>0.63</v>
      </c>
      <c r="WDK260">
        <v>0.63</v>
      </c>
      <c r="WDL260">
        <v>0.63</v>
      </c>
      <c r="WDM260">
        <v>0.63</v>
      </c>
      <c r="WDN260">
        <v>0.63</v>
      </c>
      <c r="WDO260">
        <v>0.63</v>
      </c>
      <c r="WDP260">
        <v>0.63</v>
      </c>
      <c r="WDQ260">
        <v>0.63</v>
      </c>
      <c r="WDR260">
        <v>0.63</v>
      </c>
      <c r="WDS260">
        <v>0.63</v>
      </c>
      <c r="WDT260">
        <v>0.63</v>
      </c>
      <c r="WDU260">
        <v>0.63</v>
      </c>
      <c r="WDV260">
        <v>0.63</v>
      </c>
      <c r="WDW260">
        <v>0.63</v>
      </c>
      <c r="WDX260">
        <v>0.63</v>
      </c>
      <c r="WDY260">
        <v>0.63</v>
      </c>
      <c r="WDZ260">
        <v>0.63</v>
      </c>
      <c r="WEA260">
        <v>0.63</v>
      </c>
      <c r="WEB260">
        <v>0.63</v>
      </c>
      <c r="WEC260">
        <v>0.63</v>
      </c>
      <c r="WED260">
        <v>0.63</v>
      </c>
      <c r="WEE260">
        <v>0.63</v>
      </c>
      <c r="WEF260">
        <v>0.63</v>
      </c>
      <c r="WEG260">
        <v>0.63</v>
      </c>
      <c r="WEH260">
        <v>0.63</v>
      </c>
      <c r="WEI260">
        <v>0.63</v>
      </c>
      <c r="WEJ260">
        <v>0.63</v>
      </c>
      <c r="WEK260">
        <v>0.63</v>
      </c>
      <c r="WEL260">
        <v>0.63</v>
      </c>
      <c r="WEM260">
        <v>0.63</v>
      </c>
      <c r="WEN260">
        <v>0.63</v>
      </c>
      <c r="WEO260">
        <v>0.63</v>
      </c>
      <c r="WEP260">
        <v>0.63</v>
      </c>
      <c r="WEQ260">
        <v>0.63</v>
      </c>
      <c r="WER260">
        <v>0.63</v>
      </c>
      <c r="WES260">
        <v>0.63</v>
      </c>
      <c r="WET260">
        <v>0.63</v>
      </c>
      <c r="WEU260">
        <v>0.63</v>
      </c>
      <c r="WEV260">
        <v>0.63</v>
      </c>
      <c r="WEW260">
        <v>0.63</v>
      </c>
      <c r="WEX260">
        <v>0.63</v>
      </c>
      <c r="WEY260">
        <v>0.63</v>
      </c>
      <c r="WEZ260">
        <v>0.63</v>
      </c>
      <c r="WFA260">
        <v>0.63</v>
      </c>
      <c r="WFB260">
        <v>0.63</v>
      </c>
      <c r="WFC260">
        <v>0.63</v>
      </c>
      <c r="WFD260">
        <v>0.63</v>
      </c>
      <c r="WFE260">
        <v>0.63</v>
      </c>
      <c r="WFF260">
        <v>0.63</v>
      </c>
      <c r="WFG260">
        <v>0.63</v>
      </c>
      <c r="WFH260">
        <v>0.63</v>
      </c>
      <c r="WFI260">
        <v>0.63</v>
      </c>
      <c r="WFJ260">
        <v>0.63</v>
      </c>
      <c r="WFK260">
        <v>0.63</v>
      </c>
      <c r="WFL260">
        <v>0.63</v>
      </c>
      <c r="WFM260">
        <v>0.63</v>
      </c>
      <c r="WFN260">
        <v>0.63</v>
      </c>
      <c r="WFO260">
        <v>0.63</v>
      </c>
      <c r="WFP260">
        <v>0.63</v>
      </c>
      <c r="WFQ260">
        <v>0.63</v>
      </c>
      <c r="WFR260">
        <v>0.63</v>
      </c>
      <c r="WFS260">
        <v>0.63</v>
      </c>
      <c r="WFT260">
        <v>0.63</v>
      </c>
      <c r="WFU260">
        <v>0.63</v>
      </c>
      <c r="WFV260">
        <v>0.63</v>
      </c>
      <c r="WFW260">
        <v>0.63</v>
      </c>
      <c r="WFX260">
        <v>0.63</v>
      </c>
      <c r="WFY260">
        <v>0.63</v>
      </c>
      <c r="WFZ260">
        <v>0.63</v>
      </c>
      <c r="WGA260">
        <v>0.63</v>
      </c>
      <c r="WGB260">
        <v>0.63</v>
      </c>
      <c r="WGC260">
        <v>0.63</v>
      </c>
      <c r="WGD260">
        <v>0.63</v>
      </c>
      <c r="WGE260">
        <v>0.63</v>
      </c>
      <c r="WGF260">
        <v>0.63</v>
      </c>
      <c r="WGG260">
        <v>0.63</v>
      </c>
      <c r="WGH260">
        <v>0.63</v>
      </c>
      <c r="WGI260">
        <v>0.63</v>
      </c>
      <c r="WGJ260">
        <v>0.63</v>
      </c>
      <c r="WGK260">
        <v>0.63</v>
      </c>
      <c r="WGL260">
        <v>0.63</v>
      </c>
      <c r="WGM260">
        <v>0.63</v>
      </c>
      <c r="WGN260">
        <v>0.63</v>
      </c>
      <c r="WGO260">
        <v>0.63</v>
      </c>
      <c r="WGP260">
        <v>0.63</v>
      </c>
      <c r="WGQ260">
        <v>0.63</v>
      </c>
      <c r="WGR260">
        <v>0.63</v>
      </c>
      <c r="WGS260">
        <v>0.63</v>
      </c>
      <c r="WGT260">
        <v>0.63</v>
      </c>
      <c r="WGU260">
        <v>0.63</v>
      </c>
      <c r="WGV260">
        <v>0.63</v>
      </c>
      <c r="WGW260">
        <v>0.63</v>
      </c>
      <c r="WGX260">
        <v>0.63</v>
      </c>
      <c r="WGY260">
        <v>0.63</v>
      </c>
      <c r="WGZ260">
        <v>0.63</v>
      </c>
      <c r="WHA260">
        <v>0.63</v>
      </c>
      <c r="WHB260">
        <v>0.63</v>
      </c>
      <c r="WHC260">
        <v>0.63</v>
      </c>
      <c r="WHD260">
        <v>0.63</v>
      </c>
      <c r="WHE260">
        <v>0.63</v>
      </c>
      <c r="WHF260">
        <v>0.63</v>
      </c>
      <c r="WHG260">
        <v>0.63</v>
      </c>
      <c r="WHH260">
        <v>0.63</v>
      </c>
      <c r="WHI260">
        <v>0.63</v>
      </c>
      <c r="WHJ260">
        <v>0.63</v>
      </c>
      <c r="WHK260">
        <v>0.63</v>
      </c>
      <c r="WHL260">
        <v>0.63</v>
      </c>
      <c r="WHM260">
        <v>0.63</v>
      </c>
      <c r="WHN260">
        <v>0.63</v>
      </c>
      <c r="WHO260">
        <v>0.63</v>
      </c>
      <c r="WHP260">
        <v>0.63</v>
      </c>
      <c r="WHQ260">
        <v>0.63</v>
      </c>
      <c r="WHR260">
        <v>0.63</v>
      </c>
      <c r="WHS260">
        <v>0.63</v>
      </c>
      <c r="WHT260">
        <v>0.63</v>
      </c>
      <c r="WHU260">
        <v>0.63</v>
      </c>
      <c r="WHV260">
        <v>0.63</v>
      </c>
      <c r="WHW260">
        <v>0.63</v>
      </c>
      <c r="WHX260">
        <v>0.63</v>
      </c>
      <c r="WHY260">
        <v>0.63</v>
      </c>
      <c r="WHZ260">
        <v>0.63</v>
      </c>
      <c r="WIA260">
        <v>0.63</v>
      </c>
      <c r="WIB260">
        <v>0.63</v>
      </c>
      <c r="WIC260">
        <v>0.63</v>
      </c>
      <c r="WID260">
        <v>0.63</v>
      </c>
      <c r="WIE260">
        <v>0.63</v>
      </c>
      <c r="WIF260">
        <v>0.63</v>
      </c>
      <c r="WIG260">
        <v>0.63</v>
      </c>
      <c r="WIH260">
        <v>0.63</v>
      </c>
      <c r="WII260">
        <v>0.63</v>
      </c>
      <c r="WIJ260">
        <v>0.63</v>
      </c>
      <c r="WIK260">
        <v>0.63</v>
      </c>
      <c r="WIL260">
        <v>0.63</v>
      </c>
      <c r="WIM260">
        <v>0.63</v>
      </c>
      <c r="WIN260">
        <v>0.63</v>
      </c>
      <c r="WIO260">
        <v>0.63</v>
      </c>
      <c r="WIP260">
        <v>0.63</v>
      </c>
      <c r="WIQ260">
        <v>0.63</v>
      </c>
      <c r="WIR260">
        <v>0.63</v>
      </c>
      <c r="WIS260">
        <v>0.63</v>
      </c>
      <c r="WIT260">
        <v>0.63</v>
      </c>
      <c r="WIU260">
        <v>0.63</v>
      </c>
      <c r="WIV260">
        <v>0.63</v>
      </c>
      <c r="WIW260">
        <v>0.63</v>
      </c>
      <c r="WIX260">
        <v>0.63</v>
      </c>
      <c r="WIY260">
        <v>0.63</v>
      </c>
      <c r="WIZ260">
        <v>0.63</v>
      </c>
      <c r="WJA260">
        <v>0.63</v>
      </c>
      <c r="WJB260">
        <v>0.63</v>
      </c>
      <c r="WJC260">
        <v>0.63</v>
      </c>
      <c r="WJD260">
        <v>0.63</v>
      </c>
      <c r="WJE260">
        <v>0.63</v>
      </c>
      <c r="WJF260">
        <v>0.63</v>
      </c>
      <c r="WJG260">
        <v>0.63</v>
      </c>
      <c r="WJH260">
        <v>0.63</v>
      </c>
      <c r="WJI260">
        <v>0.63</v>
      </c>
      <c r="WJJ260">
        <v>0.63</v>
      </c>
      <c r="WJK260">
        <v>0.63</v>
      </c>
      <c r="WJL260">
        <v>0.63</v>
      </c>
      <c r="WJM260">
        <v>0.63</v>
      </c>
      <c r="WJN260">
        <v>0.63</v>
      </c>
      <c r="WJO260">
        <v>0.63</v>
      </c>
      <c r="WJP260">
        <v>0.63</v>
      </c>
      <c r="WJQ260">
        <v>0.63</v>
      </c>
      <c r="WJR260">
        <v>0.63</v>
      </c>
      <c r="WJS260">
        <v>0.63</v>
      </c>
      <c r="WJT260">
        <v>0.63</v>
      </c>
      <c r="WJU260">
        <v>0.63</v>
      </c>
      <c r="WJV260">
        <v>0.63</v>
      </c>
      <c r="WJW260">
        <v>0.63</v>
      </c>
      <c r="WJX260">
        <v>0.63</v>
      </c>
      <c r="WJY260">
        <v>0.63</v>
      </c>
      <c r="WJZ260">
        <v>0.63</v>
      </c>
      <c r="WKA260">
        <v>0.63</v>
      </c>
      <c r="WKB260">
        <v>0.63</v>
      </c>
      <c r="WKC260">
        <v>0.63</v>
      </c>
      <c r="WKD260">
        <v>0.63</v>
      </c>
      <c r="WKE260">
        <v>0.63</v>
      </c>
      <c r="WKF260">
        <v>0.63</v>
      </c>
      <c r="WKG260">
        <v>0.63</v>
      </c>
      <c r="WKH260">
        <v>0.63</v>
      </c>
      <c r="WKI260">
        <v>0.63</v>
      </c>
      <c r="WKJ260">
        <v>0.63</v>
      </c>
      <c r="WKK260">
        <v>0.63</v>
      </c>
      <c r="WKL260">
        <v>0.63</v>
      </c>
      <c r="WKM260">
        <v>0.63</v>
      </c>
      <c r="WKN260">
        <v>0.63</v>
      </c>
      <c r="WKO260">
        <v>0.63</v>
      </c>
      <c r="WKP260">
        <v>0.63</v>
      </c>
      <c r="WKQ260">
        <v>0.63</v>
      </c>
      <c r="WKR260">
        <v>0.63</v>
      </c>
      <c r="WKS260">
        <v>0.63</v>
      </c>
      <c r="WKT260">
        <v>0.63</v>
      </c>
      <c r="WKU260">
        <v>0.63</v>
      </c>
      <c r="WKV260">
        <v>0.63</v>
      </c>
      <c r="WKW260">
        <v>0.63</v>
      </c>
      <c r="WKX260">
        <v>0.63</v>
      </c>
      <c r="WKY260">
        <v>0.63</v>
      </c>
      <c r="WKZ260">
        <v>0.63</v>
      </c>
      <c r="WLA260">
        <v>0.63</v>
      </c>
      <c r="WLB260">
        <v>0.63</v>
      </c>
      <c r="WLC260">
        <v>0.63</v>
      </c>
      <c r="WLD260">
        <v>0.63</v>
      </c>
      <c r="WLE260">
        <v>0.63</v>
      </c>
      <c r="WLF260">
        <v>0.63</v>
      </c>
      <c r="WLG260">
        <v>0.63</v>
      </c>
      <c r="WLH260">
        <v>0.63</v>
      </c>
      <c r="WLI260">
        <v>0.63</v>
      </c>
      <c r="WLJ260">
        <v>0.63</v>
      </c>
      <c r="WLK260">
        <v>0.63</v>
      </c>
      <c r="WLL260">
        <v>0.63</v>
      </c>
      <c r="WLM260">
        <v>0.63</v>
      </c>
      <c r="WLN260">
        <v>0.63</v>
      </c>
      <c r="WLO260">
        <v>0.63</v>
      </c>
      <c r="WLP260">
        <v>0.63</v>
      </c>
      <c r="WLQ260">
        <v>0.63</v>
      </c>
      <c r="WLR260">
        <v>0.63</v>
      </c>
      <c r="WLS260">
        <v>0.63</v>
      </c>
      <c r="WLT260">
        <v>0.63</v>
      </c>
      <c r="WLU260">
        <v>0.63</v>
      </c>
      <c r="WLV260">
        <v>0.63</v>
      </c>
      <c r="WLW260">
        <v>0.63</v>
      </c>
      <c r="WLX260">
        <v>0.63</v>
      </c>
      <c r="WLY260">
        <v>0.63</v>
      </c>
      <c r="WLZ260">
        <v>0.63</v>
      </c>
      <c r="WMA260">
        <v>0.63</v>
      </c>
      <c r="WMB260">
        <v>0.63</v>
      </c>
      <c r="WMC260">
        <v>0.63</v>
      </c>
      <c r="WMD260">
        <v>0.63</v>
      </c>
      <c r="WME260">
        <v>0.63</v>
      </c>
      <c r="WMF260">
        <v>0.63</v>
      </c>
      <c r="WMG260">
        <v>0.63</v>
      </c>
      <c r="WMH260">
        <v>0.63</v>
      </c>
      <c r="WMI260">
        <v>0.63</v>
      </c>
      <c r="WMJ260">
        <v>0.63</v>
      </c>
      <c r="WMK260">
        <v>0.63</v>
      </c>
      <c r="WML260">
        <v>0.63</v>
      </c>
      <c r="WMM260">
        <v>0.63</v>
      </c>
      <c r="WMN260">
        <v>0.63</v>
      </c>
      <c r="WMO260">
        <v>0.63</v>
      </c>
      <c r="WMP260">
        <v>0.63</v>
      </c>
      <c r="WMQ260">
        <v>0.63</v>
      </c>
      <c r="WMR260">
        <v>0.63</v>
      </c>
      <c r="WMS260">
        <v>0.63</v>
      </c>
      <c r="WMT260">
        <v>0.63</v>
      </c>
      <c r="WMU260">
        <v>0.63</v>
      </c>
      <c r="WMV260">
        <v>0.63</v>
      </c>
      <c r="WMW260">
        <v>0.63</v>
      </c>
      <c r="WMX260">
        <v>0.63</v>
      </c>
      <c r="WMY260">
        <v>0.63</v>
      </c>
      <c r="WMZ260">
        <v>0.63</v>
      </c>
      <c r="WNA260">
        <v>0.63</v>
      </c>
      <c r="WNB260">
        <v>0.63</v>
      </c>
      <c r="WNC260">
        <v>0.63</v>
      </c>
      <c r="WND260">
        <v>0.63</v>
      </c>
      <c r="WNE260">
        <v>0.63</v>
      </c>
      <c r="WNF260">
        <v>0.63</v>
      </c>
      <c r="WNG260">
        <v>0.63</v>
      </c>
      <c r="WNH260">
        <v>0.63</v>
      </c>
      <c r="WNI260">
        <v>0.63</v>
      </c>
      <c r="WNJ260">
        <v>0.63</v>
      </c>
      <c r="WNK260">
        <v>0.63</v>
      </c>
      <c r="WNL260">
        <v>0.63</v>
      </c>
      <c r="WNM260">
        <v>0.63</v>
      </c>
      <c r="WNN260">
        <v>0.63</v>
      </c>
      <c r="WNO260">
        <v>0.63</v>
      </c>
      <c r="WNP260">
        <v>0.63</v>
      </c>
      <c r="WNQ260">
        <v>0.63</v>
      </c>
      <c r="WNR260">
        <v>0.63</v>
      </c>
      <c r="WNS260">
        <v>0.63</v>
      </c>
      <c r="WNT260">
        <v>0.63</v>
      </c>
      <c r="WNU260">
        <v>0.63</v>
      </c>
      <c r="WNV260">
        <v>0.63</v>
      </c>
      <c r="WNW260">
        <v>0.63</v>
      </c>
      <c r="WNX260">
        <v>0.63</v>
      </c>
      <c r="WNY260">
        <v>0.63</v>
      </c>
      <c r="WNZ260">
        <v>0.63</v>
      </c>
      <c r="WOA260">
        <v>0.63</v>
      </c>
      <c r="WOB260">
        <v>0.63</v>
      </c>
      <c r="WOC260">
        <v>0.63</v>
      </c>
      <c r="WOD260">
        <v>0.63</v>
      </c>
      <c r="WOE260">
        <v>0.63</v>
      </c>
      <c r="WOF260">
        <v>0.63</v>
      </c>
      <c r="WOG260">
        <v>0.63</v>
      </c>
      <c r="WOH260">
        <v>0.63</v>
      </c>
      <c r="WOI260">
        <v>0.63</v>
      </c>
      <c r="WOJ260">
        <v>0.63</v>
      </c>
      <c r="WOK260">
        <v>0.63</v>
      </c>
      <c r="WOL260">
        <v>0.63</v>
      </c>
      <c r="WOM260">
        <v>0.63</v>
      </c>
      <c r="WON260">
        <v>0.63</v>
      </c>
      <c r="WOO260">
        <v>0.63</v>
      </c>
      <c r="WOP260">
        <v>0.63</v>
      </c>
      <c r="WOQ260">
        <v>0.63</v>
      </c>
      <c r="WOR260">
        <v>0.63</v>
      </c>
      <c r="WOS260">
        <v>0.63</v>
      </c>
      <c r="WOT260">
        <v>0.63</v>
      </c>
      <c r="WOU260">
        <v>0.63</v>
      </c>
      <c r="WOV260">
        <v>0.63</v>
      </c>
      <c r="WOW260">
        <v>0.63</v>
      </c>
      <c r="WOX260">
        <v>0.63</v>
      </c>
      <c r="WOY260">
        <v>0.63</v>
      </c>
      <c r="WOZ260">
        <v>0.63</v>
      </c>
      <c r="WPA260">
        <v>0.63</v>
      </c>
      <c r="WPB260">
        <v>0.63</v>
      </c>
      <c r="WPC260">
        <v>0.63</v>
      </c>
      <c r="WPD260">
        <v>0.63</v>
      </c>
      <c r="WPE260">
        <v>0.63</v>
      </c>
      <c r="WPF260">
        <v>0.63</v>
      </c>
      <c r="WPG260">
        <v>0.63</v>
      </c>
      <c r="WPH260">
        <v>0.63</v>
      </c>
      <c r="WPI260">
        <v>0.63</v>
      </c>
      <c r="WPJ260">
        <v>0.63</v>
      </c>
      <c r="WPK260">
        <v>0.63</v>
      </c>
      <c r="WPL260">
        <v>0.63</v>
      </c>
      <c r="WPM260">
        <v>0.63</v>
      </c>
      <c r="WPN260">
        <v>0.63</v>
      </c>
      <c r="WPO260">
        <v>0.63</v>
      </c>
      <c r="WPP260">
        <v>0.63</v>
      </c>
      <c r="WPQ260">
        <v>0.63</v>
      </c>
      <c r="WPR260">
        <v>0.63</v>
      </c>
      <c r="WPS260">
        <v>0.63</v>
      </c>
      <c r="WPT260">
        <v>0.63</v>
      </c>
      <c r="WPU260">
        <v>0.63</v>
      </c>
      <c r="WPV260">
        <v>0.63</v>
      </c>
      <c r="WPW260">
        <v>0.63</v>
      </c>
      <c r="WPX260">
        <v>0.63</v>
      </c>
      <c r="WPY260">
        <v>0.63</v>
      </c>
      <c r="WPZ260">
        <v>0.63</v>
      </c>
      <c r="WQA260">
        <v>0.63</v>
      </c>
      <c r="WQB260">
        <v>0.63</v>
      </c>
      <c r="WQC260">
        <v>0.63</v>
      </c>
      <c r="WQD260">
        <v>0.63</v>
      </c>
      <c r="WQE260">
        <v>0.63</v>
      </c>
      <c r="WQF260">
        <v>0.63</v>
      </c>
      <c r="WQG260">
        <v>0.63</v>
      </c>
      <c r="WQH260">
        <v>0.63</v>
      </c>
      <c r="WQI260">
        <v>0.63</v>
      </c>
      <c r="WQJ260">
        <v>0.63</v>
      </c>
      <c r="WQK260">
        <v>0.63</v>
      </c>
      <c r="WQL260">
        <v>0.63</v>
      </c>
      <c r="WQM260">
        <v>0.63</v>
      </c>
      <c r="WQN260">
        <v>0.63</v>
      </c>
      <c r="WQO260">
        <v>0.63</v>
      </c>
      <c r="WQP260">
        <v>0.63</v>
      </c>
      <c r="WQQ260">
        <v>0.63</v>
      </c>
      <c r="WQR260">
        <v>0.63</v>
      </c>
      <c r="WQS260">
        <v>0.63</v>
      </c>
      <c r="WQT260">
        <v>0.63</v>
      </c>
      <c r="WQU260">
        <v>0.63</v>
      </c>
      <c r="WQV260">
        <v>0.63</v>
      </c>
      <c r="WQW260">
        <v>0.63</v>
      </c>
      <c r="WQX260">
        <v>0.63</v>
      </c>
      <c r="WQY260">
        <v>0.63</v>
      </c>
      <c r="WQZ260">
        <v>0.63</v>
      </c>
      <c r="WRA260">
        <v>0.63</v>
      </c>
      <c r="WRB260">
        <v>0.63</v>
      </c>
      <c r="WRC260">
        <v>0.63</v>
      </c>
      <c r="WRD260">
        <v>0.63</v>
      </c>
      <c r="WRE260">
        <v>0.63</v>
      </c>
      <c r="WRF260">
        <v>0.63</v>
      </c>
      <c r="WRG260">
        <v>0.63</v>
      </c>
      <c r="WRH260">
        <v>0.63</v>
      </c>
      <c r="WRI260">
        <v>0.63</v>
      </c>
      <c r="WRJ260">
        <v>0.63</v>
      </c>
      <c r="WRK260">
        <v>0.63</v>
      </c>
      <c r="WRL260">
        <v>0.63</v>
      </c>
      <c r="WRM260">
        <v>0.63</v>
      </c>
      <c r="WRN260">
        <v>0.63</v>
      </c>
      <c r="WRO260">
        <v>0.63</v>
      </c>
      <c r="WRP260">
        <v>0.63</v>
      </c>
      <c r="WRQ260">
        <v>0.63</v>
      </c>
      <c r="WRR260">
        <v>0.63</v>
      </c>
      <c r="WRS260">
        <v>0.63</v>
      </c>
      <c r="WRT260">
        <v>0.63</v>
      </c>
      <c r="WRU260">
        <v>0.63</v>
      </c>
      <c r="WRV260">
        <v>0.63</v>
      </c>
      <c r="WRW260">
        <v>0.63</v>
      </c>
      <c r="WRX260">
        <v>0.63</v>
      </c>
      <c r="WRY260">
        <v>0.63</v>
      </c>
      <c r="WRZ260">
        <v>0.63</v>
      </c>
      <c r="WSA260">
        <v>0.63</v>
      </c>
      <c r="WSB260">
        <v>0.63</v>
      </c>
      <c r="WSC260">
        <v>0.63</v>
      </c>
      <c r="WSD260">
        <v>0.63</v>
      </c>
      <c r="WSE260">
        <v>0.63</v>
      </c>
      <c r="WSF260">
        <v>0.63</v>
      </c>
      <c r="WSG260">
        <v>0.63</v>
      </c>
      <c r="WSH260">
        <v>0.63</v>
      </c>
      <c r="WSI260">
        <v>0.63</v>
      </c>
      <c r="WSJ260">
        <v>0.63</v>
      </c>
      <c r="WSK260">
        <v>0.63</v>
      </c>
      <c r="WSL260">
        <v>0.63</v>
      </c>
      <c r="WSM260">
        <v>0.63</v>
      </c>
      <c r="WSN260">
        <v>0.63</v>
      </c>
      <c r="WSO260">
        <v>0.63</v>
      </c>
      <c r="WSP260">
        <v>0.63</v>
      </c>
      <c r="WSQ260">
        <v>0.63</v>
      </c>
      <c r="WSR260">
        <v>0.63</v>
      </c>
      <c r="WSS260">
        <v>0.63</v>
      </c>
      <c r="WST260">
        <v>0.63</v>
      </c>
      <c r="WSU260">
        <v>0.63</v>
      </c>
      <c r="WSV260">
        <v>0.63</v>
      </c>
      <c r="WSW260">
        <v>0.63</v>
      </c>
      <c r="WSX260">
        <v>0.63</v>
      </c>
      <c r="WSY260">
        <v>0.63</v>
      </c>
      <c r="WSZ260">
        <v>0.63</v>
      </c>
      <c r="WTA260">
        <v>0.63</v>
      </c>
      <c r="WTB260">
        <v>0.63</v>
      </c>
      <c r="WTC260">
        <v>0.63</v>
      </c>
      <c r="WTD260">
        <v>0.63</v>
      </c>
      <c r="WTE260">
        <v>0.63</v>
      </c>
      <c r="WTF260">
        <v>0.63</v>
      </c>
      <c r="WTG260">
        <v>0.63</v>
      </c>
      <c r="WTH260">
        <v>0.63</v>
      </c>
      <c r="WTI260">
        <v>0.63</v>
      </c>
      <c r="WTJ260">
        <v>0.63</v>
      </c>
      <c r="WTK260">
        <v>0.63</v>
      </c>
      <c r="WTL260">
        <v>0.63</v>
      </c>
      <c r="WTM260">
        <v>0.63</v>
      </c>
      <c r="WTN260">
        <v>0.63</v>
      </c>
      <c r="WTO260">
        <v>0.63</v>
      </c>
      <c r="WTP260">
        <v>0.63</v>
      </c>
      <c r="WTQ260">
        <v>0.63</v>
      </c>
      <c r="WTR260">
        <v>0.63</v>
      </c>
      <c r="WTS260">
        <v>0.63</v>
      </c>
      <c r="WTT260">
        <v>0.63</v>
      </c>
      <c r="WTU260">
        <v>0.63</v>
      </c>
      <c r="WTV260">
        <v>0.63</v>
      </c>
      <c r="WTW260">
        <v>0.63</v>
      </c>
      <c r="WTX260">
        <v>0.63</v>
      </c>
      <c r="WTY260">
        <v>0.63</v>
      </c>
      <c r="WTZ260">
        <v>0.63</v>
      </c>
      <c r="WUA260">
        <v>0.63</v>
      </c>
      <c r="WUB260">
        <v>0.63</v>
      </c>
      <c r="WUC260">
        <v>0.63</v>
      </c>
      <c r="WUD260">
        <v>0.63</v>
      </c>
      <c r="WUE260">
        <v>0.63</v>
      </c>
      <c r="WUF260">
        <v>0.63</v>
      </c>
      <c r="WUG260">
        <v>0.63</v>
      </c>
      <c r="WUH260">
        <v>0.63</v>
      </c>
      <c r="WUI260">
        <v>0.63</v>
      </c>
      <c r="WUJ260">
        <v>0.63</v>
      </c>
      <c r="WUK260">
        <v>0.63</v>
      </c>
      <c r="WUL260">
        <v>0.63</v>
      </c>
      <c r="WUM260">
        <v>0.63</v>
      </c>
      <c r="WUN260">
        <v>0.63</v>
      </c>
      <c r="WUO260">
        <v>0.63</v>
      </c>
      <c r="WUP260">
        <v>0.63</v>
      </c>
      <c r="WUQ260">
        <v>0.63</v>
      </c>
      <c r="WUR260">
        <v>0.63</v>
      </c>
      <c r="WUS260">
        <v>0.63</v>
      </c>
      <c r="WUT260">
        <v>0.63</v>
      </c>
      <c r="WUU260">
        <v>0.63</v>
      </c>
      <c r="WUV260">
        <v>0.63</v>
      </c>
      <c r="WUW260">
        <v>0.63</v>
      </c>
      <c r="WUX260">
        <v>0.63</v>
      </c>
      <c r="WUY260">
        <v>0.63</v>
      </c>
      <c r="WUZ260">
        <v>0.63</v>
      </c>
      <c r="WVA260">
        <v>0.63</v>
      </c>
      <c r="WVB260">
        <v>0.63</v>
      </c>
      <c r="WVC260">
        <v>0.63</v>
      </c>
      <c r="WVD260">
        <v>0.63</v>
      </c>
      <c r="WVE260">
        <v>0.63</v>
      </c>
      <c r="WVF260">
        <v>0.63</v>
      </c>
      <c r="WVG260">
        <v>0.63</v>
      </c>
      <c r="WVH260">
        <v>0.63</v>
      </c>
      <c r="WVI260">
        <v>0.63</v>
      </c>
      <c r="WVJ260">
        <v>0.63</v>
      </c>
      <c r="WVK260">
        <v>0.63</v>
      </c>
      <c r="WVL260">
        <v>0.63</v>
      </c>
      <c r="WVM260">
        <v>0.63</v>
      </c>
      <c r="WVN260">
        <v>0.63</v>
      </c>
      <c r="WVO260">
        <v>0.63</v>
      </c>
      <c r="WVP260">
        <v>0.63</v>
      </c>
      <c r="WVQ260">
        <v>0.63</v>
      </c>
      <c r="WVR260">
        <v>0.63</v>
      </c>
      <c r="WVS260">
        <v>0.63</v>
      </c>
      <c r="WVT260">
        <v>0.63</v>
      </c>
      <c r="WVU260">
        <v>0.63</v>
      </c>
      <c r="WVV260">
        <v>0.63</v>
      </c>
      <c r="WVW260">
        <v>0.63</v>
      </c>
      <c r="WVX260">
        <v>0.63</v>
      </c>
      <c r="WVY260">
        <v>0.63</v>
      </c>
      <c r="WVZ260">
        <v>0.63</v>
      </c>
      <c r="WWA260">
        <v>0.63</v>
      </c>
      <c r="WWB260">
        <v>0.63</v>
      </c>
      <c r="WWC260">
        <v>0.63</v>
      </c>
      <c r="WWD260">
        <v>0.63</v>
      </c>
      <c r="WWE260">
        <v>0.63</v>
      </c>
      <c r="WWF260">
        <v>0.63</v>
      </c>
      <c r="WWG260">
        <v>0.63</v>
      </c>
      <c r="WWH260">
        <v>0.63</v>
      </c>
      <c r="WWI260">
        <v>0.63</v>
      </c>
      <c r="WWJ260">
        <v>0.63</v>
      </c>
      <c r="WWK260">
        <v>0.63</v>
      </c>
      <c r="WWL260">
        <v>0.63</v>
      </c>
      <c r="WWM260">
        <v>0.63</v>
      </c>
      <c r="WWN260">
        <v>0.63</v>
      </c>
      <c r="WWO260">
        <v>0.63</v>
      </c>
      <c r="WWP260">
        <v>0.63</v>
      </c>
      <c r="WWQ260">
        <v>0.63</v>
      </c>
      <c r="WWR260">
        <v>0.63</v>
      </c>
      <c r="WWS260">
        <v>0.63</v>
      </c>
      <c r="WWT260">
        <v>0.63</v>
      </c>
      <c r="WWU260">
        <v>0.63</v>
      </c>
      <c r="WWV260">
        <v>0.63</v>
      </c>
      <c r="WWW260">
        <v>0.63</v>
      </c>
      <c r="WWX260">
        <v>0.63</v>
      </c>
      <c r="WWY260">
        <v>0.63</v>
      </c>
      <c r="WWZ260">
        <v>0.63</v>
      </c>
      <c r="WXA260">
        <v>0.63</v>
      </c>
      <c r="WXB260">
        <v>0.63</v>
      </c>
      <c r="WXC260">
        <v>0.63</v>
      </c>
      <c r="WXD260">
        <v>0.63</v>
      </c>
      <c r="WXE260">
        <v>0.63</v>
      </c>
      <c r="WXF260">
        <v>0.63</v>
      </c>
      <c r="WXG260">
        <v>0.63</v>
      </c>
      <c r="WXH260">
        <v>0.63</v>
      </c>
      <c r="WXI260">
        <v>0.63</v>
      </c>
      <c r="WXJ260">
        <v>0.63</v>
      </c>
      <c r="WXK260">
        <v>0.63</v>
      </c>
      <c r="WXL260">
        <v>0.63</v>
      </c>
      <c r="WXM260">
        <v>0.63</v>
      </c>
      <c r="WXN260">
        <v>0.63</v>
      </c>
      <c r="WXO260">
        <v>0.63</v>
      </c>
      <c r="WXP260">
        <v>0.63</v>
      </c>
      <c r="WXQ260">
        <v>0.63</v>
      </c>
      <c r="WXR260">
        <v>0.63</v>
      </c>
      <c r="WXS260">
        <v>0.63</v>
      </c>
      <c r="WXT260">
        <v>0.63</v>
      </c>
      <c r="WXU260">
        <v>0.63</v>
      </c>
      <c r="WXV260">
        <v>0.63</v>
      </c>
      <c r="WXW260">
        <v>0.63</v>
      </c>
      <c r="WXX260">
        <v>0.63</v>
      </c>
      <c r="WXY260">
        <v>0.63</v>
      </c>
      <c r="WXZ260">
        <v>0.63</v>
      </c>
      <c r="WYA260">
        <v>0.63</v>
      </c>
      <c r="WYB260">
        <v>0.63</v>
      </c>
      <c r="WYC260">
        <v>0.63</v>
      </c>
      <c r="WYD260">
        <v>0.63</v>
      </c>
      <c r="WYE260">
        <v>0.63</v>
      </c>
      <c r="WYF260">
        <v>0.63</v>
      </c>
      <c r="WYG260">
        <v>0.63</v>
      </c>
      <c r="WYH260">
        <v>0.63</v>
      </c>
      <c r="WYI260">
        <v>0.63</v>
      </c>
      <c r="WYJ260">
        <v>0.63</v>
      </c>
      <c r="WYK260">
        <v>0.63</v>
      </c>
      <c r="WYL260">
        <v>0.63</v>
      </c>
      <c r="WYM260">
        <v>0.63</v>
      </c>
      <c r="WYN260">
        <v>0.63</v>
      </c>
      <c r="WYO260">
        <v>0.63</v>
      </c>
      <c r="WYP260">
        <v>0.63</v>
      </c>
      <c r="WYQ260">
        <v>0.63</v>
      </c>
      <c r="WYR260">
        <v>0.63</v>
      </c>
      <c r="WYS260">
        <v>0.63</v>
      </c>
      <c r="WYT260">
        <v>0.63</v>
      </c>
      <c r="WYU260">
        <v>0.63</v>
      </c>
      <c r="WYV260">
        <v>0.63</v>
      </c>
      <c r="WYW260">
        <v>0.63</v>
      </c>
      <c r="WYX260">
        <v>0.63</v>
      </c>
      <c r="WYY260">
        <v>0.63</v>
      </c>
      <c r="WYZ260">
        <v>0.63</v>
      </c>
      <c r="WZA260">
        <v>0.63</v>
      </c>
      <c r="WZB260">
        <v>0.63</v>
      </c>
      <c r="WZC260">
        <v>0.63</v>
      </c>
      <c r="WZD260">
        <v>0.63</v>
      </c>
      <c r="WZE260">
        <v>0.63</v>
      </c>
      <c r="WZF260">
        <v>0.63</v>
      </c>
      <c r="WZG260">
        <v>0.63</v>
      </c>
      <c r="WZH260">
        <v>0.63</v>
      </c>
      <c r="WZI260">
        <v>0.63</v>
      </c>
      <c r="WZJ260">
        <v>0.63</v>
      </c>
      <c r="WZK260">
        <v>0.63</v>
      </c>
      <c r="WZL260">
        <v>0.63</v>
      </c>
      <c r="WZM260">
        <v>0.63</v>
      </c>
      <c r="WZN260">
        <v>0.63</v>
      </c>
      <c r="WZO260">
        <v>0.63</v>
      </c>
      <c r="WZP260">
        <v>0.63</v>
      </c>
      <c r="WZQ260">
        <v>0.63</v>
      </c>
      <c r="WZR260">
        <v>0.63</v>
      </c>
      <c r="WZS260">
        <v>0.63</v>
      </c>
      <c r="WZT260">
        <v>0.63</v>
      </c>
      <c r="WZU260">
        <v>0.63</v>
      </c>
      <c r="WZV260">
        <v>0.63</v>
      </c>
      <c r="WZW260">
        <v>0.63</v>
      </c>
      <c r="WZX260">
        <v>0.63</v>
      </c>
      <c r="WZY260">
        <v>0.63</v>
      </c>
      <c r="WZZ260">
        <v>0.63</v>
      </c>
      <c r="XAA260">
        <v>0.63</v>
      </c>
      <c r="XAB260">
        <v>0.63</v>
      </c>
      <c r="XAC260">
        <v>0.63</v>
      </c>
      <c r="XAD260">
        <v>0.63</v>
      </c>
      <c r="XAE260">
        <v>0.63</v>
      </c>
      <c r="XAF260">
        <v>0.63</v>
      </c>
      <c r="XAG260">
        <v>0.63</v>
      </c>
      <c r="XAH260">
        <v>0.63</v>
      </c>
      <c r="XAI260">
        <v>0.63</v>
      </c>
      <c r="XAJ260">
        <v>0.63</v>
      </c>
      <c r="XAK260">
        <v>0.63</v>
      </c>
      <c r="XAL260">
        <v>0.63</v>
      </c>
      <c r="XAM260">
        <v>0.63</v>
      </c>
      <c r="XAN260">
        <v>0.63</v>
      </c>
      <c r="XAO260">
        <v>0.63</v>
      </c>
      <c r="XAP260">
        <v>0.63</v>
      </c>
      <c r="XAQ260">
        <v>0.63</v>
      </c>
      <c r="XAR260">
        <v>0.63</v>
      </c>
      <c r="XAS260">
        <v>0.63</v>
      </c>
      <c r="XAT260">
        <v>0.63</v>
      </c>
      <c r="XAU260">
        <v>0.63</v>
      </c>
      <c r="XAV260">
        <v>0.63</v>
      </c>
      <c r="XAW260">
        <v>0.63</v>
      </c>
      <c r="XAX260">
        <v>0.63</v>
      </c>
      <c r="XAY260">
        <v>0.63</v>
      </c>
      <c r="XAZ260">
        <v>0.63</v>
      </c>
      <c r="XBA260">
        <v>0.63</v>
      </c>
      <c r="XBB260">
        <v>0.63</v>
      </c>
      <c r="XBC260">
        <v>0.63</v>
      </c>
      <c r="XBD260">
        <v>0.63</v>
      </c>
      <c r="XBE260">
        <v>0.63</v>
      </c>
      <c r="XBF260">
        <v>0.63</v>
      </c>
      <c r="XBG260">
        <v>0.63</v>
      </c>
      <c r="XBH260">
        <v>0.63</v>
      </c>
      <c r="XBI260">
        <v>0.63</v>
      </c>
      <c r="XBJ260">
        <v>0.63</v>
      </c>
      <c r="XBK260">
        <v>0.63</v>
      </c>
      <c r="XBL260">
        <v>0.63</v>
      </c>
      <c r="XBM260">
        <v>0.63</v>
      </c>
      <c r="XBN260">
        <v>0.63</v>
      </c>
      <c r="XBO260">
        <v>0.63</v>
      </c>
      <c r="XBP260">
        <v>0.63</v>
      </c>
      <c r="XBQ260">
        <v>0.63</v>
      </c>
      <c r="XBR260">
        <v>0.63</v>
      </c>
      <c r="XBS260">
        <v>0.63</v>
      </c>
      <c r="XBT260">
        <v>0.63</v>
      </c>
      <c r="XBU260">
        <v>0.63</v>
      </c>
      <c r="XBV260">
        <v>0.63</v>
      </c>
      <c r="XBW260">
        <v>0.63</v>
      </c>
      <c r="XBX260">
        <v>0.63</v>
      </c>
      <c r="XBY260">
        <v>0.63</v>
      </c>
      <c r="XBZ260">
        <v>0.63</v>
      </c>
      <c r="XCA260">
        <v>0.63</v>
      </c>
      <c r="XCB260">
        <v>0.63</v>
      </c>
      <c r="XCC260">
        <v>0.63</v>
      </c>
      <c r="XCD260">
        <v>0.63</v>
      </c>
      <c r="XCE260">
        <v>0.63</v>
      </c>
      <c r="XCF260">
        <v>0.63</v>
      </c>
      <c r="XCG260">
        <v>0.63</v>
      </c>
      <c r="XCH260">
        <v>0.63</v>
      </c>
      <c r="XCI260">
        <v>0.63</v>
      </c>
      <c r="XCJ260">
        <v>0.63</v>
      </c>
      <c r="XCK260">
        <v>0.63</v>
      </c>
      <c r="XCL260">
        <v>0.63</v>
      </c>
      <c r="XCM260">
        <v>0.63</v>
      </c>
      <c r="XCN260">
        <v>0.63</v>
      </c>
      <c r="XCO260">
        <v>0.63</v>
      </c>
      <c r="XCP260">
        <v>0.63</v>
      </c>
      <c r="XCQ260">
        <v>0.63</v>
      </c>
      <c r="XCR260">
        <v>0.63</v>
      </c>
      <c r="XCS260">
        <v>0.63</v>
      </c>
      <c r="XCT260">
        <v>0.63</v>
      </c>
      <c r="XCU260">
        <v>0.63</v>
      </c>
      <c r="XCV260">
        <v>0.63</v>
      </c>
      <c r="XCW260">
        <v>0.63</v>
      </c>
      <c r="XCX260">
        <v>0.63</v>
      </c>
      <c r="XCY260">
        <v>0.63</v>
      </c>
      <c r="XCZ260">
        <v>0.63</v>
      </c>
      <c r="XDA260">
        <v>0.63</v>
      </c>
      <c r="XDB260">
        <v>0.63</v>
      </c>
      <c r="XDC260">
        <v>0.63</v>
      </c>
      <c r="XDD260">
        <v>0.63</v>
      </c>
      <c r="XDE260">
        <v>0.63</v>
      </c>
      <c r="XDF260">
        <v>0.63</v>
      </c>
      <c r="XDG260">
        <v>0.63</v>
      </c>
      <c r="XDH260">
        <v>0.63</v>
      </c>
      <c r="XDI260">
        <v>0.63</v>
      </c>
      <c r="XDJ260">
        <v>0.63</v>
      </c>
      <c r="XDK260">
        <v>0.63</v>
      </c>
      <c r="XDL260">
        <v>0.63</v>
      </c>
      <c r="XDM260">
        <v>0.63</v>
      </c>
      <c r="XDN260">
        <v>0.63</v>
      </c>
      <c r="XDO260">
        <v>0.63</v>
      </c>
      <c r="XDP260">
        <v>0.63</v>
      </c>
      <c r="XDQ260">
        <v>0.63</v>
      </c>
      <c r="XDR260">
        <v>0.63</v>
      </c>
      <c r="XDS260">
        <v>0.63</v>
      </c>
      <c r="XDT260">
        <v>0.63</v>
      </c>
      <c r="XDU260">
        <v>0.63</v>
      </c>
      <c r="XDV260">
        <v>0.63</v>
      </c>
      <c r="XDW260">
        <v>0.63</v>
      </c>
      <c r="XDX260">
        <v>0.63</v>
      </c>
      <c r="XDY260">
        <v>0.63</v>
      </c>
      <c r="XDZ260">
        <v>0.63</v>
      </c>
      <c r="XEA260">
        <v>0.63</v>
      </c>
      <c r="XEB260">
        <v>0.63</v>
      </c>
      <c r="XEC260">
        <v>0.63</v>
      </c>
      <c r="XED260">
        <v>0.63</v>
      </c>
      <c r="XEE260">
        <v>0.63</v>
      </c>
      <c r="XEF260">
        <v>0.63</v>
      </c>
      <c r="XEG260">
        <v>0.63</v>
      </c>
      <c r="XEH260">
        <v>0.63</v>
      </c>
      <c r="XEI260">
        <v>0.63</v>
      </c>
      <c r="XEJ260">
        <v>0.63</v>
      </c>
      <c r="XEK260">
        <v>0.63</v>
      </c>
      <c r="XEL260">
        <v>0.63</v>
      </c>
      <c r="XEM260">
        <v>0.63</v>
      </c>
      <c r="XEN260">
        <v>0.63</v>
      </c>
      <c r="XEO260">
        <v>0.63</v>
      </c>
      <c r="XEP260">
        <v>0.63</v>
      </c>
      <c r="XEQ260">
        <v>0.63</v>
      </c>
      <c r="XER260">
        <v>0.63</v>
      </c>
      <c r="XES260">
        <v>0.63</v>
      </c>
      <c r="XET260">
        <v>0.63</v>
      </c>
      <c r="XEU260">
        <v>0.63</v>
      </c>
      <c r="XEV260">
        <v>0.63</v>
      </c>
      <c r="XEW260">
        <v>0.63</v>
      </c>
      <c r="XEX260">
        <v>0.63</v>
      </c>
      <c r="XEY260">
        <v>0.63</v>
      </c>
      <c r="XEZ260">
        <v>0.63</v>
      </c>
      <c r="XFA260">
        <v>0.63</v>
      </c>
      <c r="XFB260">
        <v>0.63</v>
      </c>
      <c r="XFC260">
        <v>0.63</v>
      </c>
      <c r="XFD260">
        <v>0.63</v>
      </c>
    </row>
    <row r="261" spans="1:16384" ht="15" customHeight="1" x14ac:dyDescent="0.25">
      <c r="A261" s="194">
        <f t="shared" si="112"/>
        <v>42983</v>
      </c>
      <c r="B261" s="182">
        <v>2744</v>
      </c>
      <c r="C261" s="44">
        <v>25.64</v>
      </c>
      <c r="D261" s="59">
        <v>8.08</v>
      </c>
      <c r="E261" s="14">
        <v>1</v>
      </c>
      <c r="F261" s="15">
        <v>620</v>
      </c>
      <c r="G261" s="22">
        <f t="shared" si="115"/>
        <v>620</v>
      </c>
      <c r="H261" s="119">
        <f t="shared" si="116"/>
        <v>1701.28</v>
      </c>
      <c r="I261" s="14">
        <v>1</v>
      </c>
      <c r="J261" s="15">
        <v>605</v>
      </c>
      <c r="K261" s="15">
        <f t="shared" si="117"/>
        <v>605</v>
      </c>
      <c r="L261" s="125">
        <f t="shared" si="118"/>
        <v>1660.12</v>
      </c>
      <c r="M261" s="16">
        <v>162</v>
      </c>
      <c r="N261" s="334">
        <f t="shared" si="119"/>
        <v>444.52800000000002</v>
      </c>
      <c r="O261" s="29">
        <v>90</v>
      </c>
      <c r="P261" s="22">
        <v>98.5</v>
      </c>
      <c r="Q261" s="15">
        <v>97</v>
      </c>
      <c r="R261" s="15">
        <f t="shared" si="120"/>
        <v>87.628865979381445</v>
      </c>
      <c r="S261" s="119">
        <f t="shared" si="113"/>
        <v>240.45360824742266</v>
      </c>
      <c r="T261" s="14">
        <v>1</v>
      </c>
      <c r="U261" s="22">
        <v>2.2000000000000002</v>
      </c>
      <c r="V261" s="22">
        <f t="shared" si="121"/>
        <v>2.2000000000000002</v>
      </c>
      <c r="W261" s="119">
        <f t="shared" si="122"/>
        <v>6.0368000000000004</v>
      </c>
      <c r="X261" s="162"/>
      <c r="Y261" s="22">
        <v>0.8</v>
      </c>
      <c r="Z261" s="119">
        <f t="shared" si="141"/>
        <v>2.1952000000000003</v>
      </c>
      <c r="AA261" s="160">
        <v>22.7</v>
      </c>
      <c r="AB261" s="164">
        <f t="shared" si="140"/>
        <v>62.288799999999995</v>
      </c>
      <c r="AC261" s="29">
        <v>13.58</v>
      </c>
      <c r="AD261" s="147">
        <f t="shared" si="142"/>
        <v>37.26352</v>
      </c>
      <c r="AE261" s="29">
        <v>0.1</v>
      </c>
      <c r="AF261" s="119">
        <f t="shared" si="143"/>
        <v>0.27440000000000003</v>
      </c>
      <c r="AG261" s="31">
        <v>0.2</v>
      </c>
      <c r="AH261" s="119">
        <f t="shared" si="144"/>
        <v>0.54880000000000007</v>
      </c>
      <c r="AI261" s="294">
        <v>24.92</v>
      </c>
      <c r="AJ261" s="22">
        <f t="shared" si="128"/>
        <v>68.380480000000006</v>
      </c>
      <c r="AK261" s="16"/>
      <c r="AL261" s="22">
        <v>0.63</v>
      </c>
      <c r="AM261" s="22">
        <f t="shared" si="129"/>
        <v>1.72872</v>
      </c>
      <c r="AN261" s="20"/>
      <c r="AO261" s="22">
        <v>0.43</v>
      </c>
      <c r="AP261" s="22">
        <f t="shared" si="130"/>
        <v>1.1799200000000001</v>
      </c>
      <c r="AQ261" s="33"/>
      <c r="AR261" s="22">
        <v>8.0000000000000002E-3</v>
      </c>
      <c r="AS261" s="22">
        <f t="shared" si="145"/>
        <v>2.1952000000000003E-2</v>
      </c>
      <c r="AT261" s="21" t="s">
        <v>62</v>
      </c>
      <c r="AU261" s="264">
        <v>0.01</v>
      </c>
      <c r="AV261" s="259">
        <f t="shared" si="132"/>
        <v>2.7440000000000003E-2</v>
      </c>
      <c r="AW261" s="21"/>
      <c r="AX261" s="267">
        <v>2.3E-2</v>
      </c>
      <c r="AY261" s="262">
        <f t="shared" si="133"/>
        <v>6.3112000000000001E-2</v>
      </c>
      <c r="AZ261" s="20"/>
      <c r="BA261" s="317">
        <v>1.8</v>
      </c>
      <c r="BB261" s="262">
        <f t="shared" si="134"/>
        <v>4.9391999999999996</v>
      </c>
      <c r="BC261" s="20"/>
      <c r="BD261" s="36">
        <v>0.1</v>
      </c>
      <c r="BE261" s="119">
        <f t="shared" si="135"/>
        <v>0.27440000000000003</v>
      </c>
      <c r="BF261" s="20" t="s">
        <v>62</v>
      </c>
      <c r="BG261" s="32">
        <v>0.01</v>
      </c>
      <c r="BH261" s="43">
        <f t="shared" si="136"/>
        <v>2.7440000000000003E-2</v>
      </c>
      <c r="BI261" s="21"/>
      <c r="BJ261" s="34">
        <v>0.01</v>
      </c>
      <c r="BK261" s="119">
        <f t="shared" si="137"/>
        <v>2.7440000000000003E-2</v>
      </c>
      <c r="BL261" s="20"/>
      <c r="BM261" s="36">
        <v>0.74</v>
      </c>
      <c r="BN261" s="119">
        <f t="shared" si="138"/>
        <v>2.0305599999999999</v>
      </c>
      <c r="BO261" s="18" t="s">
        <v>141</v>
      </c>
      <c r="BP261" s="183" t="s">
        <v>118</v>
      </c>
      <c r="BQ261" s="184"/>
      <c r="BR261" s="6"/>
    </row>
    <row r="262" spans="1:16384" ht="15" customHeight="1" x14ac:dyDescent="0.25">
      <c r="A262" s="194">
        <f t="shared" si="112"/>
        <v>42984</v>
      </c>
      <c r="B262" s="182">
        <v>2703</v>
      </c>
      <c r="C262" s="44">
        <v>26.5</v>
      </c>
      <c r="D262" s="59">
        <v>7.92</v>
      </c>
      <c r="E262" s="14">
        <v>1</v>
      </c>
      <c r="F262" s="15">
        <v>583</v>
      </c>
      <c r="G262" s="22">
        <f t="shared" si="115"/>
        <v>583</v>
      </c>
      <c r="H262" s="119">
        <f t="shared" si="116"/>
        <v>1575.8489999999999</v>
      </c>
      <c r="I262" s="14">
        <v>1</v>
      </c>
      <c r="J262" s="15">
        <v>537</v>
      </c>
      <c r="K262" s="15">
        <f t="shared" si="117"/>
        <v>537</v>
      </c>
      <c r="L262" s="125">
        <f t="shared" si="118"/>
        <v>1451.511</v>
      </c>
      <c r="M262" s="16">
        <v>151</v>
      </c>
      <c r="N262" s="334">
        <f t="shared" si="119"/>
        <v>408.15300000000002</v>
      </c>
      <c r="O262" s="29">
        <v>89</v>
      </c>
      <c r="P262" s="22">
        <v>95.6</v>
      </c>
      <c r="Q262" s="15">
        <v>89</v>
      </c>
      <c r="R262" s="15">
        <f t="shared" si="120"/>
        <v>74.157303370786451</v>
      </c>
      <c r="S262" s="119">
        <f t="shared" si="113"/>
        <v>200.44719101123579</v>
      </c>
      <c r="T262" s="14">
        <v>1</v>
      </c>
      <c r="U262" s="22">
        <v>1.8</v>
      </c>
      <c r="V262" s="22">
        <f t="shared" si="121"/>
        <v>1.8</v>
      </c>
      <c r="W262" s="119">
        <f t="shared" si="122"/>
        <v>4.8654000000000002</v>
      </c>
      <c r="X262" s="162"/>
      <c r="Y262" s="22">
        <v>0.9</v>
      </c>
      <c r="Z262" s="119">
        <f t="shared" si="141"/>
        <v>2.4327000000000001</v>
      </c>
      <c r="AA262" s="160">
        <v>20.100000000000001</v>
      </c>
      <c r="AB262" s="164">
        <f t="shared" si="140"/>
        <v>54.330300000000001</v>
      </c>
      <c r="AC262" s="29">
        <v>12.18</v>
      </c>
      <c r="AD262" s="147">
        <f t="shared" si="142"/>
        <v>32.922539999999998</v>
      </c>
      <c r="AE262" s="29">
        <v>0.1</v>
      </c>
      <c r="AF262" s="119">
        <f t="shared" si="143"/>
        <v>0.27029999999999998</v>
      </c>
      <c r="AG262" s="31">
        <v>0.2</v>
      </c>
      <c r="AH262" s="119">
        <f t="shared" si="144"/>
        <v>0.54059999999999997</v>
      </c>
      <c r="AI262" s="294">
        <v>22.740000000000002</v>
      </c>
      <c r="AJ262" s="22">
        <f t="shared" si="128"/>
        <v>61.466220000000007</v>
      </c>
      <c r="AK262" s="16"/>
      <c r="AL262" s="22">
        <v>0.72</v>
      </c>
      <c r="AM262" s="22">
        <f t="shared" si="129"/>
        <v>1.9461599999999999</v>
      </c>
      <c r="AN262" s="20"/>
      <c r="AO262" s="22">
        <v>0.4</v>
      </c>
      <c r="AP262" s="22">
        <f t="shared" si="130"/>
        <v>1.0811999999999999</v>
      </c>
      <c r="AQ262" s="33"/>
      <c r="AR262" s="22">
        <v>7.0000000000000001E-3</v>
      </c>
      <c r="AS262" s="22">
        <f t="shared" si="145"/>
        <v>1.8921E-2</v>
      </c>
      <c r="AT262" s="21" t="s">
        <v>62</v>
      </c>
      <c r="AU262" s="264">
        <v>0.01</v>
      </c>
      <c r="AV262" s="260">
        <f t="shared" si="132"/>
        <v>2.7030000000000002E-2</v>
      </c>
      <c r="AW262" s="21"/>
      <c r="AX262" s="267">
        <v>1.7999999999999999E-2</v>
      </c>
      <c r="AY262" s="263">
        <f t="shared" si="133"/>
        <v>4.8653999999999996E-2</v>
      </c>
      <c r="AZ262" s="20"/>
      <c r="BA262" s="317">
        <v>1.3</v>
      </c>
      <c r="BB262" s="263">
        <f t="shared" si="134"/>
        <v>3.5139</v>
      </c>
      <c r="BC262" s="20"/>
      <c r="BD262" s="37">
        <v>0.08</v>
      </c>
      <c r="BE262" s="119">
        <f t="shared" si="135"/>
        <v>0.21624000000000002</v>
      </c>
      <c r="BF262" s="20" t="s">
        <v>62</v>
      </c>
      <c r="BG262" s="32">
        <v>0.01</v>
      </c>
      <c r="BH262" s="43">
        <f t="shared" si="136"/>
        <v>2.7030000000000002E-2</v>
      </c>
      <c r="BI262" s="21" t="s">
        <v>62</v>
      </c>
      <c r="BJ262" s="34">
        <v>0.01</v>
      </c>
      <c r="BK262" s="119">
        <f t="shared" si="137"/>
        <v>2.7030000000000002E-2</v>
      </c>
      <c r="BL262" s="20"/>
      <c r="BM262" s="36">
        <v>0.73</v>
      </c>
      <c r="BN262" s="119">
        <f t="shared" si="138"/>
        <v>1.97319</v>
      </c>
      <c r="BO262" s="18" t="s">
        <v>141</v>
      </c>
      <c r="BP262" s="183" t="s">
        <v>118</v>
      </c>
      <c r="BQ262" s="184"/>
      <c r="BR262" s="6"/>
    </row>
    <row r="263" spans="1:16384" ht="15" customHeight="1" x14ac:dyDescent="0.25">
      <c r="A263" s="194">
        <f t="shared" si="112"/>
        <v>42985</v>
      </c>
      <c r="B263" s="182">
        <v>2576</v>
      </c>
      <c r="C263" s="44">
        <v>26.06</v>
      </c>
      <c r="D263" s="59">
        <v>7.95</v>
      </c>
      <c r="E263" s="14">
        <v>1</v>
      </c>
      <c r="F263" s="15">
        <v>544</v>
      </c>
      <c r="G263" s="22">
        <f t="shared" si="115"/>
        <v>544</v>
      </c>
      <c r="H263" s="119">
        <f t="shared" si="116"/>
        <v>1401.3440000000001</v>
      </c>
      <c r="I263" s="14">
        <v>1</v>
      </c>
      <c r="J263" s="15">
        <v>522</v>
      </c>
      <c r="K263" s="15">
        <f t="shared" si="117"/>
        <v>522</v>
      </c>
      <c r="L263" s="125">
        <f t="shared" si="118"/>
        <v>1344.672</v>
      </c>
      <c r="M263" s="16">
        <v>135</v>
      </c>
      <c r="N263" s="334">
        <f t="shared" si="119"/>
        <v>347.76</v>
      </c>
      <c r="O263" s="29">
        <v>89.4</v>
      </c>
      <c r="P263" s="22">
        <v>96.1</v>
      </c>
      <c r="Q263" s="15">
        <v>90</v>
      </c>
      <c r="R263" s="15">
        <f t="shared" si="120"/>
        <v>74.444444444444329</v>
      </c>
      <c r="S263" s="119">
        <f t="shared" si="113"/>
        <v>191.7688888888886</v>
      </c>
      <c r="T263" s="14">
        <v>1</v>
      </c>
      <c r="U263" s="22">
        <v>1.8</v>
      </c>
      <c r="V263" s="22">
        <f t="shared" si="121"/>
        <v>1.8</v>
      </c>
      <c r="W263" s="119">
        <f t="shared" si="122"/>
        <v>4.6368</v>
      </c>
      <c r="X263" s="162"/>
      <c r="Y263" s="22">
        <v>1.2</v>
      </c>
      <c r="Z263" s="119">
        <f t="shared" si="141"/>
        <v>3.0911999999999997</v>
      </c>
      <c r="AA263" s="160">
        <v>17.600000000000001</v>
      </c>
      <c r="AB263" s="164">
        <f t="shared" si="140"/>
        <v>45.337600000000009</v>
      </c>
      <c r="AC263" s="29">
        <v>9.99</v>
      </c>
      <c r="AD263" s="147">
        <f t="shared" si="142"/>
        <v>25.734240000000003</v>
      </c>
      <c r="AE263" s="29">
        <v>0.1</v>
      </c>
      <c r="AF263" s="119">
        <f t="shared" si="143"/>
        <v>0.2576</v>
      </c>
      <c r="AG263" s="31">
        <v>0.2</v>
      </c>
      <c r="AH263" s="119">
        <f t="shared" si="144"/>
        <v>0.51519999999999999</v>
      </c>
      <c r="AI263" s="294">
        <v>19.7</v>
      </c>
      <c r="AJ263" s="22">
        <f t="shared" si="128"/>
        <v>50.747199999999999</v>
      </c>
      <c r="AK263" s="16"/>
      <c r="AL263" s="22">
        <v>0.6</v>
      </c>
      <c r="AM263" s="22">
        <f t="shared" si="129"/>
        <v>1.5455999999999999</v>
      </c>
      <c r="AN263" s="20"/>
      <c r="AO263" s="22">
        <v>0.37</v>
      </c>
      <c r="AP263" s="22">
        <f t="shared" si="130"/>
        <v>0.95311999999999997</v>
      </c>
      <c r="AQ263" s="33"/>
      <c r="AR263" s="22">
        <v>6.0000000000000001E-3</v>
      </c>
      <c r="AS263" s="22">
        <f t="shared" si="145"/>
        <v>1.5455999999999999E-2</v>
      </c>
      <c r="AT263" s="21" t="s">
        <v>62</v>
      </c>
      <c r="AU263" s="264">
        <v>0.01</v>
      </c>
      <c r="AV263" s="259">
        <f t="shared" si="132"/>
        <v>2.5760000000000002E-2</v>
      </c>
      <c r="AW263" s="21"/>
      <c r="AX263" s="267">
        <v>2.1999999999999999E-2</v>
      </c>
      <c r="AY263" s="262">
        <f t="shared" si="133"/>
        <v>5.6672E-2</v>
      </c>
      <c r="AZ263" s="20"/>
      <c r="BA263" s="317">
        <v>1.3</v>
      </c>
      <c r="BB263" s="262">
        <f t="shared" si="134"/>
        <v>3.3488000000000002</v>
      </c>
      <c r="BC263" s="20"/>
      <c r="BD263" s="36">
        <v>7.0000000000000007E-2</v>
      </c>
      <c r="BE263" s="119">
        <f t="shared" si="135"/>
        <v>0.18032000000000001</v>
      </c>
      <c r="BF263" s="20" t="s">
        <v>62</v>
      </c>
      <c r="BG263" s="32">
        <v>0.01</v>
      </c>
      <c r="BH263" s="43">
        <f t="shared" si="136"/>
        <v>2.5760000000000002E-2</v>
      </c>
      <c r="BI263" s="21" t="s">
        <v>62</v>
      </c>
      <c r="BJ263" s="34">
        <v>0.01</v>
      </c>
      <c r="BK263" s="119">
        <f t="shared" si="137"/>
        <v>2.5760000000000002E-2</v>
      </c>
      <c r="BL263" s="20"/>
      <c r="BM263" s="36">
        <v>0.65</v>
      </c>
      <c r="BN263" s="119">
        <f t="shared" si="138"/>
        <v>1.6744000000000001</v>
      </c>
      <c r="BO263" s="18" t="s">
        <v>141</v>
      </c>
      <c r="BP263" s="183" t="s">
        <v>118</v>
      </c>
      <c r="BQ263" s="184"/>
      <c r="BR263" s="6"/>
    </row>
    <row r="264" spans="1:16384" ht="15" customHeight="1" x14ac:dyDescent="0.25">
      <c r="A264" s="194">
        <f t="shared" si="112"/>
        <v>42986</v>
      </c>
      <c r="B264" s="182">
        <v>2648</v>
      </c>
      <c r="C264" s="44">
        <v>25.85</v>
      </c>
      <c r="D264" s="59">
        <v>7.55</v>
      </c>
      <c r="E264" s="14">
        <v>1</v>
      </c>
      <c r="F264" s="15">
        <v>697</v>
      </c>
      <c r="G264" s="22">
        <f t="shared" si="115"/>
        <v>697</v>
      </c>
      <c r="H264" s="119">
        <f t="shared" si="116"/>
        <v>1845.6559999999999</v>
      </c>
      <c r="I264" s="14">
        <v>1</v>
      </c>
      <c r="J264" s="15">
        <v>636</v>
      </c>
      <c r="K264" s="15">
        <f t="shared" si="117"/>
        <v>636</v>
      </c>
      <c r="L264" s="125">
        <f t="shared" si="118"/>
        <v>1684.1279999999999</v>
      </c>
      <c r="M264" s="16">
        <v>220</v>
      </c>
      <c r="N264" s="334">
        <f t="shared" si="119"/>
        <v>582.55999999999995</v>
      </c>
      <c r="O264" s="29">
        <v>89.8</v>
      </c>
      <c r="P264" s="22">
        <v>96.7</v>
      </c>
      <c r="Q264" s="15">
        <v>85</v>
      </c>
      <c r="R264" s="15">
        <f t="shared" si="120"/>
        <v>81.176470588235361</v>
      </c>
      <c r="S264" s="119">
        <f t="shared" si="113"/>
        <v>214.95529411764721</v>
      </c>
      <c r="T264" s="14">
        <v>1</v>
      </c>
      <c r="U264" s="22">
        <v>2.1</v>
      </c>
      <c r="V264" s="22">
        <f t="shared" si="121"/>
        <v>2.1</v>
      </c>
      <c r="W264" s="119">
        <f t="shared" si="122"/>
        <v>5.5608000000000004</v>
      </c>
      <c r="X264" s="162" t="s">
        <v>62</v>
      </c>
      <c r="Y264" s="22">
        <v>0.1</v>
      </c>
      <c r="Z264" s="119">
        <f t="shared" si="141"/>
        <v>0.26480000000000004</v>
      </c>
      <c r="AA264" s="160">
        <v>15.1</v>
      </c>
      <c r="AB264" s="164">
        <f t="shared" si="140"/>
        <v>39.984799999999993</v>
      </c>
      <c r="AC264" s="29">
        <v>6.5</v>
      </c>
      <c r="AD264" s="147">
        <f t="shared" si="142"/>
        <v>17.212</v>
      </c>
      <c r="AE264" s="29">
        <v>0.1</v>
      </c>
      <c r="AF264" s="119">
        <f t="shared" si="143"/>
        <v>0.26480000000000004</v>
      </c>
      <c r="AG264" s="31">
        <v>0.2</v>
      </c>
      <c r="AH264" s="119">
        <f t="shared" si="144"/>
        <v>0.52960000000000007</v>
      </c>
      <c r="AI264" s="294">
        <v>25.3</v>
      </c>
      <c r="AJ264" s="22">
        <f t="shared" si="128"/>
        <v>66.994400000000013</v>
      </c>
      <c r="AK264" s="16"/>
      <c r="AL264" s="22">
        <v>0.48</v>
      </c>
      <c r="AM264" s="22">
        <f t="shared" si="129"/>
        <v>1.2710399999999999</v>
      </c>
      <c r="AN264" s="20"/>
      <c r="AO264" s="22">
        <v>0.43</v>
      </c>
      <c r="AP264" s="22">
        <f t="shared" si="130"/>
        <v>1.1386399999999999</v>
      </c>
      <c r="AQ264" s="33"/>
      <c r="AR264" s="22">
        <v>7.0000000000000001E-3</v>
      </c>
      <c r="AS264" s="22">
        <f t="shared" si="145"/>
        <v>1.8536E-2</v>
      </c>
      <c r="AT264" s="21" t="s">
        <v>62</v>
      </c>
      <c r="AU264" s="264">
        <v>0.01</v>
      </c>
      <c r="AV264" s="260">
        <f t="shared" si="132"/>
        <v>2.648E-2</v>
      </c>
      <c r="AW264" s="21"/>
      <c r="AX264" s="267">
        <v>2.7E-2</v>
      </c>
      <c r="AY264" s="263">
        <f t="shared" si="133"/>
        <v>7.149599999999999E-2</v>
      </c>
      <c r="AZ264" s="20"/>
      <c r="BA264" s="317">
        <v>1.6</v>
      </c>
      <c r="BB264" s="263">
        <f t="shared" si="134"/>
        <v>4.2368000000000006</v>
      </c>
      <c r="BC264" s="20"/>
      <c r="BD264" s="37">
        <v>0.1</v>
      </c>
      <c r="BE264" s="119">
        <f t="shared" si="135"/>
        <v>0.26480000000000004</v>
      </c>
      <c r="BF264" s="20" t="s">
        <v>62</v>
      </c>
      <c r="BG264" s="32">
        <v>0.01</v>
      </c>
      <c r="BH264" s="43">
        <f t="shared" si="136"/>
        <v>2.648E-2</v>
      </c>
      <c r="BI264" s="21"/>
      <c r="BJ264" s="34">
        <v>0.01</v>
      </c>
      <c r="BK264" s="119">
        <f t="shared" si="137"/>
        <v>2.648E-2</v>
      </c>
      <c r="BL264" s="20"/>
      <c r="BM264" s="36">
        <v>0.76</v>
      </c>
      <c r="BN264" s="119">
        <f t="shared" si="138"/>
        <v>2.01248</v>
      </c>
      <c r="BO264" s="18" t="s">
        <v>141</v>
      </c>
      <c r="BP264" s="183" t="s">
        <v>118</v>
      </c>
      <c r="BQ264" s="184"/>
      <c r="BR264" s="6"/>
    </row>
    <row r="265" spans="1:16384" ht="15" customHeight="1" x14ac:dyDescent="0.25">
      <c r="A265" s="194">
        <f t="shared" si="112"/>
        <v>42987</v>
      </c>
      <c r="B265" s="182">
        <v>1952</v>
      </c>
      <c r="C265" s="44">
        <v>25.84</v>
      </c>
      <c r="D265" s="59">
        <v>7.9</v>
      </c>
      <c r="E265" s="14">
        <v>1</v>
      </c>
      <c r="F265" s="15">
        <v>390</v>
      </c>
      <c r="G265" s="22">
        <f t="shared" si="115"/>
        <v>390</v>
      </c>
      <c r="H265" s="119">
        <f t="shared" si="116"/>
        <v>761.28</v>
      </c>
      <c r="I265" s="14">
        <v>1</v>
      </c>
      <c r="J265" s="15">
        <v>310</v>
      </c>
      <c r="K265" s="15">
        <f t="shared" si="117"/>
        <v>310</v>
      </c>
      <c r="L265" s="125">
        <f t="shared" si="118"/>
        <v>605.12</v>
      </c>
      <c r="M265" s="16">
        <v>101</v>
      </c>
      <c r="N265" s="119">
        <f t="shared" si="119"/>
        <v>197.15199999999999</v>
      </c>
      <c r="O265" s="29">
        <v>87.9</v>
      </c>
      <c r="P265" s="22">
        <v>94.3</v>
      </c>
      <c r="Q265" s="15">
        <v>89</v>
      </c>
      <c r="R265" s="15">
        <f t="shared" si="120"/>
        <v>71.910112359550467</v>
      </c>
      <c r="S265" s="119">
        <f t="shared" si="113"/>
        <v>140.36853932584251</v>
      </c>
      <c r="T265" s="14">
        <v>1</v>
      </c>
      <c r="U265" s="22">
        <v>1.4</v>
      </c>
      <c r="V265" s="22">
        <f t="shared" si="121"/>
        <v>1.4</v>
      </c>
      <c r="W265" s="119">
        <f t="shared" si="122"/>
        <v>2.7327999999999997</v>
      </c>
      <c r="X265" s="162"/>
      <c r="Y265" s="22">
        <v>2.1</v>
      </c>
      <c r="Z265" s="119">
        <f t="shared" si="141"/>
        <v>4.0991999999999997</v>
      </c>
      <c r="AA265" s="160">
        <v>9.6999999999999993</v>
      </c>
      <c r="AB265" s="164">
        <f t="shared" si="140"/>
        <v>18.934399999999997</v>
      </c>
      <c r="AC265" s="29">
        <v>2.2999999999999998</v>
      </c>
      <c r="AD265" s="147">
        <f t="shared" si="142"/>
        <v>4.4895999999999994</v>
      </c>
      <c r="AE265" s="29">
        <v>0.1</v>
      </c>
      <c r="AF265" s="119">
        <f t="shared" si="143"/>
        <v>0.19520000000000001</v>
      </c>
      <c r="AG265" s="31">
        <v>0.2</v>
      </c>
      <c r="AH265" s="119">
        <f t="shared" si="144"/>
        <v>0.39040000000000002</v>
      </c>
      <c r="AI265" s="294">
        <v>20.3</v>
      </c>
      <c r="AJ265" s="22">
        <f t="shared" si="128"/>
        <v>39.625599999999999</v>
      </c>
      <c r="AK265" s="16"/>
      <c r="AL265" s="22">
        <v>0.51</v>
      </c>
      <c r="AM265" s="22">
        <f t="shared" si="129"/>
        <v>0.99551999999999996</v>
      </c>
      <c r="AN265" s="20"/>
      <c r="AO265" s="22">
        <v>0.43</v>
      </c>
      <c r="AP265" s="22">
        <f t="shared" si="130"/>
        <v>0.83935999999999999</v>
      </c>
      <c r="AQ265" s="33" t="s">
        <v>62</v>
      </c>
      <c r="AR265" s="22">
        <v>5.0000000000000001E-3</v>
      </c>
      <c r="AS265" s="22">
        <f t="shared" si="145"/>
        <v>9.7599999999999996E-3</v>
      </c>
      <c r="AT265" s="21" t="s">
        <v>62</v>
      </c>
      <c r="AU265" s="264">
        <v>0.01</v>
      </c>
      <c r="AV265" s="259">
        <f t="shared" si="132"/>
        <v>1.9519999999999999E-2</v>
      </c>
      <c r="AW265" s="21"/>
      <c r="AX265" s="267">
        <v>1.4999999999999999E-2</v>
      </c>
      <c r="AY265" s="262">
        <f t="shared" si="133"/>
        <v>2.9279999999999997E-2</v>
      </c>
      <c r="AZ265" s="20"/>
      <c r="BA265" s="317">
        <v>0.73</v>
      </c>
      <c r="BB265" s="262">
        <f t="shared" si="134"/>
        <v>1.42496</v>
      </c>
      <c r="BC265" s="20"/>
      <c r="BD265" s="36">
        <v>0.1</v>
      </c>
      <c r="BE265" s="119">
        <f t="shared" si="135"/>
        <v>0.19520000000000001</v>
      </c>
      <c r="BF265" s="20" t="s">
        <v>62</v>
      </c>
      <c r="BG265" s="32">
        <v>0.01</v>
      </c>
      <c r="BH265" s="43">
        <f t="shared" si="136"/>
        <v>1.9519999999999999E-2</v>
      </c>
      <c r="BI265" s="21"/>
      <c r="BJ265" s="34">
        <v>0.01</v>
      </c>
      <c r="BK265" s="119">
        <f t="shared" si="137"/>
        <v>1.9519999999999999E-2</v>
      </c>
      <c r="BL265" s="20"/>
      <c r="BM265" s="36">
        <v>0.55000000000000004</v>
      </c>
      <c r="BN265" s="119">
        <f t="shared" si="138"/>
        <v>1.0736000000000001</v>
      </c>
      <c r="BO265" s="18" t="s">
        <v>141</v>
      </c>
      <c r="BP265" s="183" t="s">
        <v>118</v>
      </c>
      <c r="BQ265" s="184"/>
      <c r="BR265" s="6"/>
    </row>
    <row r="266" spans="1:16384" ht="15" customHeight="1" x14ac:dyDescent="0.25">
      <c r="A266" s="194">
        <f t="shared" si="112"/>
        <v>42988</v>
      </c>
      <c r="B266" s="182">
        <v>1361</v>
      </c>
      <c r="C266" s="44">
        <v>22.77</v>
      </c>
      <c r="D266" s="59">
        <v>7.96</v>
      </c>
      <c r="E266" s="14">
        <v>1</v>
      </c>
      <c r="F266" s="15">
        <v>299</v>
      </c>
      <c r="G266" s="22">
        <f t="shared" si="115"/>
        <v>299</v>
      </c>
      <c r="H266" s="119">
        <f t="shared" si="116"/>
        <v>406.93900000000002</v>
      </c>
      <c r="I266" s="14">
        <v>1</v>
      </c>
      <c r="J266" s="15">
        <v>257</v>
      </c>
      <c r="K266" s="15">
        <f t="shared" si="117"/>
        <v>257</v>
      </c>
      <c r="L266" s="125">
        <f t="shared" si="118"/>
        <v>349.77699999999999</v>
      </c>
      <c r="M266" s="16">
        <v>73</v>
      </c>
      <c r="N266" s="119">
        <f t="shared" si="119"/>
        <v>99.352999999999994</v>
      </c>
      <c r="O266" s="29">
        <v>90.1</v>
      </c>
      <c r="P266" s="22">
        <v>96.3</v>
      </c>
      <c r="Q266" s="15">
        <v>93</v>
      </c>
      <c r="R266" s="15">
        <f t="shared" si="120"/>
        <v>66.6666666666667</v>
      </c>
      <c r="S266" s="119">
        <f t="shared" si="113"/>
        <v>90.733333333333377</v>
      </c>
      <c r="T266" s="14">
        <v>1</v>
      </c>
      <c r="U266" s="22">
        <v>1.5</v>
      </c>
      <c r="V266" s="22">
        <f t="shared" si="121"/>
        <v>1.5</v>
      </c>
      <c r="W266" s="119">
        <f t="shared" si="122"/>
        <v>2.0415000000000001</v>
      </c>
      <c r="X266" s="162"/>
      <c r="Y266" s="22">
        <v>0.3</v>
      </c>
      <c r="Z266" s="119">
        <f t="shared" si="141"/>
        <v>0.4083</v>
      </c>
      <c r="AA266" s="160">
        <v>6.5</v>
      </c>
      <c r="AB266" s="164">
        <f t="shared" si="140"/>
        <v>8.8465000000000007</v>
      </c>
      <c r="AC266" s="29">
        <v>1.04</v>
      </c>
      <c r="AD266" s="147">
        <f t="shared" si="142"/>
        <v>1.41544</v>
      </c>
      <c r="AE266" s="29">
        <v>0.124</v>
      </c>
      <c r="AF266" s="119">
        <f t="shared" si="143"/>
        <v>0.168764</v>
      </c>
      <c r="AG266" s="31">
        <v>0.2</v>
      </c>
      <c r="AH266" s="119">
        <f t="shared" si="144"/>
        <v>0.2722</v>
      </c>
      <c r="AI266" s="294">
        <v>19.324000000000002</v>
      </c>
      <c r="AJ266" s="22">
        <f t="shared" si="128"/>
        <v>26.299964000000003</v>
      </c>
      <c r="AK266" s="16"/>
      <c r="AL266" s="22">
        <v>0.45</v>
      </c>
      <c r="AM266" s="22">
        <f t="shared" si="129"/>
        <v>0.61245000000000005</v>
      </c>
      <c r="AN266" s="20"/>
      <c r="AO266" s="22">
        <v>0.33</v>
      </c>
      <c r="AP266" s="22">
        <f t="shared" si="130"/>
        <v>0.44912999999999997</v>
      </c>
      <c r="AQ266" s="33" t="s">
        <v>62</v>
      </c>
      <c r="AR266" s="22">
        <v>5.0000000000000001E-3</v>
      </c>
      <c r="AS266" s="22">
        <f t="shared" si="145"/>
        <v>6.8049999999999994E-3</v>
      </c>
      <c r="AT266" s="21" t="s">
        <v>62</v>
      </c>
      <c r="AU266" s="264">
        <v>0.01</v>
      </c>
      <c r="AV266" s="260">
        <f t="shared" si="132"/>
        <v>1.3609999999999999E-2</v>
      </c>
      <c r="AW266" s="21"/>
      <c r="AX266" s="267">
        <v>2.3E-2</v>
      </c>
      <c r="AY266" s="263">
        <f t="shared" si="133"/>
        <v>3.1302999999999997E-2</v>
      </c>
      <c r="AZ266" s="20"/>
      <c r="BA266" s="317">
        <v>0.83</v>
      </c>
      <c r="BB266" s="263">
        <f t="shared" si="134"/>
        <v>1.1296299999999999</v>
      </c>
      <c r="BC266" s="20"/>
      <c r="BD266" s="37">
        <v>7.0000000000000007E-2</v>
      </c>
      <c r="BE266" s="119">
        <f t="shared" si="135"/>
        <v>9.5270000000000007E-2</v>
      </c>
      <c r="BF266" s="20" t="s">
        <v>62</v>
      </c>
      <c r="BG266" s="32">
        <v>0.01</v>
      </c>
      <c r="BH266" s="43">
        <f t="shared" si="136"/>
        <v>1.3609999999999999E-2</v>
      </c>
      <c r="BI266" s="21" t="s">
        <v>62</v>
      </c>
      <c r="BJ266" s="34">
        <v>0.01</v>
      </c>
      <c r="BK266" s="119">
        <f t="shared" si="137"/>
        <v>1.3609999999999999E-2</v>
      </c>
      <c r="BL266" s="20"/>
      <c r="BM266" s="36">
        <v>0.68</v>
      </c>
      <c r="BN266" s="119">
        <f t="shared" si="138"/>
        <v>0.92547999999999997</v>
      </c>
      <c r="BO266" s="18" t="s">
        <v>141</v>
      </c>
      <c r="BP266" s="183" t="s">
        <v>118</v>
      </c>
      <c r="BQ266" s="184"/>
      <c r="BR266" s="6"/>
    </row>
    <row r="267" spans="1:16384" ht="15" customHeight="1" x14ac:dyDescent="0.25">
      <c r="A267" s="194">
        <f t="shared" si="112"/>
        <v>42989</v>
      </c>
      <c r="B267" s="182">
        <v>2581</v>
      </c>
      <c r="C267" s="44">
        <v>23.39</v>
      </c>
      <c r="D267" s="59">
        <v>7.76</v>
      </c>
      <c r="E267" s="14">
        <v>1</v>
      </c>
      <c r="F267" s="15">
        <v>963</v>
      </c>
      <c r="G267" s="22">
        <f t="shared" si="115"/>
        <v>963</v>
      </c>
      <c r="H267" s="119">
        <f t="shared" si="116"/>
        <v>2485.5030000000002</v>
      </c>
      <c r="I267" s="14">
        <v>1</v>
      </c>
      <c r="J267" s="15">
        <v>952</v>
      </c>
      <c r="K267" s="15">
        <f t="shared" si="117"/>
        <v>952</v>
      </c>
      <c r="L267" s="125">
        <f t="shared" si="118"/>
        <v>2457.1120000000001</v>
      </c>
      <c r="M267" s="16">
        <v>327</v>
      </c>
      <c r="N267" s="119">
        <f t="shared" si="119"/>
        <v>843.98699999999997</v>
      </c>
      <c r="O267" s="29">
        <v>89.8</v>
      </c>
      <c r="P267" s="22">
        <v>100.3</v>
      </c>
      <c r="Q267" s="15">
        <v>96</v>
      </c>
      <c r="R267" s="15">
        <f t="shared" si="120"/>
        <v>109.375</v>
      </c>
      <c r="S267" s="119">
        <f t="shared" si="113"/>
        <v>282.296875</v>
      </c>
      <c r="T267" s="14">
        <v>1</v>
      </c>
      <c r="U267" s="22">
        <v>2.7</v>
      </c>
      <c r="V267" s="22">
        <f t="shared" si="121"/>
        <v>2.7</v>
      </c>
      <c r="W267" s="119">
        <f t="shared" si="122"/>
        <v>6.968700000000001</v>
      </c>
      <c r="X267" s="162" t="s">
        <v>62</v>
      </c>
      <c r="Y267" s="22">
        <v>0.1</v>
      </c>
      <c r="Z267" s="119">
        <f t="shared" si="141"/>
        <v>0.2581</v>
      </c>
      <c r="AA267" s="160">
        <v>19.8</v>
      </c>
      <c r="AB267" s="164">
        <f t="shared" si="140"/>
        <v>51.1038</v>
      </c>
      <c r="AC267" s="29">
        <v>12.32</v>
      </c>
      <c r="AD267" s="147">
        <f t="shared" si="142"/>
        <v>31.797920000000001</v>
      </c>
      <c r="AE267" s="29">
        <v>0.1</v>
      </c>
      <c r="AF267" s="119">
        <f t="shared" si="143"/>
        <v>0.2581</v>
      </c>
      <c r="AG267" s="31">
        <v>0.2</v>
      </c>
      <c r="AH267" s="119">
        <f t="shared" si="144"/>
        <v>0.51619999999999999</v>
      </c>
      <c r="AI267" s="294">
        <v>26.05</v>
      </c>
      <c r="AJ267" s="22">
        <f t="shared" si="128"/>
        <v>67.235050000000001</v>
      </c>
      <c r="AK267" s="16"/>
      <c r="AL267" s="22">
        <v>1.53</v>
      </c>
      <c r="AM267" s="22">
        <f t="shared" si="129"/>
        <v>3.9489300000000003</v>
      </c>
      <c r="AN267" s="20"/>
      <c r="AO267" s="22">
        <v>0.52</v>
      </c>
      <c r="AP267" s="22">
        <f t="shared" si="130"/>
        <v>1.3421200000000002</v>
      </c>
      <c r="AQ267" s="33"/>
      <c r="AR267" s="22">
        <v>8.9999999999999993E-3</v>
      </c>
      <c r="AS267" s="22">
        <f t="shared" si="145"/>
        <v>2.3229E-2</v>
      </c>
      <c r="AT267" s="21" t="s">
        <v>62</v>
      </c>
      <c r="AU267" s="264">
        <v>0.01</v>
      </c>
      <c r="AV267" s="259">
        <f t="shared" si="132"/>
        <v>2.5810000000000003E-2</v>
      </c>
      <c r="AW267" s="21"/>
      <c r="AX267" s="267">
        <v>2.9000000000000001E-2</v>
      </c>
      <c r="AY267" s="262">
        <f t="shared" si="133"/>
        <v>7.4848999999999999E-2</v>
      </c>
      <c r="AZ267" s="20"/>
      <c r="BA267" s="317">
        <v>3</v>
      </c>
      <c r="BB267" s="262">
        <f t="shared" si="134"/>
        <v>7.7430000000000003</v>
      </c>
      <c r="BC267" s="20"/>
      <c r="BD267" s="36">
        <v>0.14000000000000001</v>
      </c>
      <c r="BE267" s="119">
        <f t="shared" si="135"/>
        <v>0.36134000000000005</v>
      </c>
      <c r="BF267" s="20"/>
      <c r="BG267" s="32">
        <v>0.01</v>
      </c>
      <c r="BH267" s="43">
        <f t="shared" si="136"/>
        <v>2.5810000000000003E-2</v>
      </c>
      <c r="BI267" s="21" t="s">
        <v>62</v>
      </c>
      <c r="BJ267" s="34">
        <v>0.01</v>
      </c>
      <c r="BK267" s="119">
        <f t="shared" si="137"/>
        <v>2.5810000000000003E-2</v>
      </c>
      <c r="BL267" s="20"/>
      <c r="BM267" s="36">
        <v>1.1000000000000001</v>
      </c>
      <c r="BN267" s="119">
        <f t="shared" si="138"/>
        <v>2.8391000000000002</v>
      </c>
      <c r="BO267" s="18" t="s">
        <v>141</v>
      </c>
      <c r="BP267" s="183" t="s">
        <v>118</v>
      </c>
      <c r="BQ267" s="184"/>
      <c r="BR267" s="6"/>
    </row>
    <row r="268" spans="1:16384" ht="15" customHeight="1" x14ac:dyDescent="0.25">
      <c r="A268" s="194">
        <f t="shared" si="112"/>
        <v>42990</v>
      </c>
      <c r="B268" s="182">
        <v>2926</v>
      </c>
      <c r="C268" s="44">
        <v>24.5</v>
      </c>
      <c r="D268" s="59">
        <v>7.93</v>
      </c>
      <c r="E268" s="14">
        <v>2</v>
      </c>
      <c r="F268" s="15">
        <v>730</v>
      </c>
      <c r="G268" s="22">
        <f t="shared" si="115"/>
        <v>1460</v>
      </c>
      <c r="H268" s="119">
        <f t="shared" si="116"/>
        <v>4271.96</v>
      </c>
      <c r="I268" s="14">
        <v>2</v>
      </c>
      <c r="J268" s="15">
        <v>635</v>
      </c>
      <c r="K268" s="15">
        <f t="shared" si="117"/>
        <v>1270</v>
      </c>
      <c r="L268" s="125">
        <f t="shared" si="118"/>
        <v>3716.02</v>
      </c>
      <c r="M268" s="16">
        <v>397</v>
      </c>
      <c r="N268" s="119">
        <f t="shared" si="119"/>
        <v>1161.6220000000001</v>
      </c>
      <c r="O268" s="29">
        <v>89.2</v>
      </c>
      <c r="P268" s="22">
        <v>105.7</v>
      </c>
      <c r="Q268" s="15">
        <v>82</v>
      </c>
      <c r="R268" s="15">
        <f t="shared" si="120"/>
        <v>201.21951219512195</v>
      </c>
      <c r="S268" s="119">
        <f t="shared" si="113"/>
        <v>588.76829268292681</v>
      </c>
      <c r="T268" s="14">
        <v>1</v>
      </c>
      <c r="U268" s="22">
        <v>4.3</v>
      </c>
      <c r="V268" s="22">
        <f t="shared" si="121"/>
        <v>4.3</v>
      </c>
      <c r="W268" s="119">
        <f t="shared" si="122"/>
        <v>12.581799999999999</v>
      </c>
      <c r="X268" s="162" t="s">
        <v>62</v>
      </c>
      <c r="Y268" s="22">
        <v>0.1</v>
      </c>
      <c r="Z268" s="119">
        <f t="shared" si="141"/>
        <v>0.29260000000000003</v>
      </c>
      <c r="AA268" s="160">
        <v>28.4</v>
      </c>
      <c r="AB268" s="164">
        <f t="shared" si="140"/>
        <v>83.098399999999998</v>
      </c>
      <c r="AC268" s="29">
        <v>14.91</v>
      </c>
      <c r="AD268" s="147">
        <f t="shared" si="142"/>
        <v>43.626660000000001</v>
      </c>
      <c r="AE268" s="29">
        <v>0.24399999999999999</v>
      </c>
      <c r="AF268" s="119">
        <f t="shared" si="143"/>
        <v>0.71394399999999991</v>
      </c>
      <c r="AG268" s="31">
        <v>0.93400000000000005</v>
      </c>
      <c r="AH268" s="119">
        <f t="shared" si="144"/>
        <v>2.7328839999999999</v>
      </c>
      <c r="AI268" s="294">
        <v>31.868000000000002</v>
      </c>
      <c r="AJ268" s="22">
        <f t="shared" si="128"/>
        <v>93.245768000000012</v>
      </c>
      <c r="AK268" s="16"/>
      <c r="AL268" s="22">
        <v>2.9</v>
      </c>
      <c r="AM268" s="22">
        <f t="shared" si="129"/>
        <v>8.4854000000000003</v>
      </c>
      <c r="AN268" s="20"/>
      <c r="AO268" s="22">
        <v>0.99</v>
      </c>
      <c r="AP268" s="22">
        <f t="shared" si="130"/>
        <v>2.8967399999999999</v>
      </c>
      <c r="AQ268" s="33"/>
      <c r="AR268" s="22">
        <v>1.7000000000000001E-2</v>
      </c>
      <c r="AS268" s="22">
        <f t="shared" si="145"/>
        <v>4.9742000000000001E-2</v>
      </c>
      <c r="AT268" s="21" t="s">
        <v>62</v>
      </c>
      <c r="AU268" s="264">
        <v>0.01</v>
      </c>
      <c r="AV268" s="260">
        <f t="shared" si="132"/>
        <v>2.9260000000000001E-2</v>
      </c>
      <c r="AW268" s="21"/>
      <c r="AX268" s="267">
        <v>5.0999999999999997E-2</v>
      </c>
      <c r="AY268" s="263">
        <f t="shared" si="133"/>
        <v>0.149226</v>
      </c>
      <c r="AZ268" s="20"/>
      <c r="BA268" s="317">
        <v>4.8</v>
      </c>
      <c r="BB268" s="263">
        <f t="shared" si="134"/>
        <v>14.044799999999999</v>
      </c>
      <c r="BC268" s="20"/>
      <c r="BD268" s="37">
        <v>0.24</v>
      </c>
      <c r="BE268" s="119">
        <f t="shared" si="135"/>
        <v>0.70223999999999998</v>
      </c>
      <c r="BF268" s="20"/>
      <c r="BG268" s="32">
        <v>0.03</v>
      </c>
      <c r="BH268" s="43">
        <f t="shared" si="136"/>
        <v>8.7779999999999997E-2</v>
      </c>
      <c r="BI268" s="21" t="s">
        <v>62</v>
      </c>
      <c r="BJ268" s="34">
        <v>0.01</v>
      </c>
      <c r="BK268" s="119">
        <f t="shared" si="137"/>
        <v>2.9260000000000001E-2</v>
      </c>
      <c r="BL268" s="20"/>
      <c r="BM268" s="36">
        <v>2.1</v>
      </c>
      <c r="BN268" s="119">
        <f t="shared" si="138"/>
        <v>6.1446000000000005</v>
      </c>
      <c r="BO268" s="18" t="s">
        <v>141</v>
      </c>
      <c r="BP268" s="183" t="s">
        <v>118</v>
      </c>
      <c r="BQ268" s="184" t="s">
        <v>138</v>
      </c>
      <c r="BR268" s="6"/>
    </row>
    <row r="269" spans="1:16384" ht="15" customHeight="1" x14ac:dyDescent="0.25">
      <c r="A269" s="194">
        <f t="shared" si="112"/>
        <v>42991</v>
      </c>
      <c r="B269" s="182">
        <v>3095</v>
      </c>
      <c r="C269" s="44">
        <v>25.28</v>
      </c>
      <c r="D269" s="59">
        <v>8.02</v>
      </c>
      <c r="E269" s="14">
        <v>1</v>
      </c>
      <c r="F269" s="15">
        <v>851</v>
      </c>
      <c r="G269" s="22">
        <f t="shared" si="115"/>
        <v>851</v>
      </c>
      <c r="H269" s="119">
        <f t="shared" si="116"/>
        <v>2633.8449999999998</v>
      </c>
      <c r="I269" s="14">
        <v>1</v>
      </c>
      <c r="J269" s="15">
        <v>732</v>
      </c>
      <c r="K269" s="15">
        <f t="shared" si="117"/>
        <v>732</v>
      </c>
      <c r="L269" s="125">
        <f t="shared" si="118"/>
        <v>2265.54</v>
      </c>
      <c r="M269" s="16">
        <v>224</v>
      </c>
      <c r="N269" s="119">
        <f t="shared" si="119"/>
        <v>693.28</v>
      </c>
      <c r="O269" s="29">
        <v>88.3</v>
      </c>
      <c r="P269" s="22">
        <v>100.6</v>
      </c>
      <c r="Q269" s="15">
        <v>78</v>
      </c>
      <c r="R269" s="15">
        <f t="shared" si="120"/>
        <v>157.69230769230765</v>
      </c>
      <c r="S269" s="119">
        <f t="shared" si="113"/>
        <v>488.05769230769221</v>
      </c>
      <c r="T269" s="14">
        <v>1</v>
      </c>
      <c r="U269" s="22">
        <v>3.4</v>
      </c>
      <c r="V269" s="22">
        <f t="shared" si="121"/>
        <v>3.4</v>
      </c>
      <c r="W269" s="119">
        <f t="shared" si="122"/>
        <v>10.523</v>
      </c>
      <c r="X269" s="162"/>
      <c r="Y269" s="22">
        <v>1.6</v>
      </c>
      <c r="Z269" s="119">
        <f t="shared" si="141"/>
        <v>4.952</v>
      </c>
      <c r="AA269" s="160">
        <v>22.7</v>
      </c>
      <c r="AB269" s="164">
        <f t="shared" si="140"/>
        <v>70.256500000000003</v>
      </c>
      <c r="AC269" s="29">
        <v>13.41</v>
      </c>
      <c r="AD269" s="147">
        <f t="shared" si="142"/>
        <v>41.503949999999996</v>
      </c>
      <c r="AE269" s="29">
        <v>0.38900000000000001</v>
      </c>
      <c r="AF269" s="119">
        <f t="shared" si="143"/>
        <v>1.2039549999999999</v>
      </c>
      <c r="AG269" s="31">
        <v>0.99299999999999999</v>
      </c>
      <c r="AH269" s="119">
        <f t="shared" si="144"/>
        <v>3.0733350000000002</v>
      </c>
      <c r="AI269" s="294">
        <v>27.902000000000001</v>
      </c>
      <c r="AJ269" s="22">
        <f t="shared" si="128"/>
        <v>86.35669</v>
      </c>
      <c r="AK269" s="16"/>
      <c r="AL269" s="22">
        <v>1.57</v>
      </c>
      <c r="AM269" s="22">
        <f t="shared" si="129"/>
        <v>4.8591500000000005</v>
      </c>
      <c r="AN269" s="20"/>
      <c r="AO269" s="22">
        <v>0.73</v>
      </c>
      <c r="AP269" s="22">
        <f t="shared" si="130"/>
        <v>2.25935</v>
      </c>
      <c r="AQ269" s="33"/>
      <c r="AR269" s="22">
        <v>1.4999999999999999E-2</v>
      </c>
      <c r="AS269" s="22">
        <f t="shared" si="145"/>
        <v>4.6424999999999994E-2</v>
      </c>
      <c r="AT269" s="21" t="s">
        <v>62</v>
      </c>
      <c r="AU269" s="264">
        <v>0.01</v>
      </c>
      <c r="AV269" s="259">
        <f t="shared" si="132"/>
        <v>3.0949999999999998E-2</v>
      </c>
      <c r="AW269" s="21"/>
      <c r="AX269" s="267">
        <v>3.9E-2</v>
      </c>
      <c r="AY269" s="262">
        <f t="shared" si="133"/>
        <v>0.12070499999999999</v>
      </c>
      <c r="AZ269" s="20"/>
      <c r="BA269" s="317">
        <v>3.6</v>
      </c>
      <c r="BB269" s="262">
        <f t="shared" si="134"/>
        <v>11.141999999999999</v>
      </c>
      <c r="BC269" s="20"/>
      <c r="BD269" s="36">
        <v>0.2</v>
      </c>
      <c r="BE269" s="119">
        <f t="shared" si="135"/>
        <v>0.61899999999999999</v>
      </c>
      <c r="BF269" s="20"/>
      <c r="BG269" s="32">
        <v>0.02</v>
      </c>
      <c r="BH269" s="43">
        <f t="shared" si="136"/>
        <v>6.1899999999999997E-2</v>
      </c>
      <c r="BI269" s="21" t="s">
        <v>62</v>
      </c>
      <c r="BJ269" s="34">
        <v>0.01</v>
      </c>
      <c r="BK269" s="119">
        <f t="shared" si="137"/>
        <v>3.0949999999999998E-2</v>
      </c>
      <c r="BL269" s="20"/>
      <c r="BM269" s="36">
        <v>1.7</v>
      </c>
      <c r="BN269" s="119">
        <f t="shared" si="138"/>
        <v>5.2614999999999998</v>
      </c>
      <c r="BO269" s="18" t="s">
        <v>141</v>
      </c>
      <c r="BP269" s="183" t="s">
        <v>118</v>
      </c>
      <c r="BQ269" s="184"/>
      <c r="BR269" s="6" t="s">
        <v>133</v>
      </c>
    </row>
    <row r="270" spans="1:16384" ht="15" customHeight="1" x14ac:dyDescent="0.25">
      <c r="A270" s="194">
        <f t="shared" si="112"/>
        <v>42992</v>
      </c>
      <c r="B270" s="182">
        <v>2779</v>
      </c>
      <c r="C270" s="44">
        <v>25.3</v>
      </c>
      <c r="D270" s="59">
        <v>7.9</v>
      </c>
      <c r="E270" s="14">
        <v>1</v>
      </c>
      <c r="F270" s="15">
        <v>871</v>
      </c>
      <c r="G270" s="22">
        <f t="shared" si="115"/>
        <v>871</v>
      </c>
      <c r="H270" s="119">
        <f t="shared" si="116"/>
        <v>2420.509</v>
      </c>
      <c r="I270" s="14">
        <v>1</v>
      </c>
      <c r="J270" s="15">
        <v>734</v>
      </c>
      <c r="K270" s="15">
        <f t="shared" si="117"/>
        <v>734</v>
      </c>
      <c r="L270" s="125">
        <f t="shared" si="118"/>
        <v>2039.7860000000001</v>
      </c>
      <c r="M270" s="16">
        <v>226</v>
      </c>
      <c r="N270" s="119">
        <f t="shared" si="119"/>
        <v>628.05399999999997</v>
      </c>
      <c r="O270" s="29">
        <v>88.9</v>
      </c>
      <c r="P270" s="22">
        <v>101.2</v>
      </c>
      <c r="Q270" s="15">
        <v>86</v>
      </c>
      <c r="R270" s="15">
        <f t="shared" si="120"/>
        <v>143.02325581395345</v>
      </c>
      <c r="S270" s="119">
        <f t="shared" si="113"/>
        <v>397.46162790697667</v>
      </c>
      <c r="T270" s="14">
        <v>1</v>
      </c>
      <c r="U270" s="22">
        <v>3.6</v>
      </c>
      <c r="V270" s="22">
        <f t="shared" si="121"/>
        <v>3.6</v>
      </c>
      <c r="W270" s="119">
        <f t="shared" si="122"/>
        <v>10.0044</v>
      </c>
      <c r="X270" s="162" t="s">
        <v>62</v>
      </c>
      <c r="Y270" s="22">
        <v>0.1</v>
      </c>
      <c r="Z270" s="119">
        <f t="shared" si="141"/>
        <v>0.27790000000000004</v>
      </c>
      <c r="AA270" s="160">
        <v>21.4</v>
      </c>
      <c r="AB270" s="164">
        <f t="shared" si="140"/>
        <v>59.470599999999997</v>
      </c>
      <c r="AC270" s="29">
        <v>9.1199999999999992</v>
      </c>
      <c r="AD270" s="147">
        <f t="shared" si="142"/>
        <v>25.344480000000001</v>
      </c>
      <c r="AE270" s="29">
        <v>0.129</v>
      </c>
      <c r="AF270" s="119">
        <f t="shared" si="143"/>
        <v>0.358491</v>
      </c>
      <c r="AG270" s="31">
        <v>0.59499999999999997</v>
      </c>
      <c r="AH270" s="119">
        <f t="shared" si="144"/>
        <v>1.6535049999999998</v>
      </c>
      <c r="AI270" s="294">
        <v>22.164000000000001</v>
      </c>
      <c r="AJ270" s="22">
        <f t="shared" si="128"/>
        <v>61.593755999999999</v>
      </c>
      <c r="AK270" s="16"/>
      <c r="AL270" s="22">
        <v>2.0099999999999998</v>
      </c>
      <c r="AM270" s="22">
        <f t="shared" si="129"/>
        <v>5.5857899999999994</v>
      </c>
      <c r="AN270" s="20"/>
      <c r="AO270" s="22">
        <v>0.68</v>
      </c>
      <c r="AP270" s="22">
        <f t="shared" si="130"/>
        <v>1.8897200000000001</v>
      </c>
      <c r="AQ270" s="33"/>
      <c r="AR270" s="22">
        <v>1.2E-2</v>
      </c>
      <c r="AS270" s="22">
        <f t="shared" si="145"/>
        <v>3.3347999999999996E-2</v>
      </c>
      <c r="AT270" s="21"/>
      <c r="AU270" s="264">
        <v>0.03</v>
      </c>
      <c r="AV270" s="260">
        <f t="shared" si="132"/>
        <v>8.3369999999999986E-2</v>
      </c>
      <c r="AW270" s="21"/>
      <c r="AX270" s="267">
        <v>3.5999999999999997E-2</v>
      </c>
      <c r="AY270" s="263">
        <f t="shared" si="133"/>
        <v>0.10004399999999999</v>
      </c>
      <c r="AZ270" s="20"/>
      <c r="BA270" s="317">
        <v>3.2</v>
      </c>
      <c r="BB270" s="263">
        <f t="shared" si="134"/>
        <v>8.8928000000000011</v>
      </c>
      <c r="BC270" s="20"/>
      <c r="BD270" s="37">
        <v>0.19</v>
      </c>
      <c r="BE270" s="119">
        <f t="shared" si="135"/>
        <v>0.52800999999999998</v>
      </c>
      <c r="BF270" s="20"/>
      <c r="BG270" s="32">
        <v>0.02</v>
      </c>
      <c r="BH270" s="43">
        <f t="shared" si="136"/>
        <v>5.5579999999999997E-2</v>
      </c>
      <c r="BI270" s="21"/>
      <c r="BJ270" s="34">
        <v>0.01</v>
      </c>
      <c r="BK270" s="119">
        <f t="shared" si="137"/>
        <v>2.7789999999999999E-2</v>
      </c>
      <c r="BL270" s="20"/>
      <c r="BM270" s="36">
        <v>1.4</v>
      </c>
      <c r="BN270" s="119">
        <f t="shared" si="138"/>
        <v>3.8906000000000001</v>
      </c>
      <c r="BO270" s="18" t="s">
        <v>141</v>
      </c>
      <c r="BP270" s="183" t="s">
        <v>118</v>
      </c>
      <c r="BQ270" s="184"/>
      <c r="BR270" s="6"/>
    </row>
    <row r="271" spans="1:16384" ht="15" customHeight="1" x14ac:dyDescent="0.25">
      <c r="A271" s="194">
        <f t="shared" si="112"/>
        <v>42993</v>
      </c>
      <c r="B271" s="182">
        <v>2578</v>
      </c>
      <c r="C271" s="44">
        <v>25.07</v>
      </c>
      <c r="D271" s="59">
        <v>7.68</v>
      </c>
      <c r="E271" s="14">
        <v>1</v>
      </c>
      <c r="F271" s="15">
        <v>872</v>
      </c>
      <c r="G271" s="22">
        <f t="shared" si="115"/>
        <v>872</v>
      </c>
      <c r="H271" s="119">
        <f t="shared" si="116"/>
        <v>2248.0160000000001</v>
      </c>
      <c r="I271" s="14">
        <v>1</v>
      </c>
      <c r="J271" s="15">
        <v>819</v>
      </c>
      <c r="K271" s="15">
        <f t="shared" si="117"/>
        <v>819</v>
      </c>
      <c r="L271" s="125">
        <f t="shared" si="118"/>
        <v>2111.3820000000001</v>
      </c>
      <c r="M271" s="16">
        <v>244</v>
      </c>
      <c r="N271" s="119">
        <f t="shared" si="119"/>
        <v>629.03200000000004</v>
      </c>
      <c r="O271" s="29">
        <v>90.2</v>
      </c>
      <c r="P271" s="22">
        <v>98</v>
      </c>
      <c r="Q271" s="15">
        <v>84</v>
      </c>
      <c r="R271" s="15">
        <f t="shared" si="120"/>
        <v>92.857142857142819</v>
      </c>
      <c r="S271" s="119">
        <f t="shared" si="113"/>
        <v>239.38571428571419</v>
      </c>
      <c r="T271" s="14">
        <v>1</v>
      </c>
      <c r="U271" s="22">
        <v>2.4</v>
      </c>
      <c r="V271" s="22">
        <f t="shared" si="121"/>
        <v>2.4</v>
      </c>
      <c r="W271" s="119">
        <f t="shared" si="122"/>
        <v>6.1871999999999998</v>
      </c>
      <c r="X271" s="162" t="s">
        <v>62</v>
      </c>
      <c r="Y271" s="22">
        <v>2</v>
      </c>
      <c r="Z271" s="119">
        <f t="shared" si="141"/>
        <v>5.1559999999999997</v>
      </c>
      <c r="AA271" s="160">
        <v>16</v>
      </c>
      <c r="AB271" s="164">
        <f t="shared" si="140"/>
        <v>41.247999999999998</v>
      </c>
      <c r="AC271" s="29">
        <v>1.47</v>
      </c>
      <c r="AD271" s="147">
        <f t="shared" si="142"/>
        <v>3.78966</v>
      </c>
      <c r="AE271" s="29">
        <v>0.1</v>
      </c>
      <c r="AF271" s="119">
        <f t="shared" si="143"/>
        <v>0.25780000000000003</v>
      </c>
      <c r="AG271" s="31">
        <v>0.2</v>
      </c>
      <c r="AH271" s="119">
        <f t="shared" si="144"/>
        <v>0.51560000000000006</v>
      </c>
      <c r="AI271" s="294">
        <v>16.3</v>
      </c>
      <c r="AJ271" s="22">
        <f t="shared" si="128"/>
        <v>42.0214</v>
      </c>
      <c r="AK271" s="16"/>
      <c r="AL271" s="22">
        <v>2.25</v>
      </c>
      <c r="AM271" s="22">
        <f t="shared" si="129"/>
        <v>5.8005000000000004</v>
      </c>
      <c r="AN271" s="20"/>
      <c r="AO271" s="22">
        <v>0.39</v>
      </c>
      <c r="AP271" s="22">
        <f t="shared" si="130"/>
        <v>1.00542</v>
      </c>
      <c r="AQ271" s="33"/>
      <c r="AR271" s="22">
        <v>7.0000000000000001E-3</v>
      </c>
      <c r="AS271" s="22">
        <f t="shared" si="145"/>
        <v>1.8046E-2</v>
      </c>
      <c r="AT271" s="21" t="s">
        <v>62</v>
      </c>
      <c r="AU271" s="264">
        <v>0.01</v>
      </c>
      <c r="AV271" s="259">
        <f t="shared" si="132"/>
        <v>2.5780000000000001E-2</v>
      </c>
      <c r="AW271" s="21"/>
      <c r="AX271" s="267">
        <v>1.2E-2</v>
      </c>
      <c r="AY271" s="262">
        <f t="shared" si="133"/>
        <v>3.0935999999999998E-2</v>
      </c>
      <c r="AZ271" s="20"/>
      <c r="BA271" s="317">
        <v>1.8</v>
      </c>
      <c r="BB271" s="262">
        <f t="shared" si="134"/>
        <v>4.6404000000000005</v>
      </c>
      <c r="BC271" s="20"/>
      <c r="BD271" s="36">
        <v>0.18</v>
      </c>
      <c r="BE271" s="119">
        <f t="shared" si="135"/>
        <v>0.46403999999999995</v>
      </c>
      <c r="BF271" s="20"/>
      <c r="BG271" s="32">
        <v>0.01</v>
      </c>
      <c r="BH271" s="43">
        <f t="shared" si="136"/>
        <v>2.5780000000000001E-2</v>
      </c>
      <c r="BI271" s="21" t="s">
        <v>62</v>
      </c>
      <c r="BJ271" s="34">
        <v>0.01</v>
      </c>
      <c r="BK271" s="119">
        <f t="shared" si="137"/>
        <v>2.5780000000000001E-2</v>
      </c>
      <c r="BL271" s="20"/>
      <c r="BM271" s="36">
        <v>0.76</v>
      </c>
      <c r="BN271" s="119">
        <f t="shared" si="138"/>
        <v>1.9592799999999999</v>
      </c>
      <c r="BO271" s="18" t="s">
        <v>141</v>
      </c>
      <c r="BP271" s="183" t="s">
        <v>118</v>
      </c>
      <c r="BQ271" s="184"/>
      <c r="BR271" s="6"/>
    </row>
    <row r="272" spans="1:16384" ht="15" customHeight="1" x14ac:dyDescent="0.25">
      <c r="A272" s="194">
        <f t="shared" ref="A272:A335" si="148">A271+1</f>
        <v>42994</v>
      </c>
      <c r="B272" s="182">
        <v>1915</v>
      </c>
      <c r="C272" s="44">
        <v>25.16</v>
      </c>
      <c r="D272" s="59">
        <v>8.2799999999999994</v>
      </c>
      <c r="E272" s="14">
        <v>1</v>
      </c>
      <c r="F272" s="15">
        <v>470</v>
      </c>
      <c r="G272" s="22">
        <f t="shared" si="115"/>
        <v>470</v>
      </c>
      <c r="H272" s="119">
        <f t="shared" si="116"/>
        <v>900.05</v>
      </c>
      <c r="I272" s="14">
        <v>1</v>
      </c>
      <c r="J272" s="15">
        <v>370</v>
      </c>
      <c r="K272" s="15">
        <f t="shared" si="117"/>
        <v>370</v>
      </c>
      <c r="L272" s="125">
        <f t="shared" si="118"/>
        <v>708.55</v>
      </c>
      <c r="M272" s="16">
        <v>112</v>
      </c>
      <c r="N272" s="119">
        <f t="shared" si="119"/>
        <v>214.48</v>
      </c>
      <c r="O272" s="29">
        <v>89.4</v>
      </c>
      <c r="P272" s="22">
        <v>98.1</v>
      </c>
      <c r="Q272" s="15">
        <v>90</v>
      </c>
      <c r="R272" s="15">
        <f t="shared" si="120"/>
        <v>96.666666666666544</v>
      </c>
      <c r="S272" s="119">
        <f t="shared" ref="S272:S335" si="149">IF(B272=0,0,R272*B272/1000)</f>
        <v>185.11666666666642</v>
      </c>
      <c r="T272" s="14">
        <v>1</v>
      </c>
      <c r="U272" s="22">
        <v>2.2000000000000002</v>
      </c>
      <c r="V272" s="22">
        <f t="shared" si="121"/>
        <v>2.2000000000000002</v>
      </c>
      <c r="W272" s="119">
        <f t="shared" si="122"/>
        <v>4.2130000000000001</v>
      </c>
      <c r="X272" s="162"/>
      <c r="Y272" s="22">
        <v>1.9</v>
      </c>
      <c r="Z272" s="119">
        <f t="shared" si="141"/>
        <v>3.6385000000000001</v>
      </c>
      <c r="AA272" s="160">
        <v>12</v>
      </c>
      <c r="AB272" s="164">
        <f t="shared" ref="AB272:AB335" si="150">IF(B272=0,0,AA272*B272/1000)</f>
        <v>22.98</v>
      </c>
      <c r="AC272" s="29">
        <v>0.71</v>
      </c>
      <c r="AD272" s="147">
        <f t="shared" si="142"/>
        <v>1.3596499999999998</v>
      </c>
      <c r="AE272" s="29">
        <v>0.1</v>
      </c>
      <c r="AF272" s="119">
        <f t="shared" si="143"/>
        <v>0.1915</v>
      </c>
      <c r="AG272" s="31">
        <v>0.2</v>
      </c>
      <c r="AH272" s="119">
        <f t="shared" si="144"/>
        <v>0.38300000000000001</v>
      </c>
      <c r="AI272" s="294">
        <v>12.3</v>
      </c>
      <c r="AJ272" s="22">
        <f t="shared" si="128"/>
        <v>23.554500000000001</v>
      </c>
      <c r="AK272" s="16"/>
      <c r="AL272" s="22">
        <v>1.94</v>
      </c>
      <c r="AM272" s="22">
        <f t="shared" si="129"/>
        <v>3.7151000000000001</v>
      </c>
      <c r="AN272" s="20"/>
      <c r="AO272" s="22">
        <v>0.59</v>
      </c>
      <c r="AP272" s="22">
        <f t="shared" si="130"/>
        <v>1.1298499999999998</v>
      </c>
      <c r="AQ272" s="33"/>
      <c r="AR272" s="22">
        <v>8.0000000000000002E-3</v>
      </c>
      <c r="AS272" s="22">
        <f t="shared" si="145"/>
        <v>1.532E-2</v>
      </c>
      <c r="AT272" s="21" t="s">
        <v>62</v>
      </c>
      <c r="AU272" s="264">
        <v>0.01</v>
      </c>
      <c r="AV272" s="260">
        <f t="shared" si="132"/>
        <v>1.9150000000000004E-2</v>
      </c>
      <c r="AW272" s="21"/>
      <c r="AX272" s="267">
        <v>0.01</v>
      </c>
      <c r="AY272" s="263">
        <f t="shared" si="133"/>
        <v>1.9150000000000004E-2</v>
      </c>
      <c r="AZ272" s="20"/>
      <c r="BA272" s="317">
        <v>1.4</v>
      </c>
      <c r="BB272" s="263">
        <f t="shared" si="134"/>
        <v>2.681</v>
      </c>
      <c r="BC272" s="20"/>
      <c r="BD272" s="37">
        <v>0.13</v>
      </c>
      <c r="BE272" s="119">
        <f t="shared" si="135"/>
        <v>0.24895</v>
      </c>
      <c r="BF272" s="20"/>
      <c r="BG272" s="32">
        <v>0.02</v>
      </c>
      <c r="BH272" s="43">
        <f t="shared" si="136"/>
        <v>3.8300000000000008E-2</v>
      </c>
      <c r="BI272" s="21" t="s">
        <v>62</v>
      </c>
      <c r="BJ272" s="34">
        <v>0.01</v>
      </c>
      <c r="BK272" s="119">
        <f t="shared" si="137"/>
        <v>1.9150000000000004E-2</v>
      </c>
      <c r="BL272" s="20"/>
      <c r="BM272" s="36">
        <v>1.1000000000000001</v>
      </c>
      <c r="BN272" s="119">
        <f t="shared" si="138"/>
        <v>2.1065</v>
      </c>
      <c r="BO272" s="18" t="s">
        <v>141</v>
      </c>
      <c r="BP272" s="183" t="s">
        <v>118</v>
      </c>
      <c r="BQ272" s="184"/>
      <c r="BR272" s="6"/>
    </row>
    <row r="273" spans="1:71" ht="15" customHeight="1" x14ac:dyDescent="0.25">
      <c r="A273" s="194">
        <f t="shared" si="148"/>
        <v>42995</v>
      </c>
      <c r="B273" s="182">
        <v>1216</v>
      </c>
      <c r="C273" s="44">
        <v>20.73</v>
      </c>
      <c r="D273" s="59">
        <v>8.07</v>
      </c>
      <c r="E273" s="14">
        <v>1</v>
      </c>
      <c r="F273" s="15">
        <v>212</v>
      </c>
      <c r="G273" s="22">
        <f t="shared" ref="G273:G336" si="151">IF(F273=0,0,(F273*E273))</f>
        <v>212</v>
      </c>
      <c r="H273" s="119">
        <f t="shared" ref="H273:H336" si="152">IF(B273=0,0,(G273*B273/1000))</f>
        <v>257.79199999999997</v>
      </c>
      <c r="I273" s="14">
        <v>1</v>
      </c>
      <c r="J273" s="15">
        <v>130</v>
      </c>
      <c r="K273" s="15">
        <f t="shared" ref="K273:K336" si="153">IF(J273=0,0,(J273*I273))</f>
        <v>130</v>
      </c>
      <c r="L273" s="125">
        <f t="shared" ref="L273:L336" si="154">IF(B273=0,0,K273*B273/1000)</f>
        <v>158.08000000000001</v>
      </c>
      <c r="M273" s="16">
        <v>39</v>
      </c>
      <c r="N273" s="119">
        <f t="shared" ref="N273:N336" si="155">IF(B273=0,0,M273*B273/1000)</f>
        <v>47.423999999999999</v>
      </c>
      <c r="O273" s="29">
        <v>89.1</v>
      </c>
      <c r="P273" s="22">
        <v>95.5</v>
      </c>
      <c r="Q273" s="15">
        <v>83</v>
      </c>
      <c r="R273" s="15">
        <f t="shared" ref="R273:R336" si="156">IF(P273=0,0,(P273-O273)*1000/Q273)</f>
        <v>77.108433734939823</v>
      </c>
      <c r="S273" s="119">
        <f t="shared" si="149"/>
        <v>93.763855421686827</v>
      </c>
      <c r="T273" s="14">
        <v>1</v>
      </c>
      <c r="U273" s="22">
        <v>2</v>
      </c>
      <c r="V273" s="22">
        <f t="shared" ref="V273:V336" si="157">IF(U273=0,0,(U273*T273))</f>
        <v>2</v>
      </c>
      <c r="W273" s="119">
        <f t="shared" ref="W273:W336" si="158">IF(B273=0,0,V273*B273/1000)</f>
        <v>2.4319999999999999</v>
      </c>
      <c r="X273" s="162"/>
      <c r="Y273" s="22">
        <v>0.3</v>
      </c>
      <c r="Z273" s="119">
        <f t="shared" ref="Z273:Z336" si="159">IF(B273=0,0,Y273*B273/1000)</f>
        <v>0.36480000000000001</v>
      </c>
      <c r="AA273" s="160">
        <v>8.1999999999999993</v>
      </c>
      <c r="AB273" s="164">
        <f t="shared" si="150"/>
        <v>9.9711999999999996</v>
      </c>
      <c r="AC273" s="29">
        <v>2.61</v>
      </c>
      <c r="AD273" s="147">
        <f t="shared" ref="AD273:AD336" si="160">IF(B273=0,0,AC273*B273/1000)</f>
        <v>3.1737599999999997</v>
      </c>
      <c r="AE273" s="29">
        <v>0.4</v>
      </c>
      <c r="AF273" s="119">
        <f t="shared" ref="AF273:AF336" si="161">IF(B273=0,0,AE273*B273/1000)</f>
        <v>0.48640000000000005</v>
      </c>
      <c r="AG273" s="31">
        <v>1.92</v>
      </c>
      <c r="AH273" s="119">
        <f t="shared" ref="AH273:AH336" si="162">IF(B273=0,0,AG273*B273/1000)</f>
        <v>2.3347199999999999</v>
      </c>
      <c r="AI273" s="294">
        <v>10.32</v>
      </c>
      <c r="AJ273" s="22">
        <f t="shared" ref="AJ273:AJ336" si="163">IF(B273=0,0,AI273*B273/1000)</f>
        <v>12.54912</v>
      </c>
      <c r="AK273" s="16"/>
      <c r="AL273" s="22">
        <v>1.8</v>
      </c>
      <c r="AM273" s="22">
        <f t="shared" ref="AM273:AM336" si="164">IF(B273=0,0,AL273*B273/1000)</f>
        <v>2.1888000000000001</v>
      </c>
      <c r="AN273" s="20"/>
      <c r="AO273" s="22">
        <v>0.38</v>
      </c>
      <c r="AP273" s="22">
        <f t="shared" ref="AP273:AP336" si="165">IF(B273=0,0,AO273*B273/1000)</f>
        <v>0.46207999999999999</v>
      </c>
      <c r="AQ273" s="33"/>
      <c r="AR273" s="22">
        <v>8.0000000000000002E-3</v>
      </c>
      <c r="AS273" s="22">
        <f t="shared" ref="AS273:AS336" si="166">IF(B273=0,0,AR273*B273/1000)</f>
        <v>9.7280000000000005E-3</v>
      </c>
      <c r="AT273" s="21" t="s">
        <v>62</v>
      </c>
      <c r="AU273" s="264">
        <v>0.01</v>
      </c>
      <c r="AV273" s="259">
        <f t="shared" ref="AV273:AV336" si="167">IF(B273=0,0,AU273*B273/1000)</f>
        <v>1.2160000000000001E-2</v>
      </c>
      <c r="AW273" s="21"/>
      <c r="AX273" s="267">
        <v>0.01</v>
      </c>
      <c r="AY273" s="262">
        <f t="shared" ref="AY273:AY336" si="168">IF(B273=0,0,AX273*B273/1000)</f>
        <v>1.2160000000000001E-2</v>
      </c>
      <c r="AZ273" s="20"/>
      <c r="BA273" s="317">
        <v>1.8</v>
      </c>
      <c r="BB273" s="262">
        <f t="shared" ref="BB273:BB336" si="169">IF(B273=0,0,BA273*B273/1000)</f>
        <v>2.1888000000000001</v>
      </c>
      <c r="BC273" s="20"/>
      <c r="BD273" s="36">
        <v>0.09</v>
      </c>
      <c r="BE273" s="119">
        <f t="shared" ref="BE273:BE336" si="170">IF(B273=0,0,BD273*B273/1000)</f>
        <v>0.10944</v>
      </c>
      <c r="BF273" s="20" t="s">
        <v>62</v>
      </c>
      <c r="BG273" s="32">
        <v>0.01</v>
      </c>
      <c r="BH273" s="43">
        <f t="shared" ref="BH273:BH336" si="171">IF(B273=0,0,BG273*B273/1000)</f>
        <v>1.2160000000000001E-2</v>
      </c>
      <c r="BI273" s="21"/>
      <c r="BJ273" s="34">
        <v>0.01</v>
      </c>
      <c r="BK273" s="119">
        <f t="shared" ref="BK273:BK336" si="172">IF(B273=0,0,BJ273*B273/1000)</f>
        <v>1.2160000000000001E-2</v>
      </c>
      <c r="BL273" s="20"/>
      <c r="BM273" s="36">
        <v>0.91</v>
      </c>
      <c r="BN273" s="119">
        <f t="shared" ref="BN273:BN336" si="173">IF(B273=0,0,BM273*B273/1000)</f>
        <v>1.10656</v>
      </c>
      <c r="BO273" s="18" t="s">
        <v>141</v>
      </c>
      <c r="BP273" s="183" t="s">
        <v>118</v>
      </c>
      <c r="BQ273" s="184"/>
      <c r="BR273" s="6"/>
    </row>
    <row r="274" spans="1:71" ht="15" customHeight="1" x14ac:dyDescent="0.25">
      <c r="A274" s="194">
        <f t="shared" si="148"/>
        <v>42996</v>
      </c>
      <c r="B274" s="182">
        <v>2603</v>
      </c>
      <c r="C274" s="44">
        <v>21.96</v>
      </c>
      <c r="D274" s="59">
        <v>8.4</v>
      </c>
      <c r="E274" s="14">
        <v>1</v>
      </c>
      <c r="F274" s="15">
        <v>578</v>
      </c>
      <c r="G274" s="22">
        <f t="shared" si="151"/>
        <v>578</v>
      </c>
      <c r="H274" s="119">
        <f t="shared" si="152"/>
        <v>1504.5340000000001</v>
      </c>
      <c r="I274" s="14">
        <v>1</v>
      </c>
      <c r="J274" s="15">
        <v>489</v>
      </c>
      <c r="K274" s="15">
        <f t="shared" si="153"/>
        <v>489</v>
      </c>
      <c r="L274" s="125">
        <f t="shared" si="154"/>
        <v>1272.867</v>
      </c>
      <c r="M274" s="16">
        <v>195</v>
      </c>
      <c r="N274" s="119">
        <f t="shared" si="155"/>
        <v>507.58499999999998</v>
      </c>
      <c r="O274" s="29">
        <v>90.5</v>
      </c>
      <c r="P274" s="22">
        <v>98.6</v>
      </c>
      <c r="Q274" s="15">
        <v>93</v>
      </c>
      <c r="R274" s="15">
        <f t="shared" si="156"/>
        <v>87.096774193548328</v>
      </c>
      <c r="S274" s="119">
        <f t="shared" si="149"/>
        <v>226.71290322580631</v>
      </c>
      <c r="T274" s="14">
        <v>1</v>
      </c>
      <c r="U274" s="22">
        <v>2.4</v>
      </c>
      <c r="V274" s="22">
        <f t="shared" si="157"/>
        <v>2.4</v>
      </c>
      <c r="W274" s="119">
        <f t="shared" si="158"/>
        <v>6.2471999999999994</v>
      </c>
      <c r="X274" s="162"/>
      <c r="Y274" s="22">
        <v>1.2</v>
      </c>
      <c r="Z274" s="119">
        <f t="shared" si="159"/>
        <v>3.1235999999999997</v>
      </c>
      <c r="AA274" s="160">
        <v>19</v>
      </c>
      <c r="AB274" s="164">
        <f t="shared" si="150"/>
        <v>49.457000000000001</v>
      </c>
      <c r="AC274" s="29">
        <v>13.02</v>
      </c>
      <c r="AD274" s="147">
        <f t="shared" si="160"/>
        <v>33.891059999999996</v>
      </c>
      <c r="AE274" s="29">
        <v>0.1</v>
      </c>
      <c r="AF274" s="119">
        <f t="shared" si="161"/>
        <v>0.26030000000000003</v>
      </c>
      <c r="AG274" s="31">
        <v>0.2</v>
      </c>
      <c r="AH274" s="119">
        <f t="shared" si="162"/>
        <v>0.52060000000000006</v>
      </c>
      <c r="AI274" s="294">
        <v>22.3</v>
      </c>
      <c r="AJ274" s="22">
        <f t="shared" si="163"/>
        <v>58.046900000000001</v>
      </c>
      <c r="AK274" s="16"/>
      <c r="AL274" s="22">
        <v>0.94</v>
      </c>
      <c r="AM274" s="22">
        <f t="shared" si="164"/>
        <v>2.4468199999999998</v>
      </c>
      <c r="AN274" s="20"/>
      <c r="AO274" s="22">
        <v>0.45</v>
      </c>
      <c r="AP274" s="22">
        <f t="shared" si="165"/>
        <v>1.1713500000000001</v>
      </c>
      <c r="AQ274" s="33"/>
      <c r="AR274" s="22">
        <v>7.0000000000000001E-3</v>
      </c>
      <c r="AS274" s="22">
        <f t="shared" si="166"/>
        <v>1.8221000000000001E-2</v>
      </c>
      <c r="AT274" s="21" t="s">
        <v>62</v>
      </c>
      <c r="AU274" s="264">
        <v>0.01</v>
      </c>
      <c r="AV274" s="260">
        <f t="shared" si="167"/>
        <v>2.6030000000000001E-2</v>
      </c>
      <c r="AW274" s="21"/>
      <c r="AX274" s="267">
        <v>2.5000000000000001E-2</v>
      </c>
      <c r="AY274" s="263">
        <f t="shared" si="168"/>
        <v>6.5075000000000008E-2</v>
      </c>
      <c r="AZ274" s="20"/>
      <c r="BA274" s="317">
        <v>1.5</v>
      </c>
      <c r="BB274" s="263">
        <f t="shared" si="169"/>
        <v>3.9045000000000001</v>
      </c>
      <c r="BC274" s="20"/>
      <c r="BD274" s="37">
        <v>0.15</v>
      </c>
      <c r="BE274" s="119">
        <f t="shared" si="170"/>
        <v>0.39044999999999996</v>
      </c>
      <c r="BF274" s="20"/>
      <c r="BG274" s="32">
        <v>0.01</v>
      </c>
      <c r="BH274" s="43">
        <f t="shared" si="171"/>
        <v>2.6030000000000001E-2</v>
      </c>
      <c r="BI274" s="21" t="s">
        <v>62</v>
      </c>
      <c r="BJ274" s="34">
        <v>0.01</v>
      </c>
      <c r="BK274" s="119">
        <f t="shared" si="172"/>
        <v>2.6030000000000001E-2</v>
      </c>
      <c r="BL274" s="20"/>
      <c r="BM274" s="36">
        <v>0.82</v>
      </c>
      <c r="BN274" s="119">
        <f t="shared" si="173"/>
        <v>2.1344600000000002</v>
      </c>
      <c r="BO274" s="18" t="s">
        <v>141</v>
      </c>
      <c r="BP274" s="183" t="s">
        <v>118</v>
      </c>
      <c r="BQ274" s="184"/>
      <c r="BR274" s="6"/>
    </row>
    <row r="275" spans="1:71" ht="15" customHeight="1" x14ac:dyDescent="0.25">
      <c r="A275" s="194">
        <f t="shared" si="148"/>
        <v>42997</v>
      </c>
      <c r="B275" s="182">
        <v>2743</v>
      </c>
      <c r="C275" s="44">
        <v>23.77</v>
      </c>
      <c r="D275" s="59">
        <v>7.9</v>
      </c>
      <c r="E275" s="14">
        <v>1</v>
      </c>
      <c r="F275" s="15">
        <v>813</v>
      </c>
      <c r="G275" s="22">
        <f t="shared" si="151"/>
        <v>813</v>
      </c>
      <c r="H275" s="119">
        <f t="shared" si="152"/>
        <v>2230.0590000000002</v>
      </c>
      <c r="I275" s="14">
        <v>1</v>
      </c>
      <c r="J275" s="15">
        <v>700</v>
      </c>
      <c r="K275" s="15">
        <f t="shared" si="153"/>
        <v>700</v>
      </c>
      <c r="L275" s="125">
        <f t="shared" si="154"/>
        <v>1920.1</v>
      </c>
      <c r="M275" s="16">
        <v>240</v>
      </c>
      <c r="N275" s="119">
        <f t="shared" si="155"/>
        <v>658.32</v>
      </c>
      <c r="O275" s="29">
        <v>88.4</v>
      </c>
      <c r="P275" s="22">
        <v>100.6</v>
      </c>
      <c r="Q275" s="15">
        <v>99</v>
      </c>
      <c r="R275" s="15">
        <f t="shared" si="156"/>
        <v>123.23232323232313</v>
      </c>
      <c r="S275" s="119">
        <f t="shared" si="149"/>
        <v>338.02626262626234</v>
      </c>
      <c r="T275" s="14">
        <v>1</v>
      </c>
      <c r="U275" s="22">
        <v>2.6</v>
      </c>
      <c r="V275" s="22">
        <f t="shared" si="157"/>
        <v>2.6</v>
      </c>
      <c r="W275" s="119">
        <f t="shared" si="158"/>
        <v>7.1318000000000001</v>
      </c>
      <c r="X275" s="162"/>
      <c r="Y275" s="22">
        <v>1.7</v>
      </c>
      <c r="Z275" s="119">
        <f t="shared" si="159"/>
        <v>4.6630999999999991</v>
      </c>
      <c r="AA275" s="160">
        <v>23.5</v>
      </c>
      <c r="AB275" s="164">
        <f t="shared" si="150"/>
        <v>64.460499999999996</v>
      </c>
      <c r="AC275" s="29">
        <v>13.03</v>
      </c>
      <c r="AD275" s="147">
        <f t="shared" si="160"/>
        <v>35.741289999999999</v>
      </c>
      <c r="AE275" s="29">
        <v>0.1</v>
      </c>
      <c r="AF275" s="119">
        <f t="shared" si="161"/>
        <v>0.27429999999999999</v>
      </c>
      <c r="AG275" s="31">
        <v>0.2</v>
      </c>
      <c r="AH275" s="119">
        <f t="shared" si="162"/>
        <v>0.54859999999999998</v>
      </c>
      <c r="AI275" s="294">
        <v>26.7</v>
      </c>
      <c r="AJ275" s="22">
        <f t="shared" si="163"/>
        <v>73.238099999999989</v>
      </c>
      <c r="AK275" s="16"/>
      <c r="AL275" s="22">
        <v>0.91</v>
      </c>
      <c r="AM275" s="22">
        <f t="shared" si="164"/>
        <v>2.49613</v>
      </c>
      <c r="AN275" s="20"/>
      <c r="AO275" s="22">
        <v>0.41</v>
      </c>
      <c r="AP275" s="22">
        <f t="shared" si="165"/>
        <v>1.1246299999999998</v>
      </c>
      <c r="AQ275" s="33"/>
      <c r="AR275" s="22">
        <v>8.9999999999999993E-3</v>
      </c>
      <c r="AS275" s="22">
        <f t="shared" si="166"/>
        <v>2.4686999999999997E-2</v>
      </c>
      <c r="AT275" s="21" t="s">
        <v>62</v>
      </c>
      <c r="AU275" s="264">
        <v>0.01</v>
      </c>
      <c r="AV275" s="259">
        <f t="shared" si="167"/>
        <v>2.743E-2</v>
      </c>
      <c r="AW275" s="21"/>
      <c r="AX275" s="267">
        <v>0.03</v>
      </c>
      <c r="AY275" s="262">
        <f t="shared" si="168"/>
        <v>8.2289999999999988E-2</v>
      </c>
      <c r="AZ275" s="20"/>
      <c r="BA275" s="317">
        <v>3.5</v>
      </c>
      <c r="BB275" s="262">
        <f t="shared" si="169"/>
        <v>9.6005000000000003</v>
      </c>
      <c r="BC275" s="20"/>
      <c r="BD275" s="36">
        <v>0.23</v>
      </c>
      <c r="BE275" s="119">
        <f t="shared" si="170"/>
        <v>0.63088999999999995</v>
      </c>
      <c r="BF275" s="20"/>
      <c r="BG275" s="32">
        <v>0.02</v>
      </c>
      <c r="BH275" s="43">
        <f t="shared" si="171"/>
        <v>5.4859999999999999E-2</v>
      </c>
      <c r="BI275" s="21" t="s">
        <v>62</v>
      </c>
      <c r="BJ275" s="34">
        <v>0.01</v>
      </c>
      <c r="BK275" s="119">
        <f t="shared" si="172"/>
        <v>2.743E-2</v>
      </c>
      <c r="BL275" s="20"/>
      <c r="BM275" s="36">
        <v>0.77</v>
      </c>
      <c r="BN275" s="119">
        <f t="shared" si="173"/>
        <v>2.1121099999999999</v>
      </c>
      <c r="BO275" s="18" t="s">
        <v>141</v>
      </c>
      <c r="BP275" s="183" t="s">
        <v>118</v>
      </c>
      <c r="BQ275" s="184"/>
      <c r="BR275" s="6"/>
    </row>
    <row r="276" spans="1:71" ht="15" customHeight="1" x14ac:dyDescent="0.25">
      <c r="A276" s="194">
        <f t="shared" si="148"/>
        <v>42998</v>
      </c>
      <c r="B276" s="182">
        <v>2548</v>
      </c>
      <c r="C276" s="44">
        <v>24</v>
      </c>
      <c r="D276" s="59">
        <v>8.49</v>
      </c>
      <c r="E276" s="14">
        <v>1</v>
      </c>
      <c r="F276" s="15">
        <v>782</v>
      </c>
      <c r="G276" s="22">
        <f t="shared" si="151"/>
        <v>782</v>
      </c>
      <c r="H276" s="119">
        <f t="shared" si="152"/>
        <v>1992.5360000000001</v>
      </c>
      <c r="I276" s="14">
        <v>1</v>
      </c>
      <c r="J276" s="15">
        <v>734</v>
      </c>
      <c r="K276" s="15">
        <f t="shared" si="153"/>
        <v>734</v>
      </c>
      <c r="L276" s="125">
        <f t="shared" si="154"/>
        <v>1870.232</v>
      </c>
      <c r="M276" s="16">
        <v>214</v>
      </c>
      <c r="N276" s="119">
        <f t="shared" si="155"/>
        <v>545.27200000000005</v>
      </c>
      <c r="O276" s="29">
        <v>88.7</v>
      </c>
      <c r="P276" s="22">
        <v>102.5</v>
      </c>
      <c r="Q276" s="15">
        <v>100</v>
      </c>
      <c r="R276" s="15">
        <f t="shared" si="156"/>
        <v>137.99999999999997</v>
      </c>
      <c r="S276" s="119">
        <f t="shared" si="149"/>
        <v>351.62399999999997</v>
      </c>
      <c r="T276" s="14">
        <v>1</v>
      </c>
      <c r="U276" s="22">
        <v>2.7</v>
      </c>
      <c r="V276" s="22">
        <f t="shared" si="157"/>
        <v>2.7</v>
      </c>
      <c r="W276" s="119">
        <f t="shared" si="158"/>
        <v>6.8795999999999999</v>
      </c>
      <c r="X276" s="162"/>
      <c r="Y276" s="22">
        <v>2</v>
      </c>
      <c r="Z276" s="119">
        <f t="shared" si="159"/>
        <v>5.0960000000000001</v>
      </c>
      <c r="AA276" s="160">
        <v>24.4</v>
      </c>
      <c r="AB276" s="164">
        <f t="shared" si="150"/>
        <v>62.171199999999999</v>
      </c>
      <c r="AC276" s="29">
        <v>14.55</v>
      </c>
      <c r="AD276" s="147">
        <f t="shared" si="160"/>
        <v>37.073399999999999</v>
      </c>
      <c r="AE276" s="29">
        <v>0.1</v>
      </c>
      <c r="AF276" s="119">
        <f t="shared" si="161"/>
        <v>0.25480000000000003</v>
      </c>
      <c r="AG276" s="31">
        <v>0.2</v>
      </c>
      <c r="AH276" s="119">
        <f t="shared" si="162"/>
        <v>0.50960000000000005</v>
      </c>
      <c r="AI276" s="294">
        <v>27.3</v>
      </c>
      <c r="AJ276" s="22">
        <f t="shared" si="163"/>
        <v>69.560400000000016</v>
      </c>
      <c r="AK276" s="16"/>
      <c r="AL276" s="22">
        <v>0.45</v>
      </c>
      <c r="AM276" s="22">
        <f t="shared" si="164"/>
        <v>1.1466000000000001</v>
      </c>
      <c r="AN276" s="20"/>
      <c r="AO276" s="22">
        <v>0.41</v>
      </c>
      <c r="AP276" s="22">
        <f t="shared" si="165"/>
        <v>1.0446799999999998</v>
      </c>
      <c r="AQ276" s="33"/>
      <c r="AR276" s="22">
        <v>6.0000000000000001E-3</v>
      </c>
      <c r="AS276" s="22">
        <f t="shared" si="166"/>
        <v>1.5288E-2</v>
      </c>
      <c r="AT276" s="21" t="s">
        <v>62</v>
      </c>
      <c r="AU276" s="264">
        <v>0.01</v>
      </c>
      <c r="AV276" s="260">
        <f t="shared" si="167"/>
        <v>2.5479999999999999E-2</v>
      </c>
      <c r="AW276" s="21"/>
      <c r="AX276" s="267">
        <v>2.5999999999999999E-2</v>
      </c>
      <c r="AY276" s="263">
        <f t="shared" si="168"/>
        <v>6.6247999999999987E-2</v>
      </c>
      <c r="AZ276" s="20"/>
      <c r="BA276" s="317">
        <v>1.8</v>
      </c>
      <c r="BB276" s="263">
        <f t="shared" si="169"/>
        <v>4.5864000000000003</v>
      </c>
      <c r="BC276" s="20"/>
      <c r="BD276" s="37">
        <v>0.17</v>
      </c>
      <c r="BE276" s="119">
        <f t="shared" si="170"/>
        <v>0.43316000000000004</v>
      </c>
      <c r="BF276" s="20"/>
      <c r="BG276" s="32">
        <v>0.02</v>
      </c>
      <c r="BH276" s="43">
        <f t="shared" si="171"/>
        <v>5.0959999999999998E-2</v>
      </c>
      <c r="BI276" s="21" t="s">
        <v>62</v>
      </c>
      <c r="BJ276" s="34">
        <v>0.01</v>
      </c>
      <c r="BK276" s="119">
        <f t="shared" si="172"/>
        <v>2.5479999999999999E-2</v>
      </c>
      <c r="BL276" s="20"/>
      <c r="BM276" s="36">
        <v>0.7</v>
      </c>
      <c r="BN276" s="119">
        <f t="shared" si="173"/>
        <v>1.7835999999999999</v>
      </c>
      <c r="BO276" s="18" t="s">
        <v>141</v>
      </c>
      <c r="BP276" s="183" t="s">
        <v>118</v>
      </c>
      <c r="BQ276" s="184"/>
      <c r="BR276" s="6"/>
    </row>
    <row r="277" spans="1:71" ht="15" customHeight="1" x14ac:dyDescent="0.25">
      <c r="A277" s="194">
        <f t="shared" si="148"/>
        <v>42999</v>
      </c>
      <c r="B277" s="182">
        <v>2111</v>
      </c>
      <c r="C277" s="44">
        <v>23.58</v>
      </c>
      <c r="D277" s="59">
        <v>7.76</v>
      </c>
      <c r="E277" s="14">
        <v>2</v>
      </c>
      <c r="F277" s="15">
        <v>504</v>
      </c>
      <c r="G277" s="22">
        <f t="shared" si="151"/>
        <v>1008</v>
      </c>
      <c r="H277" s="119">
        <f t="shared" si="152"/>
        <v>2127.8879999999999</v>
      </c>
      <c r="I277" s="14">
        <v>1</v>
      </c>
      <c r="J277" s="15">
        <v>938</v>
      </c>
      <c r="K277" s="15">
        <f t="shared" si="153"/>
        <v>938</v>
      </c>
      <c r="L277" s="125">
        <f t="shared" si="154"/>
        <v>1980.1179999999999</v>
      </c>
      <c r="M277" s="16">
        <v>264</v>
      </c>
      <c r="N277" s="119">
        <f t="shared" si="155"/>
        <v>557.30399999999997</v>
      </c>
      <c r="O277" s="29">
        <v>95.5</v>
      </c>
      <c r="P277" s="22">
        <v>110.4</v>
      </c>
      <c r="Q277" s="15">
        <v>100</v>
      </c>
      <c r="R277" s="15">
        <f t="shared" si="156"/>
        <v>149.00000000000006</v>
      </c>
      <c r="S277" s="119">
        <f t="shared" si="149"/>
        <v>314.5390000000001</v>
      </c>
      <c r="T277" s="14">
        <v>1</v>
      </c>
      <c r="U277" s="22">
        <v>2.4</v>
      </c>
      <c r="V277" s="22">
        <f t="shared" si="157"/>
        <v>2.4</v>
      </c>
      <c r="W277" s="119">
        <f t="shared" si="158"/>
        <v>5.0663999999999998</v>
      </c>
      <c r="X277" s="162" t="s">
        <v>62</v>
      </c>
      <c r="Y277" s="22">
        <v>2</v>
      </c>
      <c r="Z277" s="119">
        <f t="shared" si="159"/>
        <v>4.2220000000000004</v>
      </c>
      <c r="AA277" s="160">
        <v>27.7</v>
      </c>
      <c r="AB277" s="164">
        <f t="shared" si="150"/>
        <v>58.474699999999999</v>
      </c>
      <c r="AC277" s="29">
        <v>16.559999999999999</v>
      </c>
      <c r="AD277" s="147">
        <f t="shared" si="160"/>
        <v>34.958159999999999</v>
      </c>
      <c r="AE277" s="29">
        <v>0.1</v>
      </c>
      <c r="AF277" s="119">
        <f t="shared" si="161"/>
        <v>0.21110000000000001</v>
      </c>
      <c r="AG277" s="31">
        <v>0.2</v>
      </c>
      <c r="AH277" s="119">
        <f t="shared" si="162"/>
        <v>0.42220000000000002</v>
      </c>
      <c r="AI277" s="294">
        <v>29.91</v>
      </c>
      <c r="AJ277" s="22">
        <f t="shared" si="163"/>
        <v>63.140010000000004</v>
      </c>
      <c r="AK277" s="16"/>
      <c r="AL277" s="22">
        <v>1.05</v>
      </c>
      <c r="AM277" s="22">
        <f t="shared" si="164"/>
        <v>2.2165500000000002</v>
      </c>
      <c r="AN277" s="20"/>
      <c r="AO277" s="22">
        <v>0.3</v>
      </c>
      <c r="AP277" s="22">
        <f t="shared" si="165"/>
        <v>0.63329999999999997</v>
      </c>
      <c r="AQ277" s="33"/>
      <c r="AR277" s="22">
        <v>7.0000000000000001E-3</v>
      </c>
      <c r="AS277" s="22">
        <f t="shared" si="166"/>
        <v>1.4777E-2</v>
      </c>
      <c r="AT277" s="21" t="s">
        <v>62</v>
      </c>
      <c r="AU277" s="264">
        <v>0.01</v>
      </c>
      <c r="AV277" s="259">
        <f t="shared" si="167"/>
        <v>2.111E-2</v>
      </c>
      <c r="AW277" s="21"/>
      <c r="AX277" s="267">
        <v>2.3E-2</v>
      </c>
      <c r="AY277" s="262">
        <f t="shared" si="168"/>
        <v>4.8552999999999999E-2</v>
      </c>
      <c r="AZ277" s="20"/>
      <c r="BA277" s="317">
        <v>2.8</v>
      </c>
      <c r="BB277" s="262">
        <f t="shared" si="169"/>
        <v>5.9107999999999992</v>
      </c>
      <c r="BC277" s="20"/>
      <c r="BD277" s="36">
        <v>0.13</v>
      </c>
      <c r="BE277" s="119">
        <f t="shared" si="170"/>
        <v>0.27443000000000001</v>
      </c>
      <c r="BF277" s="20"/>
      <c r="BG277" s="32">
        <v>0.02</v>
      </c>
      <c r="BH277" s="43">
        <f t="shared" si="171"/>
        <v>4.2220000000000001E-2</v>
      </c>
      <c r="BI277" s="21" t="s">
        <v>62</v>
      </c>
      <c r="BJ277" s="34">
        <v>0.01</v>
      </c>
      <c r="BK277" s="119">
        <f t="shared" si="172"/>
        <v>2.111E-2</v>
      </c>
      <c r="BL277" s="20"/>
      <c r="BM277" s="36">
        <v>0.56000000000000005</v>
      </c>
      <c r="BN277" s="119">
        <f t="shared" si="173"/>
        <v>1.1821600000000001</v>
      </c>
      <c r="BO277" s="18" t="s">
        <v>141</v>
      </c>
      <c r="BP277" s="183" t="s">
        <v>118</v>
      </c>
      <c r="BQ277" s="184"/>
      <c r="BR277" s="6"/>
    </row>
    <row r="278" spans="1:71" ht="15" customHeight="1" x14ac:dyDescent="0.25">
      <c r="A278" s="194">
        <f t="shared" si="148"/>
        <v>43000</v>
      </c>
      <c r="B278" s="182">
        <v>2647</v>
      </c>
      <c r="C278" s="44">
        <v>24</v>
      </c>
      <c r="D278" s="59">
        <v>7.66</v>
      </c>
      <c r="E278" s="14">
        <v>1</v>
      </c>
      <c r="F278" s="15">
        <v>776</v>
      </c>
      <c r="G278" s="22">
        <f t="shared" si="151"/>
        <v>776</v>
      </c>
      <c r="H278" s="119">
        <f t="shared" si="152"/>
        <v>2054.0720000000001</v>
      </c>
      <c r="I278" s="14">
        <v>1</v>
      </c>
      <c r="J278" s="15">
        <v>655</v>
      </c>
      <c r="K278" s="15">
        <f t="shared" si="153"/>
        <v>655</v>
      </c>
      <c r="L278" s="125">
        <f t="shared" si="154"/>
        <v>1733.7850000000001</v>
      </c>
      <c r="M278" s="16">
        <v>227</v>
      </c>
      <c r="N278" s="119">
        <f t="shared" si="155"/>
        <v>600.86900000000003</v>
      </c>
      <c r="O278" s="29">
        <v>89.8</v>
      </c>
      <c r="P278" s="22">
        <v>100.9</v>
      </c>
      <c r="Q278" s="15">
        <v>100</v>
      </c>
      <c r="R278" s="15">
        <f t="shared" si="156"/>
        <v>111.00000000000009</v>
      </c>
      <c r="S278" s="119">
        <f t="shared" si="149"/>
        <v>293.81700000000023</v>
      </c>
      <c r="T278" s="14">
        <v>1</v>
      </c>
      <c r="U278" s="22">
        <v>2.2999999999999998</v>
      </c>
      <c r="V278" s="22">
        <f t="shared" si="157"/>
        <v>2.2999999999999998</v>
      </c>
      <c r="W278" s="119">
        <f t="shared" si="158"/>
        <v>6.0880999999999998</v>
      </c>
      <c r="X278" s="162"/>
      <c r="Y278" s="22">
        <v>2.2000000000000002</v>
      </c>
      <c r="Z278" s="119">
        <f t="shared" si="159"/>
        <v>5.8234000000000004</v>
      </c>
      <c r="AA278" s="160">
        <v>18.399999999999999</v>
      </c>
      <c r="AB278" s="164">
        <f t="shared" si="150"/>
        <v>48.704799999999999</v>
      </c>
      <c r="AC278" s="29">
        <v>7.92</v>
      </c>
      <c r="AD278" s="147">
        <f t="shared" si="160"/>
        <v>20.96424</v>
      </c>
      <c r="AE278" s="29">
        <v>0.1</v>
      </c>
      <c r="AF278" s="119">
        <f t="shared" si="161"/>
        <v>0.26469999999999999</v>
      </c>
      <c r="AG278" s="31">
        <v>0.2</v>
      </c>
      <c r="AH278" s="119">
        <f t="shared" si="162"/>
        <v>0.52939999999999998</v>
      </c>
      <c r="AI278" s="294">
        <v>21.59</v>
      </c>
      <c r="AJ278" s="22">
        <f t="shared" si="163"/>
        <v>57.14873</v>
      </c>
      <c r="AK278" s="16"/>
      <c r="AL278" s="22">
        <v>3.65</v>
      </c>
      <c r="AM278" s="22">
        <f t="shared" si="164"/>
        <v>9.6615500000000001</v>
      </c>
      <c r="AN278" s="20"/>
      <c r="AO278" s="22">
        <v>0.43</v>
      </c>
      <c r="AP278" s="22">
        <f t="shared" si="165"/>
        <v>1.1382099999999999</v>
      </c>
      <c r="AQ278" s="33"/>
      <c r="AR278" s="22">
        <v>7.0000000000000001E-3</v>
      </c>
      <c r="AS278" s="22">
        <f t="shared" si="166"/>
        <v>1.8529E-2</v>
      </c>
      <c r="AT278" s="21" t="s">
        <v>62</v>
      </c>
      <c r="AU278" s="264">
        <v>0.01</v>
      </c>
      <c r="AV278" s="260">
        <f t="shared" si="167"/>
        <v>2.647E-2</v>
      </c>
      <c r="AW278" s="21"/>
      <c r="AX278" s="267">
        <v>3.5999999999999997E-2</v>
      </c>
      <c r="AY278" s="263">
        <f t="shared" si="168"/>
        <v>9.5291999999999988E-2</v>
      </c>
      <c r="AZ278" s="20"/>
      <c r="BA278" s="317">
        <v>1.9</v>
      </c>
      <c r="BB278" s="263">
        <f t="shared" si="169"/>
        <v>5.0293000000000001</v>
      </c>
      <c r="BC278" s="20"/>
      <c r="BD278" s="37">
        <v>0.17</v>
      </c>
      <c r="BE278" s="119">
        <f t="shared" si="170"/>
        <v>0.44999</v>
      </c>
      <c r="BF278" s="20"/>
      <c r="BG278" s="32">
        <v>0.01</v>
      </c>
      <c r="BH278" s="43">
        <f t="shared" si="171"/>
        <v>2.647E-2</v>
      </c>
      <c r="BI278" s="21" t="s">
        <v>62</v>
      </c>
      <c r="BJ278" s="34">
        <v>0.01</v>
      </c>
      <c r="BK278" s="119">
        <f t="shared" si="172"/>
        <v>2.647E-2</v>
      </c>
      <c r="BL278" s="20"/>
      <c r="BM278" s="36">
        <v>0.82</v>
      </c>
      <c r="BN278" s="119">
        <f t="shared" si="173"/>
        <v>2.1705399999999999</v>
      </c>
      <c r="BO278" s="18" t="s">
        <v>141</v>
      </c>
      <c r="BP278" s="183" t="s">
        <v>118</v>
      </c>
      <c r="BQ278" s="184"/>
      <c r="BR278" s="6"/>
    </row>
    <row r="279" spans="1:71" ht="15" customHeight="1" x14ac:dyDescent="0.25">
      <c r="A279" s="194">
        <f t="shared" si="148"/>
        <v>43001</v>
      </c>
      <c r="B279" s="182">
        <v>1887</v>
      </c>
      <c r="C279" s="44">
        <v>24.46</v>
      </c>
      <c r="D279" s="59">
        <v>8.11</v>
      </c>
      <c r="E279" s="14">
        <v>1</v>
      </c>
      <c r="F279" s="15">
        <v>327</v>
      </c>
      <c r="G279" s="22">
        <f t="shared" si="151"/>
        <v>327</v>
      </c>
      <c r="H279" s="119">
        <f t="shared" si="152"/>
        <v>617.04899999999998</v>
      </c>
      <c r="I279" s="14">
        <v>1</v>
      </c>
      <c r="J279" s="15">
        <v>276</v>
      </c>
      <c r="K279" s="15">
        <f t="shared" si="153"/>
        <v>276</v>
      </c>
      <c r="L279" s="125">
        <f t="shared" si="154"/>
        <v>520.81200000000001</v>
      </c>
      <c r="M279" s="16">
        <v>104</v>
      </c>
      <c r="N279" s="119">
        <f t="shared" si="155"/>
        <v>196.24799999999999</v>
      </c>
      <c r="O279" s="29">
        <v>88.6</v>
      </c>
      <c r="P279" s="22">
        <v>94.5</v>
      </c>
      <c r="Q279" s="15">
        <v>102</v>
      </c>
      <c r="R279" s="15">
        <f t="shared" si="156"/>
        <v>57.843137254902011</v>
      </c>
      <c r="S279" s="119">
        <f t="shared" si="149"/>
        <v>109.15000000000011</v>
      </c>
      <c r="T279" s="14">
        <v>1</v>
      </c>
      <c r="U279" s="22">
        <v>1.4</v>
      </c>
      <c r="V279" s="22">
        <f t="shared" si="157"/>
        <v>1.4</v>
      </c>
      <c r="W279" s="119">
        <f t="shared" si="158"/>
        <v>2.6417999999999999</v>
      </c>
      <c r="X279" s="162"/>
      <c r="Y279" s="22">
        <v>3.5</v>
      </c>
      <c r="Z279" s="119">
        <f t="shared" si="159"/>
        <v>6.6044999999999998</v>
      </c>
      <c r="AA279" s="160">
        <v>11.6</v>
      </c>
      <c r="AB279" s="164">
        <f t="shared" si="150"/>
        <v>21.889200000000002</v>
      </c>
      <c r="AC279" s="29">
        <v>4.3499999999999996</v>
      </c>
      <c r="AD279" s="147">
        <f t="shared" si="160"/>
        <v>8.2084499999999991</v>
      </c>
      <c r="AE279" s="29">
        <v>0.1</v>
      </c>
      <c r="AF279" s="119">
        <f t="shared" si="161"/>
        <v>0.18870000000000001</v>
      </c>
      <c r="AG279" s="31">
        <v>0.2</v>
      </c>
      <c r="AH279" s="119">
        <f t="shared" si="162"/>
        <v>0.37740000000000001</v>
      </c>
      <c r="AI279" s="294">
        <v>17.060000000000002</v>
      </c>
      <c r="AJ279" s="22">
        <f t="shared" si="163"/>
        <v>32.192220000000006</v>
      </c>
      <c r="AK279" s="16"/>
      <c r="AL279" s="22">
        <v>1.71</v>
      </c>
      <c r="AM279" s="22">
        <f t="shared" si="164"/>
        <v>3.2267700000000001</v>
      </c>
      <c r="AN279" s="20"/>
      <c r="AO279" s="22">
        <v>0.38</v>
      </c>
      <c r="AP279" s="22">
        <f t="shared" si="165"/>
        <v>0.71706000000000003</v>
      </c>
      <c r="AQ279" s="33" t="s">
        <v>62</v>
      </c>
      <c r="AR279" s="22">
        <v>5.0000000000000001E-3</v>
      </c>
      <c r="AS279" s="22">
        <f t="shared" si="166"/>
        <v>9.4350000000000007E-3</v>
      </c>
      <c r="AT279" s="21" t="s">
        <v>62</v>
      </c>
      <c r="AU279" s="264">
        <v>0.01</v>
      </c>
      <c r="AV279" s="259">
        <f t="shared" si="167"/>
        <v>1.8870000000000001E-2</v>
      </c>
      <c r="AW279" s="21"/>
      <c r="AX279" s="267">
        <v>1.6E-2</v>
      </c>
      <c r="AY279" s="262">
        <f t="shared" si="168"/>
        <v>3.0192E-2</v>
      </c>
      <c r="AZ279" s="20"/>
      <c r="BA279" s="317">
        <v>0.68</v>
      </c>
      <c r="BB279" s="262">
        <f t="shared" si="169"/>
        <v>1.2831600000000001</v>
      </c>
      <c r="BC279" s="20"/>
      <c r="BD279" s="36">
        <v>0.13</v>
      </c>
      <c r="BE279" s="119">
        <f t="shared" si="170"/>
        <v>0.24531</v>
      </c>
      <c r="BF279" s="20" t="s">
        <v>62</v>
      </c>
      <c r="BG279" s="32">
        <v>0.01</v>
      </c>
      <c r="BH279" s="43">
        <f t="shared" si="171"/>
        <v>1.8870000000000001E-2</v>
      </c>
      <c r="BI279" s="21" t="s">
        <v>62</v>
      </c>
      <c r="BJ279" s="34">
        <v>0.01</v>
      </c>
      <c r="BK279" s="119">
        <f t="shared" si="172"/>
        <v>1.8870000000000001E-2</v>
      </c>
      <c r="BL279" s="20"/>
      <c r="BM279" s="36">
        <v>0.57999999999999996</v>
      </c>
      <c r="BN279" s="119">
        <f t="shared" si="173"/>
        <v>1.09446</v>
      </c>
      <c r="BO279" s="18" t="s">
        <v>141</v>
      </c>
      <c r="BP279" s="183" t="s">
        <v>118</v>
      </c>
      <c r="BQ279" s="184"/>
      <c r="BR279" s="6"/>
    </row>
    <row r="280" spans="1:71" ht="15" customHeight="1" x14ac:dyDescent="0.25">
      <c r="A280" s="194">
        <f t="shared" si="148"/>
        <v>43002</v>
      </c>
      <c r="B280" s="182">
        <v>1345</v>
      </c>
      <c r="C280" s="44">
        <v>21.04</v>
      </c>
      <c r="D280" s="59">
        <v>8.08</v>
      </c>
      <c r="E280" s="14">
        <v>1</v>
      </c>
      <c r="F280" s="15">
        <v>274</v>
      </c>
      <c r="G280" s="22">
        <f t="shared" si="151"/>
        <v>274</v>
      </c>
      <c r="H280" s="119">
        <f t="shared" si="152"/>
        <v>368.53</v>
      </c>
      <c r="I280" s="14">
        <v>1</v>
      </c>
      <c r="J280" s="15">
        <v>227</v>
      </c>
      <c r="K280" s="15">
        <f t="shared" si="153"/>
        <v>227</v>
      </c>
      <c r="L280" s="125">
        <f t="shared" si="154"/>
        <v>305.315</v>
      </c>
      <c r="M280" s="16">
        <v>76</v>
      </c>
      <c r="N280" s="119">
        <f t="shared" si="155"/>
        <v>102.22</v>
      </c>
      <c r="O280" s="29">
        <v>92</v>
      </c>
      <c r="P280" s="22">
        <v>96.1</v>
      </c>
      <c r="Q280" s="15">
        <v>100</v>
      </c>
      <c r="R280" s="15">
        <f t="shared" si="156"/>
        <v>40.999999999999943</v>
      </c>
      <c r="S280" s="119">
        <f t="shared" si="149"/>
        <v>55.144999999999918</v>
      </c>
      <c r="T280" s="14">
        <v>1</v>
      </c>
      <c r="U280" s="22">
        <v>1.6</v>
      </c>
      <c r="V280" s="22">
        <f t="shared" si="157"/>
        <v>1.6</v>
      </c>
      <c r="W280" s="119">
        <f t="shared" si="158"/>
        <v>2.1520000000000001</v>
      </c>
      <c r="X280" s="162"/>
      <c r="Y280" s="22">
        <v>0.6</v>
      </c>
      <c r="Z280" s="119">
        <f t="shared" si="159"/>
        <v>0.80700000000000005</v>
      </c>
      <c r="AA280" s="160">
        <v>8.1999999999999993</v>
      </c>
      <c r="AB280" s="164">
        <f t="shared" si="150"/>
        <v>11.028999999999998</v>
      </c>
      <c r="AC280" s="29">
        <v>3.68</v>
      </c>
      <c r="AD280" s="147">
        <f t="shared" si="160"/>
        <v>4.9496000000000002</v>
      </c>
      <c r="AE280" s="29">
        <v>0.443</v>
      </c>
      <c r="AF280" s="119">
        <f t="shared" si="161"/>
        <v>0.595835</v>
      </c>
      <c r="AG280" s="31">
        <v>4.1639999999999997</v>
      </c>
      <c r="AH280" s="119">
        <f t="shared" si="162"/>
        <v>5.6005799999999999</v>
      </c>
      <c r="AI280" s="294">
        <v>17.407</v>
      </c>
      <c r="AJ280" s="22">
        <f t="shared" si="163"/>
        <v>23.412414999999999</v>
      </c>
      <c r="AK280" s="16"/>
      <c r="AL280" s="22">
        <v>0.36</v>
      </c>
      <c r="AM280" s="22">
        <f t="shared" si="164"/>
        <v>0.48419999999999996</v>
      </c>
      <c r="AN280" s="20"/>
      <c r="AO280" s="22">
        <v>0.22</v>
      </c>
      <c r="AP280" s="22">
        <f t="shared" si="165"/>
        <v>0.2959</v>
      </c>
      <c r="AQ280" s="33"/>
      <c r="AR280" s="22">
        <v>6.0000000000000001E-3</v>
      </c>
      <c r="AS280" s="22">
        <f t="shared" si="166"/>
        <v>8.0700000000000008E-3</v>
      </c>
      <c r="AT280" s="21" t="s">
        <v>62</v>
      </c>
      <c r="AU280" s="264">
        <v>0.01</v>
      </c>
      <c r="AV280" s="260">
        <f t="shared" si="167"/>
        <v>1.3450000000000002E-2</v>
      </c>
      <c r="AW280" s="21"/>
      <c r="AX280" s="267">
        <v>1.9E-2</v>
      </c>
      <c r="AY280" s="263">
        <f t="shared" si="168"/>
        <v>2.5555000000000001E-2</v>
      </c>
      <c r="AZ280" s="20"/>
      <c r="BA280" s="317">
        <v>1.1000000000000001</v>
      </c>
      <c r="BB280" s="263">
        <f t="shared" si="169"/>
        <v>1.4795000000000003</v>
      </c>
      <c r="BC280" s="20"/>
      <c r="BD280" s="37">
        <v>0.09</v>
      </c>
      <c r="BE280" s="119">
        <f t="shared" si="170"/>
        <v>0.12104999999999999</v>
      </c>
      <c r="BF280" s="20" t="s">
        <v>62</v>
      </c>
      <c r="BG280" s="32">
        <v>0.01</v>
      </c>
      <c r="BH280" s="43">
        <f t="shared" si="171"/>
        <v>1.3450000000000002E-2</v>
      </c>
      <c r="BI280" s="21" t="s">
        <v>62</v>
      </c>
      <c r="BJ280" s="34">
        <v>0.01</v>
      </c>
      <c r="BK280" s="119">
        <f t="shared" si="172"/>
        <v>1.3450000000000002E-2</v>
      </c>
      <c r="BL280" s="20"/>
      <c r="BM280" s="36">
        <v>0.57999999999999996</v>
      </c>
      <c r="BN280" s="119">
        <f t="shared" si="173"/>
        <v>0.7800999999999999</v>
      </c>
      <c r="BO280" s="18" t="s">
        <v>141</v>
      </c>
      <c r="BP280" s="183" t="s">
        <v>118</v>
      </c>
      <c r="BQ280" s="184"/>
      <c r="BR280" s="6"/>
    </row>
    <row r="281" spans="1:71" ht="15" customHeight="1" x14ac:dyDescent="0.25">
      <c r="A281" s="194">
        <f t="shared" si="148"/>
        <v>43003</v>
      </c>
      <c r="B281" s="182">
        <v>2598</v>
      </c>
      <c r="C281" s="44">
        <v>22.42</v>
      </c>
      <c r="D281" s="59">
        <v>7.93</v>
      </c>
      <c r="E281" s="14">
        <v>1</v>
      </c>
      <c r="F281" s="15">
        <v>804</v>
      </c>
      <c r="G281" s="22">
        <f t="shared" si="151"/>
        <v>804</v>
      </c>
      <c r="H281" s="119">
        <f t="shared" si="152"/>
        <v>2088.7919999999999</v>
      </c>
      <c r="I281" s="14">
        <v>1</v>
      </c>
      <c r="J281" s="15">
        <v>726</v>
      </c>
      <c r="K281" s="15">
        <f t="shared" si="153"/>
        <v>726</v>
      </c>
      <c r="L281" s="125">
        <f t="shared" si="154"/>
        <v>1886.1479999999999</v>
      </c>
      <c r="M281" s="16">
        <v>231</v>
      </c>
      <c r="N281" s="119">
        <f t="shared" si="155"/>
        <v>600.13800000000003</v>
      </c>
      <c r="O281" s="29">
        <v>87.5</v>
      </c>
      <c r="P281" s="22">
        <v>97.9</v>
      </c>
      <c r="Q281" s="15">
        <v>97</v>
      </c>
      <c r="R281" s="15">
        <f t="shared" si="156"/>
        <v>107.21649484536088</v>
      </c>
      <c r="S281" s="119">
        <f t="shared" si="149"/>
        <v>278.54845360824754</v>
      </c>
      <c r="T281" s="14">
        <v>1</v>
      </c>
      <c r="U281" s="22">
        <v>2.2999999999999998</v>
      </c>
      <c r="V281" s="22">
        <f t="shared" si="157"/>
        <v>2.2999999999999998</v>
      </c>
      <c r="W281" s="119">
        <f t="shared" si="158"/>
        <v>5.9753999999999996</v>
      </c>
      <c r="X281" s="162"/>
      <c r="Y281" s="22">
        <v>1.4</v>
      </c>
      <c r="Z281" s="119">
        <f t="shared" si="159"/>
        <v>3.6372</v>
      </c>
      <c r="AA281" s="160">
        <v>14.5</v>
      </c>
      <c r="AB281" s="164">
        <f t="shared" si="150"/>
        <v>37.670999999999999</v>
      </c>
      <c r="AC281" s="29">
        <v>6.57</v>
      </c>
      <c r="AD281" s="147">
        <f t="shared" si="160"/>
        <v>17.068860000000001</v>
      </c>
      <c r="AE281" s="29">
        <v>0.1</v>
      </c>
      <c r="AF281" s="119">
        <f t="shared" si="161"/>
        <v>0.25980000000000003</v>
      </c>
      <c r="AG281" s="31">
        <v>0.2</v>
      </c>
      <c r="AH281" s="119">
        <f t="shared" si="162"/>
        <v>0.51960000000000006</v>
      </c>
      <c r="AI281" s="294">
        <v>16.71</v>
      </c>
      <c r="AJ281" s="22">
        <f t="shared" si="163"/>
        <v>43.412579999999998</v>
      </c>
      <c r="AK281" s="16"/>
      <c r="AL281" s="22">
        <v>0.69</v>
      </c>
      <c r="AM281" s="22">
        <f t="shared" si="164"/>
        <v>1.7926199999999999</v>
      </c>
      <c r="AN281" s="20"/>
      <c r="AO281" s="22">
        <v>0.32</v>
      </c>
      <c r="AP281" s="22">
        <f t="shared" si="165"/>
        <v>0.83135999999999999</v>
      </c>
      <c r="AQ281" s="33"/>
      <c r="AR281" s="22">
        <v>7.0000000000000001E-3</v>
      </c>
      <c r="AS281" s="22">
        <f t="shared" si="166"/>
        <v>1.8186000000000001E-2</v>
      </c>
      <c r="AT281" s="21" t="s">
        <v>62</v>
      </c>
      <c r="AU281" s="264">
        <v>0.01</v>
      </c>
      <c r="AV281" s="259">
        <f t="shared" si="167"/>
        <v>2.598E-2</v>
      </c>
      <c r="AW281" s="21"/>
      <c r="AX281" s="267">
        <v>2.3E-2</v>
      </c>
      <c r="AY281" s="262">
        <f t="shared" si="168"/>
        <v>5.9753999999999995E-2</v>
      </c>
      <c r="AZ281" s="20"/>
      <c r="BA281" s="317">
        <v>2.2000000000000002</v>
      </c>
      <c r="BB281" s="262">
        <f t="shared" si="169"/>
        <v>5.7156000000000002</v>
      </c>
      <c r="BC281" s="20"/>
      <c r="BD281" s="36">
        <v>0.17</v>
      </c>
      <c r="BE281" s="119">
        <f t="shared" si="170"/>
        <v>0.44166000000000005</v>
      </c>
      <c r="BF281" s="20"/>
      <c r="BG281" s="32">
        <v>0.01</v>
      </c>
      <c r="BH281" s="43">
        <f t="shared" si="171"/>
        <v>2.598E-2</v>
      </c>
      <c r="BI281" s="21" t="s">
        <v>62</v>
      </c>
      <c r="BJ281" s="34">
        <v>0.01</v>
      </c>
      <c r="BK281" s="119">
        <f t="shared" si="172"/>
        <v>2.598E-2</v>
      </c>
      <c r="BL281" s="20"/>
      <c r="BM281" s="36">
        <v>0.56999999999999995</v>
      </c>
      <c r="BN281" s="119">
        <f t="shared" si="173"/>
        <v>1.4808599999999998</v>
      </c>
      <c r="BO281" s="18" t="s">
        <v>141</v>
      </c>
      <c r="BP281" s="183" t="s">
        <v>118</v>
      </c>
      <c r="BQ281" s="184" t="s">
        <v>137</v>
      </c>
      <c r="BR281" s="6"/>
    </row>
    <row r="282" spans="1:71" ht="15" customHeight="1" x14ac:dyDescent="0.25">
      <c r="A282" s="194">
        <f t="shared" si="148"/>
        <v>43004</v>
      </c>
      <c r="B282" s="182">
        <v>2739</v>
      </c>
      <c r="C282" s="44">
        <v>23.93</v>
      </c>
      <c r="D282" s="59">
        <v>8.1199999999999992</v>
      </c>
      <c r="E282" s="14">
        <v>1</v>
      </c>
      <c r="F282" s="15">
        <v>466</v>
      </c>
      <c r="G282" s="22">
        <f t="shared" si="151"/>
        <v>466</v>
      </c>
      <c r="H282" s="119">
        <f t="shared" si="152"/>
        <v>1276.374</v>
      </c>
      <c r="I282" s="14">
        <v>1</v>
      </c>
      <c r="J282" s="15">
        <v>384</v>
      </c>
      <c r="K282" s="15">
        <f t="shared" si="153"/>
        <v>384</v>
      </c>
      <c r="L282" s="125">
        <f t="shared" si="154"/>
        <v>1051.7760000000001</v>
      </c>
      <c r="M282" s="16">
        <v>125</v>
      </c>
      <c r="N282" s="119">
        <f t="shared" si="155"/>
        <v>342.375</v>
      </c>
      <c r="O282" s="29">
        <v>91.6</v>
      </c>
      <c r="P282" s="22">
        <v>99.5</v>
      </c>
      <c r="Q282" s="15">
        <v>46</v>
      </c>
      <c r="R282" s="15">
        <f t="shared" si="156"/>
        <v>171.73913043478274</v>
      </c>
      <c r="S282" s="119">
        <f t="shared" si="149"/>
        <v>470.39347826086993</v>
      </c>
      <c r="T282" s="14">
        <v>1</v>
      </c>
      <c r="U282" s="22">
        <v>1.8</v>
      </c>
      <c r="V282" s="22">
        <f t="shared" si="157"/>
        <v>1.8</v>
      </c>
      <c r="W282" s="119">
        <f t="shared" si="158"/>
        <v>4.9302000000000001</v>
      </c>
      <c r="X282" s="162" t="s">
        <v>62</v>
      </c>
      <c r="Y282" s="22">
        <v>2</v>
      </c>
      <c r="Z282" s="119">
        <f t="shared" si="159"/>
        <v>5.4779999999999998</v>
      </c>
      <c r="AA282" s="160">
        <v>17.600000000000001</v>
      </c>
      <c r="AB282" s="164">
        <f t="shared" si="150"/>
        <v>48.206400000000002</v>
      </c>
      <c r="AC282" s="29">
        <v>9.41</v>
      </c>
      <c r="AD282" s="147">
        <f t="shared" si="160"/>
        <v>25.773990000000001</v>
      </c>
      <c r="AE282" s="29">
        <v>0.1</v>
      </c>
      <c r="AF282" s="119">
        <f t="shared" si="161"/>
        <v>0.27390000000000003</v>
      </c>
      <c r="AG282" s="31">
        <v>0.2</v>
      </c>
      <c r="AH282" s="119">
        <f t="shared" si="162"/>
        <v>0.54780000000000006</v>
      </c>
      <c r="AI282" s="294">
        <v>19.260000000000002</v>
      </c>
      <c r="AJ282" s="22">
        <f t="shared" si="163"/>
        <v>52.753140000000009</v>
      </c>
      <c r="AK282" s="16"/>
      <c r="AL282" s="22">
        <v>0.35</v>
      </c>
      <c r="AM282" s="22">
        <f t="shared" si="164"/>
        <v>0.95865</v>
      </c>
      <c r="AN282" s="20"/>
      <c r="AO282" s="22">
        <v>0.27</v>
      </c>
      <c r="AP282" s="22">
        <f t="shared" si="165"/>
        <v>0.73953000000000013</v>
      </c>
      <c r="AQ282" s="33" t="s">
        <v>62</v>
      </c>
      <c r="AR282" s="22">
        <v>5.0000000000000001E-3</v>
      </c>
      <c r="AS282" s="22">
        <f t="shared" si="166"/>
        <v>1.3695000000000001E-2</v>
      </c>
      <c r="AT282" s="21" t="s">
        <v>62</v>
      </c>
      <c r="AU282" s="264">
        <v>0.01</v>
      </c>
      <c r="AV282" s="260">
        <f t="shared" si="167"/>
        <v>2.7390000000000001E-2</v>
      </c>
      <c r="AW282" s="21"/>
      <c r="AX282" s="267">
        <v>1.9E-2</v>
      </c>
      <c r="AY282" s="263">
        <f t="shared" si="168"/>
        <v>5.2040999999999997E-2</v>
      </c>
      <c r="AZ282" s="20"/>
      <c r="BA282" s="317">
        <v>0.88</v>
      </c>
      <c r="BB282" s="263">
        <f t="shared" si="169"/>
        <v>2.41032</v>
      </c>
      <c r="BC282" s="20"/>
      <c r="BD282" s="37">
        <v>0.1</v>
      </c>
      <c r="BE282" s="119">
        <f t="shared" si="170"/>
        <v>0.27390000000000003</v>
      </c>
      <c r="BF282" s="20" t="s">
        <v>62</v>
      </c>
      <c r="BG282" s="32">
        <v>0.01</v>
      </c>
      <c r="BH282" s="43">
        <f t="shared" si="171"/>
        <v>2.7390000000000001E-2</v>
      </c>
      <c r="BI282" s="21" t="s">
        <v>62</v>
      </c>
      <c r="BJ282" s="34">
        <v>0.01</v>
      </c>
      <c r="BK282" s="119">
        <f t="shared" si="172"/>
        <v>2.7390000000000001E-2</v>
      </c>
      <c r="BL282" s="20"/>
      <c r="BM282" s="36">
        <v>0.47</v>
      </c>
      <c r="BN282" s="119">
        <f t="shared" si="173"/>
        <v>1.2873299999999999</v>
      </c>
      <c r="BO282" s="18" t="s">
        <v>141</v>
      </c>
      <c r="BP282" s="183" t="s">
        <v>118</v>
      </c>
      <c r="BQ282" s="184"/>
      <c r="BR282" s="6"/>
    </row>
    <row r="283" spans="1:71" ht="15" customHeight="1" x14ac:dyDescent="0.25">
      <c r="A283" s="194">
        <f t="shared" si="148"/>
        <v>43005</v>
      </c>
      <c r="B283" s="182">
        <v>2291</v>
      </c>
      <c r="C283" s="44">
        <v>25.14</v>
      </c>
      <c r="D283" s="59">
        <v>8.0500000000000007</v>
      </c>
      <c r="E283" s="14">
        <v>1</v>
      </c>
      <c r="F283" s="15">
        <v>467</v>
      </c>
      <c r="G283" s="22">
        <f t="shared" si="151"/>
        <v>467</v>
      </c>
      <c r="H283" s="119">
        <f t="shared" si="152"/>
        <v>1069.8969999999999</v>
      </c>
      <c r="I283" s="14">
        <v>1</v>
      </c>
      <c r="J283" s="15">
        <v>452</v>
      </c>
      <c r="K283" s="15">
        <f t="shared" si="153"/>
        <v>452</v>
      </c>
      <c r="L283" s="125">
        <f t="shared" si="154"/>
        <v>1035.5319999999999</v>
      </c>
      <c r="M283" s="16">
        <v>150</v>
      </c>
      <c r="N283" s="119">
        <f t="shared" si="155"/>
        <v>343.65</v>
      </c>
      <c r="O283" s="29">
        <v>88.5</v>
      </c>
      <c r="P283" s="22">
        <v>95.6</v>
      </c>
      <c r="Q283" s="15">
        <v>100</v>
      </c>
      <c r="R283" s="15">
        <f t="shared" si="156"/>
        <v>70.999999999999943</v>
      </c>
      <c r="S283" s="119">
        <f t="shared" si="149"/>
        <v>162.66099999999989</v>
      </c>
      <c r="T283" s="14">
        <v>1</v>
      </c>
      <c r="U283" s="22">
        <v>1.1000000000000001</v>
      </c>
      <c r="V283" s="22">
        <f t="shared" si="157"/>
        <v>1.1000000000000001</v>
      </c>
      <c r="W283" s="119">
        <f t="shared" si="158"/>
        <v>2.5201000000000002</v>
      </c>
      <c r="X283" s="162"/>
      <c r="Y283" s="22">
        <v>1.8</v>
      </c>
      <c r="Z283" s="119">
        <f t="shared" si="159"/>
        <v>4.1238000000000001</v>
      </c>
      <c r="AA283" s="160">
        <v>16.100000000000001</v>
      </c>
      <c r="AB283" s="164">
        <f t="shared" si="150"/>
        <v>36.885100000000008</v>
      </c>
      <c r="AC283" s="29">
        <v>7.92</v>
      </c>
      <c r="AD283" s="147">
        <f t="shared" si="160"/>
        <v>18.14472</v>
      </c>
      <c r="AE283" s="29">
        <v>0.1</v>
      </c>
      <c r="AF283" s="119">
        <f t="shared" si="161"/>
        <v>0.22910000000000003</v>
      </c>
      <c r="AG283" s="31">
        <v>0.47799999999999998</v>
      </c>
      <c r="AH283" s="119">
        <f t="shared" si="162"/>
        <v>1.0950979999999999</v>
      </c>
      <c r="AI283" s="294">
        <v>17.838000000000001</v>
      </c>
      <c r="AJ283" s="22">
        <f t="shared" si="163"/>
        <v>40.866858000000001</v>
      </c>
      <c r="AK283" s="16"/>
      <c r="AL283" s="22">
        <v>0.42</v>
      </c>
      <c r="AM283" s="22">
        <f t="shared" si="164"/>
        <v>0.96221999999999996</v>
      </c>
      <c r="AN283" s="20"/>
      <c r="AO283" s="22">
        <v>0.22</v>
      </c>
      <c r="AP283" s="22">
        <f t="shared" si="165"/>
        <v>0.50402000000000002</v>
      </c>
      <c r="AQ283" s="33" t="s">
        <v>62</v>
      </c>
      <c r="AR283" s="22">
        <v>5.0000000000000001E-3</v>
      </c>
      <c r="AS283" s="22">
        <f t="shared" si="166"/>
        <v>1.1455E-2</v>
      </c>
      <c r="AT283" s="21" t="s">
        <v>62</v>
      </c>
      <c r="AU283" s="264">
        <v>0.01</v>
      </c>
      <c r="AV283" s="259">
        <f t="shared" si="167"/>
        <v>2.291E-2</v>
      </c>
      <c r="AW283" s="21"/>
      <c r="AX283" s="267">
        <v>8.9999999999999993E-3</v>
      </c>
      <c r="AY283" s="262">
        <f t="shared" si="168"/>
        <v>2.0618999999999998E-2</v>
      </c>
      <c r="AZ283" s="20"/>
      <c r="BA283" s="317">
        <v>0.42</v>
      </c>
      <c r="BB283" s="262">
        <f t="shared" si="169"/>
        <v>0.96221999999999996</v>
      </c>
      <c r="BC283" s="20"/>
      <c r="BD283" s="36">
        <v>0.06</v>
      </c>
      <c r="BE283" s="119">
        <f t="shared" si="170"/>
        <v>0.13746</v>
      </c>
      <c r="BF283" s="20" t="s">
        <v>62</v>
      </c>
      <c r="BG283" s="32">
        <v>0.01</v>
      </c>
      <c r="BH283" s="43">
        <f t="shared" si="171"/>
        <v>2.291E-2</v>
      </c>
      <c r="BI283" s="21" t="s">
        <v>62</v>
      </c>
      <c r="BJ283" s="34">
        <v>0.01</v>
      </c>
      <c r="BK283" s="119">
        <f t="shared" si="172"/>
        <v>2.291E-2</v>
      </c>
      <c r="BL283" s="20"/>
      <c r="BM283" s="36">
        <v>0.31</v>
      </c>
      <c r="BN283" s="119">
        <f t="shared" si="173"/>
        <v>0.71021000000000001</v>
      </c>
      <c r="BO283" s="18" t="s">
        <v>141</v>
      </c>
      <c r="BP283" s="183" t="s">
        <v>118</v>
      </c>
      <c r="BQ283" s="184"/>
      <c r="BR283" s="6"/>
    </row>
    <row r="284" spans="1:71" ht="15" customHeight="1" x14ac:dyDescent="0.25">
      <c r="A284" s="194">
        <f t="shared" si="148"/>
        <v>43006</v>
      </c>
      <c r="B284" s="182">
        <v>3014</v>
      </c>
      <c r="C284" s="44">
        <v>25.09</v>
      </c>
      <c r="D284" s="59">
        <v>7.65</v>
      </c>
      <c r="E284" s="14">
        <v>2</v>
      </c>
      <c r="F284" s="15">
        <v>540</v>
      </c>
      <c r="G284" s="22">
        <f t="shared" si="151"/>
        <v>1080</v>
      </c>
      <c r="H284" s="119">
        <f t="shared" si="152"/>
        <v>3255.12</v>
      </c>
      <c r="I284" s="14">
        <v>2</v>
      </c>
      <c r="J284" s="15">
        <v>535</v>
      </c>
      <c r="K284" s="15">
        <f t="shared" si="153"/>
        <v>1070</v>
      </c>
      <c r="L284" s="125">
        <f t="shared" si="154"/>
        <v>3224.98</v>
      </c>
      <c r="M284" s="16">
        <v>343</v>
      </c>
      <c r="N284" s="119">
        <f t="shared" si="155"/>
        <v>1033.8019999999999</v>
      </c>
      <c r="O284" s="29">
        <v>89.1</v>
      </c>
      <c r="P284" s="22">
        <v>98.7</v>
      </c>
      <c r="Q284" s="15">
        <v>97</v>
      </c>
      <c r="R284" s="15">
        <f t="shared" si="156"/>
        <v>98.969072164948543</v>
      </c>
      <c r="S284" s="119">
        <f t="shared" si="149"/>
        <v>298.29278350515489</v>
      </c>
      <c r="T284" s="14">
        <v>1</v>
      </c>
      <c r="U284" s="22">
        <v>1.9</v>
      </c>
      <c r="V284" s="22">
        <f t="shared" si="157"/>
        <v>1.9</v>
      </c>
      <c r="W284" s="119">
        <f t="shared" si="158"/>
        <v>5.7265999999999995</v>
      </c>
      <c r="X284" s="162"/>
      <c r="Y284" s="22">
        <v>1.6</v>
      </c>
      <c r="Z284" s="119">
        <f t="shared" si="159"/>
        <v>4.8224000000000009</v>
      </c>
      <c r="AA284" s="160">
        <v>18.399999999999999</v>
      </c>
      <c r="AB284" s="164">
        <f t="shared" si="150"/>
        <v>55.457599999999999</v>
      </c>
      <c r="AC284" s="29">
        <v>7.64</v>
      </c>
      <c r="AD284" s="147">
        <f t="shared" si="160"/>
        <v>23.026959999999999</v>
      </c>
      <c r="AE284" s="29">
        <v>0.1</v>
      </c>
      <c r="AF284" s="119">
        <f t="shared" si="161"/>
        <v>0.30140000000000006</v>
      </c>
      <c r="AG284" s="31">
        <v>0.2</v>
      </c>
      <c r="AH284" s="119">
        <f t="shared" si="162"/>
        <v>0.60280000000000011</v>
      </c>
      <c r="AI284" s="294">
        <v>20.27</v>
      </c>
      <c r="AJ284" s="22">
        <f t="shared" si="163"/>
        <v>61.093779999999995</v>
      </c>
      <c r="AK284" s="16"/>
      <c r="AL284" s="22">
        <v>1.56</v>
      </c>
      <c r="AM284" s="22">
        <f t="shared" si="164"/>
        <v>4.7018399999999998</v>
      </c>
      <c r="AN284" s="20"/>
      <c r="AO284" s="22">
        <v>0.36</v>
      </c>
      <c r="AP284" s="22">
        <f t="shared" si="165"/>
        <v>1.08504</v>
      </c>
      <c r="AQ284" s="33"/>
      <c r="AR284" s="22">
        <v>5.0000000000000001E-3</v>
      </c>
      <c r="AS284" s="22">
        <f t="shared" si="166"/>
        <v>1.507E-2</v>
      </c>
      <c r="AT284" s="21" t="s">
        <v>62</v>
      </c>
      <c r="AU284" s="264">
        <v>0.01</v>
      </c>
      <c r="AV284" s="260">
        <f t="shared" si="167"/>
        <v>3.014E-2</v>
      </c>
      <c r="AW284" s="21"/>
      <c r="AX284" s="267">
        <v>2.1999999999999999E-2</v>
      </c>
      <c r="AY284" s="263">
        <f t="shared" si="168"/>
        <v>6.6307999999999992E-2</v>
      </c>
      <c r="AZ284" s="20"/>
      <c r="BA284" s="317">
        <v>2.2999999999999998</v>
      </c>
      <c r="BB284" s="263">
        <f t="shared" si="169"/>
        <v>6.9321999999999999</v>
      </c>
      <c r="BC284" s="20"/>
      <c r="BD284" s="37">
        <v>0.11</v>
      </c>
      <c r="BE284" s="119">
        <f t="shared" si="170"/>
        <v>0.33154</v>
      </c>
      <c r="BF284" s="20" t="s">
        <v>62</v>
      </c>
      <c r="BG284" s="32">
        <v>0.01</v>
      </c>
      <c r="BH284" s="43">
        <f t="shared" si="171"/>
        <v>3.014E-2</v>
      </c>
      <c r="BI284" s="21" t="s">
        <v>62</v>
      </c>
      <c r="BJ284" s="34">
        <v>0.01</v>
      </c>
      <c r="BK284" s="119">
        <f t="shared" si="172"/>
        <v>3.014E-2</v>
      </c>
      <c r="BL284" s="20"/>
      <c r="BM284" s="36">
        <v>0.54</v>
      </c>
      <c r="BN284" s="119">
        <f t="shared" si="173"/>
        <v>1.6275600000000001</v>
      </c>
      <c r="BO284" s="18" t="s">
        <v>141</v>
      </c>
      <c r="BP284" s="183" t="s">
        <v>118</v>
      </c>
      <c r="BQ284" s="184"/>
      <c r="BR284" s="6"/>
    </row>
    <row r="285" spans="1:71" ht="15" customHeight="1" x14ac:dyDescent="0.25">
      <c r="A285" s="194">
        <f t="shared" si="148"/>
        <v>43007</v>
      </c>
      <c r="B285" s="182">
        <v>2768</v>
      </c>
      <c r="C285" s="44">
        <v>25.23</v>
      </c>
      <c r="D285" s="59">
        <v>7.7</v>
      </c>
      <c r="E285" s="14">
        <v>1</v>
      </c>
      <c r="F285" s="15">
        <v>496</v>
      </c>
      <c r="G285" s="22">
        <f t="shared" si="151"/>
        <v>496</v>
      </c>
      <c r="H285" s="119">
        <f t="shared" si="152"/>
        <v>1372.9280000000001</v>
      </c>
      <c r="I285" s="14">
        <v>1</v>
      </c>
      <c r="J285" s="15">
        <v>388</v>
      </c>
      <c r="K285" s="15">
        <f t="shared" si="153"/>
        <v>388</v>
      </c>
      <c r="L285" s="125">
        <f t="shared" si="154"/>
        <v>1073.9839999999999</v>
      </c>
      <c r="M285" s="16">
        <v>135</v>
      </c>
      <c r="N285" s="119">
        <f t="shared" si="155"/>
        <v>373.68</v>
      </c>
      <c r="O285" s="29">
        <v>91</v>
      </c>
      <c r="P285" s="22">
        <v>101.4</v>
      </c>
      <c r="Q285" s="15">
        <v>100</v>
      </c>
      <c r="R285" s="15">
        <f t="shared" si="156"/>
        <v>104.00000000000006</v>
      </c>
      <c r="S285" s="119">
        <f t="shared" si="149"/>
        <v>287.87200000000018</v>
      </c>
      <c r="T285" s="14">
        <v>1</v>
      </c>
      <c r="U285" s="22">
        <v>2</v>
      </c>
      <c r="V285" s="22">
        <f t="shared" si="157"/>
        <v>2</v>
      </c>
      <c r="W285" s="119">
        <f t="shared" si="158"/>
        <v>5.5359999999999996</v>
      </c>
      <c r="X285" s="162"/>
      <c r="Y285" s="22">
        <v>1.2</v>
      </c>
      <c r="Z285" s="119">
        <f t="shared" si="159"/>
        <v>3.3216000000000001</v>
      </c>
      <c r="AA285" s="160">
        <v>16.3</v>
      </c>
      <c r="AB285" s="164">
        <f t="shared" si="150"/>
        <v>45.118400000000001</v>
      </c>
      <c r="AC285" s="29">
        <v>7.49</v>
      </c>
      <c r="AD285" s="147">
        <f t="shared" si="160"/>
        <v>20.732320000000001</v>
      </c>
      <c r="AE285" s="29">
        <v>0.1</v>
      </c>
      <c r="AF285" s="119">
        <f t="shared" si="161"/>
        <v>0.27679999999999999</v>
      </c>
      <c r="AG285" s="31">
        <v>0.2</v>
      </c>
      <c r="AH285" s="119">
        <f t="shared" si="162"/>
        <v>0.55359999999999998</v>
      </c>
      <c r="AI285" s="294">
        <v>18.690000000000001</v>
      </c>
      <c r="AJ285" s="22">
        <f t="shared" si="163"/>
        <v>51.733920000000005</v>
      </c>
      <c r="AK285" s="16"/>
      <c r="AL285" s="22">
        <v>0.55000000000000004</v>
      </c>
      <c r="AM285" s="22">
        <f t="shared" si="164"/>
        <v>1.5224000000000002</v>
      </c>
      <c r="AN285" s="20"/>
      <c r="AO285" s="22">
        <v>0.34</v>
      </c>
      <c r="AP285" s="22">
        <f t="shared" si="165"/>
        <v>0.94112000000000007</v>
      </c>
      <c r="AQ285" s="33" t="s">
        <v>62</v>
      </c>
      <c r="AR285" s="22">
        <v>5.0000000000000001E-3</v>
      </c>
      <c r="AS285" s="22">
        <f t="shared" si="166"/>
        <v>1.384E-2</v>
      </c>
      <c r="AT285" s="21" t="s">
        <v>62</v>
      </c>
      <c r="AU285" s="264">
        <v>0.01</v>
      </c>
      <c r="AV285" s="259">
        <f t="shared" si="167"/>
        <v>2.768E-2</v>
      </c>
      <c r="AW285" s="21"/>
      <c r="AX285" s="267">
        <v>2.5000000000000001E-2</v>
      </c>
      <c r="AY285" s="262">
        <f t="shared" si="168"/>
        <v>6.9199999999999998E-2</v>
      </c>
      <c r="AZ285" s="20"/>
      <c r="BA285" s="317">
        <v>1</v>
      </c>
      <c r="BB285" s="262">
        <f t="shared" si="169"/>
        <v>2.7679999999999998</v>
      </c>
      <c r="BC285" s="20"/>
      <c r="BD285" s="36">
        <v>0.08</v>
      </c>
      <c r="BE285" s="119">
        <f t="shared" si="170"/>
        <v>0.22144</v>
      </c>
      <c r="BF285" s="20" t="s">
        <v>62</v>
      </c>
      <c r="BG285" s="32">
        <v>0.01</v>
      </c>
      <c r="BH285" s="43">
        <f t="shared" si="171"/>
        <v>2.768E-2</v>
      </c>
      <c r="BI285" s="21" t="s">
        <v>62</v>
      </c>
      <c r="BJ285" s="34">
        <v>0.01</v>
      </c>
      <c r="BK285" s="119">
        <f t="shared" si="172"/>
        <v>2.768E-2</v>
      </c>
      <c r="BL285" s="20"/>
      <c r="BM285" s="36">
        <v>0.7</v>
      </c>
      <c r="BN285" s="119">
        <f t="shared" si="173"/>
        <v>1.9376</v>
      </c>
      <c r="BO285" s="18" t="s">
        <v>141</v>
      </c>
      <c r="BP285" s="183" t="s">
        <v>118</v>
      </c>
      <c r="BQ285" s="184"/>
      <c r="BR285" s="6"/>
    </row>
    <row r="286" spans="1:71" s="349" customFormat="1" ht="15" customHeight="1" x14ac:dyDescent="0.25">
      <c r="A286" s="194">
        <f t="shared" si="148"/>
        <v>43008</v>
      </c>
      <c r="B286" s="358">
        <v>2391</v>
      </c>
      <c r="C286" s="329">
        <v>25.39</v>
      </c>
      <c r="D286" s="330">
        <v>8.1</v>
      </c>
      <c r="E286" s="331">
        <v>1</v>
      </c>
      <c r="F286" s="332">
        <v>518</v>
      </c>
      <c r="G286" s="333">
        <f t="shared" si="151"/>
        <v>518</v>
      </c>
      <c r="H286" s="334">
        <f t="shared" si="152"/>
        <v>1238.538</v>
      </c>
      <c r="I286" s="331">
        <v>1</v>
      </c>
      <c r="J286" s="332">
        <v>397</v>
      </c>
      <c r="K286" s="332">
        <f t="shared" si="153"/>
        <v>397</v>
      </c>
      <c r="L286" s="335">
        <f t="shared" si="154"/>
        <v>949.22699999999998</v>
      </c>
      <c r="M286" s="336">
        <v>148</v>
      </c>
      <c r="N286" s="334">
        <f t="shared" si="155"/>
        <v>353.86799999999999</v>
      </c>
      <c r="O286" s="337">
        <v>88.4</v>
      </c>
      <c r="P286" s="333">
        <v>100.2</v>
      </c>
      <c r="Q286" s="332">
        <v>99</v>
      </c>
      <c r="R286" s="332">
        <f t="shared" si="156"/>
        <v>119.19191919191915</v>
      </c>
      <c r="S286" s="334">
        <f t="shared" si="149"/>
        <v>284.98787878787874</v>
      </c>
      <c r="T286" s="331">
        <v>1</v>
      </c>
      <c r="U286" s="333">
        <v>2</v>
      </c>
      <c r="V286" s="333">
        <f t="shared" si="157"/>
        <v>2</v>
      </c>
      <c r="W286" s="334">
        <f t="shared" si="158"/>
        <v>4.782</v>
      </c>
      <c r="X286" s="338"/>
      <c r="Y286" s="333">
        <v>1.5</v>
      </c>
      <c r="Z286" s="334">
        <f t="shared" si="159"/>
        <v>3.5865</v>
      </c>
      <c r="AA286" s="339">
        <v>12.7</v>
      </c>
      <c r="AB286" s="340">
        <f t="shared" si="150"/>
        <v>30.365699999999997</v>
      </c>
      <c r="AC286" s="337">
        <v>3.24</v>
      </c>
      <c r="AD286" s="367">
        <f t="shared" si="160"/>
        <v>7.7468399999999997</v>
      </c>
      <c r="AE286" s="337">
        <v>0.1</v>
      </c>
      <c r="AF286" s="334">
        <f t="shared" si="161"/>
        <v>0.23910000000000003</v>
      </c>
      <c r="AG286" s="359">
        <v>0.2</v>
      </c>
      <c r="AH286" s="334">
        <f t="shared" si="162"/>
        <v>0.47820000000000007</v>
      </c>
      <c r="AI286" s="333">
        <v>15.020000000000001</v>
      </c>
      <c r="AJ286" s="333">
        <f t="shared" si="163"/>
        <v>35.912819999999996</v>
      </c>
      <c r="AK286" s="336"/>
      <c r="AL286" s="333">
        <v>0.8</v>
      </c>
      <c r="AM286" s="333">
        <f t="shared" si="164"/>
        <v>1.9128000000000003</v>
      </c>
      <c r="AN286" s="341"/>
      <c r="AO286" s="333">
        <v>0.55000000000000004</v>
      </c>
      <c r="AP286" s="333">
        <f t="shared" si="165"/>
        <v>1.3150500000000003</v>
      </c>
      <c r="AQ286" s="342"/>
      <c r="AR286" s="333">
        <v>8.0000000000000002E-3</v>
      </c>
      <c r="AS286" s="333">
        <f t="shared" si="166"/>
        <v>1.9127999999999999E-2</v>
      </c>
      <c r="AT286" s="343" t="s">
        <v>62</v>
      </c>
      <c r="AU286" s="344">
        <v>0.01</v>
      </c>
      <c r="AV286" s="357">
        <f t="shared" si="167"/>
        <v>2.3910000000000001E-2</v>
      </c>
      <c r="AW286" s="343"/>
      <c r="AX286" s="368">
        <v>0.03</v>
      </c>
      <c r="AY286" s="339">
        <f t="shared" si="168"/>
        <v>7.1730000000000002E-2</v>
      </c>
      <c r="AZ286" s="341"/>
      <c r="BA286" s="353">
        <v>1.5</v>
      </c>
      <c r="BB286" s="339">
        <f t="shared" si="169"/>
        <v>3.5865</v>
      </c>
      <c r="BC286" s="341"/>
      <c r="BD286" s="369">
        <v>0.15</v>
      </c>
      <c r="BE286" s="334">
        <f t="shared" si="170"/>
        <v>0.35864999999999997</v>
      </c>
      <c r="BF286" s="341"/>
      <c r="BG286" s="370">
        <v>0.02</v>
      </c>
      <c r="BH286" s="345">
        <f t="shared" si="171"/>
        <v>4.7820000000000001E-2</v>
      </c>
      <c r="BI286" s="343" t="s">
        <v>62</v>
      </c>
      <c r="BJ286" s="371">
        <v>0.01</v>
      </c>
      <c r="BK286" s="334">
        <f t="shared" si="172"/>
        <v>2.3910000000000001E-2</v>
      </c>
      <c r="BL286" s="341"/>
      <c r="BM286" s="372">
        <v>0.92</v>
      </c>
      <c r="BN286" s="334">
        <f t="shared" si="173"/>
        <v>2.1997200000000001</v>
      </c>
      <c r="BO286" s="18" t="s">
        <v>141</v>
      </c>
      <c r="BP286" s="183" t="s">
        <v>118</v>
      </c>
      <c r="BQ286" s="346"/>
      <c r="BR286" s="347"/>
      <c r="BS286" s="348"/>
    </row>
    <row r="287" spans="1:71" ht="15" customHeight="1" x14ac:dyDescent="0.25">
      <c r="A287" s="194">
        <f t="shared" si="148"/>
        <v>43009</v>
      </c>
      <c r="B287" s="182">
        <v>1189</v>
      </c>
      <c r="C287" s="44">
        <v>21.21</v>
      </c>
      <c r="D287" s="291">
        <v>8.2899999999999991</v>
      </c>
      <c r="E287" s="292">
        <v>1</v>
      </c>
      <c r="F287" s="293">
        <v>167</v>
      </c>
      <c r="G287" s="294">
        <f t="shared" si="151"/>
        <v>167</v>
      </c>
      <c r="H287" s="119">
        <f t="shared" si="152"/>
        <v>198.56299999999999</v>
      </c>
      <c r="I287" s="292">
        <v>1</v>
      </c>
      <c r="J287" s="293">
        <v>96.4</v>
      </c>
      <c r="K287" s="293">
        <f t="shared" si="153"/>
        <v>96.4</v>
      </c>
      <c r="L287" s="295">
        <f t="shared" si="154"/>
        <v>114.61960000000001</v>
      </c>
      <c r="M287" s="16">
        <v>36</v>
      </c>
      <c r="N287" s="119">
        <f t="shared" si="155"/>
        <v>42.804000000000002</v>
      </c>
      <c r="O287" s="296">
        <v>89</v>
      </c>
      <c r="P287" s="294">
        <v>95</v>
      </c>
      <c r="Q287" s="293">
        <v>100</v>
      </c>
      <c r="R287" s="293">
        <f t="shared" si="156"/>
        <v>60</v>
      </c>
      <c r="S287" s="119">
        <f t="shared" si="149"/>
        <v>71.34</v>
      </c>
      <c r="T287" s="292">
        <v>1</v>
      </c>
      <c r="U287" s="294">
        <v>11</v>
      </c>
      <c r="V287" s="294">
        <f t="shared" si="157"/>
        <v>11</v>
      </c>
      <c r="W287" s="119">
        <f t="shared" si="158"/>
        <v>13.079000000000001</v>
      </c>
      <c r="X287" s="162"/>
      <c r="Y287" s="294">
        <v>0.3</v>
      </c>
      <c r="Z287" s="119">
        <f t="shared" si="159"/>
        <v>0.35669999999999996</v>
      </c>
      <c r="AA287" s="160">
        <v>7</v>
      </c>
      <c r="AB287" s="164">
        <f t="shared" si="150"/>
        <v>8.3230000000000004</v>
      </c>
      <c r="AC287" s="296">
        <v>3.84</v>
      </c>
      <c r="AD287" s="147">
        <f t="shared" si="160"/>
        <v>4.56576</v>
      </c>
      <c r="AE287" s="296">
        <v>0.60299999999999998</v>
      </c>
      <c r="AF287" s="119">
        <f t="shared" si="161"/>
        <v>0.71696700000000002</v>
      </c>
      <c r="AG287" s="298">
        <v>4.7939999999999996</v>
      </c>
      <c r="AH287" s="119">
        <f t="shared" si="162"/>
        <v>5.7000659999999996</v>
      </c>
      <c r="AI287" s="294">
        <f t="shared" ref="AI287:AI336" si="174">IF(AA287=0,0,SUM(AA287,AE287,AG287))</f>
        <v>12.396999999999998</v>
      </c>
      <c r="AJ287" s="294">
        <f t="shared" si="163"/>
        <v>14.740032999999997</v>
      </c>
      <c r="AK287" s="16"/>
      <c r="AL287" s="294">
        <v>0.4</v>
      </c>
      <c r="AM287" s="294">
        <f t="shared" si="164"/>
        <v>0.47560000000000002</v>
      </c>
      <c r="AN287" s="299"/>
      <c r="AO287" s="294">
        <v>0.03</v>
      </c>
      <c r="AP287" s="294">
        <f t="shared" si="165"/>
        <v>3.567E-2</v>
      </c>
      <c r="AQ287" s="300" t="s">
        <v>62</v>
      </c>
      <c r="AR287" s="294">
        <v>5.0000000000000001E-3</v>
      </c>
      <c r="AS287" s="294">
        <f t="shared" si="166"/>
        <v>5.9450000000000006E-3</v>
      </c>
      <c r="AT287" s="301" t="s">
        <v>62</v>
      </c>
      <c r="AU287" s="302">
        <v>0.01</v>
      </c>
      <c r="AV287" s="320">
        <f t="shared" si="167"/>
        <v>1.1890000000000001E-2</v>
      </c>
      <c r="AW287" s="301"/>
      <c r="AX287" s="312">
        <v>4.2000000000000003E-2</v>
      </c>
      <c r="AY287" s="321">
        <f t="shared" si="168"/>
        <v>4.9938000000000003E-2</v>
      </c>
      <c r="AZ287" s="299"/>
      <c r="BA287" s="317">
        <v>0.04</v>
      </c>
      <c r="BB287" s="321">
        <f t="shared" si="169"/>
        <v>4.7560000000000005E-2</v>
      </c>
      <c r="BC287" s="299"/>
      <c r="BD287" s="316">
        <v>0.03</v>
      </c>
      <c r="BE287" s="119">
        <f t="shared" si="170"/>
        <v>3.567E-2</v>
      </c>
      <c r="BF287" s="299" t="s">
        <v>62</v>
      </c>
      <c r="BG287" s="314">
        <v>0.01</v>
      </c>
      <c r="BH287" s="43">
        <f t="shared" si="171"/>
        <v>1.1890000000000001E-2</v>
      </c>
      <c r="BI287" s="301" t="s">
        <v>62</v>
      </c>
      <c r="BJ287" s="315">
        <v>0.01</v>
      </c>
      <c r="BK287" s="119">
        <f t="shared" si="172"/>
        <v>1.1890000000000001E-2</v>
      </c>
      <c r="BL287" s="299"/>
      <c r="BM287" s="316">
        <v>0.03</v>
      </c>
      <c r="BN287" s="119">
        <f t="shared" si="173"/>
        <v>3.567E-2</v>
      </c>
      <c r="BO287" s="18" t="s">
        <v>141</v>
      </c>
      <c r="BP287" s="183" t="s">
        <v>118</v>
      </c>
      <c r="BQ287" s="184"/>
      <c r="BR287" s="6"/>
    </row>
    <row r="288" spans="1:71" ht="15" customHeight="1" x14ac:dyDescent="0.25">
      <c r="A288" s="194">
        <f t="shared" si="148"/>
        <v>43010</v>
      </c>
      <c r="B288" s="182">
        <v>2642</v>
      </c>
      <c r="C288" s="44">
        <v>22.27</v>
      </c>
      <c r="D288" s="59">
        <v>7.86</v>
      </c>
      <c r="E288" s="14">
        <v>1</v>
      </c>
      <c r="F288" s="15">
        <v>595</v>
      </c>
      <c r="G288" s="22">
        <f t="shared" si="151"/>
        <v>595</v>
      </c>
      <c r="H288" s="119">
        <f t="shared" si="152"/>
        <v>1571.99</v>
      </c>
      <c r="I288" s="14">
        <v>1</v>
      </c>
      <c r="J288" s="15">
        <v>479</v>
      </c>
      <c r="K288" s="15">
        <f t="shared" si="153"/>
        <v>479</v>
      </c>
      <c r="L288" s="125">
        <f t="shared" si="154"/>
        <v>1265.518</v>
      </c>
      <c r="M288" s="16">
        <v>186</v>
      </c>
      <c r="N288" s="119">
        <f t="shared" si="155"/>
        <v>491.41199999999998</v>
      </c>
      <c r="O288" s="29">
        <v>89.4</v>
      </c>
      <c r="P288" s="22">
        <v>99</v>
      </c>
      <c r="Q288" s="15">
        <v>95</v>
      </c>
      <c r="R288" s="15">
        <f t="shared" si="156"/>
        <v>101.05263157894731</v>
      </c>
      <c r="S288" s="119">
        <f t="shared" si="149"/>
        <v>266.98105263157879</v>
      </c>
      <c r="T288" s="14">
        <v>1</v>
      </c>
      <c r="U288" s="22">
        <v>2.4</v>
      </c>
      <c r="V288" s="22">
        <f t="shared" si="157"/>
        <v>2.4</v>
      </c>
      <c r="W288" s="119">
        <f t="shared" si="158"/>
        <v>6.3407999999999998</v>
      </c>
      <c r="X288" s="162"/>
      <c r="Y288" s="22">
        <v>9.1</v>
      </c>
      <c r="Z288" s="119">
        <f t="shared" si="159"/>
        <v>24.042200000000001</v>
      </c>
      <c r="AA288" s="160">
        <v>14.2</v>
      </c>
      <c r="AB288" s="164">
        <f t="shared" si="150"/>
        <v>37.516400000000004</v>
      </c>
      <c r="AC288" s="29">
        <v>6.99</v>
      </c>
      <c r="AD288" s="147">
        <f t="shared" si="160"/>
        <v>18.467580000000002</v>
      </c>
      <c r="AE288" s="29">
        <v>0.1</v>
      </c>
      <c r="AF288" s="119">
        <f t="shared" si="161"/>
        <v>0.26419999999999999</v>
      </c>
      <c r="AG288" s="31">
        <v>0.20699999999999999</v>
      </c>
      <c r="AH288" s="119">
        <f t="shared" si="162"/>
        <v>0.54689399999999999</v>
      </c>
      <c r="AI288" s="294">
        <f t="shared" si="174"/>
        <v>14.507</v>
      </c>
      <c r="AJ288" s="22">
        <f t="shared" si="163"/>
        <v>38.327494000000002</v>
      </c>
      <c r="AK288" s="16"/>
      <c r="AL288" s="22">
        <v>1.26</v>
      </c>
      <c r="AM288" s="22">
        <f t="shared" si="164"/>
        <v>3.3289200000000001</v>
      </c>
      <c r="AN288" s="20"/>
      <c r="AO288" s="22">
        <v>0.5</v>
      </c>
      <c r="AP288" s="22">
        <f t="shared" si="165"/>
        <v>1.321</v>
      </c>
      <c r="AQ288" s="33"/>
      <c r="AR288" s="22">
        <v>6.0000000000000001E-3</v>
      </c>
      <c r="AS288" s="22">
        <f t="shared" si="166"/>
        <v>1.5852000000000002E-2</v>
      </c>
      <c r="AT288" s="21" t="s">
        <v>62</v>
      </c>
      <c r="AU288" s="264">
        <v>0.01</v>
      </c>
      <c r="AV288" s="260">
        <f t="shared" si="167"/>
        <v>2.6420000000000003E-2</v>
      </c>
      <c r="AW288" s="21"/>
      <c r="AX288" s="267">
        <v>2.3E-2</v>
      </c>
      <c r="AY288" s="263">
        <f t="shared" si="168"/>
        <v>6.0766000000000001E-2</v>
      </c>
      <c r="AZ288" s="20"/>
      <c r="BA288" s="317">
        <v>1.5</v>
      </c>
      <c r="BB288" s="263">
        <f t="shared" si="169"/>
        <v>3.9630000000000001</v>
      </c>
      <c r="BC288" s="20"/>
      <c r="BD288" s="37">
        <v>0.13</v>
      </c>
      <c r="BE288" s="119">
        <f t="shared" si="170"/>
        <v>0.34346000000000004</v>
      </c>
      <c r="BF288" s="20"/>
      <c r="BG288" s="32">
        <v>0.03</v>
      </c>
      <c r="BH288" s="43">
        <f t="shared" si="171"/>
        <v>7.9259999999999997E-2</v>
      </c>
      <c r="BI288" s="21" t="s">
        <v>62</v>
      </c>
      <c r="BJ288" s="34">
        <v>0.01</v>
      </c>
      <c r="BK288" s="119">
        <f t="shared" si="172"/>
        <v>2.6420000000000003E-2</v>
      </c>
      <c r="BL288" s="20"/>
      <c r="BM288" s="36">
        <v>1.2</v>
      </c>
      <c r="BN288" s="119">
        <f t="shared" si="173"/>
        <v>3.1703999999999999</v>
      </c>
      <c r="BO288" s="18" t="s">
        <v>141</v>
      </c>
      <c r="BP288" s="183" t="s">
        <v>118</v>
      </c>
      <c r="BQ288" s="184"/>
      <c r="BR288" s="6"/>
    </row>
    <row r="289" spans="1:70" ht="15" customHeight="1" x14ac:dyDescent="0.25">
      <c r="A289" s="194">
        <f t="shared" si="148"/>
        <v>43011</v>
      </c>
      <c r="B289" s="182">
        <v>3070</v>
      </c>
      <c r="C289" s="44">
        <v>23.85</v>
      </c>
      <c r="D289" s="59">
        <v>7.78</v>
      </c>
      <c r="E289" s="14">
        <v>1</v>
      </c>
      <c r="F289" s="15">
        <v>963</v>
      </c>
      <c r="G289" s="22">
        <f t="shared" si="151"/>
        <v>963</v>
      </c>
      <c r="H289" s="119">
        <f t="shared" si="152"/>
        <v>2956.41</v>
      </c>
      <c r="I289" s="14">
        <v>1</v>
      </c>
      <c r="J289" s="15">
        <v>772</v>
      </c>
      <c r="K289" s="15">
        <f t="shared" si="153"/>
        <v>772</v>
      </c>
      <c r="L289" s="125">
        <f t="shared" si="154"/>
        <v>2370.04</v>
      </c>
      <c r="M289" s="16">
        <v>206</v>
      </c>
      <c r="N289" s="119">
        <f t="shared" si="155"/>
        <v>632.41999999999996</v>
      </c>
      <c r="O289" s="29">
        <v>92.9</v>
      </c>
      <c r="P289" s="22">
        <v>106.7</v>
      </c>
      <c r="Q289" s="15">
        <v>90</v>
      </c>
      <c r="R289" s="15">
        <f t="shared" si="156"/>
        <v>153.33333333333329</v>
      </c>
      <c r="S289" s="119">
        <f t="shared" si="149"/>
        <v>470.73333333333318</v>
      </c>
      <c r="T289" s="14">
        <v>1</v>
      </c>
      <c r="U289" s="22">
        <v>2.9</v>
      </c>
      <c r="V289" s="22">
        <f t="shared" si="157"/>
        <v>2.9</v>
      </c>
      <c r="W289" s="119">
        <f t="shared" si="158"/>
        <v>8.9030000000000005</v>
      </c>
      <c r="X289" s="162"/>
      <c r="Y289" s="22">
        <v>1.2</v>
      </c>
      <c r="Z289" s="119">
        <f t="shared" si="159"/>
        <v>3.6840000000000002</v>
      </c>
      <c r="AA289" s="160">
        <v>18.399999999999999</v>
      </c>
      <c r="AB289" s="164">
        <f t="shared" si="150"/>
        <v>56.487999999999992</v>
      </c>
      <c r="AC289" s="29">
        <v>7.53</v>
      </c>
      <c r="AD289" s="147">
        <f t="shared" si="160"/>
        <v>23.117100000000001</v>
      </c>
      <c r="AE289" s="29">
        <v>0.251</v>
      </c>
      <c r="AF289" s="119">
        <f t="shared" si="161"/>
        <v>0.77057000000000009</v>
      </c>
      <c r="AG289" s="31">
        <v>0.55100000000000005</v>
      </c>
      <c r="AH289" s="119">
        <f t="shared" si="162"/>
        <v>1.6915700000000002</v>
      </c>
      <c r="AI289" s="294">
        <f t="shared" si="174"/>
        <v>19.201999999999998</v>
      </c>
      <c r="AJ289" s="22">
        <f t="shared" si="163"/>
        <v>58.95013999999999</v>
      </c>
      <c r="AK289" s="16"/>
      <c r="AL289" s="22">
        <v>3.99</v>
      </c>
      <c r="AM289" s="22">
        <f t="shared" si="164"/>
        <v>12.249300000000002</v>
      </c>
      <c r="AN289" s="20"/>
      <c r="AO289" s="22">
        <v>0.71</v>
      </c>
      <c r="AP289" s="22">
        <f t="shared" si="165"/>
        <v>2.1797</v>
      </c>
      <c r="AQ289" s="33"/>
      <c r="AR289" s="22">
        <v>1.4E-2</v>
      </c>
      <c r="AS289" s="22">
        <f t="shared" si="166"/>
        <v>4.2980000000000004E-2</v>
      </c>
      <c r="AT289" s="21" t="s">
        <v>62</v>
      </c>
      <c r="AU289" s="264">
        <v>0.01</v>
      </c>
      <c r="AV289" s="259">
        <f t="shared" si="167"/>
        <v>3.0699999999999998E-2</v>
      </c>
      <c r="AW289" s="21"/>
      <c r="AX289" s="267">
        <v>4.8000000000000001E-2</v>
      </c>
      <c r="AY289" s="262">
        <f t="shared" si="168"/>
        <v>0.14736000000000002</v>
      </c>
      <c r="AZ289" s="20"/>
      <c r="BA289" s="317">
        <v>4.5999999999999996</v>
      </c>
      <c r="BB289" s="262">
        <f t="shared" si="169"/>
        <v>14.121999999999998</v>
      </c>
      <c r="BC289" s="20"/>
      <c r="BD289" s="36">
        <v>0.16</v>
      </c>
      <c r="BE289" s="119">
        <f t="shared" si="170"/>
        <v>0.49119999999999997</v>
      </c>
      <c r="BF289" s="20"/>
      <c r="BG289" s="32">
        <v>0.02</v>
      </c>
      <c r="BH289" s="43">
        <f t="shared" si="171"/>
        <v>6.1399999999999996E-2</v>
      </c>
      <c r="BI289" s="21"/>
      <c r="BJ289" s="34">
        <v>0.01</v>
      </c>
      <c r="BK289" s="119">
        <f t="shared" si="172"/>
        <v>3.0699999999999998E-2</v>
      </c>
      <c r="BL289" s="20"/>
      <c r="BM289" s="36">
        <v>1.2</v>
      </c>
      <c r="BN289" s="119">
        <f t="shared" si="173"/>
        <v>3.6840000000000002</v>
      </c>
      <c r="BO289" s="18" t="s">
        <v>141</v>
      </c>
      <c r="BP289" s="183" t="s">
        <v>118</v>
      </c>
      <c r="BQ289" s="184"/>
      <c r="BR289" s="6"/>
    </row>
    <row r="290" spans="1:70" ht="15" customHeight="1" x14ac:dyDescent="0.25">
      <c r="A290" s="194">
        <f t="shared" si="148"/>
        <v>43012</v>
      </c>
      <c r="B290" s="182">
        <v>2336</v>
      </c>
      <c r="C290" s="44">
        <v>33.56</v>
      </c>
      <c r="D290" s="59">
        <v>8.07</v>
      </c>
      <c r="E290" s="14">
        <v>1</v>
      </c>
      <c r="F290" s="15">
        <v>949</v>
      </c>
      <c r="G290" s="22">
        <f t="shared" si="151"/>
        <v>949</v>
      </c>
      <c r="H290" s="119">
        <f t="shared" si="152"/>
        <v>2216.864</v>
      </c>
      <c r="I290" s="14">
        <v>1</v>
      </c>
      <c r="J290" s="15">
        <v>895</v>
      </c>
      <c r="K290" s="15">
        <f t="shared" si="153"/>
        <v>895</v>
      </c>
      <c r="L290" s="125">
        <f t="shared" si="154"/>
        <v>2090.7199999999998</v>
      </c>
      <c r="M290" s="16">
        <v>268</v>
      </c>
      <c r="N290" s="119">
        <f t="shared" si="155"/>
        <v>626.048</v>
      </c>
      <c r="O290" s="29">
        <v>92.6</v>
      </c>
      <c r="P290" s="22">
        <v>102.1</v>
      </c>
      <c r="Q290" s="15">
        <v>94</v>
      </c>
      <c r="R290" s="15">
        <f t="shared" si="156"/>
        <v>101.06382978723404</v>
      </c>
      <c r="S290" s="119">
        <f t="shared" si="149"/>
        <v>236.08510638297872</v>
      </c>
      <c r="T290" s="14">
        <v>1</v>
      </c>
      <c r="U290" s="22">
        <v>2.2999999999999998</v>
      </c>
      <c r="V290" s="22">
        <f t="shared" si="157"/>
        <v>2.2999999999999998</v>
      </c>
      <c r="W290" s="119">
        <f t="shared" si="158"/>
        <v>5.3727999999999989</v>
      </c>
      <c r="X290" s="162"/>
      <c r="Y290" s="22">
        <v>1.4</v>
      </c>
      <c r="Z290" s="119">
        <f t="shared" si="159"/>
        <v>3.2703999999999995</v>
      </c>
      <c r="AA290" s="160">
        <v>20.9</v>
      </c>
      <c r="AB290" s="164">
        <f t="shared" si="150"/>
        <v>48.822399999999995</v>
      </c>
      <c r="AC290" s="29">
        <v>9.7200000000000006</v>
      </c>
      <c r="AD290" s="147">
        <f t="shared" si="160"/>
        <v>22.705920000000003</v>
      </c>
      <c r="AE290" s="29">
        <v>0.1</v>
      </c>
      <c r="AF290" s="119">
        <f t="shared" si="161"/>
        <v>0.23360000000000003</v>
      </c>
      <c r="AG290" s="31">
        <v>0.2</v>
      </c>
      <c r="AH290" s="119">
        <f t="shared" si="162"/>
        <v>0.46720000000000006</v>
      </c>
      <c r="AI290" s="294">
        <f t="shared" si="174"/>
        <v>21.2</v>
      </c>
      <c r="AJ290" s="22">
        <f t="shared" si="163"/>
        <v>49.523199999999996</v>
      </c>
      <c r="AK290" s="16"/>
      <c r="AL290" s="22">
        <v>2.19</v>
      </c>
      <c r="AM290" s="22">
        <f t="shared" si="164"/>
        <v>5.1158400000000004</v>
      </c>
      <c r="AN290" s="20"/>
      <c r="AO290" s="22">
        <v>0.47</v>
      </c>
      <c r="AP290" s="22">
        <f t="shared" si="165"/>
        <v>1.0979199999999998</v>
      </c>
      <c r="AQ290" s="33"/>
      <c r="AR290" s="22">
        <v>7.0000000000000001E-3</v>
      </c>
      <c r="AS290" s="22">
        <f t="shared" si="166"/>
        <v>1.6352000000000002E-2</v>
      </c>
      <c r="AT290" s="21" t="s">
        <v>62</v>
      </c>
      <c r="AU290" s="264">
        <v>0.01</v>
      </c>
      <c r="AV290" s="260">
        <f t="shared" si="167"/>
        <v>2.3359999999999999E-2</v>
      </c>
      <c r="AW290" s="21"/>
      <c r="AX290" s="267">
        <v>2.9000000000000001E-2</v>
      </c>
      <c r="AY290" s="263">
        <f t="shared" si="168"/>
        <v>6.7743999999999999E-2</v>
      </c>
      <c r="AZ290" s="20"/>
      <c r="BA290" s="317">
        <v>2.6</v>
      </c>
      <c r="BB290" s="263">
        <f t="shared" si="169"/>
        <v>6.0736000000000008</v>
      </c>
      <c r="BC290" s="20"/>
      <c r="BD290" s="37">
        <v>0.14000000000000001</v>
      </c>
      <c r="BE290" s="119">
        <f t="shared" si="170"/>
        <v>0.32704</v>
      </c>
      <c r="BF290" s="20"/>
      <c r="BG290" s="32">
        <v>0.02</v>
      </c>
      <c r="BH290" s="43">
        <f t="shared" si="171"/>
        <v>4.6719999999999998E-2</v>
      </c>
      <c r="BI290" s="21" t="s">
        <v>62</v>
      </c>
      <c r="BJ290" s="34">
        <v>0.01</v>
      </c>
      <c r="BK290" s="119">
        <f t="shared" si="172"/>
        <v>2.3359999999999999E-2</v>
      </c>
      <c r="BL290" s="20"/>
      <c r="BM290" s="36">
        <v>0.94</v>
      </c>
      <c r="BN290" s="119">
        <f t="shared" si="173"/>
        <v>2.1958399999999996</v>
      </c>
      <c r="BO290" s="18" t="s">
        <v>141</v>
      </c>
      <c r="BP290" s="183" t="s">
        <v>118</v>
      </c>
      <c r="BQ290" s="184"/>
      <c r="BR290" s="6"/>
    </row>
    <row r="291" spans="1:70" ht="15" customHeight="1" x14ac:dyDescent="0.25">
      <c r="A291" s="194">
        <f t="shared" si="148"/>
        <v>43013</v>
      </c>
      <c r="B291" s="182">
        <v>2903</v>
      </c>
      <c r="C291" s="44">
        <v>32.81</v>
      </c>
      <c r="D291" s="59">
        <v>9.14</v>
      </c>
      <c r="E291" s="14">
        <v>1</v>
      </c>
      <c r="F291" s="15">
        <v>511</v>
      </c>
      <c r="G291" s="22">
        <f t="shared" si="151"/>
        <v>511</v>
      </c>
      <c r="H291" s="119">
        <f t="shared" si="152"/>
        <v>1483.433</v>
      </c>
      <c r="I291" s="14">
        <v>1</v>
      </c>
      <c r="J291" s="15">
        <v>453</v>
      </c>
      <c r="K291" s="15">
        <f t="shared" si="153"/>
        <v>453</v>
      </c>
      <c r="L291" s="125">
        <f t="shared" si="154"/>
        <v>1315.059</v>
      </c>
      <c r="M291" s="16">
        <v>133</v>
      </c>
      <c r="N291" s="119">
        <f t="shared" si="155"/>
        <v>386.09899999999999</v>
      </c>
      <c r="O291" s="29">
        <v>89.5</v>
      </c>
      <c r="P291" s="22">
        <v>97.8</v>
      </c>
      <c r="Q291" s="15">
        <v>91</v>
      </c>
      <c r="R291" s="15">
        <f t="shared" si="156"/>
        <v>91.208791208791169</v>
      </c>
      <c r="S291" s="119">
        <f t="shared" si="149"/>
        <v>264.7791208791208</v>
      </c>
      <c r="T291" s="14">
        <v>1</v>
      </c>
      <c r="U291" s="22">
        <v>1.7</v>
      </c>
      <c r="V291" s="22">
        <f t="shared" si="157"/>
        <v>1.7</v>
      </c>
      <c r="W291" s="119">
        <f t="shared" si="158"/>
        <v>4.9350999999999994</v>
      </c>
      <c r="X291" s="162"/>
      <c r="Y291" s="22">
        <v>1.5</v>
      </c>
      <c r="Z291" s="119">
        <f t="shared" si="159"/>
        <v>4.3544999999999998</v>
      </c>
      <c r="AA291" s="160">
        <v>17.3</v>
      </c>
      <c r="AB291" s="164">
        <f t="shared" si="150"/>
        <v>50.221899999999998</v>
      </c>
      <c r="AC291" s="29">
        <v>8.57</v>
      </c>
      <c r="AD291" s="147">
        <f t="shared" si="160"/>
        <v>24.878709999999998</v>
      </c>
      <c r="AE291" s="29">
        <v>0.20899999999999999</v>
      </c>
      <c r="AF291" s="119">
        <f t="shared" si="161"/>
        <v>0.60672700000000002</v>
      </c>
      <c r="AG291" s="31">
        <v>0.192</v>
      </c>
      <c r="AH291" s="119">
        <f t="shared" si="162"/>
        <v>0.55737599999999998</v>
      </c>
      <c r="AI291" s="294">
        <f t="shared" si="174"/>
        <v>17.701000000000001</v>
      </c>
      <c r="AJ291" s="22">
        <f t="shared" si="163"/>
        <v>51.386003000000002</v>
      </c>
      <c r="AK291" s="16"/>
      <c r="AL291" s="22">
        <v>0.78</v>
      </c>
      <c r="AM291" s="22">
        <f t="shared" si="164"/>
        <v>2.2643400000000002</v>
      </c>
      <c r="AN291" s="20"/>
      <c r="AO291" s="22">
        <v>0.42</v>
      </c>
      <c r="AP291" s="22">
        <f t="shared" si="165"/>
        <v>1.21926</v>
      </c>
      <c r="AQ291" s="33" t="s">
        <v>62</v>
      </c>
      <c r="AR291" s="22">
        <v>5.0000000000000001E-3</v>
      </c>
      <c r="AS291" s="22">
        <f t="shared" si="166"/>
        <v>1.4515E-2</v>
      </c>
      <c r="AT291" s="21" t="s">
        <v>62</v>
      </c>
      <c r="AU291" s="264">
        <v>0.01</v>
      </c>
      <c r="AV291" s="259">
        <f t="shared" si="167"/>
        <v>2.903E-2</v>
      </c>
      <c r="AW291" s="21"/>
      <c r="AX291" s="267">
        <v>2.1999999999999999E-2</v>
      </c>
      <c r="AY291" s="262">
        <f t="shared" si="168"/>
        <v>6.3866000000000006E-2</v>
      </c>
      <c r="AZ291" s="20"/>
      <c r="BA291" s="317">
        <v>1.2</v>
      </c>
      <c r="BB291" s="262">
        <f t="shared" si="169"/>
        <v>3.4836</v>
      </c>
      <c r="BC291" s="20"/>
      <c r="BD291" s="36">
        <v>0.1</v>
      </c>
      <c r="BE291" s="119">
        <f t="shared" si="170"/>
        <v>0.2903</v>
      </c>
      <c r="BF291" s="20"/>
      <c r="BG291" s="32">
        <v>0.01</v>
      </c>
      <c r="BH291" s="43">
        <f t="shared" si="171"/>
        <v>2.903E-2</v>
      </c>
      <c r="BI291" s="21" t="s">
        <v>62</v>
      </c>
      <c r="BJ291" s="34">
        <v>0.01</v>
      </c>
      <c r="BK291" s="119">
        <f t="shared" si="172"/>
        <v>2.903E-2</v>
      </c>
      <c r="BL291" s="20"/>
      <c r="BM291" s="36">
        <v>0.74</v>
      </c>
      <c r="BN291" s="119">
        <f t="shared" si="173"/>
        <v>2.1482199999999998</v>
      </c>
      <c r="BO291" s="18" t="s">
        <v>141</v>
      </c>
      <c r="BP291" s="183" t="s">
        <v>118</v>
      </c>
      <c r="BQ291" s="184"/>
      <c r="BR291" s="6"/>
    </row>
    <row r="292" spans="1:70" ht="15" customHeight="1" x14ac:dyDescent="0.25">
      <c r="A292" s="194">
        <f t="shared" si="148"/>
        <v>43014</v>
      </c>
      <c r="B292" s="182">
        <v>2479</v>
      </c>
      <c r="C292" s="44">
        <v>26.08</v>
      </c>
      <c r="D292" s="59">
        <v>7.48</v>
      </c>
      <c r="E292" s="14">
        <v>1</v>
      </c>
      <c r="F292" s="15">
        <v>824</v>
      </c>
      <c r="G292" s="22">
        <f t="shared" si="151"/>
        <v>824</v>
      </c>
      <c r="H292" s="119">
        <f t="shared" si="152"/>
        <v>2042.6959999999999</v>
      </c>
      <c r="I292" s="14">
        <v>1</v>
      </c>
      <c r="J292" s="15">
        <v>743</v>
      </c>
      <c r="K292" s="15">
        <f t="shared" si="153"/>
        <v>743</v>
      </c>
      <c r="L292" s="125">
        <f t="shared" si="154"/>
        <v>1841.8969999999999</v>
      </c>
      <c r="M292" s="16">
        <v>228</v>
      </c>
      <c r="N292" s="119">
        <f t="shared" si="155"/>
        <v>565.21199999999999</v>
      </c>
      <c r="O292" s="29">
        <v>95.4</v>
      </c>
      <c r="P292" s="22">
        <v>100.7</v>
      </c>
      <c r="Q292" s="15">
        <v>75</v>
      </c>
      <c r="R292" s="15">
        <f t="shared" si="156"/>
        <v>70.666666666666629</v>
      </c>
      <c r="S292" s="119">
        <f t="shared" si="149"/>
        <v>175.18266666666656</v>
      </c>
      <c r="T292" s="14">
        <v>1</v>
      </c>
      <c r="U292" s="22">
        <v>1.4</v>
      </c>
      <c r="V292" s="22">
        <f t="shared" si="157"/>
        <v>1.4</v>
      </c>
      <c r="W292" s="119">
        <f t="shared" si="158"/>
        <v>3.4706000000000001</v>
      </c>
      <c r="X292" s="162" t="s">
        <v>62</v>
      </c>
      <c r="Y292" s="22">
        <v>2</v>
      </c>
      <c r="Z292" s="119">
        <f t="shared" si="159"/>
        <v>4.9580000000000002</v>
      </c>
      <c r="AA292" s="160">
        <v>13.6</v>
      </c>
      <c r="AB292" s="164">
        <f t="shared" si="150"/>
        <v>33.714400000000005</v>
      </c>
      <c r="AC292" s="29">
        <v>8.6300000000000008</v>
      </c>
      <c r="AD292" s="147">
        <f t="shared" si="160"/>
        <v>21.39377</v>
      </c>
      <c r="AE292" s="29">
        <v>0.1</v>
      </c>
      <c r="AF292" s="119">
        <f t="shared" si="161"/>
        <v>0.24790000000000001</v>
      </c>
      <c r="AG292" s="31">
        <v>0.2</v>
      </c>
      <c r="AH292" s="119">
        <f t="shared" si="162"/>
        <v>0.49580000000000002</v>
      </c>
      <c r="AI292" s="294">
        <f t="shared" si="174"/>
        <v>13.899999999999999</v>
      </c>
      <c r="AJ292" s="22">
        <f t="shared" si="163"/>
        <v>34.458100000000002</v>
      </c>
      <c r="AK292" s="16"/>
      <c r="AL292" s="22">
        <v>2.69</v>
      </c>
      <c r="AM292" s="22">
        <f t="shared" si="164"/>
        <v>6.6685100000000004</v>
      </c>
      <c r="AN292" s="20"/>
      <c r="AO292" s="22">
        <v>0.32</v>
      </c>
      <c r="AP292" s="22">
        <f t="shared" si="165"/>
        <v>0.79327999999999999</v>
      </c>
      <c r="AQ292" s="33" t="s">
        <v>62</v>
      </c>
      <c r="AR292" s="22">
        <v>5.0000000000000001E-3</v>
      </c>
      <c r="AS292" s="22">
        <f t="shared" si="166"/>
        <v>1.2395E-2</v>
      </c>
      <c r="AT292" s="21" t="s">
        <v>62</v>
      </c>
      <c r="AU292" s="264">
        <v>0.01</v>
      </c>
      <c r="AV292" s="260">
        <f t="shared" si="167"/>
        <v>2.479E-2</v>
      </c>
      <c r="AW292" s="21"/>
      <c r="AX292" s="267">
        <v>1.9E-2</v>
      </c>
      <c r="AY292" s="263">
        <f t="shared" si="168"/>
        <v>4.7100999999999997E-2</v>
      </c>
      <c r="AZ292" s="20"/>
      <c r="BA292" s="317">
        <v>1.7</v>
      </c>
      <c r="BB292" s="263">
        <f t="shared" si="169"/>
        <v>4.2143000000000006</v>
      </c>
      <c r="BC292" s="20"/>
      <c r="BD292" s="37">
        <v>0.1</v>
      </c>
      <c r="BE292" s="119">
        <f t="shared" si="170"/>
        <v>0.24790000000000001</v>
      </c>
      <c r="BF292" s="20"/>
      <c r="BG292" s="32">
        <v>0.01</v>
      </c>
      <c r="BH292" s="43">
        <f t="shared" si="171"/>
        <v>2.479E-2</v>
      </c>
      <c r="BI292" s="21" t="s">
        <v>62</v>
      </c>
      <c r="BJ292" s="34">
        <v>0.01</v>
      </c>
      <c r="BK292" s="119">
        <f t="shared" si="172"/>
        <v>2.479E-2</v>
      </c>
      <c r="BL292" s="20"/>
      <c r="BM292" s="36">
        <v>0.55000000000000004</v>
      </c>
      <c r="BN292" s="119">
        <f t="shared" si="173"/>
        <v>1.3634500000000001</v>
      </c>
      <c r="BO292" s="18" t="s">
        <v>141</v>
      </c>
      <c r="BP292" s="183" t="s">
        <v>118</v>
      </c>
      <c r="BQ292" s="184"/>
      <c r="BR292" s="6"/>
    </row>
    <row r="293" spans="1:70" ht="15" customHeight="1" x14ac:dyDescent="0.25">
      <c r="A293" s="194">
        <f t="shared" si="148"/>
        <v>43015</v>
      </c>
      <c r="B293" s="182">
        <v>1758</v>
      </c>
      <c r="C293" s="44">
        <v>26.11</v>
      </c>
      <c r="D293" s="59">
        <v>7.49</v>
      </c>
      <c r="E293" s="14">
        <v>1</v>
      </c>
      <c r="F293" s="15">
        <v>487</v>
      </c>
      <c r="G293" s="22">
        <f t="shared" si="151"/>
        <v>487</v>
      </c>
      <c r="H293" s="119">
        <f t="shared" si="152"/>
        <v>856.14599999999996</v>
      </c>
      <c r="I293" s="14">
        <v>1</v>
      </c>
      <c r="J293" s="15">
        <v>411</v>
      </c>
      <c r="K293" s="15">
        <f t="shared" si="153"/>
        <v>411</v>
      </c>
      <c r="L293" s="125">
        <f t="shared" si="154"/>
        <v>722.53800000000001</v>
      </c>
      <c r="M293" s="16">
        <v>130</v>
      </c>
      <c r="N293" s="119">
        <f t="shared" si="155"/>
        <v>228.54</v>
      </c>
      <c r="O293" s="29">
        <v>92.3</v>
      </c>
      <c r="P293" s="22">
        <v>99.1</v>
      </c>
      <c r="Q293" s="15">
        <v>100</v>
      </c>
      <c r="R293" s="15">
        <f t="shared" si="156"/>
        <v>67.999999999999972</v>
      </c>
      <c r="S293" s="119">
        <f t="shared" si="149"/>
        <v>119.54399999999995</v>
      </c>
      <c r="T293" s="14">
        <v>1</v>
      </c>
      <c r="U293" s="22">
        <v>1.5</v>
      </c>
      <c r="V293" s="22">
        <f t="shared" si="157"/>
        <v>1.5</v>
      </c>
      <c r="W293" s="119">
        <f t="shared" si="158"/>
        <v>2.637</v>
      </c>
      <c r="X293" s="162" t="s">
        <v>62</v>
      </c>
      <c r="Y293" s="22">
        <v>2</v>
      </c>
      <c r="Z293" s="119">
        <f t="shared" si="159"/>
        <v>3.516</v>
      </c>
      <c r="AA293" s="160">
        <v>11.7</v>
      </c>
      <c r="AB293" s="164">
        <f t="shared" si="150"/>
        <v>20.5686</v>
      </c>
      <c r="AC293" s="29">
        <v>5.66</v>
      </c>
      <c r="AD293" s="147">
        <f t="shared" si="160"/>
        <v>9.9502800000000011</v>
      </c>
      <c r="AE293" s="29">
        <v>0.1</v>
      </c>
      <c r="AF293" s="119">
        <f t="shared" si="161"/>
        <v>0.17580000000000001</v>
      </c>
      <c r="AG293" s="31">
        <v>0.2</v>
      </c>
      <c r="AH293" s="119">
        <f t="shared" si="162"/>
        <v>0.35160000000000002</v>
      </c>
      <c r="AI293" s="294">
        <f t="shared" si="174"/>
        <v>11.999999999999998</v>
      </c>
      <c r="AJ293" s="22">
        <f t="shared" si="163"/>
        <v>21.095999999999997</v>
      </c>
      <c r="AK293" s="16"/>
      <c r="AL293" s="22">
        <v>0.38</v>
      </c>
      <c r="AM293" s="22">
        <f t="shared" si="164"/>
        <v>0.66803999999999997</v>
      </c>
      <c r="AN293" s="20"/>
      <c r="AO293" s="22">
        <v>0.46</v>
      </c>
      <c r="AP293" s="22">
        <f t="shared" si="165"/>
        <v>0.80868000000000007</v>
      </c>
      <c r="AQ293" s="33" t="s">
        <v>62</v>
      </c>
      <c r="AR293" s="22">
        <v>5.0000000000000001E-3</v>
      </c>
      <c r="AS293" s="22">
        <f t="shared" si="166"/>
        <v>8.7900000000000009E-3</v>
      </c>
      <c r="AT293" s="21" t="s">
        <v>62</v>
      </c>
      <c r="AU293" s="264">
        <v>0.01</v>
      </c>
      <c r="AV293" s="259">
        <f t="shared" si="167"/>
        <v>1.7580000000000002E-2</v>
      </c>
      <c r="AW293" s="21"/>
      <c r="AX293" s="267">
        <v>1.7999999999999999E-2</v>
      </c>
      <c r="AY293" s="262">
        <f t="shared" si="168"/>
        <v>3.1643999999999999E-2</v>
      </c>
      <c r="AZ293" s="20"/>
      <c r="BA293" s="317">
        <v>1</v>
      </c>
      <c r="BB293" s="262">
        <f t="shared" si="169"/>
        <v>1.758</v>
      </c>
      <c r="BC293" s="20"/>
      <c r="BD293" s="36">
        <v>0.12</v>
      </c>
      <c r="BE293" s="119">
        <f t="shared" si="170"/>
        <v>0.21095999999999998</v>
      </c>
      <c r="BF293" s="20"/>
      <c r="BG293" s="32">
        <v>0.01</v>
      </c>
      <c r="BH293" s="43">
        <f t="shared" si="171"/>
        <v>1.7580000000000002E-2</v>
      </c>
      <c r="BI293" s="21" t="s">
        <v>62</v>
      </c>
      <c r="BJ293" s="34">
        <v>0.01</v>
      </c>
      <c r="BK293" s="119">
        <f t="shared" si="172"/>
        <v>1.7580000000000002E-2</v>
      </c>
      <c r="BL293" s="20"/>
      <c r="BM293" s="36">
        <v>0.57999999999999996</v>
      </c>
      <c r="BN293" s="119">
        <f t="shared" si="173"/>
        <v>1.0196399999999999</v>
      </c>
      <c r="BO293" s="18" t="s">
        <v>141</v>
      </c>
      <c r="BP293" s="183" t="s">
        <v>118</v>
      </c>
      <c r="BQ293" s="184"/>
      <c r="BR293" s="6"/>
    </row>
    <row r="294" spans="1:70" ht="15" customHeight="1" x14ac:dyDescent="0.25">
      <c r="A294" s="194">
        <f t="shared" si="148"/>
        <v>43016</v>
      </c>
      <c r="B294" s="182">
        <v>1047</v>
      </c>
      <c r="C294" s="44">
        <v>26.14</v>
      </c>
      <c r="D294" s="59">
        <v>7.48</v>
      </c>
      <c r="E294" s="14">
        <v>1</v>
      </c>
      <c r="F294" s="15">
        <v>238</v>
      </c>
      <c r="G294" s="22">
        <f t="shared" si="151"/>
        <v>238</v>
      </c>
      <c r="H294" s="119">
        <f t="shared" si="152"/>
        <v>249.18600000000001</v>
      </c>
      <c r="I294" s="14">
        <v>1</v>
      </c>
      <c r="J294" s="15">
        <v>170</v>
      </c>
      <c r="K294" s="15">
        <f t="shared" si="153"/>
        <v>170</v>
      </c>
      <c r="L294" s="125">
        <f t="shared" si="154"/>
        <v>177.99</v>
      </c>
      <c r="M294" s="16">
        <v>49</v>
      </c>
      <c r="N294" s="119">
        <f t="shared" si="155"/>
        <v>51.302999999999997</v>
      </c>
      <c r="O294" s="29">
        <v>88.1</v>
      </c>
      <c r="P294" s="22">
        <v>93.6</v>
      </c>
      <c r="Q294" s="15">
        <v>100</v>
      </c>
      <c r="R294" s="15">
        <f t="shared" si="156"/>
        <v>55</v>
      </c>
      <c r="S294" s="119">
        <f t="shared" si="149"/>
        <v>57.585000000000001</v>
      </c>
      <c r="T294" s="14">
        <v>1</v>
      </c>
      <c r="U294" s="22">
        <v>1.1000000000000001</v>
      </c>
      <c r="V294" s="22">
        <f t="shared" si="157"/>
        <v>1.1000000000000001</v>
      </c>
      <c r="W294" s="119">
        <f t="shared" si="158"/>
        <v>1.1516999999999999</v>
      </c>
      <c r="X294" s="162" t="s">
        <v>62</v>
      </c>
      <c r="Y294" s="22">
        <v>1</v>
      </c>
      <c r="Z294" s="119">
        <f t="shared" si="159"/>
        <v>1.0469999999999999</v>
      </c>
      <c r="AA294" s="160">
        <v>8.5</v>
      </c>
      <c r="AB294" s="164">
        <f t="shared" si="150"/>
        <v>8.8994999999999997</v>
      </c>
      <c r="AC294" s="29">
        <v>3.02</v>
      </c>
      <c r="AD294" s="147">
        <f t="shared" si="160"/>
        <v>3.16194</v>
      </c>
      <c r="AE294" s="29">
        <v>0.219</v>
      </c>
      <c r="AF294" s="119">
        <f t="shared" si="161"/>
        <v>0.229293</v>
      </c>
      <c r="AG294" s="31">
        <v>0.61899999999999999</v>
      </c>
      <c r="AH294" s="119">
        <f t="shared" si="162"/>
        <v>0.64809299999999992</v>
      </c>
      <c r="AI294" s="294">
        <f t="shared" si="174"/>
        <v>9.3379999999999992</v>
      </c>
      <c r="AJ294" s="22">
        <f t="shared" si="163"/>
        <v>9.7768859999999993</v>
      </c>
      <c r="AK294" s="16"/>
      <c r="AL294" s="22">
        <v>0.7</v>
      </c>
      <c r="AM294" s="22">
        <f t="shared" si="164"/>
        <v>0.7329</v>
      </c>
      <c r="AN294" s="20"/>
      <c r="AO294" s="22">
        <v>0.21</v>
      </c>
      <c r="AP294" s="22">
        <f t="shared" si="165"/>
        <v>0.21987000000000001</v>
      </c>
      <c r="AQ294" s="33" t="s">
        <v>62</v>
      </c>
      <c r="AR294" s="22">
        <v>5.0000000000000001E-3</v>
      </c>
      <c r="AS294" s="22">
        <f t="shared" si="166"/>
        <v>5.2350000000000001E-3</v>
      </c>
      <c r="AT294" s="21" t="s">
        <v>62</v>
      </c>
      <c r="AU294" s="264">
        <v>0.01</v>
      </c>
      <c r="AV294" s="260">
        <f t="shared" si="167"/>
        <v>1.047E-2</v>
      </c>
      <c r="AW294" s="21"/>
      <c r="AX294" s="267">
        <v>1.4999999999999999E-2</v>
      </c>
      <c r="AY294" s="263">
        <f t="shared" si="168"/>
        <v>1.5705E-2</v>
      </c>
      <c r="AZ294" s="20"/>
      <c r="BA294" s="317">
        <v>0.73</v>
      </c>
      <c r="BB294" s="263">
        <f t="shared" si="169"/>
        <v>0.76430999999999993</v>
      </c>
      <c r="BC294" s="20"/>
      <c r="BD294" s="37">
        <v>0.06</v>
      </c>
      <c r="BE294" s="119">
        <f t="shared" si="170"/>
        <v>6.2820000000000001E-2</v>
      </c>
      <c r="BF294" s="20" t="s">
        <v>62</v>
      </c>
      <c r="BG294" s="32">
        <v>0.01</v>
      </c>
      <c r="BH294" s="43">
        <f t="shared" si="171"/>
        <v>1.047E-2</v>
      </c>
      <c r="BI294" s="21" t="s">
        <v>62</v>
      </c>
      <c r="BJ294" s="34">
        <v>0.01</v>
      </c>
      <c r="BK294" s="119">
        <f t="shared" si="172"/>
        <v>1.047E-2</v>
      </c>
      <c r="BL294" s="20"/>
      <c r="BM294" s="36">
        <v>0.45</v>
      </c>
      <c r="BN294" s="119">
        <f t="shared" si="173"/>
        <v>0.47115000000000001</v>
      </c>
      <c r="BO294" s="18" t="s">
        <v>141</v>
      </c>
      <c r="BP294" s="183" t="s">
        <v>118</v>
      </c>
      <c r="BQ294" s="184"/>
      <c r="BR294" s="6"/>
    </row>
    <row r="295" spans="1:70" ht="15" customHeight="1" x14ac:dyDescent="0.25">
      <c r="A295" s="194">
        <f t="shared" si="148"/>
        <v>43017</v>
      </c>
      <c r="B295" s="182">
        <v>2502</v>
      </c>
      <c r="C295" s="44">
        <v>24.73</v>
      </c>
      <c r="D295" s="59">
        <v>7.61</v>
      </c>
      <c r="E295" s="14">
        <v>1</v>
      </c>
      <c r="F295" s="15">
        <v>743</v>
      </c>
      <c r="G295" s="22">
        <f t="shared" si="151"/>
        <v>743</v>
      </c>
      <c r="H295" s="119">
        <f t="shared" si="152"/>
        <v>1858.9860000000001</v>
      </c>
      <c r="I295" s="14">
        <v>1</v>
      </c>
      <c r="J295" s="15">
        <v>643</v>
      </c>
      <c r="K295" s="15">
        <f t="shared" si="153"/>
        <v>643</v>
      </c>
      <c r="L295" s="125">
        <f t="shared" si="154"/>
        <v>1608.7860000000001</v>
      </c>
      <c r="M295" s="16">
        <v>210</v>
      </c>
      <c r="N295" s="119">
        <f t="shared" si="155"/>
        <v>525.41999999999996</v>
      </c>
      <c r="O295" s="29">
        <v>94.2</v>
      </c>
      <c r="P295" s="22">
        <v>102.4</v>
      </c>
      <c r="Q295" s="15">
        <v>95</v>
      </c>
      <c r="R295" s="15">
        <f t="shared" si="156"/>
        <v>86.315789473684248</v>
      </c>
      <c r="S295" s="119">
        <f t="shared" si="149"/>
        <v>215.96210526315798</v>
      </c>
      <c r="T295" s="14">
        <v>1</v>
      </c>
      <c r="U295" s="22">
        <v>2.2999999999999998</v>
      </c>
      <c r="V295" s="22">
        <f t="shared" si="157"/>
        <v>2.2999999999999998</v>
      </c>
      <c r="W295" s="119">
        <f t="shared" si="158"/>
        <v>5.754599999999999</v>
      </c>
      <c r="X295" s="162"/>
      <c r="Y295" s="22">
        <v>0.7</v>
      </c>
      <c r="Z295" s="119">
        <f t="shared" si="159"/>
        <v>1.7513999999999998</v>
      </c>
      <c r="AA295" s="160">
        <v>23.5</v>
      </c>
      <c r="AB295" s="164">
        <f t="shared" si="150"/>
        <v>58.796999999999997</v>
      </c>
      <c r="AC295" s="29">
        <v>12.31</v>
      </c>
      <c r="AD295" s="147">
        <f t="shared" si="160"/>
        <v>30.799620000000001</v>
      </c>
      <c r="AE295" s="29">
        <v>0.154</v>
      </c>
      <c r="AF295" s="119">
        <f t="shared" si="161"/>
        <v>0.38530799999999998</v>
      </c>
      <c r="AG295" s="31">
        <v>0.32</v>
      </c>
      <c r="AH295" s="119">
        <f t="shared" si="162"/>
        <v>0.80064000000000002</v>
      </c>
      <c r="AI295" s="294">
        <f t="shared" si="174"/>
        <v>23.974</v>
      </c>
      <c r="AJ295" s="22">
        <f t="shared" si="163"/>
        <v>59.982948000000007</v>
      </c>
      <c r="AK295" s="16"/>
      <c r="AL295" s="22">
        <v>0.52</v>
      </c>
      <c r="AM295" s="22">
        <f t="shared" si="164"/>
        <v>1.30104</v>
      </c>
      <c r="AN295" s="20"/>
      <c r="AO295" s="22">
        <v>0.44</v>
      </c>
      <c r="AP295" s="22">
        <f t="shared" si="165"/>
        <v>1.1008800000000001</v>
      </c>
      <c r="AQ295" s="33"/>
      <c r="AR295" s="22">
        <v>8.0000000000000002E-3</v>
      </c>
      <c r="AS295" s="22">
        <f t="shared" si="166"/>
        <v>2.0016000000000003E-2</v>
      </c>
      <c r="AT295" s="21" t="s">
        <v>62</v>
      </c>
      <c r="AU295" s="264">
        <v>0.01</v>
      </c>
      <c r="AV295" s="259">
        <f t="shared" si="167"/>
        <v>2.5020000000000001E-2</v>
      </c>
      <c r="AW295" s="21"/>
      <c r="AX295" s="267">
        <v>3.1E-2</v>
      </c>
      <c r="AY295" s="262">
        <f t="shared" si="168"/>
        <v>7.7561999999999992E-2</v>
      </c>
      <c r="AZ295" s="20"/>
      <c r="BA295" s="317">
        <v>2.1</v>
      </c>
      <c r="BB295" s="262">
        <f t="shared" si="169"/>
        <v>5.2542</v>
      </c>
      <c r="BC295" s="20"/>
      <c r="BD295" s="36">
        <v>0.15</v>
      </c>
      <c r="BE295" s="119">
        <f t="shared" si="170"/>
        <v>0.37530000000000002</v>
      </c>
      <c r="BF295" s="20" t="s">
        <v>62</v>
      </c>
      <c r="BG295" s="32">
        <v>0.01</v>
      </c>
      <c r="BH295" s="43">
        <f t="shared" si="171"/>
        <v>2.5020000000000001E-2</v>
      </c>
      <c r="BI295" s="21" t="s">
        <v>62</v>
      </c>
      <c r="BJ295" s="34">
        <v>0.01</v>
      </c>
      <c r="BK295" s="119">
        <f t="shared" si="172"/>
        <v>2.5020000000000001E-2</v>
      </c>
      <c r="BL295" s="20"/>
      <c r="BM295" s="36">
        <v>0.69</v>
      </c>
      <c r="BN295" s="119">
        <f t="shared" si="173"/>
        <v>1.7263799999999998</v>
      </c>
      <c r="BO295" s="18" t="s">
        <v>141</v>
      </c>
      <c r="BP295" s="183" t="s">
        <v>118</v>
      </c>
      <c r="BQ295" s="184"/>
      <c r="BR295" s="6"/>
    </row>
    <row r="296" spans="1:70" ht="15" customHeight="1" x14ac:dyDescent="0.25">
      <c r="A296" s="194">
        <f t="shared" si="148"/>
        <v>43018</v>
      </c>
      <c r="B296" s="182">
        <v>2412</v>
      </c>
      <c r="C296" s="44">
        <v>22.09</v>
      </c>
      <c r="D296" s="59">
        <v>7.62</v>
      </c>
      <c r="E296" s="14">
        <v>1</v>
      </c>
      <c r="F296" s="15">
        <v>867</v>
      </c>
      <c r="G296" s="22">
        <f t="shared" si="151"/>
        <v>867</v>
      </c>
      <c r="H296" s="119">
        <f t="shared" si="152"/>
        <v>2091.2040000000002</v>
      </c>
      <c r="I296" s="14">
        <v>1</v>
      </c>
      <c r="J296" s="15">
        <v>778</v>
      </c>
      <c r="K296" s="15">
        <f t="shared" si="153"/>
        <v>778</v>
      </c>
      <c r="L296" s="125">
        <f t="shared" si="154"/>
        <v>1876.5360000000001</v>
      </c>
      <c r="M296" s="16">
        <v>226</v>
      </c>
      <c r="N296" s="119">
        <f t="shared" si="155"/>
        <v>545.11199999999997</v>
      </c>
      <c r="O296" s="29">
        <v>89.3</v>
      </c>
      <c r="P296" s="22">
        <v>103.8</v>
      </c>
      <c r="Q296" s="15">
        <v>90</v>
      </c>
      <c r="R296" s="15">
        <f t="shared" si="156"/>
        <v>161.11111111111111</v>
      </c>
      <c r="S296" s="119">
        <f t="shared" si="149"/>
        <v>388.6</v>
      </c>
      <c r="T296" s="14">
        <v>1</v>
      </c>
      <c r="U296" s="22">
        <v>2.5</v>
      </c>
      <c r="V296" s="22">
        <f t="shared" si="157"/>
        <v>2.5</v>
      </c>
      <c r="W296" s="119">
        <f t="shared" si="158"/>
        <v>6.03</v>
      </c>
      <c r="X296" s="162"/>
      <c r="Y296" s="22">
        <v>1.2</v>
      </c>
      <c r="Z296" s="119">
        <f t="shared" si="159"/>
        <v>2.8944000000000001</v>
      </c>
      <c r="AA296" s="160">
        <v>29.6</v>
      </c>
      <c r="AB296" s="164">
        <f t="shared" si="150"/>
        <v>71.395200000000003</v>
      </c>
      <c r="AC296" s="29">
        <v>15.38</v>
      </c>
      <c r="AD296" s="147">
        <f t="shared" si="160"/>
        <v>37.096560000000004</v>
      </c>
      <c r="AE296" s="29">
        <v>0.34699999999999998</v>
      </c>
      <c r="AF296" s="119">
        <f t="shared" si="161"/>
        <v>0.83696399999999993</v>
      </c>
      <c r="AG296" s="31">
        <v>0.35</v>
      </c>
      <c r="AH296" s="119">
        <f t="shared" si="162"/>
        <v>0.84419999999999995</v>
      </c>
      <c r="AI296" s="294">
        <f t="shared" si="174"/>
        <v>30.297000000000004</v>
      </c>
      <c r="AJ296" s="22">
        <f t="shared" si="163"/>
        <v>73.076364000000012</v>
      </c>
      <c r="AK296" s="16"/>
      <c r="AL296" s="22">
        <v>3.89</v>
      </c>
      <c r="AM296" s="22">
        <f t="shared" si="164"/>
        <v>9.3826800000000006</v>
      </c>
      <c r="AN296" s="20"/>
      <c r="AO296" s="22">
        <v>0.54</v>
      </c>
      <c r="AP296" s="22">
        <f t="shared" si="165"/>
        <v>1.3024800000000001</v>
      </c>
      <c r="AQ296" s="33"/>
      <c r="AR296" s="22">
        <v>8.9999999999999993E-3</v>
      </c>
      <c r="AS296" s="22">
        <f t="shared" si="166"/>
        <v>2.1707999999999998E-2</v>
      </c>
      <c r="AT296" s="21" t="s">
        <v>62</v>
      </c>
      <c r="AU296" s="264">
        <v>0.01</v>
      </c>
      <c r="AV296" s="260">
        <f t="shared" si="167"/>
        <v>2.4120000000000003E-2</v>
      </c>
      <c r="AW296" s="21"/>
      <c r="AX296" s="267">
        <v>3.1E-2</v>
      </c>
      <c r="AY296" s="263">
        <f t="shared" si="168"/>
        <v>7.4772000000000005E-2</v>
      </c>
      <c r="AZ296" s="20"/>
      <c r="BA296" s="317">
        <v>2.8</v>
      </c>
      <c r="BB296" s="263">
        <f t="shared" si="169"/>
        <v>6.7535999999999996</v>
      </c>
      <c r="BC296" s="20"/>
      <c r="BD296" s="37">
        <v>0.19</v>
      </c>
      <c r="BE296" s="119">
        <f t="shared" si="170"/>
        <v>0.45828000000000002</v>
      </c>
      <c r="BF296" s="20"/>
      <c r="BG296" s="32">
        <v>0.02</v>
      </c>
      <c r="BH296" s="43">
        <f t="shared" si="171"/>
        <v>4.8240000000000005E-2</v>
      </c>
      <c r="BI296" s="21" t="s">
        <v>62</v>
      </c>
      <c r="BJ296" s="34">
        <v>0.01</v>
      </c>
      <c r="BK296" s="119">
        <f t="shared" si="172"/>
        <v>2.4120000000000003E-2</v>
      </c>
      <c r="BL296" s="20"/>
      <c r="BM296" s="36">
        <v>0.68</v>
      </c>
      <c r="BN296" s="119">
        <f t="shared" si="173"/>
        <v>1.6401600000000001</v>
      </c>
      <c r="BO296" s="18" t="s">
        <v>141</v>
      </c>
      <c r="BP296" s="183" t="s">
        <v>118</v>
      </c>
      <c r="BQ296" s="184"/>
      <c r="BR296" s="6"/>
    </row>
    <row r="297" spans="1:70" ht="15" customHeight="1" x14ac:dyDescent="0.25">
      <c r="A297" s="194">
        <f t="shared" si="148"/>
        <v>43019</v>
      </c>
      <c r="B297" s="182">
        <v>2594</v>
      </c>
      <c r="C297" s="44">
        <v>22.68</v>
      </c>
      <c r="D297" s="59">
        <v>7.64</v>
      </c>
      <c r="E297" s="14">
        <v>1</v>
      </c>
      <c r="F297" s="15">
        <v>653</v>
      </c>
      <c r="G297" s="22">
        <f t="shared" si="151"/>
        <v>653</v>
      </c>
      <c r="H297" s="119">
        <f t="shared" si="152"/>
        <v>1693.8820000000001</v>
      </c>
      <c r="I297" s="14">
        <v>1</v>
      </c>
      <c r="J297" s="15">
        <v>559</v>
      </c>
      <c r="K297" s="15">
        <f t="shared" si="153"/>
        <v>559</v>
      </c>
      <c r="L297" s="125">
        <f t="shared" si="154"/>
        <v>1450.046</v>
      </c>
      <c r="M297" s="16">
        <v>189</v>
      </c>
      <c r="N297" s="119">
        <f t="shared" si="155"/>
        <v>490.26600000000002</v>
      </c>
      <c r="O297" s="29">
        <v>88.9</v>
      </c>
      <c r="P297" s="22">
        <v>101.3</v>
      </c>
      <c r="Q297" s="15">
        <v>100</v>
      </c>
      <c r="R297" s="15">
        <f t="shared" si="156"/>
        <v>123.99999999999991</v>
      </c>
      <c r="S297" s="119">
        <f t="shared" si="149"/>
        <v>321.65599999999978</v>
      </c>
      <c r="T297" s="14">
        <v>1</v>
      </c>
      <c r="U297" s="22">
        <v>2.2000000000000002</v>
      </c>
      <c r="V297" s="22">
        <f t="shared" si="157"/>
        <v>2.2000000000000002</v>
      </c>
      <c r="W297" s="119">
        <f t="shared" si="158"/>
        <v>5.7068000000000003</v>
      </c>
      <c r="X297" s="162" t="s">
        <v>62</v>
      </c>
      <c r="Y297" s="22">
        <v>2</v>
      </c>
      <c r="Z297" s="119">
        <f t="shared" si="159"/>
        <v>5.1879999999999997</v>
      </c>
      <c r="AA297" s="160">
        <v>29.5</v>
      </c>
      <c r="AB297" s="164">
        <f t="shared" si="150"/>
        <v>76.522999999999996</v>
      </c>
      <c r="AC297" s="29">
        <v>15.66</v>
      </c>
      <c r="AD297" s="147">
        <f t="shared" si="160"/>
        <v>40.622039999999998</v>
      </c>
      <c r="AE297" s="29">
        <v>0.1</v>
      </c>
      <c r="AF297" s="119">
        <f t="shared" si="161"/>
        <v>0.25940000000000002</v>
      </c>
      <c r="AG297" s="31">
        <v>0.2</v>
      </c>
      <c r="AH297" s="119">
        <f t="shared" si="162"/>
        <v>0.51880000000000004</v>
      </c>
      <c r="AI297" s="294">
        <f t="shared" si="174"/>
        <v>29.8</v>
      </c>
      <c r="AJ297" s="22">
        <f t="shared" si="163"/>
        <v>77.301199999999994</v>
      </c>
      <c r="AK297" s="16"/>
      <c r="AL297" s="22">
        <v>0.47</v>
      </c>
      <c r="AM297" s="22">
        <f t="shared" si="164"/>
        <v>1.2191799999999999</v>
      </c>
      <c r="AN297" s="20"/>
      <c r="AO297" s="22">
        <v>0.51</v>
      </c>
      <c r="AP297" s="22">
        <f t="shared" si="165"/>
        <v>1.32294</v>
      </c>
      <c r="AQ297" s="33"/>
      <c r="AR297" s="22">
        <v>5.0000000000000001E-3</v>
      </c>
      <c r="AS297" s="22">
        <f t="shared" si="166"/>
        <v>1.2970000000000001E-2</v>
      </c>
      <c r="AT297" s="21" t="s">
        <v>62</v>
      </c>
      <c r="AU297" s="264">
        <v>0.01</v>
      </c>
      <c r="AV297" s="259">
        <f t="shared" si="167"/>
        <v>2.5940000000000001E-2</v>
      </c>
      <c r="AW297" s="21"/>
      <c r="AX297" s="267">
        <v>2.3E-2</v>
      </c>
      <c r="AY297" s="262">
        <f t="shared" si="168"/>
        <v>5.9662E-2</v>
      </c>
      <c r="AZ297" s="20"/>
      <c r="BA297" s="317">
        <v>1.1000000000000001</v>
      </c>
      <c r="BB297" s="262">
        <f t="shared" si="169"/>
        <v>2.8534000000000002</v>
      </c>
      <c r="BC297" s="20"/>
      <c r="BD297" s="36">
        <v>0.13</v>
      </c>
      <c r="BE297" s="119">
        <f t="shared" si="170"/>
        <v>0.33722000000000002</v>
      </c>
      <c r="BF297" s="20"/>
      <c r="BG297" s="32">
        <v>0.01</v>
      </c>
      <c r="BH297" s="43">
        <f t="shared" si="171"/>
        <v>2.5940000000000001E-2</v>
      </c>
      <c r="BI297" s="21" t="s">
        <v>62</v>
      </c>
      <c r="BJ297" s="34">
        <v>0.01</v>
      </c>
      <c r="BK297" s="119">
        <f t="shared" si="172"/>
        <v>2.5940000000000001E-2</v>
      </c>
      <c r="BL297" s="20"/>
      <c r="BM297" s="36">
        <v>0.73</v>
      </c>
      <c r="BN297" s="119">
        <f t="shared" si="173"/>
        <v>1.8936199999999999</v>
      </c>
      <c r="BO297" s="18" t="s">
        <v>141</v>
      </c>
      <c r="BP297" s="183" t="s">
        <v>118</v>
      </c>
      <c r="BQ297" s="184"/>
      <c r="BR297" s="6"/>
    </row>
    <row r="298" spans="1:70" ht="15" customHeight="1" x14ac:dyDescent="0.25">
      <c r="A298" s="194">
        <f t="shared" si="148"/>
        <v>43020</v>
      </c>
      <c r="B298" s="182">
        <v>2476</v>
      </c>
      <c r="C298" s="44">
        <v>22.85</v>
      </c>
      <c r="D298" s="59">
        <v>7.91</v>
      </c>
      <c r="E298" s="14">
        <v>1</v>
      </c>
      <c r="F298" s="15">
        <v>825</v>
      </c>
      <c r="G298" s="22">
        <f t="shared" si="151"/>
        <v>825</v>
      </c>
      <c r="H298" s="119">
        <f t="shared" si="152"/>
        <v>2042.7</v>
      </c>
      <c r="I298" s="14">
        <v>1</v>
      </c>
      <c r="J298" s="15">
        <v>714</v>
      </c>
      <c r="K298" s="15">
        <f t="shared" si="153"/>
        <v>714</v>
      </c>
      <c r="L298" s="125">
        <f t="shared" si="154"/>
        <v>1767.864</v>
      </c>
      <c r="M298" s="16">
        <v>204</v>
      </c>
      <c r="N298" s="119">
        <f t="shared" si="155"/>
        <v>505.10399999999998</v>
      </c>
      <c r="O298" s="29">
        <v>86.5</v>
      </c>
      <c r="P298" s="22">
        <v>101.6</v>
      </c>
      <c r="Q298" s="15">
        <v>91</v>
      </c>
      <c r="R298" s="15">
        <f t="shared" si="156"/>
        <v>165.93406593406587</v>
      </c>
      <c r="S298" s="119">
        <f t="shared" si="149"/>
        <v>410.85274725274706</v>
      </c>
      <c r="T298" s="14">
        <v>1</v>
      </c>
      <c r="U298" s="22">
        <v>2.6</v>
      </c>
      <c r="V298" s="22">
        <f t="shared" si="157"/>
        <v>2.6</v>
      </c>
      <c r="W298" s="119">
        <f t="shared" si="158"/>
        <v>6.4376000000000007</v>
      </c>
      <c r="X298" s="162" t="s">
        <v>62</v>
      </c>
      <c r="Y298" s="22">
        <v>1</v>
      </c>
      <c r="Z298" s="119">
        <f t="shared" si="159"/>
        <v>2.476</v>
      </c>
      <c r="AA298" s="160">
        <v>26.2</v>
      </c>
      <c r="AB298" s="164">
        <f t="shared" si="150"/>
        <v>64.871200000000002</v>
      </c>
      <c r="AC298" s="29">
        <v>13.87</v>
      </c>
      <c r="AD298" s="147">
        <f t="shared" si="160"/>
        <v>34.342119999999994</v>
      </c>
      <c r="AE298" s="29">
        <v>0.48699999999999999</v>
      </c>
      <c r="AF298" s="119">
        <f t="shared" si="161"/>
        <v>1.2058119999999999</v>
      </c>
      <c r="AG298" s="31">
        <v>0.66700000000000004</v>
      </c>
      <c r="AH298" s="119">
        <f t="shared" si="162"/>
        <v>1.6514920000000002</v>
      </c>
      <c r="AI298" s="294">
        <f t="shared" si="174"/>
        <v>27.353999999999999</v>
      </c>
      <c r="AJ298" s="22">
        <f t="shared" si="163"/>
        <v>67.728504000000001</v>
      </c>
      <c r="AK298" s="16"/>
      <c r="AL298" s="22">
        <v>1.33</v>
      </c>
      <c r="AM298" s="22">
        <f t="shared" si="164"/>
        <v>3.2930800000000002</v>
      </c>
      <c r="AN298" s="20"/>
      <c r="AO298" s="22">
        <v>0.92</v>
      </c>
      <c r="AP298" s="22">
        <f t="shared" si="165"/>
        <v>2.2779199999999999</v>
      </c>
      <c r="AQ298" s="33"/>
      <c r="AR298" s="22">
        <v>1.0999999999999999E-2</v>
      </c>
      <c r="AS298" s="22">
        <f t="shared" si="166"/>
        <v>2.7235999999999996E-2</v>
      </c>
      <c r="AT298" s="21" t="s">
        <v>62</v>
      </c>
      <c r="AU298" s="264">
        <v>0.01</v>
      </c>
      <c r="AV298" s="260">
        <f t="shared" si="167"/>
        <v>2.4760000000000001E-2</v>
      </c>
      <c r="AW298" s="21"/>
      <c r="AX298" s="267">
        <v>3.5999999999999997E-2</v>
      </c>
      <c r="AY298" s="263">
        <f t="shared" si="168"/>
        <v>8.9135999999999993E-2</v>
      </c>
      <c r="AZ298" s="20"/>
      <c r="BA298" s="317">
        <v>3.3</v>
      </c>
      <c r="BB298" s="263">
        <f t="shared" si="169"/>
        <v>8.1707999999999998</v>
      </c>
      <c r="BC298" s="20"/>
      <c r="BD298" s="37">
        <v>0.15</v>
      </c>
      <c r="BE298" s="119">
        <f t="shared" si="170"/>
        <v>0.37139999999999995</v>
      </c>
      <c r="BF298" s="20"/>
      <c r="BG298" s="32">
        <v>0.02</v>
      </c>
      <c r="BH298" s="43">
        <f t="shared" si="171"/>
        <v>4.9520000000000002E-2</v>
      </c>
      <c r="BI298" s="21" t="s">
        <v>62</v>
      </c>
      <c r="BJ298" s="34">
        <v>0.01</v>
      </c>
      <c r="BK298" s="119">
        <f t="shared" si="172"/>
        <v>2.4760000000000001E-2</v>
      </c>
      <c r="BL298" s="20"/>
      <c r="BM298" s="36">
        <v>0.92</v>
      </c>
      <c r="BN298" s="119">
        <f t="shared" si="173"/>
        <v>2.2779199999999999</v>
      </c>
      <c r="BO298" s="18" t="s">
        <v>141</v>
      </c>
      <c r="BP298" s="183" t="s">
        <v>118</v>
      </c>
      <c r="BQ298" s="184"/>
      <c r="BR298" s="6"/>
    </row>
    <row r="299" spans="1:70" ht="15" customHeight="1" x14ac:dyDescent="0.25">
      <c r="A299" s="194">
        <f t="shared" si="148"/>
        <v>43021</v>
      </c>
      <c r="B299" s="182">
        <v>2550</v>
      </c>
      <c r="C299" s="44">
        <v>22.55</v>
      </c>
      <c r="D299" s="59">
        <v>7.94</v>
      </c>
      <c r="E299" s="14">
        <v>1</v>
      </c>
      <c r="F299" s="15">
        <v>542</v>
      </c>
      <c r="G299" s="22">
        <f t="shared" si="151"/>
        <v>542</v>
      </c>
      <c r="H299" s="119">
        <f t="shared" si="152"/>
        <v>1382.1</v>
      </c>
      <c r="I299" s="14">
        <v>1</v>
      </c>
      <c r="J299" s="15">
        <v>422</v>
      </c>
      <c r="K299" s="15">
        <f t="shared" si="153"/>
        <v>422</v>
      </c>
      <c r="L299" s="125">
        <f t="shared" si="154"/>
        <v>1076.0999999999999</v>
      </c>
      <c r="M299" s="16">
        <v>151</v>
      </c>
      <c r="N299" s="119">
        <f t="shared" si="155"/>
        <v>385.05</v>
      </c>
      <c r="O299" s="29">
        <v>87.2</v>
      </c>
      <c r="P299" s="22">
        <v>96.6</v>
      </c>
      <c r="Q299" s="15">
        <v>90</v>
      </c>
      <c r="R299" s="15">
        <f t="shared" si="156"/>
        <v>104.44444444444434</v>
      </c>
      <c r="S299" s="119">
        <f t="shared" si="149"/>
        <v>266.33333333333309</v>
      </c>
      <c r="T299" s="14">
        <v>1</v>
      </c>
      <c r="U299" s="22">
        <v>1.6</v>
      </c>
      <c r="V299" s="22">
        <f t="shared" si="157"/>
        <v>1.6</v>
      </c>
      <c r="W299" s="119">
        <f t="shared" si="158"/>
        <v>4.08</v>
      </c>
      <c r="X299" s="162" t="s">
        <v>62</v>
      </c>
      <c r="Y299" s="22">
        <v>1</v>
      </c>
      <c r="Z299" s="119">
        <f t="shared" si="159"/>
        <v>2.5499999999999998</v>
      </c>
      <c r="AA299" s="160">
        <v>19.5</v>
      </c>
      <c r="AB299" s="164">
        <f t="shared" si="150"/>
        <v>49.725000000000001</v>
      </c>
      <c r="AC299" s="29">
        <v>10.73</v>
      </c>
      <c r="AD299" s="147">
        <f t="shared" si="160"/>
        <v>27.361499999999999</v>
      </c>
      <c r="AE299" s="29">
        <v>0.1</v>
      </c>
      <c r="AF299" s="119">
        <f t="shared" si="161"/>
        <v>0.255</v>
      </c>
      <c r="AG299" s="31">
        <v>0.2</v>
      </c>
      <c r="AH299" s="119">
        <f t="shared" si="162"/>
        <v>0.51</v>
      </c>
      <c r="AI299" s="294">
        <f t="shared" si="174"/>
        <v>19.8</v>
      </c>
      <c r="AJ299" s="22">
        <f t="shared" si="163"/>
        <v>50.49</v>
      </c>
      <c r="AK299" s="16"/>
      <c r="AL299" s="22">
        <v>0.44</v>
      </c>
      <c r="AM299" s="22">
        <f t="shared" si="164"/>
        <v>1.1220000000000001</v>
      </c>
      <c r="AN299" s="20"/>
      <c r="AO299" s="22">
        <v>0.89</v>
      </c>
      <c r="AP299" s="22">
        <f t="shared" si="165"/>
        <v>2.2694999999999999</v>
      </c>
      <c r="AQ299" s="33" t="s">
        <v>62</v>
      </c>
      <c r="AR299" s="22">
        <v>5.0000000000000001E-3</v>
      </c>
      <c r="AS299" s="22">
        <f t="shared" si="166"/>
        <v>1.2749999999999999E-2</v>
      </c>
      <c r="AT299" s="21" t="s">
        <v>62</v>
      </c>
      <c r="AU299" s="264">
        <v>0.01</v>
      </c>
      <c r="AV299" s="259">
        <f t="shared" si="167"/>
        <v>2.5499999999999998E-2</v>
      </c>
      <c r="AW299" s="21"/>
      <c r="AX299" s="267">
        <v>1.9E-2</v>
      </c>
      <c r="AY299" s="262">
        <f t="shared" si="168"/>
        <v>4.8449999999999993E-2</v>
      </c>
      <c r="AZ299" s="20"/>
      <c r="BA299" s="317">
        <v>0.65</v>
      </c>
      <c r="BB299" s="262">
        <f t="shared" si="169"/>
        <v>1.6575</v>
      </c>
      <c r="BC299" s="20"/>
      <c r="BD299" s="36">
        <v>0.09</v>
      </c>
      <c r="BE299" s="119">
        <f t="shared" si="170"/>
        <v>0.22950000000000001</v>
      </c>
      <c r="BF299" s="20" t="s">
        <v>62</v>
      </c>
      <c r="BG299" s="32">
        <v>0.01</v>
      </c>
      <c r="BH299" s="43">
        <f t="shared" si="171"/>
        <v>2.5499999999999998E-2</v>
      </c>
      <c r="BI299" s="21" t="s">
        <v>62</v>
      </c>
      <c r="BJ299" s="34">
        <v>0.01</v>
      </c>
      <c r="BK299" s="119">
        <f t="shared" si="172"/>
        <v>2.5499999999999998E-2</v>
      </c>
      <c r="BL299" s="20"/>
      <c r="BM299" s="36">
        <v>0.38</v>
      </c>
      <c r="BN299" s="119">
        <f t="shared" si="173"/>
        <v>0.96899999999999997</v>
      </c>
      <c r="BO299" s="18" t="s">
        <v>141</v>
      </c>
      <c r="BP299" s="183" t="s">
        <v>118</v>
      </c>
      <c r="BQ299" s="184"/>
      <c r="BR299" s="6"/>
    </row>
    <row r="300" spans="1:70" ht="15" customHeight="1" x14ac:dyDescent="0.25">
      <c r="A300" s="194">
        <f t="shared" si="148"/>
        <v>43022</v>
      </c>
      <c r="B300" s="182">
        <v>1964</v>
      </c>
      <c r="C300" s="44">
        <v>22.85</v>
      </c>
      <c r="D300" s="59">
        <v>7.87</v>
      </c>
      <c r="E300" s="14">
        <v>1</v>
      </c>
      <c r="F300" s="15">
        <v>548</v>
      </c>
      <c r="G300" s="22">
        <f t="shared" si="151"/>
        <v>548</v>
      </c>
      <c r="H300" s="119">
        <f t="shared" si="152"/>
        <v>1076.2719999999999</v>
      </c>
      <c r="I300" s="14">
        <v>1</v>
      </c>
      <c r="J300" s="15">
        <v>463</v>
      </c>
      <c r="K300" s="15">
        <f t="shared" si="153"/>
        <v>463</v>
      </c>
      <c r="L300" s="125">
        <f t="shared" si="154"/>
        <v>909.33199999999999</v>
      </c>
      <c r="M300" s="16">
        <v>148</v>
      </c>
      <c r="N300" s="119">
        <f t="shared" si="155"/>
        <v>290.67200000000003</v>
      </c>
      <c r="O300" s="29">
        <v>88.5</v>
      </c>
      <c r="P300" s="22">
        <v>94.8</v>
      </c>
      <c r="Q300" s="15">
        <v>86</v>
      </c>
      <c r="R300" s="15">
        <f t="shared" si="156"/>
        <v>73.255813953488342</v>
      </c>
      <c r="S300" s="119">
        <f t="shared" si="149"/>
        <v>143.87441860465111</v>
      </c>
      <c r="T300" s="14">
        <v>1</v>
      </c>
      <c r="U300" s="22">
        <v>1.1000000000000001</v>
      </c>
      <c r="V300" s="22">
        <f t="shared" si="157"/>
        <v>1.1000000000000001</v>
      </c>
      <c r="W300" s="119">
        <f t="shared" si="158"/>
        <v>2.1604000000000001</v>
      </c>
      <c r="X300" s="162" t="s">
        <v>62</v>
      </c>
      <c r="Y300" s="22">
        <v>2</v>
      </c>
      <c r="Z300" s="119">
        <f t="shared" si="159"/>
        <v>3.9279999999999999</v>
      </c>
      <c r="AA300" s="160">
        <v>13.8</v>
      </c>
      <c r="AB300" s="164">
        <f t="shared" si="150"/>
        <v>27.103200000000001</v>
      </c>
      <c r="AC300" s="29">
        <v>4.3099999999999996</v>
      </c>
      <c r="AD300" s="147">
        <f t="shared" si="160"/>
        <v>8.4648399999999988</v>
      </c>
      <c r="AE300" s="29">
        <v>0.1</v>
      </c>
      <c r="AF300" s="119">
        <f t="shared" si="161"/>
        <v>0.19640000000000002</v>
      </c>
      <c r="AG300" s="31">
        <v>0.2</v>
      </c>
      <c r="AH300" s="119">
        <f t="shared" si="162"/>
        <v>0.39280000000000004</v>
      </c>
      <c r="AI300" s="294">
        <f t="shared" si="174"/>
        <v>14.1</v>
      </c>
      <c r="AJ300" s="22">
        <f t="shared" si="163"/>
        <v>27.692399999999999</v>
      </c>
      <c r="AK300" s="16"/>
      <c r="AL300" s="22">
        <v>0.38</v>
      </c>
      <c r="AM300" s="22">
        <f t="shared" si="164"/>
        <v>0.74632000000000009</v>
      </c>
      <c r="AN300" s="20"/>
      <c r="AO300" s="22">
        <v>0.7</v>
      </c>
      <c r="AP300" s="22">
        <f t="shared" si="165"/>
        <v>1.3748</v>
      </c>
      <c r="AQ300" s="33" t="s">
        <v>62</v>
      </c>
      <c r="AR300" s="22">
        <v>5.0000000000000001E-3</v>
      </c>
      <c r="AS300" s="22">
        <f t="shared" si="166"/>
        <v>9.8200000000000006E-3</v>
      </c>
      <c r="AT300" s="21" t="s">
        <v>62</v>
      </c>
      <c r="AU300" s="264">
        <v>0.01</v>
      </c>
      <c r="AV300" s="260">
        <f t="shared" si="167"/>
        <v>1.9640000000000001E-2</v>
      </c>
      <c r="AW300" s="21"/>
      <c r="AX300" s="267">
        <v>1.4999999999999999E-2</v>
      </c>
      <c r="AY300" s="263">
        <f t="shared" si="168"/>
        <v>2.9459999999999997E-2</v>
      </c>
      <c r="AZ300" s="20"/>
      <c r="BA300" s="317">
        <v>0.5</v>
      </c>
      <c r="BB300" s="263">
        <f t="shared" si="169"/>
        <v>0.98199999999999998</v>
      </c>
      <c r="BC300" s="20"/>
      <c r="BD300" s="37">
        <v>0.14000000000000001</v>
      </c>
      <c r="BE300" s="119">
        <f t="shared" si="170"/>
        <v>0.27496000000000004</v>
      </c>
      <c r="BF300" s="20" t="s">
        <v>62</v>
      </c>
      <c r="BG300" s="32">
        <v>0.01</v>
      </c>
      <c r="BH300" s="43">
        <f t="shared" si="171"/>
        <v>1.9640000000000001E-2</v>
      </c>
      <c r="BI300" s="21" t="s">
        <v>62</v>
      </c>
      <c r="BJ300" s="34">
        <v>0.01</v>
      </c>
      <c r="BK300" s="119">
        <f t="shared" si="172"/>
        <v>1.9640000000000001E-2</v>
      </c>
      <c r="BL300" s="20"/>
      <c r="BM300" s="36">
        <v>0.35</v>
      </c>
      <c r="BN300" s="119">
        <f t="shared" si="173"/>
        <v>0.68740000000000001</v>
      </c>
      <c r="BO300" s="18" t="s">
        <v>141</v>
      </c>
      <c r="BP300" s="183" t="s">
        <v>118</v>
      </c>
      <c r="BQ300" s="184"/>
      <c r="BR300" s="6"/>
    </row>
    <row r="301" spans="1:70" ht="15" customHeight="1" x14ac:dyDescent="0.25">
      <c r="A301" s="194">
        <f t="shared" si="148"/>
        <v>43023</v>
      </c>
      <c r="B301" s="182">
        <v>1316</v>
      </c>
      <c r="C301" s="44">
        <v>20.95</v>
      </c>
      <c r="D301" s="59">
        <v>7.49</v>
      </c>
      <c r="E301" s="14">
        <v>1</v>
      </c>
      <c r="F301" s="15">
        <v>531</v>
      </c>
      <c r="G301" s="22">
        <f t="shared" si="151"/>
        <v>531</v>
      </c>
      <c r="H301" s="119">
        <f t="shared" si="152"/>
        <v>698.79600000000005</v>
      </c>
      <c r="I301" s="14">
        <v>1</v>
      </c>
      <c r="J301" s="15">
        <v>389</v>
      </c>
      <c r="K301" s="15">
        <f t="shared" si="153"/>
        <v>389</v>
      </c>
      <c r="L301" s="125">
        <f t="shared" si="154"/>
        <v>511.92399999999998</v>
      </c>
      <c r="M301" s="16">
        <v>123</v>
      </c>
      <c r="N301" s="119">
        <f t="shared" si="155"/>
        <v>161.86799999999999</v>
      </c>
      <c r="O301" s="29">
        <v>89.9</v>
      </c>
      <c r="P301" s="22">
        <v>100.3</v>
      </c>
      <c r="Q301" s="15">
        <v>98</v>
      </c>
      <c r="R301" s="15">
        <f t="shared" si="156"/>
        <v>106.12244897959174</v>
      </c>
      <c r="S301" s="119">
        <f t="shared" si="149"/>
        <v>139.65714285714273</v>
      </c>
      <c r="T301" s="14">
        <v>1</v>
      </c>
      <c r="U301" s="22">
        <v>1.8</v>
      </c>
      <c r="V301" s="22">
        <f t="shared" si="157"/>
        <v>1.8</v>
      </c>
      <c r="W301" s="119">
        <f t="shared" si="158"/>
        <v>2.3688000000000002</v>
      </c>
      <c r="X301" s="162"/>
      <c r="Y301" s="22">
        <v>0.2</v>
      </c>
      <c r="Z301" s="119">
        <f t="shared" si="159"/>
        <v>0.26319999999999999</v>
      </c>
      <c r="AA301" s="160">
        <v>9.3000000000000007</v>
      </c>
      <c r="AB301" s="164">
        <f t="shared" si="150"/>
        <v>12.238800000000001</v>
      </c>
      <c r="AC301" s="29">
        <v>2.33</v>
      </c>
      <c r="AD301" s="147">
        <f t="shared" si="160"/>
        <v>3.0662800000000003</v>
      </c>
      <c r="AE301" s="29">
        <v>0.29499999999999998</v>
      </c>
      <c r="AF301" s="119">
        <f t="shared" si="161"/>
        <v>0.38821999999999995</v>
      </c>
      <c r="AG301" s="31">
        <v>0.74299999999999999</v>
      </c>
      <c r="AH301" s="119">
        <f t="shared" si="162"/>
        <v>0.97778799999999999</v>
      </c>
      <c r="AI301" s="294">
        <f t="shared" si="174"/>
        <v>10.338000000000001</v>
      </c>
      <c r="AJ301" s="22">
        <f t="shared" si="163"/>
        <v>13.604808</v>
      </c>
      <c r="AK301" s="16"/>
      <c r="AL301" s="22">
        <v>0.64</v>
      </c>
      <c r="AM301" s="22">
        <f t="shared" si="164"/>
        <v>0.84223999999999999</v>
      </c>
      <c r="AN301" s="20"/>
      <c r="AO301" s="22">
        <v>0.39</v>
      </c>
      <c r="AP301" s="22">
        <f t="shared" si="165"/>
        <v>0.51324000000000003</v>
      </c>
      <c r="AQ301" s="33"/>
      <c r="AR301" s="22">
        <v>5.0000000000000001E-3</v>
      </c>
      <c r="AS301" s="22">
        <f t="shared" si="166"/>
        <v>6.5799999999999999E-3</v>
      </c>
      <c r="AT301" s="21" t="s">
        <v>62</v>
      </c>
      <c r="AU301" s="264">
        <v>0.01</v>
      </c>
      <c r="AV301" s="259">
        <f t="shared" si="167"/>
        <v>1.316E-2</v>
      </c>
      <c r="AW301" s="21"/>
      <c r="AX301" s="267">
        <v>2.9000000000000001E-2</v>
      </c>
      <c r="AY301" s="262">
        <f t="shared" si="168"/>
        <v>3.8164000000000003E-2</v>
      </c>
      <c r="AZ301" s="20"/>
      <c r="BA301" s="317">
        <v>1.2</v>
      </c>
      <c r="BB301" s="262">
        <f t="shared" si="169"/>
        <v>1.5791999999999999</v>
      </c>
      <c r="BC301" s="20"/>
      <c r="BD301" s="36">
        <v>0.11</v>
      </c>
      <c r="BE301" s="119">
        <f t="shared" si="170"/>
        <v>0.14476</v>
      </c>
      <c r="BF301" s="20" t="s">
        <v>62</v>
      </c>
      <c r="BG301" s="32">
        <v>0.01</v>
      </c>
      <c r="BH301" s="43">
        <f t="shared" si="171"/>
        <v>1.316E-2</v>
      </c>
      <c r="BI301" s="21" t="s">
        <v>62</v>
      </c>
      <c r="BJ301" s="34">
        <v>0.01</v>
      </c>
      <c r="BK301" s="119">
        <f t="shared" si="172"/>
        <v>1.316E-2</v>
      </c>
      <c r="BL301" s="20"/>
      <c r="BM301" s="36">
        <v>0.55000000000000004</v>
      </c>
      <c r="BN301" s="119">
        <f t="shared" si="173"/>
        <v>0.72380000000000011</v>
      </c>
      <c r="BO301" s="18" t="s">
        <v>141</v>
      </c>
      <c r="BP301" s="183" t="s">
        <v>118</v>
      </c>
      <c r="BQ301" s="184"/>
      <c r="BR301" s="6"/>
    </row>
    <row r="302" spans="1:70" ht="15" customHeight="1" x14ac:dyDescent="0.25">
      <c r="A302" s="194">
        <f t="shared" si="148"/>
        <v>43024</v>
      </c>
      <c r="B302" s="182">
        <v>2509</v>
      </c>
      <c r="C302" s="44">
        <v>21.44</v>
      </c>
      <c r="D302" s="59">
        <v>7.85</v>
      </c>
      <c r="E302" s="14">
        <v>1</v>
      </c>
      <c r="F302" s="15">
        <v>864</v>
      </c>
      <c r="G302" s="22">
        <f t="shared" si="151"/>
        <v>864</v>
      </c>
      <c r="H302" s="119">
        <f t="shared" si="152"/>
        <v>2167.7759999999998</v>
      </c>
      <c r="I302" s="14">
        <v>1</v>
      </c>
      <c r="J302" s="15">
        <v>779</v>
      </c>
      <c r="K302" s="15">
        <f t="shared" si="153"/>
        <v>779</v>
      </c>
      <c r="L302" s="125">
        <f t="shared" si="154"/>
        <v>1954.511</v>
      </c>
      <c r="M302" s="16">
        <v>236</v>
      </c>
      <c r="N302" s="119">
        <f t="shared" si="155"/>
        <v>592.12400000000002</v>
      </c>
      <c r="O302" s="29">
        <v>91.5</v>
      </c>
      <c r="P302" s="22">
        <v>100.1</v>
      </c>
      <c r="Q302" s="15">
        <v>85</v>
      </c>
      <c r="R302" s="15">
        <f t="shared" si="156"/>
        <v>101.17647058823523</v>
      </c>
      <c r="S302" s="119">
        <f t="shared" si="149"/>
        <v>253.8517647058822</v>
      </c>
      <c r="T302" s="14">
        <v>1</v>
      </c>
      <c r="U302" s="22">
        <v>1.8</v>
      </c>
      <c r="V302" s="22">
        <f t="shared" si="157"/>
        <v>1.8</v>
      </c>
      <c r="W302" s="119">
        <f t="shared" si="158"/>
        <v>4.5161999999999995</v>
      </c>
      <c r="X302" s="162" t="s">
        <v>62</v>
      </c>
      <c r="Y302" s="22">
        <v>2</v>
      </c>
      <c r="Z302" s="119">
        <f t="shared" si="159"/>
        <v>5.0179999999999998</v>
      </c>
      <c r="AA302" s="160">
        <v>21.5</v>
      </c>
      <c r="AB302" s="164">
        <f t="shared" si="150"/>
        <v>53.9435</v>
      </c>
      <c r="AC302" s="29">
        <v>12.33</v>
      </c>
      <c r="AD302" s="147">
        <f t="shared" si="160"/>
        <v>30.935970000000001</v>
      </c>
      <c r="AE302" s="29">
        <v>0.66200000000000003</v>
      </c>
      <c r="AF302" s="119">
        <f t="shared" si="161"/>
        <v>1.6609580000000002</v>
      </c>
      <c r="AG302" s="31">
        <v>1.8959999999999999</v>
      </c>
      <c r="AH302" s="119">
        <f t="shared" si="162"/>
        <v>4.7570639999999997</v>
      </c>
      <c r="AI302" s="294">
        <f t="shared" si="174"/>
        <v>24.058</v>
      </c>
      <c r="AJ302" s="22">
        <f t="shared" si="163"/>
        <v>60.361521999999994</v>
      </c>
      <c r="AK302" s="16"/>
      <c r="AL302" s="22">
        <v>0.85</v>
      </c>
      <c r="AM302" s="22">
        <f t="shared" si="164"/>
        <v>2.1326499999999999</v>
      </c>
      <c r="AN302" s="20"/>
      <c r="AO302" s="22">
        <v>0.88</v>
      </c>
      <c r="AP302" s="22">
        <f t="shared" si="165"/>
        <v>2.2079200000000001</v>
      </c>
      <c r="AQ302" s="33" t="s">
        <v>62</v>
      </c>
      <c r="AR302" s="22">
        <v>5.0000000000000001E-3</v>
      </c>
      <c r="AS302" s="22">
        <f t="shared" si="166"/>
        <v>1.2545000000000001E-2</v>
      </c>
      <c r="AT302" s="21"/>
      <c r="AU302" s="264">
        <v>0.01</v>
      </c>
      <c r="AV302" s="260">
        <f t="shared" si="167"/>
        <v>2.5090000000000001E-2</v>
      </c>
      <c r="AW302" s="21"/>
      <c r="AX302" s="267">
        <v>2.8000000000000001E-2</v>
      </c>
      <c r="AY302" s="263">
        <f t="shared" si="168"/>
        <v>7.0251999999999995E-2</v>
      </c>
      <c r="AZ302" s="20"/>
      <c r="BA302" s="317">
        <v>1.3</v>
      </c>
      <c r="BB302" s="263">
        <f t="shared" si="169"/>
        <v>3.2617000000000003</v>
      </c>
      <c r="BC302" s="20"/>
      <c r="BD302" s="37">
        <v>0.14000000000000001</v>
      </c>
      <c r="BE302" s="119">
        <f t="shared" si="170"/>
        <v>0.35126000000000007</v>
      </c>
      <c r="BF302" s="20" t="s">
        <v>62</v>
      </c>
      <c r="BG302" s="32">
        <v>0.01</v>
      </c>
      <c r="BH302" s="43">
        <f t="shared" si="171"/>
        <v>2.5090000000000001E-2</v>
      </c>
      <c r="BI302" s="21" t="s">
        <v>62</v>
      </c>
      <c r="BJ302" s="34">
        <v>0.01</v>
      </c>
      <c r="BK302" s="119">
        <f t="shared" si="172"/>
        <v>2.5090000000000001E-2</v>
      </c>
      <c r="BL302" s="20"/>
      <c r="BM302" s="36">
        <v>0.43</v>
      </c>
      <c r="BN302" s="119">
        <f t="shared" si="173"/>
        <v>1.07887</v>
      </c>
      <c r="BO302" s="18" t="s">
        <v>141</v>
      </c>
      <c r="BP302" s="183" t="s">
        <v>118</v>
      </c>
      <c r="BQ302" s="184"/>
      <c r="BR302" s="6"/>
    </row>
    <row r="303" spans="1:70" ht="15" customHeight="1" x14ac:dyDescent="0.25">
      <c r="A303" s="194">
        <f t="shared" si="148"/>
        <v>43025</v>
      </c>
      <c r="B303" s="182">
        <v>2741</v>
      </c>
      <c r="C303" s="44">
        <v>22.38</v>
      </c>
      <c r="D303" s="59">
        <v>7.98</v>
      </c>
      <c r="E303" s="14">
        <v>1</v>
      </c>
      <c r="F303" s="15">
        <v>957</v>
      </c>
      <c r="G303" s="22">
        <f t="shared" si="151"/>
        <v>957</v>
      </c>
      <c r="H303" s="119">
        <f t="shared" si="152"/>
        <v>2623.1370000000002</v>
      </c>
      <c r="I303" s="14">
        <v>1</v>
      </c>
      <c r="J303" s="15">
        <v>854</v>
      </c>
      <c r="K303" s="15">
        <f t="shared" si="153"/>
        <v>854</v>
      </c>
      <c r="L303" s="125">
        <f t="shared" si="154"/>
        <v>2340.8139999999999</v>
      </c>
      <c r="M303" s="16">
        <v>268</v>
      </c>
      <c r="N303" s="119">
        <f t="shared" si="155"/>
        <v>734.58799999999997</v>
      </c>
      <c r="O303" s="29">
        <v>89.5</v>
      </c>
      <c r="P303" s="22">
        <v>102.5</v>
      </c>
      <c r="Q303" s="15">
        <v>88</v>
      </c>
      <c r="R303" s="15">
        <f t="shared" si="156"/>
        <v>147.72727272727272</v>
      </c>
      <c r="S303" s="119">
        <f t="shared" si="149"/>
        <v>404.9204545454545</v>
      </c>
      <c r="T303" s="14">
        <v>1</v>
      </c>
      <c r="U303" s="22">
        <v>2.4</v>
      </c>
      <c r="V303" s="22">
        <f t="shared" si="157"/>
        <v>2.4</v>
      </c>
      <c r="W303" s="119">
        <f t="shared" si="158"/>
        <v>6.5783999999999994</v>
      </c>
      <c r="X303" s="162" t="s">
        <v>62</v>
      </c>
      <c r="Y303" s="22">
        <v>2</v>
      </c>
      <c r="Z303" s="119">
        <f t="shared" si="159"/>
        <v>5.4820000000000002</v>
      </c>
      <c r="AA303" s="160">
        <v>33.700000000000003</v>
      </c>
      <c r="AB303" s="164">
        <f t="shared" si="150"/>
        <v>92.371700000000018</v>
      </c>
      <c r="AC303" s="29">
        <v>19.809999999999999</v>
      </c>
      <c r="AD303" s="147">
        <f t="shared" si="160"/>
        <v>54.299210000000002</v>
      </c>
      <c r="AE303" s="29">
        <v>0.34100000000000003</v>
      </c>
      <c r="AF303" s="119">
        <f t="shared" si="161"/>
        <v>0.9346810000000001</v>
      </c>
      <c r="AG303" s="31">
        <v>0.53600000000000003</v>
      </c>
      <c r="AH303" s="119">
        <f t="shared" si="162"/>
        <v>1.4691760000000003</v>
      </c>
      <c r="AI303" s="294">
        <f t="shared" si="174"/>
        <v>34.577000000000005</v>
      </c>
      <c r="AJ303" s="22">
        <f t="shared" si="163"/>
        <v>94.77555700000002</v>
      </c>
      <c r="AK303" s="16"/>
      <c r="AL303" s="22">
        <v>0.85</v>
      </c>
      <c r="AM303" s="22">
        <f t="shared" si="164"/>
        <v>2.32985</v>
      </c>
      <c r="AN303" s="20"/>
      <c r="AO303" s="22">
        <v>0.75</v>
      </c>
      <c r="AP303" s="22">
        <f t="shared" si="165"/>
        <v>2.0557500000000002</v>
      </c>
      <c r="AQ303" s="33"/>
      <c r="AR303" s="22">
        <v>7.0000000000000001E-3</v>
      </c>
      <c r="AS303" s="22">
        <f t="shared" si="166"/>
        <v>1.9187000000000003E-2</v>
      </c>
      <c r="AT303" s="21" t="s">
        <v>62</v>
      </c>
      <c r="AU303" s="264">
        <v>0.01</v>
      </c>
      <c r="AV303" s="259">
        <f t="shared" si="167"/>
        <v>2.741E-2</v>
      </c>
      <c r="AW303" s="21"/>
      <c r="AX303" s="267">
        <v>3.4000000000000002E-2</v>
      </c>
      <c r="AY303" s="262">
        <f t="shared" si="168"/>
        <v>9.3193999999999999E-2</v>
      </c>
      <c r="AZ303" s="20"/>
      <c r="BA303" s="317">
        <v>2.7</v>
      </c>
      <c r="BB303" s="262">
        <f t="shared" si="169"/>
        <v>7.4007000000000005</v>
      </c>
      <c r="BC303" s="20"/>
      <c r="BD303" s="36">
        <v>0.18</v>
      </c>
      <c r="BE303" s="119">
        <f t="shared" si="170"/>
        <v>0.49337999999999999</v>
      </c>
      <c r="BF303" s="20"/>
      <c r="BG303" s="32">
        <v>0.02</v>
      </c>
      <c r="BH303" s="43">
        <f t="shared" si="171"/>
        <v>5.4820000000000001E-2</v>
      </c>
      <c r="BI303" s="21" t="s">
        <v>62</v>
      </c>
      <c r="BJ303" s="34">
        <v>0.01</v>
      </c>
      <c r="BK303" s="119">
        <f t="shared" si="172"/>
        <v>2.741E-2</v>
      </c>
      <c r="BL303" s="20"/>
      <c r="BM303" s="36">
        <v>0.56000000000000005</v>
      </c>
      <c r="BN303" s="119">
        <f t="shared" si="173"/>
        <v>1.5349600000000001</v>
      </c>
      <c r="BO303" s="18" t="s">
        <v>141</v>
      </c>
      <c r="BP303" s="183" t="s">
        <v>118</v>
      </c>
      <c r="BQ303" s="184"/>
      <c r="BR303" s="6"/>
    </row>
    <row r="304" spans="1:70" ht="15" customHeight="1" x14ac:dyDescent="0.25">
      <c r="A304" s="194">
        <f t="shared" si="148"/>
        <v>43026</v>
      </c>
      <c r="B304" s="182">
        <v>2566</v>
      </c>
      <c r="C304" s="44">
        <v>22.71</v>
      </c>
      <c r="D304" s="59">
        <v>7.9</v>
      </c>
      <c r="E304" s="14">
        <v>1</v>
      </c>
      <c r="F304" s="15">
        <v>985</v>
      </c>
      <c r="G304" s="22">
        <f t="shared" si="151"/>
        <v>985</v>
      </c>
      <c r="H304" s="119">
        <f t="shared" si="152"/>
        <v>2527.5100000000002</v>
      </c>
      <c r="I304" s="14">
        <v>1</v>
      </c>
      <c r="J304" s="15">
        <v>897</v>
      </c>
      <c r="K304" s="15">
        <f t="shared" si="153"/>
        <v>897</v>
      </c>
      <c r="L304" s="125">
        <f t="shared" si="154"/>
        <v>2301.7020000000002</v>
      </c>
      <c r="M304" s="16">
        <v>254</v>
      </c>
      <c r="N304" s="119">
        <f t="shared" si="155"/>
        <v>651.76400000000001</v>
      </c>
      <c r="O304" s="29">
        <v>93.6</v>
      </c>
      <c r="P304" s="22">
        <v>102</v>
      </c>
      <c r="Q304" s="15">
        <v>79</v>
      </c>
      <c r="R304" s="15">
        <f t="shared" si="156"/>
        <v>106.3291139240507</v>
      </c>
      <c r="S304" s="119">
        <f t="shared" si="149"/>
        <v>272.84050632911408</v>
      </c>
      <c r="T304" s="14">
        <v>1</v>
      </c>
      <c r="U304" s="22">
        <v>2.2999999999999998</v>
      </c>
      <c r="V304" s="22">
        <f t="shared" si="157"/>
        <v>2.2999999999999998</v>
      </c>
      <c r="W304" s="119">
        <f t="shared" si="158"/>
        <v>5.9017999999999997</v>
      </c>
      <c r="X304" s="162" t="s">
        <v>62</v>
      </c>
      <c r="Y304" s="22">
        <v>2</v>
      </c>
      <c r="Z304" s="119">
        <f t="shared" si="159"/>
        <v>5.1319999999999997</v>
      </c>
      <c r="AA304" s="160">
        <v>30.9</v>
      </c>
      <c r="AB304" s="164">
        <f t="shared" si="150"/>
        <v>79.289400000000001</v>
      </c>
      <c r="AC304" s="29">
        <v>18.7</v>
      </c>
      <c r="AD304" s="147">
        <f t="shared" si="160"/>
        <v>47.984199999999994</v>
      </c>
      <c r="AE304" s="29">
        <v>0.17599999999999999</v>
      </c>
      <c r="AF304" s="119">
        <f t="shared" si="161"/>
        <v>0.45161599999999996</v>
      </c>
      <c r="AG304" s="31">
        <v>1.244</v>
      </c>
      <c r="AH304" s="119">
        <f t="shared" si="162"/>
        <v>3.1921039999999996</v>
      </c>
      <c r="AI304" s="294">
        <f t="shared" si="174"/>
        <v>32.32</v>
      </c>
      <c r="AJ304" s="22">
        <f t="shared" si="163"/>
        <v>82.933120000000002</v>
      </c>
      <c r="AK304" s="16"/>
      <c r="AL304" s="22">
        <v>2.66</v>
      </c>
      <c r="AM304" s="22">
        <f t="shared" si="164"/>
        <v>6.8255600000000003</v>
      </c>
      <c r="AN304" s="20"/>
      <c r="AO304" s="22">
        <v>0.94</v>
      </c>
      <c r="AP304" s="22">
        <f t="shared" si="165"/>
        <v>2.4120400000000002</v>
      </c>
      <c r="AQ304" s="33"/>
      <c r="AR304" s="22">
        <v>8.9999999999999993E-3</v>
      </c>
      <c r="AS304" s="22">
        <f t="shared" si="166"/>
        <v>2.3093999999999996E-2</v>
      </c>
      <c r="AT304" s="21" t="s">
        <v>62</v>
      </c>
      <c r="AU304" s="264">
        <v>0.01</v>
      </c>
      <c r="AV304" s="260">
        <f t="shared" si="167"/>
        <v>2.5659999999999999E-2</v>
      </c>
      <c r="AW304" s="21"/>
      <c r="AX304" s="267">
        <v>3.2000000000000001E-2</v>
      </c>
      <c r="AY304" s="263">
        <f t="shared" si="168"/>
        <v>8.2111999999999991E-2</v>
      </c>
      <c r="AZ304" s="20"/>
      <c r="BA304" s="317">
        <v>3</v>
      </c>
      <c r="BB304" s="263">
        <f t="shared" si="169"/>
        <v>7.6980000000000004</v>
      </c>
      <c r="BC304" s="20"/>
      <c r="BD304" s="37">
        <v>0.17</v>
      </c>
      <c r="BE304" s="119">
        <f t="shared" si="170"/>
        <v>0.43622000000000005</v>
      </c>
      <c r="BF304" s="20"/>
      <c r="BG304" s="32">
        <v>0.02</v>
      </c>
      <c r="BH304" s="43">
        <f t="shared" si="171"/>
        <v>5.1319999999999998E-2</v>
      </c>
      <c r="BI304" s="21" t="s">
        <v>62</v>
      </c>
      <c r="BJ304" s="34">
        <v>0.01</v>
      </c>
      <c r="BK304" s="119">
        <f t="shared" si="172"/>
        <v>2.5659999999999999E-2</v>
      </c>
      <c r="BL304" s="20"/>
      <c r="BM304" s="36">
        <v>0.54</v>
      </c>
      <c r="BN304" s="119">
        <f t="shared" si="173"/>
        <v>1.3856400000000002</v>
      </c>
      <c r="BO304" s="18" t="s">
        <v>141</v>
      </c>
      <c r="BP304" s="183" t="s">
        <v>118</v>
      </c>
      <c r="BQ304" s="184"/>
      <c r="BR304" s="6"/>
    </row>
    <row r="305" spans="1:70" ht="15" customHeight="1" x14ac:dyDescent="0.25">
      <c r="A305" s="194">
        <f t="shared" si="148"/>
        <v>43027</v>
      </c>
      <c r="B305" s="182">
        <v>2595</v>
      </c>
      <c r="C305" s="44">
        <v>22.51</v>
      </c>
      <c r="D305" s="59">
        <v>7.94</v>
      </c>
      <c r="E305" s="14">
        <v>1</v>
      </c>
      <c r="F305" s="15">
        <v>672</v>
      </c>
      <c r="G305" s="22">
        <f t="shared" si="151"/>
        <v>672</v>
      </c>
      <c r="H305" s="119">
        <f t="shared" si="152"/>
        <v>1743.84</v>
      </c>
      <c r="I305" s="14">
        <v>1</v>
      </c>
      <c r="J305" s="15">
        <v>584</v>
      </c>
      <c r="K305" s="15">
        <f t="shared" si="153"/>
        <v>584</v>
      </c>
      <c r="L305" s="125">
        <f t="shared" si="154"/>
        <v>1515.48</v>
      </c>
      <c r="M305" s="16">
        <v>171</v>
      </c>
      <c r="N305" s="119">
        <f t="shared" si="155"/>
        <v>443.745</v>
      </c>
      <c r="O305" s="29">
        <v>90.5</v>
      </c>
      <c r="P305" s="22">
        <v>98.9</v>
      </c>
      <c r="Q305" s="15">
        <v>80</v>
      </c>
      <c r="R305" s="15">
        <f t="shared" si="156"/>
        <v>105.00000000000007</v>
      </c>
      <c r="S305" s="119">
        <f t="shared" si="149"/>
        <v>272.47500000000019</v>
      </c>
      <c r="T305" s="14">
        <v>1</v>
      </c>
      <c r="U305" s="22">
        <v>1.8</v>
      </c>
      <c r="V305" s="22">
        <f t="shared" si="157"/>
        <v>1.8</v>
      </c>
      <c r="W305" s="119">
        <f t="shared" si="158"/>
        <v>4.6710000000000003</v>
      </c>
      <c r="X305" s="162" t="s">
        <v>62</v>
      </c>
      <c r="Y305" s="22">
        <v>2</v>
      </c>
      <c r="Z305" s="119">
        <f t="shared" si="159"/>
        <v>5.19</v>
      </c>
      <c r="AA305" s="160">
        <v>22.8</v>
      </c>
      <c r="AB305" s="164">
        <f t="shared" si="150"/>
        <v>59.165999999999997</v>
      </c>
      <c r="AC305" s="29">
        <v>13.02</v>
      </c>
      <c r="AD305" s="147">
        <f t="shared" si="160"/>
        <v>33.786900000000003</v>
      </c>
      <c r="AE305" s="29">
        <v>0.1</v>
      </c>
      <c r="AF305" s="119">
        <f t="shared" si="161"/>
        <v>0.25950000000000001</v>
      </c>
      <c r="AG305" s="31">
        <v>0.2</v>
      </c>
      <c r="AH305" s="119">
        <f t="shared" si="162"/>
        <v>0.51900000000000002</v>
      </c>
      <c r="AI305" s="294">
        <f t="shared" si="174"/>
        <v>23.1</v>
      </c>
      <c r="AJ305" s="22">
        <f t="shared" si="163"/>
        <v>59.944500000000005</v>
      </c>
      <c r="AK305" s="16"/>
      <c r="AL305" s="22">
        <v>1.25</v>
      </c>
      <c r="AM305" s="22">
        <f t="shared" si="164"/>
        <v>3.2437499999999999</v>
      </c>
      <c r="AN305" s="20"/>
      <c r="AO305" s="22">
        <v>0.8</v>
      </c>
      <c r="AP305" s="22">
        <f t="shared" si="165"/>
        <v>2.0760000000000001</v>
      </c>
      <c r="AQ305" s="33" t="s">
        <v>62</v>
      </c>
      <c r="AR305" s="22">
        <v>5.0000000000000001E-3</v>
      </c>
      <c r="AS305" s="22">
        <f t="shared" si="166"/>
        <v>1.2975E-2</v>
      </c>
      <c r="AT305" s="21" t="s">
        <v>62</v>
      </c>
      <c r="AU305" s="264">
        <v>0.01</v>
      </c>
      <c r="AV305" s="259">
        <f t="shared" si="167"/>
        <v>2.5950000000000001E-2</v>
      </c>
      <c r="AW305" s="21"/>
      <c r="AX305" s="267">
        <v>2.5999999999999999E-2</v>
      </c>
      <c r="AY305" s="262">
        <f t="shared" si="168"/>
        <v>6.7470000000000002E-2</v>
      </c>
      <c r="AZ305" s="20"/>
      <c r="BA305" s="317">
        <v>1.4</v>
      </c>
      <c r="BB305" s="262">
        <f t="shared" si="169"/>
        <v>3.6329999999999996</v>
      </c>
      <c r="BC305" s="20"/>
      <c r="BD305" s="36">
        <v>0.11</v>
      </c>
      <c r="BE305" s="119">
        <f t="shared" si="170"/>
        <v>0.28544999999999998</v>
      </c>
      <c r="BF305" s="20" t="s">
        <v>62</v>
      </c>
      <c r="BG305" s="32">
        <v>0.01</v>
      </c>
      <c r="BH305" s="43">
        <f t="shared" si="171"/>
        <v>2.5950000000000001E-2</v>
      </c>
      <c r="BI305" s="21" t="s">
        <v>62</v>
      </c>
      <c r="BJ305" s="34">
        <v>0.01</v>
      </c>
      <c r="BK305" s="119">
        <f t="shared" si="172"/>
        <v>2.5950000000000001E-2</v>
      </c>
      <c r="BL305" s="20"/>
      <c r="BM305" s="36">
        <v>0.47</v>
      </c>
      <c r="BN305" s="119">
        <f t="shared" si="173"/>
        <v>1.2196499999999999</v>
      </c>
      <c r="BO305" s="18" t="s">
        <v>141</v>
      </c>
      <c r="BP305" s="183" t="s">
        <v>118</v>
      </c>
      <c r="BQ305" s="184"/>
      <c r="BR305" s="6"/>
    </row>
    <row r="306" spans="1:70" ht="15" customHeight="1" x14ac:dyDescent="0.25">
      <c r="A306" s="194">
        <f t="shared" si="148"/>
        <v>43028</v>
      </c>
      <c r="B306" s="182">
        <v>2645</v>
      </c>
      <c r="C306" s="44">
        <v>22.58</v>
      </c>
      <c r="D306" s="59">
        <v>7.77</v>
      </c>
      <c r="E306" s="14">
        <v>1</v>
      </c>
      <c r="F306" s="15">
        <v>724</v>
      </c>
      <c r="G306" s="22">
        <f t="shared" si="151"/>
        <v>724</v>
      </c>
      <c r="H306" s="119">
        <f t="shared" si="152"/>
        <v>1914.98</v>
      </c>
      <c r="I306" s="14">
        <v>1</v>
      </c>
      <c r="J306" s="15">
        <v>666</v>
      </c>
      <c r="K306" s="15">
        <f t="shared" si="153"/>
        <v>666</v>
      </c>
      <c r="L306" s="125">
        <f t="shared" si="154"/>
        <v>1761.57</v>
      </c>
      <c r="M306" s="16">
        <v>204</v>
      </c>
      <c r="N306" s="119">
        <f t="shared" si="155"/>
        <v>539.58000000000004</v>
      </c>
      <c r="O306" s="29">
        <v>91.5</v>
      </c>
      <c r="P306" s="22">
        <v>99.8</v>
      </c>
      <c r="Q306" s="15">
        <v>78</v>
      </c>
      <c r="R306" s="15">
        <f t="shared" si="156"/>
        <v>106.41025641025637</v>
      </c>
      <c r="S306" s="119">
        <f t="shared" si="149"/>
        <v>281.45512820512806</v>
      </c>
      <c r="T306" s="14">
        <v>1</v>
      </c>
      <c r="U306" s="22">
        <v>1.9</v>
      </c>
      <c r="V306" s="22">
        <f t="shared" si="157"/>
        <v>1.9</v>
      </c>
      <c r="W306" s="119">
        <f t="shared" si="158"/>
        <v>5.0255000000000001</v>
      </c>
      <c r="X306" s="162" t="s">
        <v>62</v>
      </c>
      <c r="Y306" s="22">
        <v>2</v>
      </c>
      <c r="Z306" s="119">
        <f t="shared" si="159"/>
        <v>5.29</v>
      </c>
      <c r="AA306" s="160">
        <v>19.5</v>
      </c>
      <c r="AB306" s="164">
        <f t="shared" si="150"/>
        <v>51.577500000000001</v>
      </c>
      <c r="AC306" s="29">
        <v>9.06</v>
      </c>
      <c r="AD306" s="147">
        <f t="shared" si="160"/>
        <v>23.963699999999999</v>
      </c>
      <c r="AE306" s="29">
        <v>0.1</v>
      </c>
      <c r="AF306" s="119">
        <f t="shared" si="161"/>
        <v>0.26450000000000001</v>
      </c>
      <c r="AG306" s="31">
        <v>0.2</v>
      </c>
      <c r="AH306" s="119">
        <f t="shared" si="162"/>
        <v>0.52900000000000003</v>
      </c>
      <c r="AI306" s="294">
        <f t="shared" si="174"/>
        <v>19.8</v>
      </c>
      <c r="AJ306" s="22">
        <f t="shared" si="163"/>
        <v>52.371000000000002</v>
      </c>
      <c r="AK306" s="16"/>
      <c r="AL306" s="22">
        <v>0.94</v>
      </c>
      <c r="AM306" s="22">
        <f t="shared" si="164"/>
        <v>2.4862999999999995</v>
      </c>
      <c r="AN306" s="20"/>
      <c r="AO306" s="22">
        <v>0.75</v>
      </c>
      <c r="AP306" s="22">
        <f t="shared" si="165"/>
        <v>1.9837499999999999</v>
      </c>
      <c r="AQ306" s="33" t="s">
        <v>62</v>
      </c>
      <c r="AR306" s="22">
        <v>5.0000000000000001E-3</v>
      </c>
      <c r="AS306" s="22">
        <f t="shared" si="166"/>
        <v>1.3224999999999999E-2</v>
      </c>
      <c r="AT306" s="21" t="s">
        <v>62</v>
      </c>
      <c r="AU306" s="264">
        <v>0.01</v>
      </c>
      <c r="AV306" s="260">
        <f t="shared" si="167"/>
        <v>2.6449999999999998E-2</v>
      </c>
      <c r="AW306" s="21"/>
      <c r="AX306" s="267">
        <v>2.7E-2</v>
      </c>
      <c r="AY306" s="263">
        <f t="shared" si="168"/>
        <v>7.1415000000000006E-2</v>
      </c>
      <c r="AZ306" s="20"/>
      <c r="BA306" s="317">
        <v>1.9</v>
      </c>
      <c r="BB306" s="263">
        <f t="shared" si="169"/>
        <v>5.0255000000000001</v>
      </c>
      <c r="BC306" s="20"/>
      <c r="BD306" s="37">
        <v>0.14000000000000001</v>
      </c>
      <c r="BE306" s="119">
        <f t="shared" si="170"/>
        <v>0.37030000000000002</v>
      </c>
      <c r="BF306" s="20" t="s">
        <v>62</v>
      </c>
      <c r="BG306" s="32">
        <v>0.01</v>
      </c>
      <c r="BH306" s="43">
        <f t="shared" si="171"/>
        <v>2.6449999999999998E-2</v>
      </c>
      <c r="BI306" s="21" t="s">
        <v>62</v>
      </c>
      <c r="BJ306" s="34">
        <v>0.01</v>
      </c>
      <c r="BK306" s="119">
        <f t="shared" si="172"/>
        <v>2.6449999999999998E-2</v>
      </c>
      <c r="BL306" s="20"/>
      <c r="BM306" s="36">
        <v>0.48</v>
      </c>
      <c r="BN306" s="119">
        <f t="shared" si="173"/>
        <v>1.2695999999999998</v>
      </c>
      <c r="BO306" s="18" t="s">
        <v>141</v>
      </c>
      <c r="BP306" s="183" t="s">
        <v>118</v>
      </c>
      <c r="BQ306" s="184"/>
      <c r="BR306" s="6"/>
    </row>
    <row r="307" spans="1:70" ht="15" customHeight="1" x14ac:dyDescent="0.25">
      <c r="A307" s="194">
        <f t="shared" si="148"/>
        <v>43029</v>
      </c>
      <c r="B307" s="182">
        <v>1834</v>
      </c>
      <c r="C307" s="44">
        <v>22.61</v>
      </c>
      <c r="D307" s="59">
        <v>7.56</v>
      </c>
      <c r="E307" s="14">
        <v>1</v>
      </c>
      <c r="F307" s="15">
        <v>356</v>
      </c>
      <c r="G307" s="22">
        <f t="shared" si="151"/>
        <v>356</v>
      </c>
      <c r="H307" s="119">
        <f t="shared" si="152"/>
        <v>652.904</v>
      </c>
      <c r="I307" s="14">
        <v>1</v>
      </c>
      <c r="J307" s="15">
        <v>270</v>
      </c>
      <c r="K307" s="15">
        <f t="shared" si="153"/>
        <v>270</v>
      </c>
      <c r="L307" s="125">
        <f t="shared" si="154"/>
        <v>495.18</v>
      </c>
      <c r="M307" s="16">
        <v>92</v>
      </c>
      <c r="N307" s="119">
        <f t="shared" si="155"/>
        <v>168.72800000000001</v>
      </c>
      <c r="O307" s="29">
        <v>91.6</v>
      </c>
      <c r="P307" s="22">
        <v>95.6</v>
      </c>
      <c r="Q307" s="15">
        <v>80</v>
      </c>
      <c r="R307" s="15">
        <f t="shared" si="156"/>
        <v>50</v>
      </c>
      <c r="S307" s="119">
        <f t="shared" si="149"/>
        <v>91.7</v>
      </c>
      <c r="T307" s="14">
        <v>1</v>
      </c>
      <c r="U307" s="22">
        <v>1.3</v>
      </c>
      <c r="V307" s="22">
        <f t="shared" si="157"/>
        <v>1.3</v>
      </c>
      <c r="W307" s="119">
        <f t="shared" si="158"/>
        <v>2.3842000000000003</v>
      </c>
      <c r="X307" s="162" t="s">
        <v>62</v>
      </c>
      <c r="Y307" s="22">
        <v>1</v>
      </c>
      <c r="Z307" s="119">
        <f t="shared" si="159"/>
        <v>1.8340000000000001</v>
      </c>
      <c r="AA307" s="160">
        <v>11.7</v>
      </c>
      <c r="AB307" s="164">
        <f t="shared" si="150"/>
        <v>21.457799999999999</v>
      </c>
      <c r="AC307" s="29">
        <v>5.24</v>
      </c>
      <c r="AD307" s="147">
        <f t="shared" si="160"/>
        <v>9.6101600000000005</v>
      </c>
      <c r="AE307" s="29">
        <v>0.1</v>
      </c>
      <c r="AF307" s="119">
        <f t="shared" si="161"/>
        <v>0.18340000000000001</v>
      </c>
      <c r="AG307" s="31">
        <v>0.2</v>
      </c>
      <c r="AH307" s="119">
        <f t="shared" si="162"/>
        <v>0.36680000000000001</v>
      </c>
      <c r="AI307" s="294">
        <f t="shared" si="174"/>
        <v>11.999999999999998</v>
      </c>
      <c r="AJ307" s="22">
        <f t="shared" si="163"/>
        <v>22.007999999999996</v>
      </c>
      <c r="AK307" s="16"/>
      <c r="AL307" s="22">
        <v>0.34</v>
      </c>
      <c r="AM307" s="22">
        <f t="shared" si="164"/>
        <v>0.62356000000000011</v>
      </c>
      <c r="AN307" s="20"/>
      <c r="AO307" s="22">
        <v>0.56999999999999995</v>
      </c>
      <c r="AP307" s="22">
        <f t="shared" si="165"/>
        <v>1.04538</v>
      </c>
      <c r="AQ307" s="33" t="s">
        <v>62</v>
      </c>
      <c r="AR307" s="22">
        <v>5.0000000000000001E-3</v>
      </c>
      <c r="AS307" s="22">
        <f t="shared" si="166"/>
        <v>9.1699999999999993E-3</v>
      </c>
      <c r="AT307" s="21" t="s">
        <v>62</v>
      </c>
      <c r="AU307" s="264">
        <v>0.01</v>
      </c>
      <c r="AV307" s="259">
        <f t="shared" si="167"/>
        <v>1.8339999999999999E-2</v>
      </c>
      <c r="AW307" s="21"/>
      <c r="AX307" s="267">
        <v>0.02</v>
      </c>
      <c r="AY307" s="262">
        <f t="shared" si="168"/>
        <v>3.6679999999999997E-2</v>
      </c>
      <c r="AZ307" s="20"/>
      <c r="BA307" s="317">
        <v>0.68</v>
      </c>
      <c r="BB307" s="262">
        <f t="shared" si="169"/>
        <v>1.2471200000000002</v>
      </c>
      <c r="BC307" s="20"/>
      <c r="BD307" s="36">
        <v>0.09</v>
      </c>
      <c r="BE307" s="119">
        <f t="shared" si="170"/>
        <v>0.16506000000000001</v>
      </c>
      <c r="BF307" s="20" t="s">
        <v>62</v>
      </c>
      <c r="BG307" s="32">
        <v>0.01</v>
      </c>
      <c r="BH307" s="43">
        <f t="shared" si="171"/>
        <v>1.8339999999999999E-2</v>
      </c>
      <c r="BI307" s="21" t="s">
        <v>62</v>
      </c>
      <c r="BJ307" s="34">
        <v>0.01</v>
      </c>
      <c r="BK307" s="119">
        <f t="shared" si="172"/>
        <v>1.8339999999999999E-2</v>
      </c>
      <c r="BL307" s="20"/>
      <c r="BM307" s="36">
        <v>0.83</v>
      </c>
      <c r="BN307" s="119">
        <f t="shared" si="173"/>
        <v>1.5222200000000001</v>
      </c>
      <c r="BO307" s="18" t="s">
        <v>141</v>
      </c>
      <c r="BP307" s="183" t="s">
        <v>118</v>
      </c>
      <c r="BQ307" s="184"/>
      <c r="BR307" s="6"/>
    </row>
    <row r="308" spans="1:70" ht="15" customHeight="1" x14ac:dyDescent="0.25">
      <c r="A308" s="194">
        <f t="shared" si="148"/>
        <v>43030</v>
      </c>
      <c r="B308" s="182">
        <v>1744</v>
      </c>
      <c r="C308" s="44">
        <v>20.65</v>
      </c>
      <c r="D308" s="59">
        <v>7.7</v>
      </c>
      <c r="E308" s="14">
        <v>1</v>
      </c>
      <c r="F308" s="15">
        <v>264</v>
      </c>
      <c r="G308" s="22">
        <f t="shared" si="151"/>
        <v>264</v>
      </c>
      <c r="H308" s="119">
        <f t="shared" si="152"/>
        <v>460.416</v>
      </c>
      <c r="I308" s="14">
        <v>1</v>
      </c>
      <c r="J308" s="15">
        <v>205</v>
      </c>
      <c r="K308" s="15">
        <f t="shared" si="153"/>
        <v>205</v>
      </c>
      <c r="L308" s="125">
        <f t="shared" si="154"/>
        <v>357.52</v>
      </c>
      <c r="M308" s="16">
        <v>90</v>
      </c>
      <c r="N308" s="119">
        <f t="shared" si="155"/>
        <v>156.96</v>
      </c>
      <c r="O308" s="29">
        <v>90.1</v>
      </c>
      <c r="P308" s="22">
        <v>96.7</v>
      </c>
      <c r="Q308" s="15">
        <v>100</v>
      </c>
      <c r="R308" s="15">
        <f t="shared" si="156"/>
        <v>66.000000000000085</v>
      </c>
      <c r="S308" s="119">
        <f t="shared" si="149"/>
        <v>115.10400000000014</v>
      </c>
      <c r="T308" s="14">
        <v>1</v>
      </c>
      <c r="U308" s="22">
        <v>1</v>
      </c>
      <c r="V308" s="22">
        <f t="shared" si="157"/>
        <v>1</v>
      </c>
      <c r="W308" s="119">
        <f t="shared" si="158"/>
        <v>1.744</v>
      </c>
      <c r="X308" s="162" t="s">
        <v>62</v>
      </c>
      <c r="Y308" s="22">
        <v>1</v>
      </c>
      <c r="Z308" s="119">
        <f t="shared" si="159"/>
        <v>1.744</v>
      </c>
      <c r="AA308" s="160">
        <v>6.5</v>
      </c>
      <c r="AB308" s="164">
        <f t="shared" si="150"/>
        <v>11.336</v>
      </c>
      <c r="AC308" s="29">
        <v>1.57</v>
      </c>
      <c r="AD308" s="147">
        <f t="shared" si="160"/>
        <v>2.7380800000000001</v>
      </c>
      <c r="AE308" s="29">
        <v>0.57999999999999996</v>
      </c>
      <c r="AF308" s="119">
        <f t="shared" si="161"/>
        <v>1.01152</v>
      </c>
      <c r="AG308" s="31">
        <v>2.895</v>
      </c>
      <c r="AH308" s="119">
        <f t="shared" si="162"/>
        <v>5.0488800000000005</v>
      </c>
      <c r="AI308" s="294">
        <f t="shared" si="174"/>
        <v>9.9749999999999996</v>
      </c>
      <c r="AJ308" s="22">
        <f t="shared" si="163"/>
        <v>17.396399999999996</v>
      </c>
      <c r="AK308" s="16"/>
      <c r="AL308" s="22">
        <v>0.16</v>
      </c>
      <c r="AM308" s="22">
        <f t="shared" si="164"/>
        <v>0.27904000000000001</v>
      </c>
      <c r="AN308" s="20"/>
      <c r="AO308" s="22">
        <v>0.55000000000000004</v>
      </c>
      <c r="AP308" s="22">
        <f t="shared" si="165"/>
        <v>0.95920000000000005</v>
      </c>
      <c r="AQ308" s="33" t="s">
        <v>62</v>
      </c>
      <c r="AR308" s="22">
        <v>5.0000000000000001E-3</v>
      </c>
      <c r="AS308" s="22">
        <f t="shared" si="166"/>
        <v>8.7200000000000003E-3</v>
      </c>
      <c r="AT308" s="21" t="s">
        <v>62</v>
      </c>
      <c r="AU308" s="264">
        <v>0.01</v>
      </c>
      <c r="AV308" s="260">
        <f t="shared" si="167"/>
        <v>1.7440000000000001E-2</v>
      </c>
      <c r="AW308" s="21"/>
      <c r="AX308" s="267">
        <v>1.4E-2</v>
      </c>
      <c r="AY308" s="263">
        <f t="shared" si="168"/>
        <v>2.4416E-2</v>
      </c>
      <c r="AZ308" s="20"/>
      <c r="BA308" s="317">
        <v>0.63</v>
      </c>
      <c r="BB308" s="263">
        <f t="shared" si="169"/>
        <v>1.0987199999999999</v>
      </c>
      <c r="BC308" s="20"/>
      <c r="BD308" s="37">
        <v>0.06</v>
      </c>
      <c r="BE308" s="119">
        <f t="shared" si="170"/>
        <v>0.10464</v>
      </c>
      <c r="BF308" s="20" t="s">
        <v>62</v>
      </c>
      <c r="BG308" s="32">
        <v>0.01</v>
      </c>
      <c r="BH308" s="43">
        <f t="shared" si="171"/>
        <v>1.7440000000000001E-2</v>
      </c>
      <c r="BI308" s="21" t="s">
        <v>62</v>
      </c>
      <c r="BJ308" s="34">
        <v>0.01</v>
      </c>
      <c r="BK308" s="119">
        <f t="shared" si="172"/>
        <v>1.7440000000000001E-2</v>
      </c>
      <c r="BL308" s="20"/>
      <c r="BM308" s="36">
        <v>0.32</v>
      </c>
      <c r="BN308" s="119">
        <f t="shared" si="173"/>
        <v>0.55808000000000002</v>
      </c>
      <c r="BO308" s="18" t="s">
        <v>141</v>
      </c>
      <c r="BP308" s="183" t="s">
        <v>118</v>
      </c>
      <c r="BQ308" s="184"/>
      <c r="BR308" s="6"/>
    </row>
    <row r="309" spans="1:70" ht="15" customHeight="1" x14ac:dyDescent="0.25">
      <c r="A309" s="194">
        <f t="shared" si="148"/>
        <v>43031</v>
      </c>
      <c r="B309" s="182">
        <v>2245</v>
      </c>
      <c r="C309" s="44">
        <v>21.11</v>
      </c>
      <c r="D309" s="59">
        <v>7.62</v>
      </c>
      <c r="E309" s="14">
        <v>1</v>
      </c>
      <c r="F309" s="15">
        <v>835</v>
      </c>
      <c r="G309" s="22">
        <f t="shared" si="151"/>
        <v>835</v>
      </c>
      <c r="H309" s="119">
        <f t="shared" si="152"/>
        <v>1874.575</v>
      </c>
      <c r="I309" s="14">
        <v>1</v>
      </c>
      <c r="J309" s="15">
        <v>810</v>
      </c>
      <c r="K309" s="15">
        <f t="shared" si="153"/>
        <v>810</v>
      </c>
      <c r="L309" s="125">
        <f t="shared" si="154"/>
        <v>1818.45</v>
      </c>
      <c r="M309" s="16">
        <v>212</v>
      </c>
      <c r="N309" s="119">
        <f t="shared" si="155"/>
        <v>475.94</v>
      </c>
      <c r="O309" s="29">
        <v>91.7</v>
      </c>
      <c r="P309" s="22">
        <v>99.6</v>
      </c>
      <c r="Q309" s="15">
        <v>75</v>
      </c>
      <c r="R309" s="15">
        <f t="shared" si="156"/>
        <v>105.33333333333323</v>
      </c>
      <c r="S309" s="119">
        <f t="shared" si="149"/>
        <v>236.4733333333331</v>
      </c>
      <c r="T309" s="14">
        <v>1</v>
      </c>
      <c r="U309" s="22">
        <v>1.6</v>
      </c>
      <c r="V309" s="22">
        <f t="shared" si="157"/>
        <v>1.6</v>
      </c>
      <c r="W309" s="119">
        <f t="shared" si="158"/>
        <v>3.5920000000000001</v>
      </c>
      <c r="X309" s="162" t="s">
        <v>62</v>
      </c>
      <c r="Y309" s="22">
        <v>1</v>
      </c>
      <c r="Z309" s="119">
        <f t="shared" si="159"/>
        <v>2.2450000000000001</v>
      </c>
      <c r="AA309" s="160">
        <v>23.3</v>
      </c>
      <c r="AB309" s="164">
        <f t="shared" si="150"/>
        <v>52.308500000000002</v>
      </c>
      <c r="AC309" s="29">
        <v>13.58</v>
      </c>
      <c r="AD309" s="147">
        <f t="shared" si="160"/>
        <v>30.487099999999998</v>
      </c>
      <c r="AE309" s="29">
        <v>0.1</v>
      </c>
      <c r="AF309" s="119">
        <f t="shared" si="161"/>
        <v>0.22450000000000001</v>
      </c>
      <c r="AG309" s="31">
        <v>0.2</v>
      </c>
      <c r="AH309" s="119">
        <f t="shared" si="162"/>
        <v>0.44900000000000001</v>
      </c>
      <c r="AI309" s="294">
        <f t="shared" si="174"/>
        <v>23.6</v>
      </c>
      <c r="AJ309" s="22">
        <f t="shared" si="163"/>
        <v>52.981999999999999</v>
      </c>
      <c r="AK309" s="16"/>
      <c r="AL309" s="22">
        <v>0.6</v>
      </c>
      <c r="AM309" s="22">
        <f t="shared" si="164"/>
        <v>1.347</v>
      </c>
      <c r="AN309" s="20"/>
      <c r="AO309" s="22">
        <v>0.48</v>
      </c>
      <c r="AP309" s="22">
        <f t="shared" si="165"/>
        <v>1.0775999999999999</v>
      </c>
      <c r="AQ309" s="33" t="s">
        <v>62</v>
      </c>
      <c r="AR309" s="22">
        <v>5.0000000000000001E-3</v>
      </c>
      <c r="AS309" s="22">
        <f t="shared" si="166"/>
        <v>1.1224999999999999E-2</v>
      </c>
      <c r="AT309" s="21" t="s">
        <v>62</v>
      </c>
      <c r="AU309" s="264">
        <v>0.01</v>
      </c>
      <c r="AV309" s="259">
        <f t="shared" si="167"/>
        <v>2.2449999999999998E-2</v>
      </c>
      <c r="AW309" s="21"/>
      <c r="AX309" s="267">
        <v>1.9E-2</v>
      </c>
      <c r="AY309" s="262">
        <f t="shared" si="168"/>
        <v>4.2654999999999998E-2</v>
      </c>
      <c r="AZ309" s="20"/>
      <c r="BA309" s="317">
        <v>2.2999999999999998</v>
      </c>
      <c r="BB309" s="262">
        <f t="shared" si="169"/>
        <v>5.1635</v>
      </c>
      <c r="BC309" s="20"/>
      <c r="BD309" s="36">
        <v>0.12</v>
      </c>
      <c r="BE309" s="119">
        <f t="shared" si="170"/>
        <v>0.26939999999999997</v>
      </c>
      <c r="BF309" s="20"/>
      <c r="BG309" s="32">
        <v>0.01</v>
      </c>
      <c r="BH309" s="43">
        <f t="shared" si="171"/>
        <v>2.2449999999999998E-2</v>
      </c>
      <c r="BI309" s="21" t="s">
        <v>62</v>
      </c>
      <c r="BJ309" s="34">
        <v>0.01</v>
      </c>
      <c r="BK309" s="119">
        <f t="shared" si="172"/>
        <v>2.2449999999999998E-2</v>
      </c>
      <c r="BL309" s="20"/>
      <c r="BM309" s="36">
        <v>0.4</v>
      </c>
      <c r="BN309" s="119">
        <f t="shared" si="173"/>
        <v>0.89800000000000002</v>
      </c>
      <c r="BO309" s="18" t="s">
        <v>141</v>
      </c>
      <c r="BP309" s="183" t="s">
        <v>118</v>
      </c>
      <c r="BQ309" s="184"/>
      <c r="BR309" s="6"/>
    </row>
    <row r="310" spans="1:70" ht="15" customHeight="1" x14ac:dyDescent="0.25">
      <c r="A310" s="194">
        <f t="shared" si="148"/>
        <v>43032</v>
      </c>
      <c r="B310" s="182">
        <v>2724</v>
      </c>
      <c r="C310" s="44">
        <v>21.91</v>
      </c>
      <c r="D310" s="59">
        <v>7.54</v>
      </c>
      <c r="E310" s="14">
        <v>2</v>
      </c>
      <c r="F310" s="15">
        <v>510</v>
      </c>
      <c r="G310" s="22">
        <f t="shared" si="151"/>
        <v>1020</v>
      </c>
      <c r="H310" s="119">
        <f t="shared" si="152"/>
        <v>2778.48</v>
      </c>
      <c r="I310" s="14">
        <v>1</v>
      </c>
      <c r="J310" s="15">
        <v>901</v>
      </c>
      <c r="K310" s="15">
        <f t="shared" si="153"/>
        <v>901</v>
      </c>
      <c r="L310" s="125">
        <f t="shared" si="154"/>
        <v>2454.3240000000001</v>
      </c>
      <c r="M310" s="16">
        <v>280</v>
      </c>
      <c r="N310" s="119">
        <f t="shared" si="155"/>
        <v>762.72</v>
      </c>
      <c r="O310" s="29">
        <v>91.6</v>
      </c>
      <c r="P310" s="22">
        <v>107.3</v>
      </c>
      <c r="Q310" s="15">
        <v>96</v>
      </c>
      <c r="R310" s="15">
        <f t="shared" si="156"/>
        <v>163.54166666666671</v>
      </c>
      <c r="S310" s="119">
        <f t="shared" si="149"/>
        <v>445.48750000000013</v>
      </c>
      <c r="T310" s="14">
        <v>1</v>
      </c>
      <c r="U310" s="22">
        <v>2.4</v>
      </c>
      <c r="V310" s="22">
        <f t="shared" si="157"/>
        <v>2.4</v>
      </c>
      <c r="W310" s="119">
        <f t="shared" si="158"/>
        <v>6.5375999999999994</v>
      </c>
      <c r="X310" s="162" t="s">
        <v>62</v>
      </c>
      <c r="Y310" s="22">
        <v>2</v>
      </c>
      <c r="Z310" s="119">
        <f t="shared" si="159"/>
        <v>5.4480000000000004</v>
      </c>
      <c r="AA310" s="160">
        <v>31.2</v>
      </c>
      <c r="AB310" s="164">
        <f t="shared" si="150"/>
        <v>84.988799999999998</v>
      </c>
      <c r="AC310" s="29">
        <v>17.71</v>
      </c>
      <c r="AD310" s="147">
        <f t="shared" si="160"/>
        <v>48.242040000000003</v>
      </c>
      <c r="AE310" s="29">
        <v>0.34699999999999998</v>
      </c>
      <c r="AF310" s="119">
        <f t="shared" si="161"/>
        <v>0.94522799999999996</v>
      </c>
      <c r="AG310" s="31">
        <v>0.79100000000000004</v>
      </c>
      <c r="AH310" s="119">
        <f t="shared" si="162"/>
        <v>2.154684</v>
      </c>
      <c r="AI310" s="294">
        <f t="shared" si="174"/>
        <v>32.338000000000001</v>
      </c>
      <c r="AJ310" s="22">
        <f t="shared" si="163"/>
        <v>88.088712000000001</v>
      </c>
      <c r="AK310" s="16"/>
      <c r="AL310" s="22">
        <v>1.22</v>
      </c>
      <c r="AM310" s="22">
        <f t="shared" si="164"/>
        <v>3.3232799999999996</v>
      </c>
      <c r="AN310" s="20"/>
      <c r="AO310" s="22">
        <v>1.2</v>
      </c>
      <c r="AP310" s="22">
        <f t="shared" si="165"/>
        <v>3.2687999999999997</v>
      </c>
      <c r="AQ310" s="33"/>
      <c r="AR310" s="22">
        <v>6.0000000000000001E-3</v>
      </c>
      <c r="AS310" s="22">
        <f t="shared" si="166"/>
        <v>1.6344000000000001E-2</v>
      </c>
      <c r="AT310" s="21" t="s">
        <v>62</v>
      </c>
      <c r="AU310" s="264">
        <v>0.01</v>
      </c>
      <c r="AV310" s="260">
        <f t="shared" si="167"/>
        <v>2.724E-2</v>
      </c>
      <c r="AW310" s="21"/>
      <c r="AX310" s="267">
        <v>3.3000000000000002E-2</v>
      </c>
      <c r="AY310" s="263">
        <f t="shared" si="168"/>
        <v>8.9892000000000014E-2</v>
      </c>
      <c r="AZ310" s="20"/>
      <c r="BA310" s="317">
        <v>2.7</v>
      </c>
      <c r="BB310" s="263">
        <f t="shared" si="169"/>
        <v>7.3548</v>
      </c>
      <c r="BC310" s="20"/>
      <c r="BD310" s="37">
        <v>0.21</v>
      </c>
      <c r="BE310" s="119">
        <f t="shared" si="170"/>
        <v>0.57203999999999999</v>
      </c>
      <c r="BF310" s="20"/>
      <c r="BG310" s="32">
        <v>0.02</v>
      </c>
      <c r="BH310" s="43">
        <f t="shared" si="171"/>
        <v>5.4480000000000001E-2</v>
      </c>
      <c r="BI310" s="21" t="s">
        <v>62</v>
      </c>
      <c r="BJ310" s="34">
        <v>0.01</v>
      </c>
      <c r="BK310" s="119">
        <f t="shared" si="172"/>
        <v>2.724E-2</v>
      </c>
      <c r="BL310" s="20"/>
      <c r="BM310" s="36">
        <v>0.62</v>
      </c>
      <c r="BN310" s="119">
        <f t="shared" si="173"/>
        <v>1.6888799999999999</v>
      </c>
      <c r="BO310" s="18" t="s">
        <v>141</v>
      </c>
      <c r="BP310" s="183" t="s">
        <v>118</v>
      </c>
      <c r="BQ310" s="184" t="s">
        <v>139</v>
      </c>
      <c r="BR310" s="6"/>
    </row>
    <row r="311" spans="1:70" ht="15" customHeight="1" x14ac:dyDescent="0.25">
      <c r="A311" s="194">
        <f t="shared" si="148"/>
        <v>43033</v>
      </c>
      <c r="B311" s="182">
        <v>2679</v>
      </c>
      <c r="C311" s="44">
        <v>22.56</v>
      </c>
      <c r="D311" s="59">
        <v>8</v>
      </c>
      <c r="E311" s="14">
        <v>1</v>
      </c>
      <c r="F311" s="15">
        <v>686</v>
      </c>
      <c r="G311" s="22">
        <f t="shared" si="151"/>
        <v>686</v>
      </c>
      <c r="H311" s="119">
        <f t="shared" si="152"/>
        <v>1837.7940000000001</v>
      </c>
      <c r="I311" s="14">
        <v>1</v>
      </c>
      <c r="J311" s="15">
        <v>563</v>
      </c>
      <c r="K311" s="15">
        <f t="shared" si="153"/>
        <v>563</v>
      </c>
      <c r="L311" s="125">
        <f t="shared" si="154"/>
        <v>1508.277</v>
      </c>
      <c r="M311" s="16">
        <v>162</v>
      </c>
      <c r="N311" s="119">
        <f t="shared" si="155"/>
        <v>433.99799999999999</v>
      </c>
      <c r="O311" s="29">
        <v>90.7</v>
      </c>
      <c r="P311" s="22">
        <v>100.6</v>
      </c>
      <c r="Q311" s="15">
        <v>98</v>
      </c>
      <c r="R311" s="15">
        <f t="shared" si="156"/>
        <v>101.02040816326522</v>
      </c>
      <c r="S311" s="119">
        <f t="shared" si="149"/>
        <v>270.63367346938753</v>
      </c>
      <c r="T311" s="14">
        <v>1</v>
      </c>
      <c r="U311" s="22">
        <v>1.8</v>
      </c>
      <c r="V311" s="22">
        <f t="shared" si="157"/>
        <v>1.8</v>
      </c>
      <c r="W311" s="119">
        <f t="shared" si="158"/>
        <v>4.8221999999999996</v>
      </c>
      <c r="X311" s="162" t="s">
        <v>62</v>
      </c>
      <c r="Y311" s="22">
        <v>2</v>
      </c>
      <c r="Z311" s="119">
        <f t="shared" si="159"/>
        <v>5.3579999999999997</v>
      </c>
      <c r="AA311" s="160">
        <v>27.8</v>
      </c>
      <c r="AB311" s="164">
        <f t="shared" si="150"/>
        <v>74.476199999999992</v>
      </c>
      <c r="AC311" s="29">
        <v>18.79</v>
      </c>
      <c r="AD311" s="147">
        <f t="shared" si="160"/>
        <v>50.338409999999996</v>
      </c>
      <c r="AE311" s="29">
        <v>0.1</v>
      </c>
      <c r="AF311" s="119">
        <f t="shared" si="161"/>
        <v>0.26790000000000003</v>
      </c>
      <c r="AG311" s="31">
        <v>0.36</v>
      </c>
      <c r="AH311" s="119">
        <f t="shared" si="162"/>
        <v>0.96443999999999996</v>
      </c>
      <c r="AI311" s="294">
        <f t="shared" si="174"/>
        <v>28.26</v>
      </c>
      <c r="AJ311" s="22">
        <f t="shared" si="163"/>
        <v>75.708540000000013</v>
      </c>
      <c r="AK311" s="16"/>
      <c r="AL311" s="22">
        <v>0.62</v>
      </c>
      <c r="AM311" s="22">
        <f t="shared" si="164"/>
        <v>1.6609800000000001</v>
      </c>
      <c r="AN311" s="20"/>
      <c r="AO311" s="22">
        <v>0.69</v>
      </c>
      <c r="AP311" s="22">
        <f t="shared" si="165"/>
        <v>1.8485099999999997</v>
      </c>
      <c r="AQ311" s="33"/>
      <c r="AR311" s="22">
        <v>5.0000000000000001E-3</v>
      </c>
      <c r="AS311" s="22">
        <f t="shared" si="166"/>
        <v>1.3394999999999999E-2</v>
      </c>
      <c r="AT311" s="21" t="s">
        <v>62</v>
      </c>
      <c r="AU311" s="264">
        <v>0.01</v>
      </c>
      <c r="AV311" s="259">
        <f t="shared" si="167"/>
        <v>2.6789999999999998E-2</v>
      </c>
      <c r="AW311" s="21"/>
      <c r="AX311" s="267">
        <v>2.5000000000000001E-2</v>
      </c>
      <c r="AY311" s="262">
        <f t="shared" si="168"/>
        <v>6.6975000000000007E-2</v>
      </c>
      <c r="AZ311" s="20"/>
      <c r="BA311" s="317">
        <v>1.1000000000000001</v>
      </c>
      <c r="BB311" s="262">
        <f t="shared" si="169"/>
        <v>2.9469000000000003</v>
      </c>
      <c r="BC311" s="20"/>
      <c r="BD311" s="36">
        <v>0.17</v>
      </c>
      <c r="BE311" s="119">
        <f t="shared" si="170"/>
        <v>0.45543</v>
      </c>
      <c r="BF311" s="20"/>
      <c r="BG311" s="32">
        <v>0.01</v>
      </c>
      <c r="BH311" s="43">
        <f t="shared" si="171"/>
        <v>2.6789999999999998E-2</v>
      </c>
      <c r="BI311" s="21" t="s">
        <v>62</v>
      </c>
      <c r="BJ311" s="34">
        <v>0.01</v>
      </c>
      <c r="BK311" s="119">
        <f t="shared" si="172"/>
        <v>2.6789999999999998E-2</v>
      </c>
      <c r="BL311" s="20"/>
      <c r="BM311" s="36">
        <v>0.55000000000000004</v>
      </c>
      <c r="BN311" s="119">
        <f t="shared" si="173"/>
        <v>1.4734500000000001</v>
      </c>
      <c r="BO311" s="18" t="s">
        <v>141</v>
      </c>
      <c r="BP311" s="183" t="s">
        <v>118</v>
      </c>
      <c r="BQ311" s="184"/>
      <c r="BR311" s="6"/>
    </row>
    <row r="312" spans="1:70" ht="15" customHeight="1" x14ac:dyDescent="0.25">
      <c r="A312" s="194">
        <f t="shared" si="148"/>
        <v>43034</v>
      </c>
      <c r="B312" s="182">
        <v>2354</v>
      </c>
      <c r="C312" s="44">
        <v>22.37</v>
      </c>
      <c r="D312" s="59">
        <v>7.92</v>
      </c>
      <c r="E312" s="14">
        <v>1</v>
      </c>
      <c r="F312" s="15">
        <v>872</v>
      </c>
      <c r="G312" s="22">
        <f t="shared" si="151"/>
        <v>872</v>
      </c>
      <c r="H312" s="119">
        <f t="shared" si="152"/>
        <v>2052.6880000000001</v>
      </c>
      <c r="I312" s="14">
        <v>1</v>
      </c>
      <c r="J312" s="15">
        <v>769</v>
      </c>
      <c r="K312" s="15">
        <f t="shared" si="153"/>
        <v>769</v>
      </c>
      <c r="L312" s="125">
        <f t="shared" si="154"/>
        <v>1810.2260000000001</v>
      </c>
      <c r="M312" s="16">
        <v>206</v>
      </c>
      <c r="N312" s="119">
        <f t="shared" si="155"/>
        <v>484.92399999999998</v>
      </c>
      <c r="O312" s="29">
        <v>90.1</v>
      </c>
      <c r="P312" s="22">
        <v>102</v>
      </c>
      <c r="Q312" s="15">
        <v>75</v>
      </c>
      <c r="R312" s="15">
        <f t="shared" si="156"/>
        <v>158.66666666666674</v>
      </c>
      <c r="S312" s="119">
        <f t="shared" si="149"/>
        <v>373.50133333333349</v>
      </c>
      <c r="T312" s="14">
        <v>1</v>
      </c>
      <c r="U312" s="22">
        <v>2</v>
      </c>
      <c r="V312" s="22">
        <f t="shared" si="157"/>
        <v>2</v>
      </c>
      <c r="W312" s="119">
        <f t="shared" si="158"/>
        <v>4.7080000000000002</v>
      </c>
      <c r="X312" s="162" t="s">
        <v>62</v>
      </c>
      <c r="Y312" s="22">
        <v>2</v>
      </c>
      <c r="Z312" s="119">
        <f t="shared" si="159"/>
        <v>4.7080000000000002</v>
      </c>
      <c r="AA312" s="160">
        <v>25.5</v>
      </c>
      <c r="AB312" s="164">
        <f t="shared" si="150"/>
        <v>60.027000000000001</v>
      </c>
      <c r="AC312" s="29">
        <v>14.72</v>
      </c>
      <c r="AD312" s="147">
        <f t="shared" si="160"/>
        <v>34.650880000000008</v>
      </c>
      <c r="AE312" s="29">
        <v>0.27800000000000002</v>
      </c>
      <c r="AF312" s="119">
        <f t="shared" si="161"/>
        <v>0.65441199999999999</v>
      </c>
      <c r="AG312" s="31">
        <v>0.17699999999999999</v>
      </c>
      <c r="AH312" s="119">
        <f t="shared" si="162"/>
        <v>0.41665799999999997</v>
      </c>
      <c r="AI312" s="294">
        <f t="shared" si="174"/>
        <v>25.954999999999998</v>
      </c>
      <c r="AJ312" s="22">
        <f t="shared" si="163"/>
        <v>61.098069999999993</v>
      </c>
      <c r="AK312" s="16"/>
      <c r="AL312" s="22">
        <v>4.5999999999999996</v>
      </c>
      <c r="AM312" s="22">
        <f t="shared" si="164"/>
        <v>10.8284</v>
      </c>
      <c r="AN312" s="20"/>
      <c r="AO312" s="22">
        <v>1.1000000000000001</v>
      </c>
      <c r="AP312" s="22">
        <f t="shared" si="165"/>
        <v>2.5893999999999999</v>
      </c>
      <c r="AQ312" s="33"/>
      <c r="AR312" s="22">
        <v>7.0000000000000001E-3</v>
      </c>
      <c r="AS312" s="22">
        <f t="shared" si="166"/>
        <v>1.6478000000000003E-2</v>
      </c>
      <c r="AT312" s="21" t="s">
        <v>62</v>
      </c>
      <c r="AU312" s="264">
        <v>0.01</v>
      </c>
      <c r="AV312" s="260">
        <f t="shared" si="167"/>
        <v>2.3539999999999998E-2</v>
      </c>
      <c r="AW312" s="21"/>
      <c r="AX312" s="267">
        <v>3.4000000000000002E-2</v>
      </c>
      <c r="AY312" s="263">
        <f t="shared" si="168"/>
        <v>8.0035999999999996E-2</v>
      </c>
      <c r="AZ312" s="20"/>
      <c r="BA312" s="317">
        <v>3.4</v>
      </c>
      <c r="BB312" s="263">
        <f t="shared" si="169"/>
        <v>8.0035999999999987</v>
      </c>
      <c r="BC312" s="20"/>
      <c r="BD312" s="37">
        <v>0.21</v>
      </c>
      <c r="BE312" s="119">
        <f t="shared" si="170"/>
        <v>0.49434</v>
      </c>
      <c r="BF312" s="20"/>
      <c r="BG312" s="32">
        <v>0.02</v>
      </c>
      <c r="BH312" s="43">
        <f t="shared" si="171"/>
        <v>4.7079999999999997E-2</v>
      </c>
      <c r="BI312" s="21" t="s">
        <v>62</v>
      </c>
      <c r="BJ312" s="34">
        <v>0.01</v>
      </c>
      <c r="BK312" s="119">
        <f t="shared" si="172"/>
        <v>2.3539999999999998E-2</v>
      </c>
      <c r="BL312" s="20"/>
      <c r="BM312" s="36">
        <v>0.53</v>
      </c>
      <c r="BN312" s="119">
        <f t="shared" si="173"/>
        <v>1.2476200000000002</v>
      </c>
      <c r="BO312" s="18" t="s">
        <v>141</v>
      </c>
      <c r="BP312" s="183" t="s">
        <v>118</v>
      </c>
      <c r="BQ312" s="184" t="s">
        <v>139</v>
      </c>
      <c r="BR312" s="6"/>
    </row>
    <row r="313" spans="1:70" ht="15" customHeight="1" x14ac:dyDescent="0.25">
      <c r="A313" s="194">
        <f t="shared" si="148"/>
        <v>43035</v>
      </c>
      <c r="B313" s="182">
        <v>2402</v>
      </c>
      <c r="C313" s="44">
        <v>22.35</v>
      </c>
      <c r="D313" s="59">
        <v>7.85</v>
      </c>
      <c r="E313" s="14">
        <v>1</v>
      </c>
      <c r="F313" s="15">
        <v>781</v>
      </c>
      <c r="G313" s="22">
        <f t="shared" si="151"/>
        <v>781</v>
      </c>
      <c r="H313" s="119">
        <f t="shared" si="152"/>
        <v>1875.962</v>
      </c>
      <c r="I313" s="14">
        <v>1</v>
      </c>
      <c r="J313" s="15">
        <v>419</v>
      </c>
      <c r="K313" s="15">
        <f t="shared" si="153"/>
        <v>419</v>
      </c>
      <c r="L313" s="125">
        <f t="shared" si="154"/>
        <v>1006.438</v>
      </c>
      <c r="M313" s="16">
        <v>112</v>
      </c>
      <c r="N313" s="119">
        <f t="shared" si="155"/>
        <v>269.024</v>
      </c>
      <c r="O313" s="29">
        <v>89.8</v>
      </c>
      <c r="P313" s="22">
        <v>99.3</v>
      </c>
      <c r="Q313" s="15">
        <v>100</v>
      </c>
      <c r="R313" s="15">
        <f t="shared" si="156"/>
        <v>95</v>
      </c>
      <c r="S313" s="119">
        <f t="shared" si="149"/>
        <v>228.19</v>
      </c>
      <c r="T313" s="14">
        <v>1</v>
      </c>
      <c r="U313" s="22">
        <v>1.2</v>
      </c>
      <c r="V313" s="22">
        <f t="shared" si="157"/>
        <v>1.2</v>
      </c>
      <c r="W313" s="119">
        <f t="shared" si="158"/>
        <v>2.8824000000000001</v>
      </c>
      <c r="X313" s="162" t="s">
        <v>62</v>
      </c>
      <c r="Y313" s="22">
        <v>2</v>
      </c>
      <c r="Z313" s="119">
        <f t="shared" si="159"/>
        <v>4.8040000000000003</v>
      </c>
      <c r="AA313" s="160">
        <v>16.899999999999999</v>
      </c>
      <c r="AB313" s="164">
        <f t="shared" si="150"/>
        <v>40.593799999999995</v>
      </c>
      <c r="AC313" s="29">
        <v>9.34</v>
      </c>
      <c r="AD313" s="147">
        <f t="shared" si="160"/>
        <v>22.43468</v>
      </c>
      <c r="AE313" s="29">
        <v>0.1</v>
      </c>
      <c r="AF313" s="119">
        <f t="shared" si="161"/>
        <v>0.24020000000000002</v>
      </c>
      <c r="AG313" s="31">
        <v>0.2</v>
      </c>
      <c r="AH313" s="119">
        <f t="shared" si="162"/>
        <v>0.48040000000000005</v>
      </c>
      <c r="AI313" s="294">
        <f t="shared" si="174"/>
        <v>17.2</v>
      </c>
      <c r="AJ313" s="22">
        <f t="shared" si="163"/>
        <v>41.314399999999999</v>
      </c>
      <c r="AK313" s="16"/>
      <c r="AL313" s="22">
        <v>0.4</v>
      </c>
      <c r="AM313" s="22">
        <f t="shared" si="164"/>
        <v>0.9608000000000001</v>
      </c>
      <c r="AN313" s="20"/>
      <c r="AO313" s="22">
        <v>0.73</v>
      </c>
      <c r="AP313" s="22">
        <f t="shared" si="165"/>
        <v>1.75346</v>
      </c>
      <c r="AQ313" s="33" t="s">
        <v>62</v>
      </c>
      <c r="AR313" s="22">
        <v>5.0000000000000001E-3</v>
      </c>
      <c r="AS313" s="22">
        <f t="shared" si="166"/>
        <v>1.201E-2</v>
      </c>
      <c r="AT313" s="21" t="s">
        <v>62</v>
      </c>
      <c r="AU313" s="264">
        <v>0.01</v>
      </c>
      <c r="AV313" s="259">
        <f t="shared" si="167"/>
        <v>2.402E-2</v>
      </c>
      <c r="AW313" s="21"/>
      <c r="AX313" s="267">
        <v>1.6E-2</v>
      </c>
      <c r="AY313" s="262">
        <f t="shared" si="168"/>
        <v>3.8432000000000001E-2</v>
      </c>
      <c r="AZ313" s="20"/>
      <c r="BA313" s="317">
        <v>0.73</v>
      </c>
      <c r="BB313" s="262">
        <f t="shared" si="169"/>
        <v>1.75346</v>
      </c>
      <c r="BC313" s="20"/>
      <c r="BD313" s="36">
        <v>0.11</v>
      </c>
      <c r="BE313" s="119">
        <f t="shared" si="170"/>
        <v>0.26422000000000001</v>
      </c>
      <c r="BF313" s="20" t="s">
        <v>62</v>
      </c>
      <c r="BG313" s="32">
        <v>0.01</v>
      </c>
      <c r="BH313" s="43">
        <f t="shared" si="171"/>
        <v>2.402E-2</v>
      </c>
      <c r="BI313" s="21" t="s">
        <v>62</v>
      </c>
      <c r="BJ313" s="34">
        <v>0.01</v>
      </c>
      <c r="BK313" s="119">
        <f t="shared" si="172"/>
        <v>2.402E-2</v>
      </c>
      <c r="BL313" s="20"/>
      <c r="BM313" s="36">
        <v>0.34</v>
      </c>
      <c r="BN313" s="119">
        <f t="shared" si="173"/>
        <v>0.81668000000000007</v>
      </c>
      <c r="BO313" s="18" t="s">
        <v>141</v>
      </c>
      <c r="BP313" s="183" t="s">
        <v>118</v>
      </c>
      <c r="BQ313" s="184"/>
      <c r="BR313" s="6"/>
    </row>
    <row r="314" spans="1:70" ht="15" customHeight="1" x14ac:dyDescent="0.25">
      <c r="A314" s="194">
        <f t="shared" si="148"/>
        <v>43036</v>
      </c>
      <c r="B314" s="182">
        <v>1945</v>
      </c>
      <c r="C314" s="44">
        <v>22.05</v>
      </c>
      <c r="D314" s="59">
        <v>7.86</v>
      </c>
      <c r="E314" s="14">
        <v>1</v>
      </c>
      <c r="F314" s="15">
        <v>422</v>
      </c>
      <c r="G314" s="22">
        <f t="shared" si="151"/>
        <v>422</v>
      </c>
      <c r="H314" s="119">
        <f t="shared" si="152"/>
        <v>820.79</v>
      </c>
      <c r="I314" s="14">
        <v>1</v>
      </c>
      <c r="J314" s="15">
        <v>341</v>
      </c>
      <c r="K314" s="15">
        <f t="shared" si="153"/>
        <v>341</v>
      </c>
      <c r="L314" s="125">
        <f t="shared" si="154"/>
        <v>663.245</v>
      </c>
      <c r="M314" s="16">
        <v>114</v>
      </c>
      <c r="N314" s="119">
        <f t="shared" si="155"/>
        <v>221.73</v>
      </c>
      <c r="O314" s="29">
        <v>90.1</v>
      </c>
      <c r="P314" s="22">
        <v>97.2</v>
      </c>
      <c r="Q314" s="15">
        <v>100</v>
      </c>
      <c r="R314" s="15">
        <f t="shared" si="156"/>
        <v>71.000000000000085</v>
      </c>
      <c r="S314" s="119">
        <f t="shared" si="149"/>
        <v>138.09500000000017</v>
      </c>
      <c r="T314" s="14">
        <v>1</v>
      </c>
      <c r="U314" s="22">
        <v>1</v>
      </c>
      <c r="V314" s="22">
        <f t="shared" si="157"/>
        <v>1</v>
      </c>
      <c r="W314" s="119">
        <f t="shared" si="158"/>
        <v>1.9450000000000001</v>
      </c>
      <c r="X314" s="162" t="s">
        <v>62</v>
      </c>
      <c r="Y314" s="22">
        <v>2</v>
      </c>
      <c r="Z314" s="119">
        <f t="shared" si="159"/>
        <v>3.89</v>
      </c>
      <c r="AA314" s="160">
        <v>12.9</v>
      </c>
      <c r="AB314" s="164">
        <f t="shared" si="150"/>
        <v>25.090499999999999</v>
      </c>
      <c r="AC314" s="29">
        <v>4.7</v>
      </c>
      <c r="AD314" s="147">
        <f t="shared" si="160"/>
        <v>9.1415000000000006</v>
      </c>
      <c r="AE314" s="29">
        <v>0.1</v>
      </c>
      <c r="AF314" s="119">
        <f t="shared" si="161"/>
        <v>0.19450000000000001</v>
      </c>
      <c r="AG314" s="31">
        <v>0.2</v>
      </c>
      <c r="AH314" s="119">
        <f t="shared" si="162"/>
        <v>0.38900000000000001</v>
      </c>
      <c r="AI314" s="294">
        <f t="shared" si="174"/>
        <v>13.2</v>
      </c>
      <c r="AJ314" s="22">
        <f t="shared" si="163"/>
        <v>25.673999999999999</v>
      </c>
      <c r="AK314" s="16"/>
      <c r="AL314" s="22">
        <v>0.53</v>
      </c>
      <c r="AM314" s="22">
        <f t="shared" si="164"/>
        <v>1.03085</v>
      </c>
      <c r="AN314" s="20"/>
      <c r="AO314" s="22">
        <v>0.85</v>
      </c>
      <c r="AP314" s="22">
        <f t="shared" si="165"/>
        <v>1.6532500000000001</v>
      </c>
      <c r="AQ314" s="33" t="s">
        <v>62</v>
      </c>
      <c r="AR314" s="22">
        <v>5.0000000000000001E-3</v>
      </c>
      <c r="AS314" s="22">
        <f t="shared" si="166"/>
        <v>9.7249999999999993E-3</v>
      </c>
      <c r="AT314" s="21" t="s">
        <v>62</v>
      </c>
      <c r="AU314" s="264">
        <v>0.01</v>
      </c>
      <c r="AV314" s="260">
        <f t="shared" si="167"/>
        <v>1.9449999999999999E-2</v>
      </c>
      <c r="AW314" s="21"/>
      <c r="AX314" s="267">
        <v>5.8999999999999997E-2</v>
      </c>
      <c r="AY314" s="263">
        <f t="shared" si="168"/>
        <v>0.114755</v>
      </c>
      <c r="AZ314" s="20"/>
      <c r="BA314" s="317">
        <v>0.5</v>
      </c>
      <c r="BB314" s="263">
        <f t="shared" si="169"/>
        <v>0.97250000000000003</v>
      </c>
      <c r="BC314" s="20"/>
      <c r="BD314" s="37">
        <v>0.09</v>
      </c>
      <c r="BE314" s="119">
        <f t="shared" si="170"/>
        <v>0.17504999999999998</v>
      </c>
      <c r="BF314" s="20" t="s">
        <v>62</v>
      </c>
      <c r="BG314" s="32">
        <v>0.01</v>
      </c>
      <c r="BH314" s="43">
        <f t="shared" si="171"/>
        <v>1.9449999999999999E-2</v>
      </c>
      <c r="BI314" s="21" t="s">
        <v>62</v>
      </c>
      <c r="BJ314" s="34">
        <v>0.01</v>
      </c>
      <c r="BK314" s="119">
        <f t="shared" si="172"/>
        <v>1.9449999999999999E-2</v>
      </c>
      <c r="BL314" s="20"/>
      <c r="BM314" s="36">
        <v>0.34</v>
      </c>
      <c r="BN314" s="119">
        <f t="shared" si="173"/>
        <v>0.66130000000000011</v>
      </c>
      <c r="BO314" s="18" t="s">
        <v>141</v>
      </c>
      <c r="BP314" s="183" t="s">
        <v>118</v>
      </c>
      <c r="BQ314" s="184"/>
      <c r="BR314" s="6"/>
    </row>
    <row r="315" spans="1:70" ht="15" customHeight="1" x14ac:dyDescent="0.25">
      <c r="A315" s="194">
        <f t="shared" si="148"/>
        <v>43037</v>
      </c>
      <c r="B315" s="182">
        <v>1351</v>
      </c>
      <c r="C315" s="44">
        <v>20.63</v>
      </c>
      <c r="D315" s="59">
        <v>7.79</v>
      </c>
      <c r="E315" s="14">
        <v>1</v>
      </c>
      <c r="F315" s="15">
        <v>298</v>
      </c>
      <c r="G315" s="22">
        <f t="shared" si="151"/>
        <v>298</v>
      </c>
      <c r="H315" s="119">
        <f t="shared" si="152"/>
        <v>402.59800000000001</v>
      </c>
      <c r="I315" s="14">
        <v>1</v>
      </c>
      <c r="J315" s="15">
        <v>252</v>
      </c>
      <c r="K315" s="15">
        <f t="shared" si="153"/>
        <v>252</v>
      </c>
      <c r="L315" s="125">
        <f t="shared" si="154"/>
        <v>340.452</v>
      </c>
      <c r="M315" s="16">
        <v>101</v>
      </c>
      <c r="N315" s="119">
        <f t="shared" si="155"/>
        <v>136.45099999999999</v>
      </c>
      <c r="O315" s="29">
        <v>90.2</v>
      </c>
      <c r="P315" s="22">
        <v>95.2</v>
      </c>
      <c r="Q315" s="15">
        <v>100</v>
      </c>
      <c r="R315" s="15">
        <f t="shared" si="156"/>
        <v>50</v>
      </c>
      <c r="S315" s="119">
        <f t="shared" si="149"/>
        <v>67.55</v>
      </c>
      <c r="T315" s="14">
        <v>1</v>
      </c>
      <c r="U315" s="22">
        <v>0.91</v>
      </c>
      <c r="V315" s="22">
        <f t="shared" si="157"/>
        <v>0.91</v>
      </c>
      <c r="W315" s="119">
        <f t="shared" si="158"/>
        <v>1.2294100000000001</v>
      </c>
      <c r="X315" s="162" t="s">
        <v>62</v>
      </c>
      <c r="Y315" s="22">
        <v>1</v>
      </c>
      <c r="Z315" s="119">
        <f t="shared" si="159"/>
        <v>1.351</v>
      </c>
      <c r="AA315" s="160">
        <v>9.3000000000000007</v>
      </c>
      <c r="AB315" s="164">
        <f t="shared" si="150"/>
        <v>12.564300000000001</v>
      </c>
      <c r="AC315" s="29">
        <v>3.11</v>
      </c>
      <c r="AD315" s="147">
        <f t="shared" si="160"/>
        <v>4.2016099999999996</v>
      </c>
      <c r="AE315" s="29">
        <v>0.26300000000000001</v>
      </c>
      <c r="AF315" s="119">
        <f t="shared" si="161"/>
        <v>0.35531299999999999</v>
      </c>
      <c r="AG315" s="31">
        <v>0.94399999999999995</v>
      </c>
      <c r="AH315" s="119">
        <f t="shared" si="162"/>
        <v>1.2753439999999998</v>
      </c>
      <c r="AI315" s="294">
        <f t="shared" si="174"/>
        <v>10.507000000000001</v>
      </c>
      <c r="AJ315" s="22">
        <f t="shared" si="163"/>
        <v>14.194957000000002</v>
      </c>
      <c r="AK315" s="16" t="s">
        <v>62</v>
      </c>
      <c r="AL315" s="22">
        <v>0.1</v>
      </c>
      <c r="AM315" s="22">
        <f t="shared" si="164"/>
        <v>0.1351</v>
      </c>
      <c r="AN315" s="20"/>
      <c r="AO315" s="22">
        <v>0.48</v>
      </c>
      <c r="AP315" s="22">
        <f t="shared" si="165"/>
        <v>0.64848000000000006</v>
      </c>
      <c r="AQ315" s="33" t="s">
        <v>62</v>
      </c>
      <c r="AR315" s="22">
        <v>5.0000000000000001E-3</v>
      </c>
      <c r="AS315" s="22">
        <f t="shared" si="166"/>
        <v>6.7549999999999997E-3</v>
      </c>
      <c r="AT315" s="21" t="s">
        <v>62</v>
      </c>
      <c r="AU315" s="264">
        <v>0.01</v>
      </c>
      <c r="AV315" s="259">
        <f t="shared" si="167"/>
        <v>1.3509999999999999E-2</v>
      </c>
      <c r="AW315" s="21"/>
      <c r="AX315" s="267">
        <v>0.05</v>
      </c>
      <c r="AY315" s="262">
        <f t="shared" si="168"/>
        <v>6.7549999999999999E-2</v>
      </c>
      <c r="AZ315" s="20"/>
      <c r="BA315" s="317">
        <v>0.48</v>
      </c>
      <c r="BB315" s="262">
        <f t="shared" si="169"/>
        <v>0.64848000000000006</v>
      </c>
      <c r="BC315" s="20"/>
      <c r="BD315" s="36">
        <v>0.05</v>
      </c>
      <c r="BE315" s="119">
        <f t="shared" si="170"/>
        <v>6.7549999999999999E-2</v>
      </c>
      <c r="BF315" s="20" t="s">
        <v>62</v>
      </c>
      <c r="BG315" s="32">
        <v>0.01</v>
      </c>
      <c r="BH315" s="43">
        <f t="shared" si="171"/>
        <v>1.3509999999999999E-2</v>
      </c>
      <c r="BI315" s="21" t="s">
        <v>62</v>
      </c>
      <c r="BJ315" s="34">
        <v>0.01</v>
      </c>
      <c r="BK315" s="119">
        <f t="shared" si="172"/>
        <v>1.3509999999999999E-2</v>
      </c>
      <c r="BL315" s="20"/>
      <c r="BM315" s="36">
        <v>0.28000000000000003</v>
      </c>
      <c r="BN315" s="119">
        <f t="shared" si="173"/>
        <v>0.37828000000000001</v>
      </c>
      <c r="BO315" s="18" t="s">
        <v>141</v>
      </c>
      <c r="BP315" s="183" t="s">
        <v>118</v>
      </c>
      <c r="BQ315" s="184"/>
      <c r="BR315" s="6"/>
    </row>
    <row r="316" spans="1:70" ht="15" customHeight="1" x14ac:dyDescent="0.25">
      <c r="A316" s="194">
        <f t="shared" si="148"/>
        <v>43038</v>
      </c>
      <c r="B316" s="182">
        <v>2589</v>
      </c>
      <c r="C316" s="44">
        <v>20.63</v>
      </c>
      <c r="D316" s="59">
        <v>8.0299999999999994</v>
      </c>
      <c r="E316" s="14">
        <v>1</v>
      </c>
      <c r="F316" s="15">
        <v>745</v>
      </c>
      <c r="G316" s="22">
        <f t="shared" si="151"/>
        <v>745</v>
      </c>
      <c r="H316" s="119">
        <f t="shared" si="152"/>
        <v>1928.8050000000001</v>
      </c>
      <c r="I316" s="14">
        <v>1</v>
      </c>
      <c r="J316" s="15">
        <v>697</v>
      </c>
      <c r="K316" s="15">
        <f t="shared" si="153"/>
        <v>697</v>
      </c>
      <c r="L316" s="125">
        <f t="shared" si="154"/>
        <v>1804.5329999999999</v>
      </c>
      <c r="M316" s="16">
        <v>270</v>
      </c>
      <c r="N316" s="119">
        <f t="shared" si="155"/>
        <v>699.03</v>
      </c>
      <c r="O316" s="29">
        <v>89.3</v>
      </c>
      <c r="P316" s="22">
        <v>97.2</v>
      </c>
      <c r="Q316" s="15">
        <v>82</v>
      </c>
      <c r="R316" s="15">
        <f t="shared" si="156"/>
        <v>96.341463414634219</v>
      </c>
      <c r="S316" s="119">
        <f t="shared" si="149"/>
        <v>249.42804878048798</v>
      </c>
      <c r="T316" s="14">
        <v>1</v>
      </c>
      <c r="U316" s="22">
        <v>1.9</v>
      </c>
      <c r="V316" s="22">
        <f t="shared" si="157"/>
        <v>1.9</v>
      </c>
      <c r="W316" s="119">
        <f t="shared" si="158"/>
        <v>4.9190999999999994</v>
      </c>
      <c r="X316" s="162" t="s">
        <v>62</v>
      </c>
      <c r="Y316" s="22">
        <v>2</v>
      </c>
      <c r="Z316" s="119">
        <f t="shared" si="159"/>
        <v>5.1779999999999999</v>
      </c>
      <c r="AA316" s="160">
        <v>18.8</v>
      </c>
      <c r="AB316" s="164">
        <f t="shared" si="150"/>
        <v>48.673200000000001</v>
      </c>
      <c r="AC316" s="29">
        <v>8.49</v>
      </c>
      <c r="AD316" s="147">
        <f t="shared" si="160"/>
        <v>21.980610000000002</v>
      </c>
      <c r="AE316" s="29">
        <v>0.25</v>
      </c>
      <c r="AF316" s="119">
        <f t="shared" si="161"/>
        <v>0.64724999999999999</v>
      </c>
      <c r="AG316" s="31">
        <v>0.29699999999999999</v>
      </c>
      <c r="AH316" s="119">
        <f t="shared" si="162"/>
        <v>0.76893299999999998</v>
      </c>
      <c r="AI316" s="294">
        <f t="shared" si="174"/>
        <v>19.347000000000001</v>
      </c>
      <c r="AJ316" s="22">
        <f t="shared" si="163"/>
        <v>50.089383000000005</v>
      </c>
      <c r="AK316" s="16"/>
      <c r="AL316" s="22">
        <v>1.05</v>
      </c>
      <c r="AM316" s="22">
        <f t="shared" si="164"/>
        <v>2.7184500000000003</v>
      </c>
      <c r="AN316" s="20"/>
      <c r="AO316" s="22">
        <v>0.9</v>
      </c>
      <c r="AP316" s="22">
        <f t="shared" si="165"/>
        <v>2.3300999999999998</v>
      </c>
      <c r="AQ316" s="33"/>
      <c r="AR316" s="22">
        <v>8.0000000000000002E-3</v>
      </c>
      <c r="AS316" s="22">
        <f t="shared" si="166"/>
        <v>2.0712000000000001E-2</v>
      </c>
      <c r="AT316" s="21" t="s">
        <v>62</v>
      </c>
      <c r="AU316" s="264">
        <v>0.01</v>
      </c>
      <c r="AV316" s="260">
        <f t="shared" si="167"/>
        <v>2.589E-2</v>
      </c>
      <c r="AW316" s="21"/>
      <c r="AX316" s="267">
        <v>2.7E-2</v>
      </c>
      <c r="AY316" s="263">
        <f t="shared" si="168"/>
        <v>6.9903000000000007E-2</v>
      </c>
      <c r="AZ316" s="20"/>
      <c r="BA316" s="317">
        <v>2.1</v>
      </c>
      <c r="BB316" s="263">
        <f t="shared" si="169"/>
        <v>5.4369000000000005</v>
      </c>
      <c r="BC316" s="20"/>
      <c r="BD316" s="37">
        <v>0.12</v>
      </c>
      <c r="BE316" s="119">
        <f t="shared" si="170"/>
        <v>0.31068000000000001</v>
      </c>
      <c r="BF316" s="20"/>
      <c r="BG316" s="32">
        <v>0.02</v>
      </c>
      <c r="BH316" s="43">
        <f t="shared" si="171"/>
        <v>5.178E-2</v>
      </c>
      <c r="BI316" s="21" t="s">
        <v>62</v>
      </c>
      <c r="BJ316" s="34">
        <v>0.01</v>
      </c>
      <c r="BK316" s="119">
        <f t="shared" si="172"/>
        <v>2.589E-2</v>
      </c>
      <c r="BL316" s="20"/>
      <c r="BM316" s="36">
        <v>0.52</v>
      </c>
      <c r="BN316" s="119">
        <f t="shared" si="173"/>
        <v>1.3462799999999999</v>
      </c>
      <c r="BO316" s="18" t="s">
        <v>141</v>
      </c>
      <c r="BP316" s="183" t="s">
        <v>118</v>
      </c>
      <c r="BQ316" s="184"/>
      <c r="BR316" s="6"/>
    </row>
    <row r="317" spans="1:70" ht="15" customHeight="1" x14ac:dyDescent="0.25">
      <c r="A317" s="194">
        <f t="shared" si="148"/>
        <v>43039</v>
      </c>
      <c r="B317" s="358">
        <v>2668</v>
      </c>
      <c r="C317" s="329">
        <v>21.12</v>
      </c>
      <c r="D317" s="330">
        <v>8.17</v>
      </c>
      <c r="E317" s="331">
        <v>1</v>
      </c>
      <c r="F317" s="332">
        <v>485</v>
      </c>
      <c r="G317" s="333">
        <f t="shared" si="151"/>
        <v>485</v>
      </c>
      <c r="H317" s="334">
        <f t="shared" si="152"/>
        <v>1293.98</v>
      </c>
      <c r="I317" s="331">
        <v>1</v>
      </c>
      <c r="J317" s="332">
        <v>445</v>
      </c>
      <c r="K317" s="332">
        <f t="shared" si="153"/>
        <v>445</v>
      </c>
      <c r="L317" s="335">
        <f t="shared" si="154"/>
        <v>1187.26</v>
      </c>
      <c r="M317" s="336">
        <v>205</v>
      </c>
      <c r="N317" s="334">
        <f t="shared" si="155"/>
        <v>546.94000000000005</v>
      </c>
      <c r="O317" s="337">
        <v>90.3</v>
      </c>
      <c r="P317" s="333">
        <v>97.2</v>
      </c>
      <c r="Q317" s="332">
        <v>78</v>
      </c>
      <c r="R317" s="332">
        <f t="shared" si="156"/>
        <v>88.461538461538538</v>
      </c>
      <c r="S317" s="334">
        <f t="shared" si="149"/>
        <v>236.01538461538482</v>
      </c>
      <c r="T317" s="331">
        <v>1</v>
      </c>
      <c r="U317" s="333">
        <v>1.2</v>
      </c>
      <c r="V317" s="333">
        <f t="shared" si="157"/>
        <v>1.2</v>
      </c>
      <c r="W317" s="334">
        <f t="shared" si="158"/>
        <v>3.2016</v>
      </c>
      <c r="X317" s="338" t="s">
        <v>62</v>
      </c>
      <c r="Y317" s="333">
        <v>2</v>
      </c>
      <c r="Z317" s="334">
        <f t="shared" si="159"/>
        <v>5.3360000000000003</v>
      </c>
      <c r="AA317" s="339">
        <v>10.7</v>
      </c>
      <c r="AB317" s="340">
        <f t="shared" si="150"/>
        <v>28.547599999999999</v>
      </c>
      <c r="AC317" s="337">
        <v>9.06</v>
      </c>
      <c r="AD317" s="367">
        <f t="shared" si="160"/>
        <v>24.172080000000001</v>
      </c>
      <c r="AE317" s="337">
        <v>0.14899999999999999</v>
      </c>
      <c r="AF317" s="334">
        <f t="shared" si="161"/>
        <v>0.397532</v>
      </c>
      <c r="AG317" s="359">
        <v>0.79800000000000004</v>
      </c>
      <c r="AH317" s="334">
        <f t="shared" si="162"/>
        <v>2.1290640000000005</v>
      </c>
      <c r="AI317" s="333">
        <f t="shared" si="174"/>
        <v>11.646999999999998</v>
      </c>
      <c r="AJ317" s="333">
        <f t="shared" si="163"/>
        <v>31.074195999999997</v>
      </c>
      <c r="AK317" s="336"/>
      <c r="AL317" s="333">
        <v>0.46</v>
      </c>
      <c r="AM317" s="333">
        <f t="shared" si="164"/>
        <v>1.2272799999999999</v>
      </c>
      <c r="AN317" s="341"/>
      <c r="AO317" s="333">
        <v>0.6</v>
      </c>
      <c r="AP317" s="333">
        <f t="shared" si="165"/>
        <v>1.6008</v>
      </c>
      <c r="AQ317" s="342" t="s">
        <v>62</v>
      </c>
      <c r="AR317" s="333">
        <v>5.0000000000000001E-3</v>
      </c>
      <c r="AS317" s="333">
        <f t="shared" si="166"/>
        <v>1.3339999999999999E-2</v>
      </c>
      <c r="AT317" s="343" t="s">
        <v>62</v>
      </c>
      <c r="AU317" s="344">
        <v>0.01</v>
      </c>
      <c r="AV317" s="373">
        <f t="shared" si="167"/>
        <v>2.6679999999999999E-2</v>
      </c>
      <c r="AW317" s="343"/>
      <c r="AX317" s="368">
        <v>1.7000000000000001E-2</v>
      </c>
      <c r="AY317" s="374">
        <f t="shared" si="168"/>
        <v>4.5356E-2</v>
      </c>
      <c r="AZ317" s="341"/>
      <c r="BA317" s="353">
        <v>0.9</v>
      </c>
      <c r="BB317" s="374">
        <f t="shared" si="169"/>
        <v>2.4012000000000002</v>
      </c>
      <c r="BC317" s="341"/>
      <c r="BD317" s="372">
        <v>0.09</v>
      </c>
      <c r="BE317" s="334">
        <f t="shared" si="170"/>
        <v>0.24012</v>
      </c>
      <c r="BF317" s="341"/>
      <c r="BG317" s="370">
        <v>0.01</v>
      </c>
      <c r="BH317" s="345">
        <f t="shared" si="171"/>
        <v>2.6679999999999999E-2</v>
      </c>
      <c r="BI317" s="343" t="s">
        <v>62</v>
      </c>
      <c r="BJ317" s="371">
        <v>0.01</v>
      </c>
      <c r="BK317" s="334">
        <f t="shared" si="172"/>
        <v>2.6679999999999999E-2</v>
      </c>
      <c r="BL317" s="341"/>
      <c r="BM317" s="372">
        <v>0.51</v>
      </c>
      <c r="BN317" s="334">
        <f t="shared" si="173"/>
        <v>1.3606800000000001</v>
      </c>
      <c r="BO317" s="18" t="s">
        <v>141</v>
      </c>
      <c r="BP317" s="183" t="s">
        <v>118</v>
      </c>
      <c r="BQ317" s="184"/>
      <c r="BR317" s="6"/>
    </row>
    <row r="318" spans="1:70" ht="15" customHeight="1" x14ac:dyDescent="0.25">
      <c r="A318" s="194">
        <f t="shared" si="148"/>
        <v>43040</v>
      </c>
      <c r="B318" s="182">
        <v>2346</v>
      </c>
      <c r="C318" s="44">
        <v>21.45</v>
      </c>
      <c r="D318" s="59">
        <v>8</v>
      </c>
      <c r="E318" s="14">
        <v>1</v>
      </c>
      <c r="F318" s="15">
        <v>691</v>
      </c>
      <c r="G318" s="22">
        <f t="shared" si="151"/>
        <v>691</v>
      </c>
      <c r="H318" s="119">
        <f t="shared" si="152"/>
        <v>1621.086</v>
      </c>
      <c r="I318" s="14">
        <v>1</v>
      </c>
      <c r="J318" s="15">
        <v>670</v>
      </c>
      <c r="K318" s="15">
        <f t="shared" si="153"/>
        <v>670</v>
      </c>
      <c r="L318" s="125">
        <f t="shared" si="154"/>
        <v>1571.82</v>
      </c>
      <c r="M318" s="16">
        <v>137</v>
      </c>
      <c r="N318" s="119">
        <f t="shared" si="155"/>
        <v>321.40199999999999</v>
      </c>
      <c r="O318" s="29">
        <v>89.9</v>
      </c>
      <c r="P318" s="22">
        <v>97.2</v>
      </c>
      <c r="Q318" s="15">
        <v>74</v>
      </c>
      <c r="R318" s="15">
        <f t="shared" si="156"/>
        <v>98.648648648648617</v>
      </c>
      <c r="S318" s="119">
        <f t="shared" si="149"/>
        <v>231.42972972972964</v>
      </c>
      <c r="T318" s="14">
        <v>1</v>
      </c>
      <c r="U318" s="22">
        <v>1.4</v>
      </c>
      <c r="V318" s="22">
        <f t="shared" si="157"/>
        <v>1.4</v>
      </c>
      <c r="W318" s="119">
        <f t="shared" si="158"/>
        <v>3.2843999999999998</v>
      </c>
      <c r="X318" s="162" t="s">
        <v>62</v>
      </c>
      <c r="Y318" s="22">
        <v>2</v>
      </c>
      <c r="Z318" s="119">
        <f t="shared" si="159"/>
        <v>4.6920000000000002</v>
      </c>
      <c r="AA318" s="160">
        <v>19.2</v>
      </c>
      <c r="AB318" s="164">
        <f t="shared" si="150"/>
        <v>45.043199999999999</v>
      </c>
      <c r="AC318" s="29">
        <v>3.68</v>
      </c>
      <c r="AD318" s="147">
        <f t="shared" si="160"/>
        <v>8.633280000000001</v>
      </c>
      <c r="AE318" s="29">
        <v>0.1</v>
      </c>
      <c r="AF318" s="119">
        <f t="shared" si="161"/>
        <v>0.23460000000000003</v>
      </c>
      <c r="AG318" s="31">
        <v>0.2</v>
      </c>
      <c r="AH318" s="119">
        <f t="shared" si="162"/>
        <v>0.46920000000000006</v>
      </c>
      <c r="AI318" s="294">
        <f t="shared" si="174"/>
        <v>19.5</v>
      </c>
      <c r="AJ318" s="22">
        <f t="shared" si="163"/>
        <v>45.747</v>
      </c>
      <c r="AK318" s="16"/>
      <c r="AL318" s="22">
        <v>0.46</v>
      </c>
      <c r="AM318" s="22">
        <f t="shared" si="164"/>
        <v>1.0791600000000001</v>
      </c>
      <c r="AN318" s="20"/>
      <c r="AO318" s="22">
        <v>0.82</v>
      </c>
      <c r="AP318" s="22">
        <f t="shared" si="165"/>
        <v>1.9237199999999999</v>
      </c>
      <c r="AQ318" s="33" t="s">
        <v>62</v>
      </c>
      <c r="AR318" s="22">
        <v>5.0000000000000001E-3</v>
      </c>
      <c r="AS318" s="22">
        <f t="shared" si="166"/>
        <v>1.1730000000000001E-2</v>
      </c>
      <c r="AT318" s="21" t="s">
        <v>62</v>
      </c>
      <c r="AU318" s="264">
        <v>0.01</v>
      </c>
      <c r="AV318" s="260">
        <f t="shared" si="167"/>
        <v>2.3460000000000002E-2</v>
      </c>
      <c r="AW318" s="21"/>
      <c r="AX318" s="267">
        <v>1.6E-2</v>
      </c>
      <c r="AY318" s="263">
        <f t="shared" si="168"/>
        <v>3.7536E-2</v>
      </c>
      <c r="AZ318" s="20"/>
      <c r="BA318" s="317">
        <v>2.1</v>
      </c>
      <c r="BB318" s="263">
        <f t="shared" si="169"/>
        <v>4.9266000000000005</v>
      </c>
      <c r="BC318" s="20"/>
      <c r="BD318" s="37">
        <v>0.1</v>
      </c>
      <c r="BE318" s="119">
        <f t="shared" si="170"/>
        <v>0.23460000000000003</v>
      </c>
      <c r="BF318" s="20"/>
      <c r="BG318" s="32">
        <v>0.02</v>
      </c>
      <c r="BH318" s="43">
        <f t="shared" si="171"/>
        <v>4.6920000000000003E-2</v>
      </c>
      <c r="BI318" s="21" t="s">
        <v>62</v>
      </c>
      <c r="BJ318" s="34">
        <v>0.01</v>
      </c>
      <c r="BK318" s="119">
        <f t="shared" si="172"/>
        <v>2.3460000000000002E-2</v>
      </c>
      <c r="BL318" s="20"/>
      <c r="BM318" s="36">
        <v>0.44</v>
      </c>
      <c r="BN318" s="119">
        <f t="shared" si="173"/>
        <v>1.03224</v>
      </c>
      <c r="BO318" s="18" t="s">
        <v>141</v>
      </c>
      <c r="BP318" s="183" t="s">
        <v>118</v>
      </c>
      <c r="BQ318" s="184"/>
      <c r="BR318" s="6"/>
    </row>
    <row r="319" spans="1:70" ht="15" customHeight="1" x14ac:dyDescent="0.25">
      <c r="A319" s="194">
        <f t="shared" si="148"/>
        <v>43041</v>
      </c>
      <c r="B319" s="182">
        <v>2656</v>
      </c>
      <c r="C319" s="44">
        <v>20.96</v>
      </c>
      <c r="D319" s="59">
        <v>7.79</v>
      </c>
      <c r="E319" s="14">
        <v>1</v>
      </c>
      <c r="F319" s="15">
        <v>750</v>
      </c>
      <c r="G319" s="22">
        <f t="shared" si="151"/>
        <v>750</v>
      </c>
      <c r="H319" s="119">
        <f t="shared" si="152"/>
        <v>1992</v>
      </c>
      <c r="I319" s="14">
        <v>1</v>
      </c>
      <c r="J319" s="15">
        <v>679</v>
      </c>
      <c r="K319" s="15">
        <f t="shared" si="153"/>
        <v>679</v>
      </c>
      <c r="L319" s="125">
        <f t="shared" si="154"/>
        <v>1803.424</v>
      </c>
      <c r="M319" s="16">
        <v>159</v>
      </c>
      <c r="N319" s="119">
        <f t="shared" si="155"/>
        <v>422.30399999999997</v>
      </c>
      <c r="O319" s="29">
        <v>91</v>
      </c>
      <c r="P319" s="22">
        <v>102.3</v>
      </c>
      <c r="Q319" s="15">
        <v>85</v>
      </c>
      <c r="R319" s="15">
        <f t="shared" si="156"/>
        <v>132.9411764705882</v>
      </c>
      <c r="S319" s="119">
        <f t="shared" si="149"/>
        <v>353.09176470588227</v>
      </c>
      <c r="T319" s="14">
        <v>1</v>
      </c>
      <c r="U319" s="22">
        <v>2</v>
      </c>
      <c r="V319" s="22">
        <f t="shared" si="157"/>
        <v>2</v>
      </c>
      <c r="W319" s="119">
        <f t="shared" si="158"/>
        <v>5.3120000000000003</v>
      </c>
      <c r="X319" s="162" t="s">
        <v>62</v>
      </c>
      <c r="Y319" s="22">
        <v>2</v>
      </c>
      <c r="Z319" s="119">
        <f t="shared" si="159"/>
        <v>5.3120000000000003</v>
      </c>
      <c r="AA319" s="160">
        <v>20.8</v>
      </c>
      <c r="AB319" s="164">
        <f t="shared" si="150"/>
        <v>55.244800000000005</v>
      </c>
      <c r="AC319" s="29">
        <v>9.23</v>
      </c>
      <c r="AD319" s="147">
        <f t="shared" si="160"/>
        <v>24.514880000000002</v>
      </c>
      <c r="AE319" s="29">
        <v>0.218</v>
      </c>
      <c r="AF319" s="119">
        <f t="shared" si="161"/>
        <v>0.57900800000000008</v>
      </c>
      <c r="AG319" s="31">
        <v>0.28699999999999998</v>
      </c>
      <c r="AH319" s="119">
        <f t="shared" si="162"/>
        <v>0.76227199999999995</v>
      </c>
      <c r="AI319" s="294">
        <f t="shared" si="174"/>
        <v>21.305</v>
      </c>
      <c r="AJ319" s="22">
        <f t="shared" si="163"/>
        <v>56.586080000000003</v>
      </c>
      <c r="AK319" s="16"/>
      <c r="AL319" s="22">
        <v>0.8</v>
      </c>
      <c r="AM319" s="22">
        <f t="shared" si="164"/>
        <v>2.1248</v>
      </c>
      <c r="AN319" s="20"/>
      <c r="AO319" s="22">
        <v>0.59</v>
      </c>
      <c r="AP319" s="22">
        <f t="shared" si="165"/>
        <v>1.56704</v>
      </c>
      <c r="AQ319" s="33"/>
      <c r="AR319" s="22">
        <v>7.0000000000000001E-3</v>
      </c>
      <c r="AS319" s="22">
        <f t="shared" si="166"/>
        <v>1.8591999999999997E-2</v>
      </c>
      <c r="AT319" s="21" t="s">
        <v>62</v>
      </c>
      <c r="AU319" s="264">
        <v>0.01</v>
      </c>
      <c r="AV319" s="259">
        <f t="shared" si="167"/>
        <v>2.6560000000000004E-2</v>
      </c>
      <c r="AW319" s="21"/>
      <c r="AX319" s="267">
        <v>3.3000000000000002E-2</v>
      </c>
      <c r="AY319" s="262">
        <f t="shared" si="168"/>
        <v>8.7648000000000004E-2</v>
      </c>
      <c r="AZ319" s="20"/>
      <c r="BA319" s="317">
        <v>2.1</v>
      </c>
      <c r="BB319" s="262">
        <f t="shared" si="169"/>
        <v>5.5776000000000003</v>
      </c>
      <c r="BC319" s="20"/>
      <c r="BD319" s="36">
        <v>0.15</v>
      </c>
      <c r="BE319" s="119">
        <f t="shared" si="170"/>
        <v>0.39839999999999998</v>
      </c>
      <c r="BF319" s="20"/>
      <c r="BG319" s="32">
        <v>0.02</v>
      </c>
      <c r="BH319" s="43">
        <f t="shared" si="171"/>
        <v>5.3120000000000007E-2</v>
      </c>
      <c r="BI319" s="21" t="s">
        <v>62</v>
      </c>
      <c r="BJ319" s="34">
        <v>0.01</v>
      </c>
      <c r="BK319" s="119">
        <f t="shared" si="172"/>
        <v>2.6560000000000004E-2</v>
      </c>
      <c r="BL319" s="20"/>
      <c r="BM319" s="36">
        <v>0.56000000000000005</v>
      </c>
      <c r="BN319" s="119">
        <f t="shared" si="173"/>
        <v>1.4873600000000002</v>
      </c>
      <c r="BO319" s="18" t="s">
        <v>141</v>
      </c>
      <c r="BP319" s="183" t="s">
        <v>118</v>
      </c>
      <c r="BQ319" s="184"/>
      <c r="BR319" s="6"/>
    </row>
    <row r="320" spans="1:70" ht="15" customHeight="1" x14ac:dyDescent="0.25">
      <c r="A320" s="194">
        <f t="shared" si="148"/>
        <v>43042</v>
      </c>
      <c r="B320" s="182">
        <v>2545</v>
      </c>
      <c r="C320" s="44">
        <v>21.67</v>
      </c>
      <c r="D320" s="59">
        <v>8.31</v>
      </c>
      <c r="E320" s="14">
        <v>1</v>
      </c>
      <c r="F320" s="15">
        <v>900</v>
      </c>
      <c r="G320" s="22">
        <f t="shared" si="151"/>
        <v>900</v>
      </c>
      <c r="H320" s="119">
        <f t="shared" si="152"/>
        <v>2290.5</v>
      </c>
      <c r="I320" s="14">
        <v>1</v>
      </c>
      <c r="J320" s="15">
        <v>861</v>
      </c>
      <c r="K320" s="15">
        <f t="shared" si="153"/>
        <v>861</v>
      </c>
      <c r="L320" s="125">
        <f t="shared" si="154"/>
        <v>2191.2449999999999</v>
      </c>
      <c r="M320" s="16">
        <v>237</v>
      </c>
      <c r="N320" s="119">
        <f t="shared" si="155"/>
        <v>603.16499999999996</v>
      </c>
      <c r="O320" s="29">
        <v>88</v>
      </c>
      <c r="P320" s="22">
        <v>98.3</v>
      </c>
      <c r="Q320" s="15">
        <v>100</v>
      </c>
      <c r="R320" s="15">
        <f t="shared" si="156"/>
        <v>102.99999999999996</v>
      </c>
      <c r="S320" s="119">
        <f t="shared" si="149"/>
        <v>262.13499999999988</v>
      </c>
      <c r="T320" s="14">
        <v>1</v>
      </c>
      <c r="U320" s="22">
        <v>1.7</v>
      </c>
      <c r="V320" s="22">
        <f t="shared" si="157"/>
        <v>1.7</v>
      </c>
      <c r="W320" s="119">
        <f t="shared" si="158"/>
        <v>4.3265000000000002</v>
      </c>
      <c r="X320" s="162" t="s">
        <v>62</v>
      </c>
      <c r="Y320" s="22">
        <v>2</v>
      </c>
      <c r="Z320" s="119">
        <f t="shared" si="159"/>
        <v>5.09</v>
      </c>
      <c r="AA320" s="160">
        <v>21.1</v>
      </c>
      <c r="AB320" s="164">
        <f t="shared" si="150"/>
        <v>53.6995</v>
      </c>
      <c r="AC320" s="29">
        <v>8.64</v>
      </c>
      <c r="AD320" s="147">
        <f t="shared" si="160"/>
        <v>21.988800000000001</v>
      </c>
      <c r="AE320" s="29">
        <v>0.1</v>
      </c>
      <c r="AF320" s="119">
        <f t="shared" si="161"/>
        <v>0.2545</v>
      </c>
      <c r="AG320" s="31">
        <v>0.2</v>
      </c>
      <c r="AH320" s="119">
        <f t="shared" si="162"/>
        <v>0.50900000000000001</v>
      </c>
      <c r="AI320" s="294">
        <f t="shared" si="174"/>
        <v>21.400000000000002</v>
      </c>
      <c r="AJ320" s="22">
        <f t="shared" si="163"/>
        <v>54.463000000000008</v>
      </c>
      <c r="AK320" s="16"/>
      <c r="AL320" s="22">
        <v>1.35</v>
      </c>
      <c r="AM320" s="22">
        <f t="shared" si="164"/>
        <v>3.4357500000000001</v>
      </c>
      <c r="AN320" s="20"/>
      <c r="AO320" s="22">
        <v>0.75</v>
      </c>
      <c r="AP320" s="22">
        <f t="shared" si="165"/>
        <v>1.9087499999999999</v>
      </c>
      <c r="AQ320" s="33" t="s">
        <v>62</v>
      </c>
      <c r="AR320" s="22">
        <v>5.0000000000000001E-3</v>
      </c>
      <c r="AS320" s="22">
        <f t="shared" si="166"/>
        <v>1.2725E-2</v>
      </c>
      <c r="AT320" s="21" t="s">
        <v>62</v>
      </c>
      <c r="AU320" s="264">
        <v>0.01</v>
      </c>
      <c r="AV320" s="260">
        <f t="shared" si="167"/>
        <v>2.545E-2</v>
      </c>
      <c r="AW320" s="21"/>
      <c r="AX320" s="267">
        <v>2.4E-2</v>
      </c>
      <c r="AY320" s="263">
        <f t="shared" si="168"/>
        <v>6.1079999999999995E-2</v>
      </c>
      <c r="AZ320" s="20"/>
      <c r="BA320" s="317">
        <v>1.7</v>
      </c>
      <c r="BB320" s="263">
        <f t="shared" si="169"/>
        <v>4.3265000000000002</v>
      </c>
      <c r="BC320" s="20"/>
      <c r="BD320" s="37">
        <v>0.09</v>
      </c>
      <c r="BE320" s="119">
        <f t="shared" si="170"/>
        <v>0.22904999999999998</v>
      </c>
      <c r="BF320" s="20"/>
      <c r="BG320" s="32">
        <v>0.01</v>
      </c>
      <c r="BH320" s="43">
        <f t="shared" si="171"/>
        <v>2.545E-2</v>
      </c>
      <c r="BI320" s="21" t="s">
        <v>62</v>
      </c>
      <c r="BJ320" s="34">
        <v>0.01</v>
      </c>
      <c r="BK320" s="119">
        <f t="shared" si="172"/>
        <v>2.545E-2</v>
      </c>
      <c r="BL320" s="20"/>
      <c r="BM320" s="36">
        <v>0.39</v>
      </c>
      <c r="BN320" s="119">
        <f t="shared" si="173"/>
        <v>0.99255000000000004</v>
      </c>
      <c r="BO320" s="18" t="s">
        <v>141</v>
      </c>
      <c r="BP320" s="183" t="s">
        <v>118</v>
      </c>
      <c r="BQ320" s="184"/>
      <c r="BR320" s="6"/>
    </row>
    <row r="321" spans="1:70" ht="15" customHeight="1" x14ac:dyDescent="0.25">
      <c r="A321" s="194">
        <f t="shared" si="148"/>
        <v>43043</v>
      </c>
      <c r="B321" s="182">
        <v>2236</v>
      </c>
      <c r="C321" s="44">
        <v>22.12</v>
      </c>
      <c r="D321" s="59">
        <v>7.97</v>
      </c>
      <c r="E321" s="14">
        <v>1</v>
      </c>
      <c r="F321" s="15">
        <v>564</v>
      </c>
      <c r="G321" s="22">
        <f t="shared" si="151"/>
        <v>564</v>
      </c>
      <c r="H321" s="119">
        <f t="shared" si="152"/>
        <v>1261.104</v>
      </c>
      <c r="I321" s="14">
        <v>1</v>
      </c>
      <c r="J321" s="15">
        <v>434</v>
      </c>
      <c r="K321" s="15">
        <f t="shared" si="153"/>
        <v>434</v>
      </c>
      <c r="L321" s="125">
        <f t="shared" si="154"/>
        <v>970.42399999999998</v>
      </c>
      <c r="M321" s="16">
        <v>157</v>
      </c>
      <c r="N321" s="119">
        <f t="shared" si="155"/>
        <v>351.05200000000002</v>
      </c>
      <c r="O321" s="29">
        <v>89.3</v>
      </c>
      <c r="P321" s="22">
        <v>95.9</v>
      </c>
      <c r="Q321" s="15">
        <v>100</v>
      </c>
      <c r="R321" s="15">
        <f t="shared" si="156"/>
        <v>66.000000000000085</v>
      </c>
      <c r="S321" s="119">
        <f t="shared" si="149"/>
        <v>147.57600000000019</v>
      </c>
      <c r="T321" s="14">
        <v>1</v>
      </c>
      <c r="U321" s="22">
        <v>0.8</v>
      </c>
      <c r="V321" s="22">
        <f t="shared" si="157"/>
        <v>0.8</v>
      </c>
      <c r="W321" s="119">
        <f t="shared" si="158"/>
        <v>1.7888000000000002</v>
      </c>
      <c r="X321" s="162" t="s">
        <v>62</v>
      </c>
      <c r="Y321" s="22">
        <v>2</v>
      </c>
      <c r="Z321" s="119">
        <f t="shared" si="159"/>
        <v>4.4720000000000004</v>
      </c>
      <c r="AA321" s="160">
        <v>11.2</v>
      </c>
      <c r="AB321" s="164">
        <f t="shared" si="150"/>
        <v>25.043199999999999</v>
      </c>
      <c r="AC321" s="29">
        <v>2.83</v>
      </c>
      <c r="AD321" s="147">
        <f t="shared" si="160"/>
        <v>6.3278800000000004</v>
      </c>
      <c r="AE321" s="29">
        <v>0.1</v>
      </c>
      <c r="AF321" s="119">
        <f t="shared" si="161"/>
        <v>0.22360000000000002</v>
      </c>
      <c r="AG321" s="31">
        <v>0.2</v>
      </c>
      <c r="AH321" s="119">
        <f t="shared" si="162"/>
        <v>0.44720000000000004</v>
      </c>
      <c r="AI321" s="294">
        <f t="shared" si="174"/>
        <v>11.499999999999998</v>
      </c>
      <c r="AJ321" s="22">
        <f t="shared" si="163"/>
        <v>25.713999999999995</v>
      </c>
      <c r="AK321" s="16"/>
      <c r="AL321" s="22">
        <v>0.38</v>
      </c>
      <c r="AM321" s="22">
        <f t="shared" si="164"/>
        <v>0.8496800000000001</v>
      </c>
      <c r="AN321" s="20"/>
      <c r="AO321" s="22">
        <v>0.65</v>
      </c>
      <c r="AP321" s="22">
        <f t="shared" si="165"/>
        <v>1.4534</v>
      </c>
      <c r="AQ321" s="33" t="s">
        <v>62</v>
      </c>
      <c r="AR321" s="22">
        <v>5.0000000000000001E-3</v>
      </c>
      <c r="AS321" s="22">
        <f t="shared" si="166"/>
        <v>1.1179999999999999E-2</v>
      </c>
      <c r="AT321" s="21" t="s">
        <v>62</v>
      </c>
      <c r="AU321" s="264">
        <v>0.01</v>
      </c>
      <c r="AV321" s="259">
        <f t="shared" si="167"/>
        <v>2.2359999999999998E-2</v>
      </c>
      <c r="AW321" s="21"/>
      <c r="AX321" s="267">
        <v>1.2E-2</v>
      </c>
      <c r="AY321" s="262">
        <f t="shared" si="168"/>
        <v>2.6832000000000002E-2</v>
      </c>
      <c r="AZ321" s="20"/>
      <c r="BA321" s="317">
        <v>0.41</v>
      </c>
      <c r="BB321" s="262">
        <f t="shared" si="169"/>
        <v>0.91676000000000002</v>
      </c>
      <c r="BC321" s="20"/>
      <c r="BD321" s="36">
        <v>0.16</v>
      </c>
      <c r="BE321" s="119">
        <f t="shared" si="170"/>
        <v>0.35775999999999997</v>
      </c>
      <c r="BF321" s="20" t="s">
        <v>62</v>
      </c>
      <c r="BG321" s="32">
        <v>0.01</v>
      </c>
      <c r="BH321" s="43">
        <f t="shared" si="171"/>
        <v>2.2359999999999998E-2</v>
      </c>
      <c r="BI321" s="21" t="s">
        <v>62</v>
      </c>
      <c r="BJ321" s="34">
        <v>0.01</v>
      </c>
      <c r="BK321" s="119">
        <f t="shared" si="172"/>
        <v>2.2359999999999998E-2</v>
      </c>
      <c r="BL321" s="20"/>
      <c r="BM321" s="36">
        <v>0.32</v>
      </c>
      <c r="BN321" s="119">
        <f t="shared" si="173"/>
        <v>0.71551999999999993</v>
      </c>
      <c r="BO321" s="18" t="s">
        <v>141</v>
      </c>
      <c r="BP321" s="183" t="s">
        <v>118</v>
      </c>
      <c r="BQ321" s="184"/>
      <c r="BR321" s="6"/>
    </row>
    <row r="322" spans="1:70" ht="15" customHeight="1" x14ac:dyDescent="0.25">
      <c r="A322" s="194">
        <f t="shared" si="148"/>
        <v>43044</v>
      </c>
      <c r="B322" s="182">
        <v>1431</v>
      </c>
      <c r="C322" s="44">
        <v>19.940000000000001</v>
      </c>
      <c r="D322" s="59">
        <v>7.32</v>
      </c>
      <c r="E322" s="14">
        <v>1</v>
      </c>
      <c r="F322" s="15">
        <v>313</v>
      </c>
      <c r="G322" s="22">
        <f t="shared" si="151"/>
        <v>313</v>
      </c>
      <c r="H322" s="119">
        <f t="shared" si="152"/>
        <v>447.90300000000002</v>
      </c>
      <c r="I322" s="14">
        <v>1</v>
      </c>
      <c r="J322" s="15">
        <v>220</v>
      </c>
      <c r="K322" s="15">
        <f t="shared" si="153"/>
        <v>220</v>
      </c>
      <c r="L322" s="125">
        <f t="shared" si="154"/>
        <v>314.82</v>
      </c>
      <c r="M322" s="16">
        <v>74</v>
      </c>
      <c r="N322" s="119">
        <f t="shared" si="155"/>
        <v>105.89400000000001</v>
      </c>
      <c r="O322" s="29">
        <v>91</v>
      </c>
      <c r="P322" s="22">
        <v>98.6</v>
      </c>
      <c r="Q322" s="15">
        <v>100</v>
      </c>
      <c r="R322" s="15">
        <f t="shared" si="156"/>
        <v>75.999999999999943</v>
      </c>
      <c r="S322" s="119">
        <f t="shared" si="149"/>
        <v>108.75599999999991</v>
      </c>
      <c r="T322" s="14">
        <v>1</v>
      </c>
      <c r="U322" s="22">
        <v>1.4</v>
      </c>
      <c r="V322" s="22">
        <f t="shared" si="157"/>
        <v>1.4</v>
      </c>
      <c r="W322" s="119">
        <f t="shared" si="158"/>
        <v>2.0034000000000001</v>
      </c>
      <c r="X322" s="162" t="s">
        <v>62</v>
      </c>
      <c r="Y322" s="22">
        <v>0.4</v>
      </c>
      <c r="Z322" s="119">
        <f t="shared" si="159"/>
        <v>0.57240000000000002</v>
      </c>
      <c r="AA322" s="160">
        <v>7.8</v>
      </c>
      <c r="AB322" s="164">
        <f t="shared" si="150"/>
        <v>11.161799999999999</v>
      </c>
      <c r="AC322" s="29">
        <v>0.68</v>
      </c>
      <c r="AD322" s="147">
        <f t="shared" si="160"/>
        <v>0.97308000000000006</v>
      </c>
      <c r="AE322" s="29">
        <v>0.12</v>
      </c>
      <c r="AF322" s="119">
        <f t="shared" si="161"/>
        <v>0.17172000000000001</v>
      </c>
      <c r="AG322" s="31">
        <v>1.26</v>
      </c>
      <c r="AH322" s="119">
        <f t="shared" si="162"/>
        <v>1.8030599999999999</v>
      </c>
      <c r="AI322" s="294">
        <f t="shared" si="174"/>
        <v>9.18</v>
      </c>
      <c r="AJ322" s="22">
        <f t="shared" si="163"/>
        <v>13.13658</v>
      </c>
      <c r="AK322" s="16"/>
      <c r="AL322" s="22">
        <v>0.24</v>
      </c>
      <c r="AM322" s="22">
        <f t="shared" si="164"/>
        <v>0.34344000000000002</v>
      </c>
      <c r="AN322" s="20"/>
      <c r="AO322" s="22">
        <v>0.44</v>
      </c>
      <c r="AP322" s="22">
        <f t="shared" si="165"/>
        <v>0.62963999999999998</v>
      </c>
      <c r="AQ322" s="33" t="s">
        <v>62</v>
      </c>
      <c r="AR322" s="22">
        <v>5.0000000000000001E-3</v>
      </c>
      <c r="AS322" s="22">
        <f t="shared" si="166"/>
        <v>7.1549999999999999E-3</v>
      </c>
      <c r="AT322" s="21" t="s">
        <v>62</v>
      </c>
      <c r="AU322" s="264">
        <v>0.01</v>
      </c>
      <c r="AV322" s="260">
        <f t="shared" si="167"/>
        <v>1.431E-2</v>
      </c>
      <c r="AW322" s="21"/>
      <c r="AX322" s="267">
        <v>2.1000000000000001E-2</v>
      </c>
      <c r="AY322" s="263">
        <f t="shared" si="168"/>
        <v>3.0051000000000001E-2</v>
      </c>
      <c r="AZ322" s="20"/>
      <c r="BA322" s="317">
        <v>1</v>
      </c>
      <c r="BB322" s="263">
        <f t="shared" si="169"/>
        <v>1.431</v>
      </c>
      <c r="BC322" s="20"/>
      <c r="BD322" s="37">
        <v>0.08</v>
      </c>
      <c r="BE322" s="119">
        <f t="shared" si="170"/>
        <v>0.11448</v>
      </c>
      <c r="BF322" s="20"/>
      <c r="BG322" s="32">
        <v>0.01</v>
      </c>
      <c r="BH322" s="43">
        <f t="shared" si="171"/>
        <v>1.431E-2</v>
      </c>
      <c r="BI322" s="21" t="s">
        <v>62</v>
      </c>
      <c r="BJ322" s="34">
        <v>0.01</v>
      </c>
      <c r="BK322" s="119">
        <f t="shared" si="172"/>
        <v>1.431E-2</v>
      </c>
      <c r="BL322" s="20"/>
      <c r="BM322" s="36">
        <v>0.54</v>
      </c>
      <c r="BN322" s="119">
        <f t="shared" si="173"/>
        <v>0.77273999999999998</v>
      </c>
      <c r="BO322" s="18" t="s">
        <v>141</v>
      </c>
      <c r="BP322" s="183" t="s">
        <v>118</v>
      </c>
      <c r="BQ322" s="184"/>
      <c r="BR322" s="6"/>
    </row>
    <row r="323" spans="1:70" ht="15" customHeight="1" x14ac:dyDescent="0.25">
      <c r="A323" s="194">
        <f t="shared" si="148"/>
        <v>43045</v>
      </c>
      <c r="B323" s="182">
        <v>2423</v>
      </c>
      <c r="C323" s="44">
        <v>19.88</v>
      </c>
      <c r="D323" s="59">
        <v>8.1300000000000008</v>
      </c>
      <c r="E323" s="14">
        <v>1</v>
      </c>
      <c r="F323" s="15">
        <v>930</v>
      </c>
      <c r="G323" s="22">
        <f t="shared" si="151"/>
        <v>930</v>
      </c>
      <c r="H323" s="119">
        <f t="shared" si="152"/>
        <v>2253.39</v>
      </c>
      <c r="I323" s="14">
        <v>1</v>
      </c>
      <c r="J323" s="15">
        <v>846</v>
      </c>
      <c r="K323" s="15">
        <f t="shared" si="153"/>
        <v>846</v>
      </c>
      <c r="L323" s="125">
        <f t="shared" si="154"/>
        <v>2049.8580000000002</v>
      </c>
      <c r="M323" s="16">
        <v>307</v>
      </c>
      <c r="N323" s="119">
        <f t="shared" si="155"/>
        <v>743.86099999999999</v>
      </c>
      <c r="O323" s="29">
        <v>91.4</v>
      </c>
      <c r="P323" s="22">
        <v>102.2</v>
      </c>
      <c r="Q323" s="15">
        <v>99</v>
      </c>
      <c r="R323" s="15">
        <f t="shared" si="156"/>
        <v>109.09090909090905</v>
      </c>
      <c r="S323" s="119">
        <f t="shared" si="149"/>
        <v>264.32727272727266</v>
      </c>
      <c r="T323" s="14">
        <v>1</v>
      </c>
      <c r="U323" s="22">
        <v>2</v>
      </c>
      <c r="V323" s="22">
        <f t="shared" si="157"/>
        <v>2</v>
      </c>
      <c r="W323" s="119">
        <f t="shared" si="158"/>
        <v>4.8460000000000001</v>
      </c>
      <c r="X323" s="162"/>
      <c r="Y323" s="22">
        <v>0.6</v>
      </c>
      <c r="Z323" s="119">
        <f t="shared" si="159"/>
        <v>1.4538</v>
      </c>
      <c r="AA323" s="160">
        <v>25.6</v>
      </c>
      <c r="AB323" s="164">
        <f t="shared" si="150"/>
        <v>62.028800000000004</v>
      </c>
      <c r="AC323" s="29">
        <v>14.19</v>
      </c>
      <c r="AD323" s="147">
        <f t="shared" si="160"/>
        <v>34.382369999999995</v>
      </c>
      <c r="AE323" s="29">
        <v>0.16500000000000001</v>
      </c>
      <c r="AF323" s="119">
        <f t="shared" si="161"/>
        <v>0.39979500000000001</v>
      </c>
      <c r="AG323" s="31">
        <v>1.0349999999999999</v>
      </c>
      <c r="AH323" s="119">
        <f t="shared" si="162"/>
        <v>2.5078049999999998</v>
      </c>
      <c r="AI323" s="294">
        <f t="shared" si="174"/>
        <v>26.8</v>
      </c>
      <c r="AJ323" s="22">
        <f t="shared" si="163"/>
        <v>64.936400000000006</v>
      </c>
      <c r="AK323" s="16"/>
      <c r="AL323" s="22">
        <v>1.08</v>
      </c>
      <c r="AM323" s="22">
        <f t="shared" si="164"/>
        <v>2.6168400000000003</v>
      </c>
      <c r="AN323" s="20"/>
      <c r="AO323" s="22">
        <v>0.91</v>
      </c>
      <c r="AP323" s="22">
        <f t="shared" si="165"/>
        <v>2.2049300000000005</v>
      </c>
      <c r="AQ323" s="33"/>
      <c r="AR323" s="22">
        <v>5.0000000000000001E-3</v>
      </c>
      <c r="AS323" s="22">
        <f t="shared" si="166"/>
        <v>1.2115000000000001E-2</v>
      </c>
      <c r="AT323" s="21"/>
      <c r="AU323" s="264">
        <v>0.04</v>
      </c>
      <c r="AV323" s="259">
        <f t="shared" si="167"/>
        <v>9.6920000000000006E-2</v>
      </c>
      <c r="AW323" s="21"/>
      <c r="AX323" s="267">
        <v>3.1E-2</v>
      </c>
      <c r="AY323" s="262">
        <f t="shared" si="168"/>
        <v>7.5112999999999999E-2</v>
      </c>
      <c r="AZ323" s="20"/>
      <c r="BA323" s="317">
        <v>2</v>
      </c>
      <c r="BB323" s="262">
        <f t="shared" si="169"/>
        <v>4.8460000000000001</v>
      </c>
      <c r="BC323" s="20"/>
      <c r="BD323" s="36">
        <v>0.13</v>
      </c>
      <c r="BE323" s="119">
        <f t="shared" si="170"/>
        <v>0.31498999999999999</v>
      </c>
      <c r="BF323" s="20"/>
      <c r="BG323" s="32">
        <v>0.02</v>
      </c>
      <c r="BH323" s="43">
        <f t="shared" si="171"/>
        <v>4.8460000000000003E-2</v>
      </c>
      <c r="BI323" s="21" t="s">
        <v>62</v>
      </c>
      <c r="BJ323" s="34">
        <v>0.01</v>
      </c>
      <c r="BK323" s="119">
        <f t="shared" si="172"/>
        <v>2.4230000000000002E-2</v>
      </c>
      <c r="BL323" s="20"/>
      <c r="BM323" s="36">
        <v>0.52</v>
      </c>
      <c r="BN323" s="119">
        <f t="shared" si="173"/>
        <v>1.25996</v>
      </c>
      <c r="BO323" s="18" t="s">
        <v>141</v>
      </c>
      <c r="BP323" s="183" t="s">
        <v>118</v>
      </c>
      <c r="BQ323" s="184"/>
      <c r="BR323" s="6"/>
    </row>
    <row r="324" spans="1:70" ht="15" customHeight="1" x14ac:dyDescent="0.25">
      <c r="A324" s="194">
        <f t="shared" si="148"/>
        <v>43046</v>
      </c>
      <c r="B324" s="182">
        <v>2491</v>
      </c>
      <c r="C324" s="44">
        <v>20.72</v>
      </c>
      <c r="D324" s="59">
        <v>7.87</v>
      </c>
      <c r="E324" s="14">
        <v>1</v>
      </c>
      <c r="F324" s="15">
        <v>830</v>
      </c>
      <c r="G324" s="22">
        <f t="shared" si="151"/>
        <v>830</v>
      </c>
      <c r="H324" s="119">
        <f t="shared" si="152"/>
        <v>2067.5300000000002</v>
      </c>
      <c r="I324" s="14">
        <v>1</v>
      </c>
      <c r="J324" s="15">
        <v>758</v>
      </c>
      <c r="K324" s="15">
        <f t="shared" si="153"/>
        <v>758</v>
      </c>
      <c r="L324" s="125">
        <f t="shared" si="154"/>
        <v>1888.1780000000001</v>
      </c>
      <c r="M324" s="16">
        <v>217</v>
      </c>
      <c r="N324" s="119">
        <f t="shared" si="155"/>
        <v>540.54700000000003</v>
      </c>
      <c r="O324" s="29">
        <v>91.7</v>
      </c>
      <c r="P324" s="22">
        <v>101.5</v>
      </c>
      <c r="Q324" s="15">
        <v>79</v>
      </c>
      <c r="R324" s="15">
        <f t="shared" si="156"/>
        <v>124.05063291139236</v>
      </c>
      <c r="S324" s="119">
        <f t="shared" si="149"/>
        <v>309.01012658227836</v>
      </c>
      <c r="T324" s="14">
        <v>1</v>
      </c>
      <c r="U324" s="22">
        <v>2.2999999999999998</v>
      </c>
      <c r="V324" s="22">
        <f t="shared" si="157"/>
        <v>2.2999999999999998</v>
      </c>
      <c r="W324" s="119">
        <f t="shared" si="158"/>
        <v>5.7292999999999994</v>
      </c>
      <c r="X324" s="162" t="s">
        <v>62</v>
      </c>
      <c r="Y324" s="22">
        <v>2</v>
      </c>
      <c r="Z324" s="119">
        <f t="shared" si="159"/>
        <v>4.9820000000000002</v>
      </c>
      <c r="AA324" s="160">
        <v>32.299999999999997</v>
      </c>
      <c r="AB324" s="164">
        <f t="shared" si="150"/>
        <v>80.459299999999985</v>
      </c>
      <c r="AC324" s="29">
        <v>19.670000000000002</v>
      </c>
      <c r="AD324" s="147">
        <f t="shared" si="160"/>
        <v>48.997970000000002</v>
      </c>
      <c r="AE324" s="29">
        <v>0.23499999999999999</v>
      </c>
      <c r="AF324" s="119">
        <f t="shared" si="161"/>
        <v>0.58538500000000004</v>
      </c>
      <c r="AG324" s="31">
        <v>0.76</v>
      </c>
      <c r="AH324" s="119">
        <f t="shared" si="162"/>
        <v>1.8931600000000002</v>
      </c>
      <c r="AI324" s="294">
        <f t="shared" si="174"/>
        <v>33.294999999999995</v>
      </c>
      <c r="AJ324" s="22">
        <f t="shared" si="163"/>
        <v>82.937844999999982</v>
      </c>
      <c r="AK324" s="16"/>
      <c r="AL324" s="22">
        <v>2.31</v>
      </c>
      <c r="AM324" s="22">
        <f t="shared" si="164"/>
        <v>5.7542099999999996</v>
      </c>
      <c r="AN324" s="20"/>
      <c r="AO324" s="22">
        <v>0.67</v>
      </c>
      <c r="AP324" s="22">
        <f t="shared" si="165"/>
        <v>1.6689700000000001</v>
      </c>
      <c r="AQ324" s="33" t="s">
        <v>62</v>
      </c>
      <c r="AR324" s="22">
        <v>5.0000000000000001E-3</v>
      </c>
      <c r="AS324" s="22">
        <f t="shared" si="166"/>
        <v>1.2455000000000001E-2</v>
      </c>
      <c r="AT324" s="21" t="s">
        <v>62</v>
      </c>
      <c r="AU324" s="264">
        <v>0.01</v>
      </c>
      <c r="AV324" s="260">
        <f t="shared" si="167"/>
        <v>2.4910000000000002E-2</v>
      </c>
      <c r="AW324" s="21"/>
      <c r="AX324" s="267">
        <v>2.9000000000000001E-2</v>
      </c>
      <c r="AY324" s="263">
        <f t="shared" si="168"/>
        <v>7.2238999999999998E-2</v>
      </c>
      <c r="AZ324" s="20"/>
      <c r="BA324" s="317">
        <v>1.8</v>
      </c>
      <c r="BB324" s="263">
        <f t="shared" si="169"/>
        <v>4.4838000000000005</v>
      </c>
      <c r="BC324" s="20"/>
      <c r="BD324" s="37">
        <v>0.15</v>
      </c>
      <c r="BE324" s="119">
        <f t="shared" si="170"/>
        <v>0.37364999999999998</v>
      </c>
      <c r="BF324" s="20"/>
      <c r="BG324" s="32">
        <v>0.01</v>
      </c>
      <c r="BH324" s="43">
        <f t="shared" si="171"/>
        <v>2.4910000000000002E-2</v>
      </c>
      <c r="BI324" s="21" t="s">
        <v>62</v>
      </c>
      <c r="BJ324" s="34">
        <v>0.01</v>
      </c>
      <c r="BK324" s="119">
        <f t="shared" si="172"/>
        <v>2.4910000000000002E-2</v>
      </c>
      <c r="BL324" s="20"/>
      <c r="BM324" s="36">
        <v>0.51</v>
      </c>
      <c r="BN324" s="119">
        <f t="shared" si="173"/>
        <v>1.27041</v>
      </c>
      <c r="BO324" s="18" t="s">
        <v>141</v>
      </c>
      <c r="BP324" s="183" t="s">
        <v>118</v>
      </c>
      <c r="BQ324" s="184"/>
      <c r="BR324" s="6"/>
    </row>
    <row r="325" spans="1:70" ht="15" customHeight="1" x14ac:dyDescent="0.25">
      <c r="A325" s="194">
        <f t="shared" si="148"/>
        <v>43047</v>
      </c>
      <c r="B325" s="182">
        <v>2538</v>
      </c>
      <c r="C325" s="44">
        <v>21.32</v>
      </c>
      <c r="D325" s="59">
        <v>8.1199999999999992</v>
      </c>
      <c r="E325" s="14">
        <v>1</v>
      </c>
      <c r="F325" s="15">
        <v>859</v>
      </c>
      <c r="G325" s="22">
        <f t="shared" si="151"/>
        <v>859</v>
      </c>
      <c r="H325" s="119">
        <f t="shared" si="152"/>
        <v>2180.1419999999998</v>
      </c>
      <c r="I325" s="14">
        <v>1</v>
      </c>
      <c r="J325" s="15">
        <v>723</v>
      </c>
      <c r="K325" s="15">
        <f t="shared" si="153"/>
        <v>723</v>
      </c>
      <c r="L325" s="125">
        <f t="shared" si="154"/>
        <v>1834.9739999999999</v>
      </c>
      <c r="M325" s="16">
        <v>282</v>
      </c>
      <c r="N325" s="119">
        <f t="shared" si="155"/>
        <v>715.71600000000001</v>
      </c>
      <c r="O325" s="29">
        <v>90.1</v>
      </c>
      <c r="P325" s="22">
        <v>99.7</v>
      </c>
      <c r="Q325" s="15">
        <v>83</v>
      </c>
      <c r="R325" s="15">
        <f t="shared" si="156"/>
        <v>115.66265060240976</v>
      </c>
      <c r="S325" s="119">
        <f t="shared" si="149"/>
        <v>293.55180722891595</v>
      </c>
      <c r="T325" s="14">
        <v>1</v>
      </c>
      <c r="U325" s="22">
        <v>2</v>
      </c>
      <c r="V325" s="22">
        <f t="shared" si="157"/>
        <v>2</v>
      </c>
      <c r="W325" s="119">
        <f t="shared" si="158"/>
        <v>5.0759999999999996</v>
      </c>
      <c r="X325" s="162" t="s">
        <v>62</v>
      </c>
      <c r="Y325" s="22">
        <v>2</v>
      </c>
      <c r="Z325" s="119">
        <f t="shared" si="159"/>
        <v>5.0759999999999996</v>
      </c>
      <c r="AA325" s="160">
        <v>30.1</v>
      </c>
      <c r="AB325" s="164">
        <f t="shared" si="150"/>
        <v>76.393799999999999</v>
      </c>
      <c r="AC325" s="29">
        <v>18.39</v>
      </c>
      <c r="AD325" s="147">
        <f t="shared" si="160"/>
        <v>46.673819999999999</v>
      </c>
      <c r="AE325" s="29">
        <v>0.223</v>
      </c>
      <c r="AF325" s="119">
        <f t="shared" si="161"/>
        <v>0.56597400000000009</v>
      </c>
      <c r="AG325" s="31">
        <v>1.4650000000000001</v>
      </c>
      <c r="AH325" s="119">
        <f t="shared" si="162"/>
        <v>3.7181700000000002</v>
      </c>
      <c r="AI325" s="294">
        <f t="shared" si="174"/>
        <v>31.788</v>
      </c>
      <c r="AJ325" s="22">
        <f t="shared" si="163"/>
        <v>80.677943999999997</v>
      </c>
      <c r="AK325" s="16"/>
      <c r="AL325" s="22">
        <v>2.17</v>
      </c>
      <c r="AM325" s="22">
        <f t="shared" si="164"/>
        <v>5.50746</v>
      </c>
      <c r="AN325" s="20"/>
      <c r="AO325" s="22">
        <v>0.73</v>
      </c>
      <c r="AP325" s="22">
        <f t="shared" si="165"/>
        <v>1.8527400000000001</v>
      </c>
      <c r="AQ325" s="33"/>
      <c r="AR325" s="22">
        <v>5.0000000000000001E-3</v>
      </c>
      <c r="AS325" s="22">
        <f t="shared" si="166"/>
        <v>1.269E-2</v>
      </c>
      <c r="AT325" s="21" t="s">
        <v>62</v>
      </c>
      <c r="AU325" s="264">
        <v>0.01</v>
      </c>
      <c r="AV325" s="259">
        <f t="shared" si="167"/>
        <v>2.538E-2</v>
      </c>
      <c r="AW325" s="21"/>
      <c r="AX325" s="267">
        <v>2.7E-2</v>
      </c>
      <c r="AY325" s="262">
        <f t="shared" si="168"/>
        <v>6.852599999999999E-2</v>
      </c>
      <c r="AZ325" s="20"/>
      <c r="BA325" s="317">
        <v>1.5</v>
      </c>
      <c r="BB325" s="262">
        <f t="shared" si="169"/>
        <v>3.8069999999999999</v>
      </c>
      <c r="BC325" s="20"/>
      <c r="BD325" s="36">
        <v>0.13</v>
      </c>
      <c r="BE325" s="119">
        <f t="shared" si="170"/>
        <v>0.32994000000000001</v>
      </c>
      <c r="BF325" s="20" t="s">
        <v>62</v>
      </c>
      <c r="BG325" s="32">
        <v>0.01</v>
      </c>
      <c r="BH325" s="43">
        <f t="shared" si="171"/>
        <v>2.538E-2</v>
      </c>
      <c r="BI325" s="21" t="s">
        <v>62</v>
      </c>
      <c r="BJ325" s="34">
        <v>0.01</v>
      </c>
      <c r="BK325" s="119">
        <f t="shared" si="172"/>
        <v>2.538E-2</v>
      </c>
      <c r="BL325" s="20"/>
      <c r="BM325" s="36">
        <v>0.45</v>
      </c>
      <c r="BN325" s="119">
        <f t="shared" si="173"/>
        <v>1.1421000000000001</v>
      </c>
      <c r="BO325" s="18" t="s">
        <v>141</v>
      </c>
      <c r="BP325" s="183" t="s">
        <v>118</v>
      </c>
      <c r="BQ325" s="184"/>
      <c r="BR325" s="6"/>
    </row>
    <row r="326" spans="1:70" ht="15" customHeight="1" x14ac:dyDescent="0.25">
      <c r="A326" s="194">
        <f t="shared" si="148"/>
        <v>43048</v>
      </c>
      <c r="B326" s="182">
        <v>2456</v>
      </c>
      <c r="C326" s="44">
        <v>21.4</v>
      </c>
      <c r="D326" s="59">
        <v>7.87</v>
      </c>
      <c r="E326" s="14">
        <v>1</v>
      </c>
      <c r="F326" s="15">
        <v>654</v>
      </c>
      <c r="G326" s="22">
        <f t="shared" si="151"/>
        <v>654</v>
      </c>
      <c r="H326" s="119">
        <f t="shared" si="152"/>
        <v>1606.2239999999999</v>
      </c>
      <c r="I326" s="14">
        <v>1</v>
      </c>
      <c r="J326" s="15">
        <v>552</v>
      </c>
      <c r="K326" s="15">
        <f t="shared" si="153"/>
        <v>552</v>
      </c>
      <c r="L326" s="125">
        <f t="shared" si="154"/>
        <v>1355.712</v>
      </c>
      <c r="M326" s="16">
        <v>202</v>
      </c>
      <c r="N326" s="119">
        <f t="shared" si="155"/>
        <v>496.11200000000002</v>
      </c>
      <c r="O326" s="29">
        <v>92.4</v>
      </c>
      <c r="P326" s="22">
        <v>102.3</v>
      </c>
      <c r="Q326" s="15">
        <v>99</v>
      </c>
      <c r="R326" s="15">
        <f t="shared" si="156"/>
        <v>99.999999999999915</v>
      </c>
      <c r="S326" s="119">
        <f t="shared" si="149"/>
        <v>245.5999999999998</v>
      </c>
      <c r="T326" s="14">
        <v>1</v>
      </c>
      <c r="U326" s="22">
        <v>1.8</v>
      </c>
      <c r="V326" s="22">
        <f t="shared" si="157"/>
        <v>1.8</v>
      </c>
      <c r="W326" s="119">
        <f t="shared" si="158"/>
        <v>4.4207999999999998</v>
      </c>
      <c r="X326" s="162" t="s">
        <v>62</v>
      </c>
      <c r="Y326" s="22">
        <v>2</v>
      </c>
      <c r="Z326" s="119">
        <f t="shared" si="159"/>
        <v>4.9119999999999999</v>
      </c>
      <c r="AA326" s="160">
        <v>22.5</v>
      </c>
      <c r="AB326" s="164">
        <f t="shared" si="150"/>
        <v>55.26</v>
      </c>
      <c r="AC326" s="29">
        <v>13.39</v>
      </c>
      <c r="AD326" s="147">
        <f t="shared" si="160"/>
        <v>32.885840000000002</v>
      </c>
      <c r="AE326" s="29">
        <v>0.1</v>
      </c>
      <c r="AF326" s="119">
        <f t="shared" si="161"/>
        <v>0.24560000000000001</v>
      </c>
      <c r="AG326" s="31">
        <v>0.2</v>
      </c>
      <c r="AH326" s="119">
        <f t="shared" si="162"/>
        <v>0.49120000000000003</v>
      </c>
      <c r="AI326" s="294">
        <f t="shared" si="174"/>
        <v>22.8</v>
      </c>
      <c r="AJ326" s="22">
        <f t="shared" si="163"/>
        <v>55.9968</v>
      </c>
      <c r="AK326" s="16"/>
      <c r="AL326" s="22">
        <v>1.54</v>
      </c>
      <c r="AM326" s="22">
        <f t="shared" si="164"/>
        <v>3.7822400000000003</v>
      </c>
      <c r="AN326" s="20"/>
      <c r="AO326" s="22">
        <v>0.88</v>
      </c>
      <c r="AP326" s="22">
        <f t="shared" si="165"/>
        <v>2.1612800000000001</v>
      </c>
      <c r="AQ326" s="33" t="s">
        <v>62</v>
      </c>
      <c r="AR326" s="22">
        <v>5.0000000000000001E-3</v>
      </c>
      <c r="AS326" s="22">
        <f t="shared" si="166"/>
        <v>1.2280000000000001E-2</v>
      </c>
      <c r="AT326" s="21" t="s">
        <v>62</v>
      </c>
      <c r="AU326" s="264">
        <v>0.01</v>
      </c>
      <c r="AV326" s="260">
        <f t="shared" si="167"/>
        <v>2.4560000000000002E-2</v>
      </c>
      <c r="AW326" s="21"/>
      <c r="AX326" s="267">
        <v>2.3E-2</v>
      </c>
      <c r="AY326" s="263">
        <f t="shared" si="168"/>
        <v>5.6487999999999997E-2</v>
      </c>
      <c r="AZ326" s="20"/>
      <c r="BA326" s="317">
        <v>0.83</v>
      </c>
      <c r="BB326" s="263">
        <f t="shared" si="169"/>
        <v>2.0384799999999998</v>
      </c>
      <c r="BC326" s="20"/>
      <c r="BD326" s="37">
        <v>0.06</v>
      </c>
      <c r="BE326" s="119">
        <f t="shared" si="170"/>
        <v>0.14735999999999999</v>
      </c>
      <c r="BF326" s="20" t="s">
        <v>62</v>
      </c>
      <c r="BG326" s="32">
        <v>0.01</v>
      </c>
      <c r="BH326" s="43">
        <f t="shared" si="171"/>
        <v>2.4560000000000002E-2</v>
      </c>
      <c r="BI326" s="21" t="s">
        <v>62</v>
      </c>
      <c r="BJ326" s="34">
        <v>0.01</v>
      </c>
      <c r="BK326" s="119">
        <f t="shared" si="172"/>
        <v>2.4560000000000002E-2</v>
      </c>
      <c r="BL326" s="20"/>
      <c r="BM326" s="36">
        <v>0.43</v>
      </c>
      <c r="BN326" s="119">
        <f t="shared" si="173"/>
        <v>1.0560799999999999</v>
      </c>
      <c r="BO326" s="18" t="s">
        <v>141</v>
      </c>
      <c r="BP326" s="183" t="s">
        <v>118</v>
      </c>
      <c r="BQ326" s="184"/>
      <c r="BR326" s="6"/>
    </row>
    <row r="327" spans="1:70" ht="15" customHeight="1" x14ac:dyDescent="0.25">
      <c r="A327" s="194">
        <f t="shared" si="148"/>
        <v>43049</v>
      </c>
      <c r="B327" s="182">
        <v>2549</v>
      </c>
      <c r="C327" s="44">
        <v>21.44</v>
      </c>
      <c r="D327" s="59">
        <v>8.06</v>
      </c>
      <c r="E327" s="14">
        <v>1</v>
      </c>
      <c r="F327" s="15">
        <v>539</v>
      </c>
      <c r="G327" s="22">
        <f t="shared" si="151"/>
        <v>539</v>
      </c>
      <c r="H327" s="119">
        <f t="shared" si="152"/>
        <v>1373.9110000000001</v>
      </c>
      <c r="I327" s="14">
        <v>1</v>
      </c>
      <c r="J327" s="15">
        <v>451</v>
      </c>
      <c r="K327" s="15">
        <f t="shared" si="153"/>
        <v>451</v>
      </c>
      <c r="L327" s="125">
        <f t="shared" si="154"/>
        <v>1149.5989999999999</v>
      </c>
      <c r="M327" s="16">
        <v>235</v>
      </c>
      <c r="N327" s="119">
        <f t="shared" si="155"/>
        <v>599.01499999999999</v>
      </c>
      <c r="O327" s="29">
        <v>89.9</v>
      </c>
      <c r="P327" s="22">
        <v>97.5</v>
      </c>
      <c r="Q327" s="15">
        <v>92</v>
      </c>
      <c r="R327" s="15">
        <f t="shared" si="156"/>
        <v>82.60869565217385</v>
      </c>
      <c r="S327" s="119">
        <f t="shared" si="149"/>
        <v>210.56956521739116</v>
      </c>
      <c r="T327" s="14">
        <v>1</v>
      </c>
      <c r="U327" s="22">
        <v>1.5</v>
      </c>
      <c r="V327" s="22">
        <f t="shared" si="157"/>
        <v>1.5</v>
      </c>
      <c r="W327" s="119">
        <f t="shared" si="158"/>
        <v>3.8235000000000001</v>
      </c>
      <c r="X327" s="162" t="s">
        <v>62</v>
      </c>
      <c r="Y327" s="22">
        <v>2</v>
      </c>
      <c r="Z327" s="119">
        <f t="shared" si="159"/>
        <v>5.0979999999999999</v>
      </c>
      <c r="AA327" s="160">
        <v>19.5</v>
      </c>
      <c r="AB327" s="164">
        <f t="shared" si="150"/>
        <v>49.705500000000001</v>
      </c>
      <c r="AC327" s="29">
        <v>10.47</v>
      </c>
      <c r="AD327" s="147">
        <f t="shared" si="160"/>
        <v>26.688030000000001</v>
      </c>
      <c r="AE327" s="29">
        <v>0.1</v>
      </c>
      <c r="AF327" s="119">
        <f t="shared" si="161"/>
        <v>0.25490000000000002</v>
      </c>
      <c r="AG327" s="31">
        <v>0.2</v>
      </c>
      <c r="AH327" s="119">
        <f t="shared" si="162"/>
        <v>0.50980000000000003</v>
      </c>
      <c r="AI327" s="294">
        <f t="shared" si="174"/>
        <v>19.8</v>
      </c>
      <c r="AJ327" s="22">
        <f t="shared" si="163"/>
        <v>50.470200000000006</v>
      </c>
      <c r="AK327" s="16"/>
      <c r="AL327" s="22">
        <v>1.41</v>
      </c>
      <c r="AM327" s="22">
        <f t="shared" si="164"/>
        <v>3.5940899999999996</v>
      </c>
      <c r="AN327" s="20"/>
      <c r="AO327" s="22">
        <v>0.61</v>
      </c>
      <c r="AP327" s="22">
        <f t="shared" si="165"/>
        <v>1.5548899999999999</v>
      </c>
      <c r="AQ327" s="33" t="s">
        <v>62</v>
      </c>
      <c r="AR327" s="22">
        <v>5.0000000000000001E-3</v>
      </c>
      <c r="AS327" s="22">
        <f t="shared" si="166"/>
        <v>1.2745000000000001E-2</v>
      </c>
      <c r="AT327" s="21" t="s">
        <v>62</v>
      </c>
      <c r="AU327" s="264">
        <v>0.01</v>
      </c>
      <c r="AV327" s="259">
        <f t="shared" si="167"/>
        <v>2.5490000000000002E-2</v>
      </c>
      <c r="AW327" s="21"/>
      <c r="AX327" s="267">
        <v>2.5999999999999999E-2</v>
      </c>
      <c r="AY327" s="262">
        <f t="shared" si="168"/>
        <v>6.6274E-2</v>
      </c>
      <c r="AZ327" s="20"/>
      <c r="BA327" s="317">
        <v>0.66</v>
      </c>
      <c r="BB327" s="262">
        <f t="shared" si="169"/>
        <v>1.6823400000000002</v>
      </c>
      <c r="BC327" s="20"/>
      <c r="BD327" s="36">
        <v>0.06</v>
      </c>
      <c r="BE327" s="119">
        <f t="shared" si="170"/>
        <v>0.15293999999999999</v>
      </c>
      <c r="BF327" s="20" t="s">
        <v>62</v>
      </c>
      <c r="BG327" s="32">
        <v>0.01</v>
      </c>
      <c r="BH327" s="43">
        <f t="shared" si="171"/>
        <v>2.5490000000000002E-2</v>
      </c>
      <c r="BI327" s="21" t="s">
        <v>62</v>
      </c>
      <c r="BJ327" s="34">
        <v>0.01</v>
      </c>
      <c r="BK327" s="119">
        <f t="shared" si="172"/>
        <v>2.5490000000000002E-2</v>
      </c>
      <c r="BL327" s="20"/>
      <c r="BM327" s="36">
        <v>0.45</v>
      </c>
      <c r="BN327" s="119">
        <f t="shared" si="173"/>
        <v>1.1470499999999999</v>
      </c>
      <c r="BO327" s="18" t="s">
        <v>141</v>
      </c>
      <c r="BP327" s="183" t="s">
        <v>118</v>
      </c>
      <c r="BQ327" s="184"/>
      <c r="BR327" s="6"/>
    </row>
    <row r="328" spans="1:70" ht="15" customHeight="1" x14ac:dyDescent="0.25">
      <c r="A328" s="194">
        <f t="shared" si="148"/>
        <v>43050</v>
      </c>
      <c r="B328" s="182">
        <v>1819</v>
      </c>
      <c r="C328" s="44">
        <v>21.66</v>
      </c>
      <c r="D328" s="59">
        <v>8.1999999999999993</v>
      </c>
      <c r="E328" s="14">
        <v>1</v>
      </c>
      <c r="F328" s="15">
        <v>471</v>
      </c>
      <c r="G328" s="22">
        <f t="shared" si="151"/>
        <v>471</v>
      </c>
      <c r="H328" s="119">
        <f t="shared" si="152"/>
        <v>856.74900000000002</v>
      </c>
      <c r="I328" s="14">
        <v>1</v>
      </c>
      <c r="J328" s="15">
        <v>403</v>
      </c>
      <c r="K328" s="15">
        <f t="shared" si="153"/>
        <v>403</v>
      </c>
      <c r="L328" s="125">
        <f t="shared" si="154"/>
        <v>733.05700000000002</v>
      </c>
      <c r="M328" s="16">
        <v>174</v>
      </c>
      <c r="N328" s="119">
        <f t="shared" si="155"/>
        <v>316.50599999999997</v>
      </c>
      <c r="O328" s="29">
        <v>90.4</v>
      </c>
      <c r="P328" s="22">
        <v>96.3</v>
      </c>
      <c r="Q328" s="15">
        <v>85</v>
      </c>
      <c r="R328" s="15">
        <f t="shared" si="156"/>
        <v>69.411764705882263</v>
      </c>
      <c r="S328" s="119">
        <f t="shared" si="149"/>
        <v>126.25999999999983</v>
      </c>
      <c r="T328" s="14">
        <v>1</v>
      </c>
      <c r="U328" s="22">
        <v>1</v>
      </c>
      <c r="V328" s="22">
        <f t="shared" si="157"/>
        <v>1</v>
      </c>
      <c r="W328" s="119">
        <f t="shared" si="158"/>
        <v>1.819</v>
      </c>
      <c r="X328" s="162" t="s">
        <v>62</v>
      </c>
      <c r="Y328" s="22">
        <v>2</v>
      </c>
      <c r="Z328" s="119">
        <f t="shared" si="159"/>
        <v>3.6379999999999999</v>
      </c>
      <c r="AA328" s="160">
        <v>12.4</v>
      </c>
      <c r="AB328" s="164">
        <f t="shared" si="150"/>
        <v>22.555600000000002</v>
      </c>
      <c r="AC328" s="29">
        <v>3.83</v>
      </c>
      <c r="AD328" s="147">
        <f t="shared" si="160"/>
        <v>6.9667700000000004</v>
      </c>
      <c r="AE328" s="29">
        <v>0.312</v>
      </c>
      <c r="AF328" s="119">
        <f t="shared" si="161"/>
        <v>0.56752800000000003</v>
      </c>
      <c r="AG328" s="31">
        <v>0.106</v>
      </c>
      <c r="AH328" s="119">
        <f t="shared" si="162"/>
        <v>0.19281399999999999</v>
      </c>
      <c r="AI328" s="294">
        <f t="shared" si="174"/>
        <v>12.818</v>
      </c>
      <c r="AJ328" s="22">
        <f t="shared" si="163"/>
        <v>23.315942</v>
      </c>
      <c r="AK328" s="16"/>
      <c r="AL328" s="22">
        <v>1.1100000000000001</v>
      </c>
      <c r="AM328" s="22">
        <f t="shared" si="164"/>
        <v>2.0190900000000003</v>
      </c>
      <c r="AN328" s="20"/>
      <c r="AO328" s="22">
        <v>0.69</v>
      </c>
      <c r="AP328" s="22">
        <f t="shared" si="165"/>
        <v>1.2551099999999999</v>
      </c>
      <c r="AQ328" s="33" t="s">
        <v>62</v>
      </c>
      <c r="AR328" s="22">
        <v>5.0000000000000001E-3</v>
      </c>
      <c r="AS328" s="22">
        <f t="shared" si="166"/>
        <v>9.0950000000000007E-3</v>
      </c>
      <c r="AT328" s="21" t="s">
        <v>62</v>
      </c>
      <c r="AU328" s="264">
        <v>0.01</v>
      </c>
      <c r="AV328" s="260">
        <f t="shared" si="167"/>
        <v>1.8190000000000001E-2</v>
      </c>
      <c r="AW328" s="21"/>
      <c r="AX328" s="267">
        <v>1.2999999999999999E-2</v>
      </c>
      <c r="AY328" s="263">
        <f t="shared" si="168"/>
        <v>2.3646999999999998E-2</v>
      </c>
      <c r="AZ328" s="20"/>
      <c r="BA328" s="317">
        <v>0.4</v>
      </c>
      <c r="BB328" s="263">
        <f t="shared" si="169"/>
        <v>0.72760000000000002</v>
      </c>
      <c r="BC328" s="20"/>
      <c r="BD328" s="37">
        <v>7.0000000000000007E-2</v>
      </c>
      <c r="BE328" s="119">
        <f t="shared" si="170"/>
        <v>0.12733</v>
      </c>
      <c r="BF328" s="20" t="s">
        <v>62</v>
      </c>
      <c r="BG328" s="32">
        <v>0.01</v>
      </c>
      <c r="BH328" s="43">
        <f t="shared" si="171"/>
        <v>1.8190000000000001E-2</v>
      </c>
      <c r="BI328" s="21" t="s">
        <v>62</v>
      </c>
      <c r="BJ328" s="34">
        <v>0.01</v>
      </c>
      <c r="BK328" s="119">
        <f t="shared" si="172"/>
        <v>1.8190000000000001E-2</v>
      </c>
      <c r="BL328" s="20"/>
      <c r="BM328" s="36">
        <v>0.27</v>
      </c>
      <c r="BN328" s="119">
        <f t="shared" si="173"/>
        <v>0.49113000000000007</v>
      </c>
      <c r="BO328" s="18" t="s">
        <v>141</v>
      </c>
      <c r="BP328" s="183" t="s">
        <v>118</v>
      </c>
      <c r="BQ328" s="184"/>
      <c r="BR328" s="6"/>
    </row>
    <row r="329" spans="1:70" ht="15" customHeight="1" x14ac:dyDescent="0.25">
      <c r="A329" s="194">
        <f t="shared" si="148"/>
        <v>43051</v>
      </c>
      <c r="B329" s="182">
        <v>1911</v>
      </c>
      <c r="C329" s="44">
        <v>19.78</v>
      </c>
      <c r="D329" s="59">
        <v>7.99</v>
      </c>
      <c r="E329" s="14">
        <v>1</v>
      </c>
      <c r="F329" s="15">
        <v>304</v>
      </c>
      <c r="G329" s="22">
        <f t="shared" si="151"/>
        <v>304</v>
      </c>
      <c r="H329" s="119">
        <f t="shared" si="152"/>
        <v>580.94399999999996</v>
      </c>
      <c r="I329" s="14">
        <v>1</v>
      </c>
      <c r="J329" s="15">
        <v>213</v>
      </c>
      <c r="K329" s="15">
        <f t="shared" si="153"/>
        <v>213</v>
      </c>
      <c r="L329" s="125">
        <f t="shared" si="154"/>
        <v>407.04300000000001</v>
      </c>
      <c r="M329" s="16">
        <v>84</v>
      </c>
      <c r="N329" s="119">
        <f t="shared" si="155"/>
        <v>160.524</v>
      </c>
      <c r="O329" s="29">
        <v>91.2</v>
      </c>
      <c r="P329" s="22">
        <v>97.3</v>
      </c>
      <c r="Q329" s="15">
        <v>85</v>
      </c>
      <c r="R329" s="15">
        <f t="shared" si="156"/>
        <v>71.764705882352871</v>
      </c>
      <c r="S329" s="119">
        <f t="shared" si="149"/>
        <v>137.14235294117634</v>
      </c>
      <c r="T329" s="14">
        <v>1</v>
      </c>
      <c r="U329" s="22">
        <v>1.3</v>
      </c>
      <c r="V329" s="22">
        <f t="shared" si="157"/>
        <v>1.3</v>
      </c>
      <c r="W329" s="119">
        <f t="shared" si="158"/>
        <v>2.4843000000000002</v>
      </c>
      <c r="X329" s="162" t="s">
        <v>62</v>
      </c>
      <c r="Y329" s="22">
        <v>2</v>
      </c>
      <c r="Z329" s="119">
        <f t="shared" si="159"/>
        <v>3.8220000000000001</v>
      </c>
      <c r="AA329" s="160">
        <v>9</v>
      </c>
      <c r="AB329" s="164">
        <f t="shared" si="150"/>
        <v>17.199000000000002</v>
      </c>
      <c r="AC329" s="29">
        <v>2.5499999999999998</v>
      </c>
      <c r="AD329" s="147">
        <f t="shared" si="160"/>
        <v>4.8730499999999992</v>
      </c>
      <c r="AE329" s="29">
        <v>0.20599999999999999</v>
      </c>
      <c r="AF329" s="119">
        <f t="shared" si="161"/>
        <v>0.39366600000000002</v>
      </c>
      <c r="AG329" s="31">
        <v>0.84499999999999997</v>
      </c>
      <c r="AH329" s="119">
        <f t="shared" si="162"/>
        <v>1.6147949999999998</v>
      </c>
      <c r="AI329" s="294">
        <f t="shared" si="174"/>
        <v>10.051</v>
      </c>
      <c r="AJ329" s="22">
        <f t="shared" si="163"/>
        <v>19.207460999999999</v>
      </c>
      <c r="AK329" s="16"/>
      <c r="AL329" s="22">
        <v>1.06</v>
      </c>
      <c r="AM329" s="22">
        <f t="shared" si="164"/>
        <v>2.0256600000000002</v>
      </c>
      <c r="AN329" s="20"/>
      <c r="AO329" s="22">
        <v>0.42</v>
      </c>
      <c r="AP329" s="22">
        <f t="shared" si="165"/>
        <v>0.80262</v>
      </c>
      <c r="AQ329" s="33" t="s">
        <v>62</v>
      </c>
      <c r="AR329" s="22">
        <v>5.0000000000000001E-3</v>
      </c>
      <c r="AS329" s="22">
        <f t="shared" si="166"/>
        <v>9.5549999999999993E-3</v>
      </c>
      <c r="AT329" s="21" t="s">
        <v>62</v>
      </c>
      <c r="AU329" s="264">
        <v>0.01</v>
      </c>
      <c r="AV329" s="259">
        <f t="shared" si="167"/>
        <v>1.9109999999999999E-2</v>
      </c>
      <c r="AW329" s="21"/>
      <c r="AX329" s="267">
        <v>2.3E-2</v>
      </c>
      <c r="AY329" s="262">
        <f t="shared" si="168"/>
        <v>4.3952999999999999E-2</v>
      </c>
      <c r="AZ329" s="20"/>
      <c r="BA329" s="317">
        <v>1.4</v>
      </c>
      <c r="BB329" s="262">
        <f t="shared" si="169"/>
        <v>2.6753999999999998</v>
      </c>
      <c r="BC329" s="20"/>
      <c r="BD329" s="36">
        <v>0.05</v>
      </c>
      <c r="BE329" s="119">
        <f t="shared" si="170"/>
        <v>9.555000000000001E-2</v>
      </c>
      <c r="BF329" s="20" t="s">
        <v>62</v>
      </c>
      <c r="BG329" s="32">
        <v>0.01</v>
      </c>
      <c r="BH329" s="43">
        <f t="shared" si="171"/>
        <v>1.9109999999999999E-2</v>
      </c>
      <c r="BI329" s="21" t="s">
        <v>62</v>
      </c>
      <c r="BJ329" s="34">
        <v>0.01</v>
      </c>
      <c r="BK329" s="119">
        <f t="shared" si="172"/>
        <v>1.9109999999999999E-2</v>
      </c>
      <c r="BL329" s="20"/>
      <c r="BM329" s="36">
        <v>0.39</v>
      </c>
      <c r="BN329" s="119">
        <f t="shared" si="173"/>
        <v>0.74529000000000012</v>
      </c>
      <c r="BO329" s="18" t="s">
        <v>141</v>
      </c>
      <c r="BP329" s="183" t="s">
        <v>118</v>
      </c>
      <c r="BQ329" s="184"/>
      <c r="BR329" s="6"/>
    </row>
    <row r="330" spans="1:70" ht="15" customHeight="1" x14ac:dyDescent="0.25">
      <c r="A330" s="194">
        <f t="shared" si="148"/>
        <v>43052</v>
      </c>
      <c r="B330" s="182">
        <v>2521</v>
      </c>
      <c r="C330" s="44">
        <v>20.18</v>
      </c>
      <c r="D330" s="59">
        <v>8.17</v>
      </c>
      <c r="E330" s="14">
        <v>1</v>
      </c>
      <c r="F330" s="15">
        <v>911</v>
      </c>
      <c r="G330" s="22">
        <f t="shared" si="151"/>
        <v>911</v>
      </c>
      <c r="H330" s="119">
        <f t="shared" si="152"/>
        <v>2296.6309999999999</v>
      </c>
      <c r="I330" s="14">
        <v>1</v>
      </c>
      <c r="J330" s="15">
        <v>834</v>
      </c>
      <c r="K330" s="15">
        <f t="shared" si="153"/>
        <v>834</v>
      </c>
      <c r="L330" s="125">
        <f t="shared" si="154"/>
        <v>2102.5140000000001</v>
      </c>
      <c r="M330" s="16">
        <v>259</v>
      </c>
      <c r="N330" s="119">
        <f t="shared" si="155"/>
        <v>652.93899999999996</v>
      </c>
      <c r="O330" s="29">
        <v>89.7</v>
      </c>
      <c r="P330" s="22">
        <v>103.9</v>
      </c>
      <c r="Q330" s="15">
        <v>100</v>
      </c>
      <c r="R330" s="15">
        <f t="shared" si="156"/>
        <v>142.00000000000003</v>
      </c>
      <c r="S330" s="119">
        <f t="shared" si="149"/>
        <v>357.98200000000008</v>
      </c>
      <c r="T330" s="14">
        <v>1</v>
      </c>
      <c r="U330" s="22">
        <v>2.5</v>
      </c>
      <c r="V330" s="22">
        <f t="shared" si="157"/>
        <v>2.5</v>
      </c>
      <c r="W330" s="119">
        <f t="shared" si="158"/>
        <v>6.3025000000000002</v>
      </c>
      <c r="X330" s="162" t="s">
        <v>62</v>
      </c>
      <c r="Y330" s="22">
        <v>2</v>
      </c>
      <c r="Z330" s="119">
        <f t="shared" si="159"/>
        <v>5.0419999999999998</v>
      </c>
      <c r="AA330" s="160">
        <v>29</v>
      </c>
      <c r="AB330" s="164">
        <f t="shared" si="150"/>
        <v>73.108999999999995</v>
      </c>
      <c r="AC330" s="29">
        <v>15.85</v>
      </c>
      <c r="AD330" s="147">
        <f t="shared" si="160"/>
        <v>39.957850000000001</v>
      </c>
      <c r="AE330" s="29">
        <v>0.26500000000000001</v>
      </c>
      <c r="AF330" s="119">
        <f t="shared" si="161"/>
        <v>0.66806500000000002</v>
      </c>
      <c r="AG330" s="31">
        <v>2.0019999999999998</v>
      </c>
      <c r="AH330" s="119">
        <f t="shared" si="162"/>
        <v>5.0470419999999994</v>
      </c>
      <c r="AI330" s="294">
        <f t="shared" si="174"/>
        <v>31.266999999999999</v>
      </c>
      <c r="AJ330" s="22">
        <f t="shared" si="163"/>
        <v>78.824106999999998</v>
      </c>
      <c r="AK330" s="16"/>
      <c r="AL330" s="22">
        <v>0.94</v>
      </c>
      <c r="AM330" s="22">
        <f t="shared" si="164"/>
        <v>2.3697399999999997</v>
      </c>
      <c r="AN330" s="20"/>
      <c r="AO330" s="22">
        <v>1</v>
      </c>
      <c r="AP330" s="22">
        <f t="shared" si="165"/>
        <v>2.5209999999999999</v>
      </c>
      <c r="AQ330" s="33"/>
      <c r="AR330" s="22">
        <v>8.0000000000000002E-3</v>
      </c>
      <c r="AS330" s="22">
        <f t="shared" si="166"/>
        <v>2.0167999999999998E-2</v>
      </c>
      <c r="AT330" s="21" t="s">
        <v>62</v>
      </c>
      <c r="AU330" s="264">
        <v>0.01</v>
      </c>
      <c r="AV330" s="260">
        <f t="shared" si="167"/>
        <v>2.521E-2</v>
      </c>
      <c r="AW330" s="21"/>
      <c r="AX330" s="267">
        <v>3.5999999999999997E-2</v>
      </c>
      <c r="AY330" s="263">
        <f t="shared" si="168"/>
        <v>9.0756000000000003E-2</v>
      </c>
      <c r="AZ330" s="20"/>
      <c r="BA330" s="317">
        <v>2.7</v>
      </c>
      <c r="BB330" s="263">
        <f t="shared" si="169"/>
        <v>6.8067000000000011</v>
      </c>
      <c r="BC330" s="20"/>
      <c r="BD330" s="37">
        <v>0.14000000000000001</v>
      </c>
      <c r="BE330" s="119">
        <f t="shared" si="170"/>
        <v>0.35294000000000003</v>
      </c>
      <c r="BF330" s="20"/>
      <c r="BG330" s="32">
        <v>0.01</v>
      </c>
      <c r="BH330" s="43">
        <f t="shared" si="171"/>
        <v>2.521E-2</v>
      </c>
      <c r="BI330" s="21" t="s">
        <v>62</v>
      </c>
      <c r="BJ330" s="34">
        <v>0.01</v>
      </c>
      <c r="BK330" s="119">
        <f t="shared" si="172"/>
        <v>2.521E-2</v>
      </c>
      <c r="BL330" s="20"/>
      <c r="BM330" s="36">
        <v>0.6</v>
      </c>
      <c r="BN330" s="119">
        <f t="shared" si="173"/>
        <v>1.5125999999999999</v>
      </c>
      <c r="BO330" s="18" t="s">
        <v>141</v>
      </c>
      <c r="BP330" s="183" t="s">
        <v>118</v>
      </c>
      <c r="BQ330" s="184"/>
      <c r="BR330" s="6" t="s">
        <v>140</v>
      </c>
    </row>
    <row r="331" spans="1:70" ht="15" customHeight="1" x14ac:dyDescent="0.25">
      <c r="A331" s="194">
        <f t="shared" si="148"/>
        <v>43053</v>
      </c>
      <c r="B331" s="182">
        <v>2561</v>
      </c>
      <c r="C331" s="44">
        <v>20.73</v>
      </c>
      <c r="D331" s="59">
        <v>8.35</v>
      </c>
      <c r="E331" s="14">
        <v>1</v>
      </c>
      <c r="F331" s="15">
        <v>848</v>
      </c>
      <c r="G331" s="22">
        <f t="shared" si="151"/>
        <v>848</v>
      </c>
      <c r="H331" s="119">
        <f t="shared" si="152"/>
        <v>2171.7280000000001</v>
      </c>
      <c r="I331" s="14">
        <v>1</v>
      </c>
      <c r="J331" s="15">
        <v>833</v>
      </c>
      <c r="K331" s="15">
        <f t="shared" si="153"/>
        <v>833</v>
      </c>
      <c r="L331" s="125">
        <f t="shared" si="154"/>
        <v>2133.3130000000001</v>
      </c>
      <c r="M331" s="16">
        <v>236</v>
      </c>
      <c r="N331" s="119">
        <f t="shared" si="155"/>
        <v>604.39599999999996</v>
      </c>
      <c r="O331" s="29">
        <v>88.1</v>
      </c>
      <c r="P331" s="22">
        <v>99.7</v>
      </c>
      <c r="Q331" s="15">
        <v>102</v>
      </c>
      <c r="R331" s="15">
        <f t="shared" si="156"/>
        <v>113.72549019607852</v>
      </c>
      <c r="S331" s="119">
        <f t="shared" si="149"/>
        <v>291.25098039215709</v>
      </c>
      <c r="T331" s="14">
        <v>1</v>
      </c>
      <c r="U331" s="22">
        <v>2</v>
      </c>
      <c r="V331" s="22">
        <f t="shared" si="157"/>
        <v>2</v>
      </c>
      <c r="W331" s="119">
        <f t="shared" si="158"/>
        <v>5.1219999999999999</v>
      </c>
      <c r="X331" s="162" t="s">
        <v>62</v>
      </c>
      <c r="Y331" s="22">
        <v>2</v>
      </c>
      <c r="Z331" s="119">
        <f t="shared" si="159"/>
        <v>5.1219999999999999</v>
      </c>
      <c r="AA331" s="160">
        <v>34.5</v>
      </c>
      <c r="AB331" s="164">
        <f t="shared" si="150"/>
        <v>88.354500000000002</v>
      </c>
      <c r="AC331" s="29">
        <v>20.49</v>
      </c>
      <c r="AD331" s="147">
        <f t="shared" si="160"/>
        <v>52.474890000000002</v>
      </c>
      <c r="AE331" s="29">
        <v>0.1</v>
      </c>
      <c r="AF331" s="119">
        <f t="shared" si="161"/>
        <v>0.25610000000000005</v>
      </c>
      <c r="AG331" s="31">
        <v>0.2</v>
      </c>
      <c r="AH331" s="119">
        <f t="shared" si="162"/>
        <v>0.5122000000000001</v>
      </c>
      <c r="AI331" s="294">
        <f t="shared" si="174"/>
        <v>34.800000000000004</v>
      </c>
      <c r="AJ331" s="22">
        <f t="shared" si="163"/>
        <v>89.122800000000012</v>
      </c>
      <c r="AK331" s="16"/>
      <c r="AL331" s="22">
        <v>1.05</v>
      </c>
      <c r="AM331" s="22">
        <f t="shared" si="164"/>
        <v>2.6890500000000004</v>
      </c>
      <c r="AN331" s="20"/>
      <c r="AO331" s="22">
        <v>0.87</v>
      </c>
      <c r="AP331" s="22">
        <f t="shared" si="165"/>
        <v>2.2280700000000002</v>
      </c>
      <c r="AQ331" s="33" t="s">
        <v>62</v>
      </c>
      <c r="AR331" s="22">
        <v>5.0000000000000001E-3</v>
      </c>
      <c r="AS331" s="22">
        <f t="shared" si="166"/>
        <v>1.2805E-2</v>
      </c>
      <c r="AT331" s="21"/>
      <c r="AU331" s="264">
        <v>0.01</v>
      </c>
      <c r="AV331" s="259">
        <f t="shared" si="167"/>
        <v>2.5610000000000001E-2</v>
      </c>
      <c r="AW331" s="21"/>
      <c r="AX331" s="267">
        <v>2.4E-2</v>
      </c>
      <c r="AY331" s="262">
        <f t="shared" si="168"/>
        <v>6.1463999999999998E-2</v>
      </c>
      <c r="AZ331" s="20"/>
      <c r="BA331" s="317">
        <v>1.8</v>
      </c>
      <c r="BB331" s="262">
        <f t="shared" si="169"/>
        <v>4.6097999999999999</v>
      </c>
      <c r="BC331" s="20"/>
      <c r="BD331" s="36">
        <v>0.17</v>
      </c>
      <c r="BE331" s="119">
        <f t="shared" si="170"/>
        <v>0.43536999999999998</v>
      </c>
      <c r="BF331" s="20"/>
      <c r="BG331" s="32">
        <v>0.01</v>
      </c>
      <c r="BH331" s="43">
        <f t="shared" si="171"/>
        <v>2.5610000000000001E-2</v>
      </c>
      <c r="BI331" s="21" t="s">
        <v>62</v>
      </c>
      <c r="BJ331" s="34">
        <v>0.01</v>
      </c>
      <c r="BK331" s="119">
        <f t="shared" si="172"/>
        <v>2.5610000000000001E-2</v>
      </c>
      <c r="BL331" s="20"/>
      <c r="BM331" s="36">
        <v>0.38</v>
      </c>
      <c r="BN331" s="119">
        <f t="shared" si="173"/>
        <v>0.97318000000000005</v>
      </c>
      <c r="BO331" s="18" t="s">
        <v>141</v>
      </c>
      <c r="BP331" s="183" t="s">
        <v>118</v>
      </c>
      <c r="BQ331" s="184"/>
      <c r="BR331" s="6"/>
    </row>
    <row r="332" spans="1:70" ht="15" customHeight="1" x14ac:dyDescent="0.25">
      <c r="A332" s="194">
        <f t="shared" si="148"/>
        <v>43054</v>
      </c>
      <c r="B332" s="182">
        <v>2411</v>
      </c>
      <c r="C332" s="44">
        <v>20.57</v>
      </c>
      <c r="D332" s="59">
        <v>8.35</v>
      </c>
      <c r="E332" s="14">
        <v>1</v>
      </c>
      <c r="F332" s="15">
        <v>857</v>
      </c>
      <c r="G332" s="22">
        <f t="shared" si="151"/>
        <v>857</v>
      </c>
      <c r="H332" s="119">
        <f t="shared" si="152"/>
        <v>2066.2269999999999</v>
      </c>
      <c r="I332" s="14">
        <v>1</v>
      </c>
      <c r="J332" s="15">
        <v>778</v>
      </c>
      <c r="K332" s="15">
        <f t="shared" si="153"/>
        <v>778</v>
      </c>
      <c r="L332" s="125">
        <f t="shared" si="154"/>
        <v>1875.758</v>
      </c>
      <c r="M332" s="16">
        <v>210</v>
      </c>
      <c r="N332" s="119">
        <f t="shared" si="155"/>
        <v>506.31</v>
      </c>
      <c r="O332" s="29">
        <v>86.2</v>
      </c>
      <c r="P332" s="22">
        <v>99</v>
      </c>
      <c r="Q332" s="15">
        <v>98</v>
      </c>
      <c r="R332" s="15">
        <f t="shared" si="156"/>
        <v>130.61224489795916</v>
      </c>
      <c r="S332" s="119">
        <f t="shared" si="149"/>
        <v>314.90612244897954</v>
      </c>
      <c r="T332" s="14">
        <v>1</v>
      </c>
      <c r="U332" s="22">
        <v>2.2000000000000002</v>
      </c>
      <c r="V332" s="22">
        <f t="shared" si="157"/>
        <v>2.2000000000000002</v>
      </c>
      <c r="W332" s="119">
        <f t="shared" si="158"/>
        <v>5.3042000000000007</v>
      </c>
      <c r="X332" s="162" t="s">
        <v>62</v>
      </c>
      <c r="Y332" s="22">
        <v>2</v>
      </c>
      <c r="Z332" s="119">
        <f t="shared" si="159"/>
        <v>4.8220000000000001</v>
      </c>
      <c r="AA332" s="160">
        <v>31.6</v>
      </c>
      <c r="AB332" s="164">
        <f t="shared" si="150"/>
        <v>76.187600000000003</v>
      </c>
      <c r="AC332" s="29">
        <v>19.12</v>
      </c>
      <c r="AD332" s="147">
        <f t="shared" si="160"/>
        <v>46.098320000000001</v>
      </c>
      <c r="AE332" s="29">
        <v>0.42099999999999999</v>
      </c>
      <c r="AF332" s="119">
        <f t="shared" si="161"/>
        <v>1.015031</v>
      </c>
      <c r="AG332" s="31">
        <v>0.55100000000000005</v>
      </c>
      <c r="AH332" s="119">
        <f t="shared" si="162"/>
        <v>1.3284610000000001</v>
      </c>
      <c r="AI332" s="294">
        <f t="shared" si="174"/>
        <v>32.572000000000003</v>
      </c>
      <c r="AJ332" s="22">
        <f t="shared" si="163"/>
        <v>78.531092000000001</v>
      </c>
      <c r="AK332" s="16"/>
      <c r="AL332" s="22">
        <v>2.11</v>
      </c>
      <c r="AM332" s="22">
        <f t="shared" si="164"/>
        <v>5.0872099999999998</v>
      </c>
      <c r="AN332" s="20"/>
      <c r="AO332" s="22">
        <v>0.9</v>
      </c>
      <c r="AP332" s="22">
        <f t="shared" si="165"/>
        <v>2.1699000000000002</v>
      </c>
      <c r="AQ332" s="33"/>
      <c r="AR332" s="22">
        <v>6.0000000000000001E-3</v>
      </c>
      <c r="AS332" s="22">
        <f t="shared" si="166"/>
        <v>1.4466000000000001E-2</v>
      </c>
      <c r="AT332" s="21" t="s">
        <v>62</v>
      </c>
      <c r="AU332" s="264">
        <v>0.01</v>
      </c>
      <c r="AV332" s="260">
        <f t="shared" si="167"/>
        <v>2.4109999999999999E-2</v>
      </c>
      <c r="AW332" s="21"/>
      <c r="AX332" s="267">
        <v>2.8000000000000001E-2</v>
      </c>
      <c r="AY332" s="263">
        <f t="shared" si="168"/>
        <v>6.7507999999999999E-2</v>
      </c>
      <c r="AZ332" s="20"/>
      <c r="BA332" s="317">
        <v>1.9</v>
      </c>
      <c r="BB332" s="263">
        <f t="shared" si="169"/>
        <v>4.5808999999999997</v>
      </c>
      <c r="BC332" s="20"/>
      <c r="BD332" s="37">
        <v>0.14000000000000001</v>
      </c>
      <c r="BE332" s="119">
        <f t="shared" si="170"/>
        <v>0.33754000000000001</v>
      </c>
      <c r="BF332" s="20"/>
      <c r="BG332" s="32">
        <v>0.01</v>
      </c>
      <c r="BH332" s="43">
        <f t="shared" si="171"/>
        <v>2.4109999999999999E-2</v>
      </c>
      <c r="BI332" s="21" t="s">
        <v>62</v>
      </c>
      <c r="BJ332" s="34">
        <v>0.01</v>
      </c>
      <c r="BK332" s="119">
        <f t="shared" si="172"/>
        <v>2.4109999999999999E-2</v>
      </c>
      <c r="BL332" s="20"/>
      <c r="BM332" s="36">
        <v>0.41</v>
      </c>
      <c r="BN332" s="119">
        <f t="shared" si="173"/>
        <v>0.98851</v>
      </c>
      <c r="BO332" s="18" t="s">
        <v>141</v>
      </c>
      <c r="BP332" s="183" t="s">
        <v>118</v>
      </c>
      <c r="BQ332" s="184"/>
      <c r="BR332" s="6"/>
    </row>
    <row r="333" spans="1:70" ht="15" customHeight="1" x14ac:dyDescent="0.25">
      <c r="A333" s="194">
        <f t="shared" si="148"/>
        <v>43055</v>
      </c>
      <c r="B333" s="182">
        <v>2342</v>
      </c>
      <c r="C333" s="44">
        <v>20.74</v>
      </c>
      <c r="D333" s="59">
        <v>8.2200000000000006</v>
      </c>
      <c r="E333" s="14">
        <v>1</v>
      </c>
      <c r="F333" s="15">
        <v>513</v>
      </c>
      <c r="G333" s="22">
        <f t="shared" si="151"/>
        <v>513</v>
      </c>
      <c r="H333" s="119">
        <f t="shared" si="152"/>
        <v>1201.4459999999999</v>
      </c>
      <c r="I333" s="14">
        <v>1</v>
      </c>
      <c r="J333" s="15">
        <v>449</v>
      </c>
      <c r="K333" s="15">
        <f t="shared" si="153"/>
        <v>449</v>
      </c>
      <c r="L333" s="125">
        <f t="shared" si="154"/>
        <v>1051.558</v>
      </c>
      <c r="M333" s="16">
        <v>114</v>
      </c>
      <c r="N333" s="119">
        <f t="shared" si="155"/>
        <v>266.988</v>
      </c>
      <c r="O333" s="29">
        <v>89</v>
      </c>
      <c r="P333" s="22">
        <v>98.6</v>
      </c>
      <c r="Q333" s="15">
        <v>100</v>
      </c>
      <c r="R333" s="15">
        <f t="shared" si="156"/>
        <v>95.999999999999943</v>
      </c>
      <c r="S333" s="119">
        <f t="shared" si="149"/>
        <v>224.83199999999985</v>
      </c>
      <c r="T333" s="14">
        <v>1</v>
      </c>
      <c r="U333" s="22">
        <v>2.5</v>
      </c>
      <c r="V333" s="22">
        <f t="shared" si="157"/>
        <v>2.5</v>
      </c>
      <c r="W333" s="119">
        <f t="shared" si="158"/>
        <v>5.8550000000000004</v>
      </c>
      <c r="X333" s="162" t="s">
        <v>62</v>
      </c>
      <c r="Y333" s="22">
        <v>2</v>
      </c>
      <c r="Z333" s="119">
        <f t="shared" si="159"/>
        <v>4.6840000000000002</v>
      </c>
      <c r="AA333" s="160">
        <v>22.4</v>
      </c>
      <c r="AB333" s="164">
        <f t="shared" si="150"/>
        <v>52.460799999999999</v>
      </c>
      <c r="AC333" s="29">
        <v>14.54</v>
      </c>
      <c r="AD333" s="147">
        <f t="shared" si="160"/>
        <v>34.052680000000002</v>
      </c>
      <c r="AE333" s="29">
        <v>0.48</v>
      </c>
      <c r="AF333" s="119">
        <f t="shared" si="161"/>
        <v>1.1241599999999998</v>
      </c>
      <c r="AG333" s="31">
        <v>1.466</v>
      </c>
      <c r="AH333" s="119">
        <f t="shared" si="162"/>
        <v>3.4333719999999999</v>
      </c>
      <c r="AI333" s="294">
        <f t="shared" si="174"/>
        <v>24.346</v>
      </c>
      <c r="AJ333" s="22">
        <f t="shared" si="163"/>
        <v>57.018332000000001</v>
      </c>
      <c r="AK333" s="16"/>
      <c r="AL333" s="22">
        <v>1.06</v>
      </c>
      <c r="AM333" s="22">
        <f t="shared" si="164"/>
        <v>2.4825200000000001</v>
      </c>
      <c r="AN333" s="20"/>
      <c r="AO333" s="22">
        <v>0.68</v>
      </c>
      <c r="AP333" s="22">
        <f t="shared" si="165"/>
        <v>1.5925600000000002</v>
      </c>
      <c r="AQ333" s="33"/>
      <c r="AR333" s="22">
        <v>7.0000000000000001E-3</v>
      </c>
      <c r="AS333" s="22">
        <f t="shared" si="166"/>
        <v>1.6394000000000002E-2</v>
      </c>
      <c r="AT333" s="21" t="s">
        <v>62</v>
      </c>
      <c r="AU333" s="264">
        <v>0.01</v>
      </c>
      <c r="AV333" s="259">
        <f t="shared" si="167"/>
        <v>2.3420000000000003E-2</v>
      </c>
      <c r="AW333" s="21"/>
      <c r="AX333" s="267">
        <v>3.2000000000000001E-2</v>
      </c>
      <c r="AY333" s="262">
        <f t="shared" si="168"/>
        <v>7.4943999999999997E-2</v>
      </c>
      <c r="AZ333" s="20"/>
      <c r="BA333" s="317">
        <v>2.7</v>
      </c>
      <c r="BB333" s="262">
        <f t="shared" si="169"/>
        <v>6.3234000000000004</v>
      </c>
      <c r="BC333" s="20"/>
      <c r="BD333" s="36">
        <v>0.13</v>
      </c>
      <c r="BE333" s="119">
        <f t="shared" si="170"/>
        <v>0.30446000000000006</v>
      </c>
      <c r="BF333" s="20"/>
      <c r="BG333" s="32">
        <v>0.02</v>
      </c>
      <c r="BH333" s="43">
        <f t="shared" si="171"/>
        <v>4.6840000000000007E-2</v>
      </c>
      <c r="BI333" s="21" t="s">
        <v>62</v>
      </c>
      <c r="BJ333" s="34">
        <v>0.01</v>
      </c>
      <c r="BK333" s="119">
        <f t="shared" si="172"/>
        <v>2.3420000000000003E-2</v>
      </c>
      <c r="BL333" s="20"/>
      <c r="BM333" s="36">
        <v>0.36</v>
      </c>
      <c r="BN333" s="119">
        <f t="shared" si="173"/>
        <v>0.84311999999999998</v>
      </c>
      <c r="BO333" s="18" t="s">
        <v>141</v>
      </c>
      <c r="BP333" s="183" t="s">
        <v>118</v>
      </c>
      <c r="BQ333" s="184"/>
      <c r="BR333" s="6"/>
    </row>
    <row r="334" spans="1:70" ht="15" customHeight="1" x14ac:dyDescent="0.25">
      <c r="A334" s="194">
        <f t="shared" si="148"/>
        <v>43056</v>
      </c>
      <c r="B334" s="182">
        <v>2290</v>
      </c>
      <c r="C334" s="44">
        <v>20.69</v>
      </c>
      <c r="D334" s="59">
        <v>7.7</v>
      </c>
      <c r="E334" s="14">
        <v>1</v>
      </c>
      <c r="F334" s="15">
        <v>855</v>
      </c>
      <c r="G334" s="22">
        <f t="shared" si="151"/>
        <v>855</v>
      </c>
      <c r="H334" s="119">
        <f t="shared" si="152"/>
        <v>1957.95</v>
      </c>
      <c r="I334" s="14">
        <v>1</v>
      </c>
      <c r="J334" s="15">
        <v>775</v>
      </c>
      <c r="K334" s="15">
        <f t="shared" si="153"/>
        <v>775</v>
      </c>
      <c r="L334" s="125">
        <f t="shared" si="154"/>
        <v>1774.75</v>
      </c>
      <c r="M334" s="16">
        <v>157</v>
      </c>
      <c r="N334" s="119">
        <f t="shared" si="155"/>
        <v>359.53</v>
      </c>
      <c r="O334" s="29">
        <v>90.7</v>
      </c>
      <c r="P334" s="22">
        <v>100.6</v>
      </c>
      <c r="Q334" s="15">
        <v>73</v>
      </c>
      <c r="R334" s="15">
        <f t="shared" si="156"/>
        <v>135.61643835616425</v>
      </c>
      <c r="S334" s="119">
        <f t="shared" si="149"/>
        <v>310.56164383561611</v>
      </c>
      <c r="T334" s="14">
        <v>1</v>
      </c>
      <c r="U334" s="22">
        <v>1</v>
      </c>
      <c r="V334" s="22">
        <f t="shared" si="157"/>
        <v>1</v>
      </c>
      <c r="W334" s="119">
        <f t="shared" si="158"/>
        <v>2.29</v>
      </c>
      <c r="X334" s="162"/>
      <c r="Y334" s="22">
        <v>2</v>
      </c>
      <c r="Z334" s="119">
        <f t="shared" si="159"/>
        <v>4.58</v>
      </c>
      <c r="AA334" s="160">
        <v>11.5</v>
      </c>
      <c r="AB334" s="164">
        <f t="shared" si="150"/>
        <v>26.335000000000001</v>
      </c>
      <c r="AC334" s="29">
        <v>12.54</v>
      </c>
      <c r="AD334" s="147">
        <f t="shared" si="160"/>
        <v>28.7166</v>
      </c>
      <c r="AE334" s="29">
        <v>0.1</v>
      </c>
      <c r="AF334" s="119">
        <f t="shared" si="161"/>
        <v>0.22900000000000001</v>
      </c>
      <c r="AG334" s="31">
        <v>0.2</v>
      </c>
      <c r="AH334" s="119">
        <f t="shared" si="162"/>
        <v>0.45800000000000002</v>
      </c>
      <c r="AI334" s="294">
        <f t="shared" si="174"/>
        <v>11.799999999999999</v>
      </c>
      <c r="AJ334" s="22">
        <f t="shared" si="163"/>
        <v>27.021999999999995</v>
      </c>
      <c r="AK334" s="16"/>
      <c r="AL334" s="22">
        <v>0.46</v>
      </c>
      <c r="AM334" s="22">
        <f t="shared" si="164"/>
        <v>1.0534000000000001</v>
      </c>
      <c r="AN334" s="20"/>
      <c r="AO334" s="22">
        <v>0.7</v>
      </c>
      <c r="AP334" s="22">
        <f t="shared" si="165"/>
        <v>1.603</v>
      </c>
      <c r="AQ334" s="33" t="s">
        <v>62</v>
      </c>
      <c r="AR334" s="22">
        <v>5.0000000000000001E-3</v>
      </c>
      <c r="AS334" s="22">
        <f t="shared" si="166"/>
        <v>1.1450000000000002E-2</v>
      </c>
      <c r="AT334" s="21" t="s">
        <v>62</v>
      </c>
      <c r="AU334" s="264">
        <v>0.01</v>
      </c>
      <c r="AV334" s="260">
        <f t="shared" si="167"/>
        <v>2.2900000000000004E-2</v>
      </c>
      <c r="AW334" s="21"/>
      <c r="AX334" s="267">
        <v>8.4000000000000005E-2</v>
      </c>
      <c r="AY334" s="263">
        <f t="shared" si="168"/>
        <v>0.19236</v>
      </c>
      <c r="AZ334" s="20"/>
      <c r="BA334" s="317">
        <v>0.52</v>
      </c>
      <c r="BB334" s="263">
        <f t="shared" si="169"/>
        <v>1.1907999999999999</v>
      </c>
      <c r="BC334" s="20"/>
      <c r="BD334" s="37">
        <v>7.0000000000000007E-2</v>
      </c>
      <c r="BE334" s="119">
        <f t="shared" si="170"/>
        <v>0.1603</v>
      </c>
      <c r="BF334" s="20" t="s">
        <v>62</v>
      </c>
      <c r="BG334" s="32">
        <v>0.01</v>
      </c>
      <c r="BH334" s="43">
        <f t="shared" si="171"/>
        <v>2.2900000000000004E-2</v>
      </c>
      <c r="BI334" s="21" t="s">
        <v>62</v>
      </c>
      <c r="BJ334" s="34">
        <v>0.01</v>
      </c>
      <c r="BK334" s="119">
        <f t="shared" si="172"/>
        <v>2.2900000000000004E-2</v>
      </c>
      <c r="BL334" s="20"/>
      <c r="BM334" s="36">
        <v>0.33</v>
      </c>
      <c r="BN334" s="119">
        <f t="shared" si="173"/>
        <v>0.75570000000000004</v>
      </c>
      <c r="BO334" s="18" t="s">
        <v>141</v>
      </c>
      <c r="BP334" s="183" t="s">
        <v>118</v>
      </c>
      <c r="BQ334" s="184" t="s">
        <v>110</v>
      </c>
      <c r="BR334" s="6"/>
    </row>
    <row r="335" spans="1:70" ht="15" customHeight="1" x14ac:dyDescent="0.25">
      <c r="A335" s="194">
        <f t="shared" si="148"/>
        <v>43057</v>
      </c>
      <c r="B335" s="182">
        <v>1963</v>
      </c>
      <c r="C335" s="44">
        <v>21.07</v>
      </c>
      <c r="D335" s="59">
        <v>7.5</v>
      </c>
      <c r="E335" s="14">
        <v>1</v>
      </c>
      <c r="F335" s="15">
        <v>522</v>
      </c>
      <c r="G335" s="22">
        <f t="shared" si="151"/>
        <v>522</v>
      </c>
      <c r="H335" s="119">
        <f t="shared" si="152"/>
        <v>1024.6859999999999</v>
      </c>
      <c r="I335" s="14">
        <v>1</v>
      </c>
      <c r="J335" s="15">
        <v>363</v>
      </c>
      <c r="K335" s="15">
        <f t="shared" si="153"/>
        <v>363</v>
      </c>
      <c r="L335" s="125">
        <f t="shared" si="154"/>
        <v>712.56899999999996</v>
      </c>
      <c r="M335" s="16">
        <v>107</v>
      </c>
      <c r="N335" s="119">
        <f t="shared" si="155"/>
        <v>210.041</v>
      </c>
      <c r="O335" s="29">
        <v>87.5</v>
      </c>
      <c r="P335" s="22">
        <v>94.2</v>
      </c>
      <c r="Q335" s="15">
        <v>89</v>
      </c>
      <c r="R335" s="15">
        <f t="shared" si="156"/>
        <v>75.280898876404521</v>
      </c>
      <c r="S335" s="119">
        <f t="shared" si="149"/>
        <v>147.77640449438206</v>
      </c>
      <c r="T335" s="14">
        <v>1</v>
      </c>
      <c r="U335" s="22">
        <v>0.98</v>
      </c>
      <c r="V335" s="22">
        <f t="shared" si="157"/>
        <v>0.98</v>
      </c>
      <c r="W335" s="119">
        <f t="shared" si="158"/>
        <v>1.92374</v>
      </c>
      <c r="X335" s="162" t="s">
        <v>62</v>
      </c>
      <c r="Y335" s="22">
        <v>0.4</v>
      </c>
      <c r="Z335" s="119">
        <f t="shared" si="159"/>
        <v>0.78520000000000001</v>
      </c>
      <c r="AA335" s="160">
        <v>11.5</v>
      </c>
      <c r="AB335" s="164">
        <f t="shared" si="150"/>
        <v>22.5745</v>
      </c>
      <c r="AC335" s="29">
        <v>5.38</v>
      </c>
      <c r="AD335" s="147">
        <f t="shared" si="160"/>
        <v>10.56094</v>
      </c>
      <c r="AE335" s="29">
        <v>0.1</v>
      </c>
      <c r="AF335" s="119">
        <f t="shared" si="161"/>
        <v>0.1963</v>
      </c>
      <c r="AG335" s="31">
        <v>0.2</v>
      </c>
      <c r="AH335" s="119">
        <f t="shared" si="162"/>
        <v>0.3926</v>
      </c>
      <c r="AI335" s="294">
        <f t="shared" si="174"/>
        <v>11.799999999999999</v>
      </c>
      <c r="AJ335" s="22">
        <f t="shared" si="163"/>
        <v>23.163399999999999</v>
      </c>
      <c r="AK335" s="16"/>
      <c r="AL335" s="22">
        <v>0.45</v>
      </c>
      <c r="AM335" s="22">
        <f t="shared" si="164"/>
        <v>0.88334999999999997</v>
      </c>
      <c r="AN335" s="20"/>
      <c r="AO335" s="22">
        <v>0.7</v>
      </c>
      <c r="AP335" s="22">
        <f t="shared" si="165"/>
        <v>1.3740999999999999</v>
      </c>
      <c r="AQ335" s="33" t="s">
        <v>62</v>
      </c>
      <c r="AR335" s="22">
        <v>5.0000000000000001E-3</v>
      </c>
      <c r="AS335" s="22">
        <f t="shared" si="166"/>
        <v>9.8149999999999991E-3</v>
      </c>
      <c r="AT335" s="21" t="s">
        <v>62</v>
      </c>
      <c r="AU335" s="264">
        <v>0.01</v>
      </c>
      <c r="AV335" s="259">
        <f t="shared" si="167"/>
        <v>1.9629999999999998E-2</v>
      </c>
      <c r="AW335" s="21"/>
      <c r="AX335" s="267">
        <v>1.4E-2</v>
      </c>
      <c r="AY335" s="262">
        <f t="shared" si="168"/>
        <v>2.7481999999999999E-2</v>
      </c>
      <c r="AZ335" s="20"/>
      <c r="BA335" s="317">
        <v>0.46</v>
      </c>
      <c r="BB335" s="262">
        <f t="shared" si="169"/>
        <v>0.90298</v>
      </c>
      <c r="BC335" s="20"/>
      <c r="BD335" s="36">
        <v>0.04</v>
      </c>
      <c r="BE335" s="119">
        <f t="shared" si="170"/>
        <v>7.8519999999999993E-2</v>
      </c>
      <c r="BF335" s="20" t="s">
        <v>62</v>
      </c>
      <c r="BG335" s="32">
        <v>0.01</v>
      </c>
      <c r="BH335" s="43">
        <f t="shared" si="171"/>
        <v>1.9629999999999998E-2</v>
      </c>
      <c r="BI335" s="21" t="s">
        <v>62</v>
      </c>
      <c r="BJ335" s="34">
        <v>0.01</v>
      </c>
      <c r="BK335" s="119">
        <f t="shared" si="172"/>
        <v>1.9629999999999998E-2</v>
      </c>
      <c r="BL335" s="20"/>
      <c r="BM335" s="36">
        <v>0.31</v>
      </c>
      <c r="BN335" s="119">
        <f t="shared" si="173"/>
        <v>0.60853000000000002</v>
      </c>
      <c r="BO335" s="18" t="s">
        <v>141</v>
      </c>
      <c r="BP335" s="183" t="s">
        <v>118</v>
      </c>
      <c r="BQ335" s="184"/>
      <c r="BR335" s="6"/>
    </row>
    <row r="336" spans="1:70" ht="15" customHeight="1" x14ac:dyDescent="0.25">
      <c r="A336" s="194">
        <f t="shared" ref="A336:A379" si="175">A335+1</f>
        <v>43058</v>
      </c>
      <c r="B336" s="182">
        <v>1062</v>
      </c>
      <c r="C336" s="44">
        <v>18.809999999999999</v>
      </c>
      <c r="D336" s="59">
        <v>8</v>
      </c>
      <c r="E336" s="14">
        <v>1</v>
      </c>
      <c r="F336" s="15">
        <v>298</v>
      </c>
      <c r="G336" s="22">
        <f t="shared" si="151"/>
        <v>298</v>
      </c>
      <c r="H336" s="119">
        <f t="shared" si="152"/>
        <v>316.476</v>
      </c>
      <c r="I336" s="14">
        <v>1</v>
      </c>
      <c r="J336" s="15">
        <v>221</v>
      </c>
      <c r="K336" s="15">
        <f t="shared" si="153"/>
        <v>221</v>
      </c>
      <c r="L336" s="125">
        <f t="shared" si="154"/>
        <v>234.702</v>
      </c>
      <c r="M336" s="16">
        <v>66</v>
      </c>
      <c r="N336" s="119">
        <f t="shared" si="155"/>
        <v>70.091999999999999</v>
      </c>
      <c r="O336" s="29">
        <v>88.6</v>
      </c>
      <c r="P336" s="22">
        <v>93.7</v>
      </c>
      <c r="Q336" s="15">
        <v>98</v>
      </c>
      <c r="R336" s="15">
        <f t="shared" si="156"/>
        <v>52.040816326530695</v>
      </c>
      <c r="S336" s="119">
        <f t="shared" ref="S336:S379" si="176">IF(B336=0,0,R336*B336/1000)</f>
        <v>55.267346938775596</v>
      </c>
      <c r="T336" s="14">
        <v>1</v>
      </c>
      <c r="U336" s="22">
        <v>0.98</v>
      </c>
      <c r="V336" s="22">
        <f t="shared" si="157"/>
        <v>0.98</v>
      </c>
      <c r="W336" s="119">
        <f t="shared" si="158"/>
        <v>1.0407599999999999</v>
      </c>
      <c r="X336" s="381" t="s">
        <v>62</v>
      </c>
      <c r="Y336" s="22">
        <v>0.4</v>
      </c>
      <c r="Z336" s="119">
        <f t="shared" si="159"/>
        <v>0.42480000000000001</v>
      </c>
      <c r="AA336" s="160">
        <v>9.4</v>
      </c>
      <c r="AB336" s="164">
        <f t="shared" ref="AB336:AB379" si="177">IF(B336=0,0,AA336*B336/1000)</f>
        <v>9.982800000000001</v>
      </c>
      <c r="AC336" s="29">
        <v>4.53</v>
      </c>
      <c r="AD336" s="147">
        <f t="shared" si="160"/>
        <v>4.8108600000000008</v>
      </c>
      <c r="AE336" s="29">
        <v>0.16400000000000001</v>
      </c>
      <c r="AF336" s="119">
        <f t="shared" si="161"/>
        <v>0.17416800000000002</v>
      </c>
      <c r="AG336" s="31">
        <v>1.349</v>
      </c>
      <c r="AH336" s="119">
        <f t="shared" si="162"/>
        <v>1.4326379999999999</v>
      </c>
      <c r="AI336" s="294">
        <f t="shared" si="174"/>
        <v>10.913</v>
      </c>
      <c r="AJ336" s="22">
        <f t="shared" si="163"/>
        <v>11.589606</v>
      </c>
      <c r="AK336" s="16"/>
      <c r="AL336" s="22">
        <v>1.58</v>
      </c>
      <c r="AM336" s="22">
        <f t="shared" si="164"/>
        <v>1.6779600000000001</v>
      </c>
      <c r="AN336" s="20"/>
      <c r="AO336" s="22">
        <v>0.3</v>
      </c>
      <c r="AP336" s="22">
        <f t="shared" si="165"/>
        <v>0.31859999999999994</v>
      </c>
      <c r="AQ336" s="33" t="s">
        <v>62</v>
      </c>
      <c r="AR336" s="22">
        <v>5.0000000000000001E-3</v>
      </c>
      <c r="AS336" s="22">
        <f t="shared" si="166"/>
        <v>5.3100000000000005E-3</v>
      </c>
      <c r="AT336" s="21" t="s">
        <v>62</v>
      </c>
      <c r="AU336" s="264">
        <v>0.01</v>
      </c>
      <c r="AV336" s="260">
        <f t="shared" si="167"/>
        <v>1.0620000000000001E-2</v>
      </c>
      <c r="AW336" s="21"/>
      <c r="AX336" s="267">
        <v>1.4E-2</v>
      </c>
      <c r="AY336" s="263">
        <f t="shared" si="168"/>
        <v>1.4868000000000001E-2</v>
      </c>
      <c r="AZ336" s="20"/>
      <c r="BA336" s="317">
        <v>0.46</v>
      </c>
      <c r="BB336" s="263">
        <f t="shared" si="169"/>
        <v>0.48852000000000007</v>
      </c>
      <c r="BC336" s="20"/>
      <c r="BD336" s="37">
        <v>0.04</v>
      </c>
      <c r="BE336" s="119">
        <f t="shared" si="170"/>
        <v>4.2480000000000004E-2</v>
      </c>
      <c r="BF336" s="20" t="s">
        <v>62</v>
      </c>
      <c r="BG336" s="32">
        <v>0.01</v>
      </c>
      <c r="BH336" s="43">
        <f t="shared" si="171"/>
        <v>1.0620000000000001E-2</v>
      </c>
      <c r="BI336" s="21" t="s">
        <v>62</v>
      </c>
      <c r="BJ336" s="34">
        <v>0.01</v>
      </c>
      <c r="BK336" s="119">
        <f t="shared" si="172"/>
        <v>1.0620000000000001E-2</v>
      </c>
      <c r="BL336" s="20"/>
      <c r="BM336" s="36">
        <v>0.31</v>
      </c>
      <c r="BN336" s="119">
        <f t="shared" si="173"/>
        <v>0.32921999999999996</v>
      </c>
      <c r="BO336" s="18" t="s">
        <v>141</v>
      </c>
      <c r="BP336" s="183" t="s">
        <v>118</v>
      </c>
      <c r="BQ336" s="184"/>
      <c r="BR336" s="6"/>
    </row>
    <row r="337" spans="1:71" ht="15" customHeight="1" x14ac:dyDescent="0.25">
      <c r="A337" s="194">
        <f t="shared" si="175"/>
        <v>43059</v>
      </c>
      <c r="B337" s="182">
        <v>2678</v>
      </c>
      <c r="C337" s="44">
        <v>19.38</v>
      </c>
      <c r="D337" s="59">
        <v>7.98</v>
      </c>
      <c r="E337" s="14">
        <v>1</v>
      </c>
      <c r="F337" s="15">
        <v>935</v>
      </c>
      <c r="G337" s="22">
        <f t="shared" ref="G337:G379" si="178">IF(F337=0,0,(F337*E337))</f>
        <v>935</v>
      </c>
      <c r="H337" s="119">
        <f t="shared" ref="H337:H379" si="179">IF(B337=0,0,(G337*B337/1000))</f>
        <v>2503.9299999999998</v>
      </c>
      <c r="I337" s="14">
        <v>1</v>
      </c>
      <c r="J337" s="15">
        <v>881</v>
      </c>
      <c r="K337" s="15">
        <f t="shared" ref="K337:K379" si="180">IF(J337=0,0,(J337*I337))</f>
        <v>881</v>
      </c>
      <c r="L337" s="125">
        <f t="shared" ref="L337:L379" si="181">IF(B337=0,0,K337*B337/1000)</f>
        <v>2359.3180000000002</v>
      </c>
      <c r="M337" s="16">
        <v>259</v>
      </c>
      <c r="N337" s="119">
        <f t="shared" ref="N337:N379" si="182">IF(B337=0,0,M337*B337/1000)</f>
        <v>693.60199999999998</v>
      </c>
      <c r="O337" s="29">
        <v>90.2</v>
      </c>
      <c r="P337" s="22">
        <v>101.4</v>
      </c>
      <c r="Q337" s="15">
        <v>70</v>
      </c>
      <c r="R337" s="15">
        <f t="shared" ref="R337:R379" si="183">IF(P337=0,0,(P337-O337)*1000/Q337)</f>
        <v>160.00000000000006</v>
      </c>
      <c r="S337" s="119">
        <f t="shared" si="176"/>
        <v>428.48000000000019</v>
      </c>
      <c r="T337" s="14">
        <v>1</v>
      </c>
      <c r="U337" s="22">
        <v>2.2999999999999998</v>
      </c>
      <c r="V337" s="22">
        <f t="shared" ref="V337:V379" si="184">IF(U337=0,0,(U337*T337))</f>
        <v>2.2999999999999998</v>
      </c>
      <c r="W337" s="119">
        <f t="shared" ref="W337:W379" si="185">IF(B337=0,0,V337*B337/1000)</f>
        <v>6.1593999999999998</v>
      </c>
      <c r="X337" s="162" t="s">
        <v>62</v>
      </c>
      <c r="Y337" s="22">
        <v>2</v>
      </c>
      <c r="Z337" s="119">
        <f t="shared" ref="Z337:Z379" si="186">IF(B337=0,0,Y337*B337/1000)</f>
        <v>5.3559999999999999</v>
      </c>
      <c r="AA337" s="160">
        <v>27.3</v>
      </c>
      <c r="AB337" s="164">
        <f t="shared" si="177"/>
        <v>73.109400000000008</v>
      </c>
      <c r="AC337" s="29">
        <v>15</v>
      </c>
      <c r="AD337" s="147">
        <f t="shared" ref="AD337:AD379" si="187">IF(B337=0,0,AC337*B337/1000)</f>
        <v>40.17</v>
      </c>
      <c r="AE337" s="29">
        <v>0.378</v>
      </c>
      <c r="AF337" s="119">
        <f t="shared" ref="AF337:AF379" si="188">IF(B337=0,0,AE337*B337/1000)</f>
        <v>1.012284</v>
      </c>
      <c r="AG337" s="31">
        <v>0.626</v>
      </c>
      <c r="AH337" s="119">
        <f t="shared" ref="AH337:AH379" si="189">IF(B337=0,0,AG337*B337/1000)</f>
        <v>1.676428</v>
      </c>
      <c r="AI337" s="294">
        <f t="shared" ref="AI337:AI378" si="190">IF(AA337=0,0,SUM(AA337,AE337,AG337))</f>
        <v>28.304000000000002</v>
      </c>
      <c r="AJ337" s="22">
        <f t="shared" ref="AJ337:AJ379" si="191">IF(B337=0,0,AI337*B337/1000)</f>
        <v>75.798112000000003</v>
      </c>
      <c r="AK337" s="16"/>
      <c r="AL337" s="22">
        <v>1.32</v>
      </c>
      <c r="AM337" s="22">
        <f t="shared" ref="AM337:AM379" si="192">IF(B337=0,0,AL337*B337/1000)</f>
        <v>3.5349599999999999</v>
      </c>
      <c r="AN337" s="20"/>
      <c r="AO337" s="22">
        <v>0.7</v>
      </c>
      <c r="AP337" s="22">
        <f t="shared" ref="AP337:AP379" si="193">IF(B337=0,0,AO337*B337/1000)</f>
        <v>1.8745999999999998</v>
      </c>
      <c r="AQ337" s="33"/>
      <c r="AR337" s="22">
        <v>8.0000000000000002E-3</v>
      </c>
      <c r="AS337" s="22">
        <f t="shared" ref="AS337:AS379" si="194">IF(B337=0,0,AR337*B337/1000)</f>
        <v>2.1423999999999999E-2</v>
      </c>
      <c r="AT337" s="21" t="s">
        <v>62</v>
      </c>
      <c r="AU337" s="264">
        <v>0.01</v>
      </c>
      <c r="AV337" s="259">
        <f t="shared" ref="AV337:AV379" si="195">IF(B337=0,0,AU337*B337/1000)</f>
        <v>2.6780000000000002E-2</v>
      </c>
      <c r="AW337" s="21"/>
      <c r="AX337" s="267">
        <v>0.03</v>
      </c>
      <c r="AY337" s="262">
        <f t="shared" ref="AY337:AY379" si="196">IF(B337=0,0,AX337*B337/1000)</f>
        <v>8.0340000000000009E-2</v>
      </c>
      <c r="AZ337" s="20"/>
      <c r="BA337" s="317">
        <v>2.5</v>
      </c>
      <c r="BB337" s="262">
        <f t="shared" ref="BB337:BB379" si="197">IF(B337=0,0,BA337*B337/1000)</f>
        <v>6.6950000000000003</v>
      </c>
      <c r="BC337" s="20"/>
      <c r="BD337" s="36">
        <v>0.16</v>
      </c>
      <c r="BE337" s="119">
        <f t="shared" ref="BE337:BE379" si="198">IF(B337=0,0,BD337*B337/1000)</f>
        <v>0.42848000000000003</v>
      </c>
      <c r="BF337" s="20"/>
      <c r="BG337" s="32">
        <v>0.02</v>
      </c>
      <c r="BH337" s="43">
        <f t="shared" ref="BH337:BH379" si="199">IF(B337=0,0,BG337*B337/1000)</f>
        <v>5.3560000000000003E-2</v>
      </c>
      <c r="BI337" s="21" t="s">
        <v>62</v>
      </c>
      <c r="BJ337" s="34">
        <v>0.01</v>
      </c>
      <c r="BK337" s="119">
        <f t="shared" ref="BK337:BK379" si="200">IF(B337=0,0,BJ337*B337/1000)</f>
        <v>2.6780000000000002E-2</v>
      </c>
      <c r="BL337" s="20"/>
      <c r="BM337" s="36">
        <v>0.48</v>
      </c>
      <c r="BN337" s="119">
        <f t="shared" ref="BN337:BN379" si="201">IF(B337=0,0,BM337*B337/1000)</f>
        <v>1.2854400000000001</v>
      </c>
      <c r="BO337" s="18" t="s">
        <v>141</v>
      </c>
      <c r="BP337" s="183" t="s">
        <v>118</v>
      </c>
      <c r="BQ337" s="184"/>
      <c r="BR337" s="6" t="s">
        <v>142</v>
      </c>
    </row>
    <row r="338" spans="1:71" ht="15" customHeight="1" x14ac:dyDescent="0.25">
      <c r="A338" s="194">
        <f t="shared" si="175"/>
        <v>43060</v>
      </c>
      <c r="B338" s="182">
        <v>2427</v>
      </c>
      <c r="C338" s="44">
        <v>20.23</v>
      </c>
      <c r="D338" s="59">
        <v>7.91</v>
      </c>
      <c r="E338" s="14">
        <v>1</v>
      </c>
      <c r="F338" s="15">
        <v>848</v>
      </c>
      <c r="G338" s="22">
        <f t="shared" si="178"/>
        <v>848</v>
      </c>
      <c r="H338" s="119">
        <f t="shared" si="179"/>
        <v>2058.096</v>
      </c>
      <c r="I338" s="14">
        <v>1</v>
      </c>
      <c r="J338" s="15">
        <v>780</v>
      </c>
      <c r="K338" s="15">
        <f t="shared" si="180"/>
        <v>780</v>
      </c>
      <c r="L338" s="125">
        <f t="shared" si="181"/>
        <v>1893.06</v>
      </c>
      <c r="M338" s="16">
        <v>214</v>
      </c>
      <c r="N338" s="119">
        <f t="shared" si="182"/>
        <v>519.37800000000004</v>
      </c>
      <c r="O338" s="29">
        <v>89</v>
      </c>
      <c r="P338" s="22">
        <v>94</v>
      </c>
      <c r="Q338" s="15">
        <v>45</v>
      </c>
      <c r="R338" s="15">
        <f t="shared" si="183"/>
        <v>111.11111111111111</v>
      </c>
      <c r="S338" s="119">
        <f t="shared" si="176"/>
        <v>269.66666666666669</v>
      </c>
      <c r="T338" s="14">
        <v>1</v>
      </c>
      <c r="U338" s="22">
        <v>2.1</v>
      </c>
      <c r="V338" s="22">
        <f t="shared" si="184"/>
        <v>2.1</v>
      </c>
      <c r="W338" s="119">
        <f t="shared" si="185"/>
        <v>5.0967000000000002</v>
      </c>
      <c r="X338" s="162" t="s">
        <v>62</v>
      </c>
      <c r="Y338" s="22">
        <v>2</v>
      </c>
      <c r="Z338" s="119">
        <f t="shared" si="186"/>
        <v>4.8540000000000001</v>
      </c>
      <c r="AA338" s="160">
        <v>32.200000000000003</v>
      </c>
      <c r="AB338" s="164">
        <f t="shared" si="177"/>
        <v>78.149400000000014</v>
      </c>
      <c r="AC338" s="29">
        <v>20.21</v>
      </c>
      <c r="AD338" s="147">
        <f t="shared" si="187"/>
        <v>49.049670000000006</v>
      </c>
      <c r="AE338" s="29">
        <v>0.1</v>
      </c>
      <c r="AF338" s="119">
        <f t="shared" si="188"/>
        <v>0.24270000000000003</v>
      </c>
      <c r="AG338" s="31">
        <v>0.56399999999999995</v>
      </c>
      <c r="AH338" s="119">
        <f t="shared" si="189"/>
        <v>1.3688279999999999</v>
      </c>
      <c r="AI338" s="294">
        <f t="shared" si="190"/>
        <v>32.864000000000004</v>
      </c>
      <c r="AJ338" s="22">
        <f t="shared" si="191"/>
        <v>79.760928000000021</v>
      </c>
      <c r="AK338" s="16"/>
      <c r="AL338" s="22">
        <v>1.32</v>
      </c>
      <c r="AM338" s="22">
        <f t="shared" si="192"/>
        <v>3.2036400000000005</v>
      </c>
      <c r="AN338" s="20"/>
      <c r="AO338" s="22">
        <v>0.59</v>
      </c>
      <c r="AP338" s="22">
        <f t="shared" si="193"/>
        <v>1.4319299999999999</v>
      </c>
      <c r="AQ338" s="33"/>
      <c r="AR338" s="22">
        <v>6.0000000000000001E-3</v>
      </c>
      <c r="AS338" s="22">
        <f t="shared" si="194"/>
        <v>1.4562000000000002E-2</v>
      </c>
      <c r="AT338" s="21" t="s">
        <v>62</v>
      </c>
      <c r="AU338" s="264">
        <v>0.01</v>
      </c>
      <c r="AV338" s="260">
        <f t="shared" si="195"/>
        <v>2.427E-2</v>
      </c>
      <c r="AW338" s="21"/>
      <c r="AX338" s="267">
        <v>2.5999999999999999E-2</v>
      </c>
      <c r="AY338" s="263">
        <f t="shared" si="196"/>
        <v>6.3101999999999991E-2</v>
      </c>
      <c r="AZ338" s="20"/>
      <c r="BA338" s="317">
        <v>2</v>
      </c>
      <c r="BB338" s="263">
        <f t="shared" si="197"/>
        <v>4.8540000000000001</v>
      </c>
      <c r="BC338" s="20"/>
      <c r="BD338" s="37">
        <v>0.14000000000000001</v>
      </c>
      <c r="BE338" s="119">
        <f t="shared" si="198"/>
        <v>0.33978000000000003</v>
      </c>
      <c r="BF338" s="20"/>
      <c r="BG338" s="32">
        <v>0.02</v>
      </c>
      <c r="BH338" s="43">
        <f t="shared" si="199"/>
        <v>4.854E-2</v>
      </c>
      <c r="BI338" s="21" t="s">
        <v>62</v>
      </c>
      <c r="BJ338" s="34">
        <v>0.01</v>
      </c>
      <c r="BK338" s="119">
        <f t="shared" si="200"/>
        <v>2.427E-2</v>
      </c>
      <c r="BL338" s="20"/>
      <c r="BM338" s="36">
        <v>0.44</v>
      </c>
      <c r="BN338" s="119">
        <f t="shared" si="201"/>
        <v>1.0678800000000002</v>
      </c>
      <c r="BO338" s="18" t="s">
        <v>141</v>
      </c>
      <c r="BP338" s="183" t="s">
        <v>118</v>
      </c>
      <c r="BQ338" s="184"/>
      <c r="BR338" s="6"/>
    </row>
    <row r="339" spans="1:71" ht="15" customHeight="1" x14ac:dyDescent="0.25">
      <c r="A339" s="194">
        <f t="shared" si="175"/>
        <v>43061</v>
      </c>
      <c r="B339" s="182">
        <v>2895</v>
      </c>
      <c r="C339" s="44">
        <v>20.89</v>
      </c>
      <c r="D339" s="59">
        <v>8.2100000000000009</v>
      </c>
      <c r="E339" s="14">
        <v>1</v>
      </c>
      <c r="F339" s="15">
        <v>890</v>
      </c>
      <c r="G339" s="22">
        <f t="shared" si="178"/>
        <v>890</v>
      </c>
      <c r="H339" s="119">
        <f t="shared" si="179"/>
        <v>2576.5500000000002</v>
      </c>
      <c r="I339" s="14">
        <v>1</v>
      </c>
      <c r="J339" s="15">
        <v>808</v>
      </c>
      <c r="K339" s="15">
        <f t="shared" si="180"/>
        <v>808</v>
      </c>
      <c r="L339" s="125">
        <f t="shared" si="181"/>
        <v>2339.16</v>
      </c>
      <c r="M339" s="16">
        <v>226</v>
      </c>
      <c r="N339" s="119">
        <f t="shared" si="182"/>
        <v>654.27</v>
      </c>
      <c r="O339" s="29">
        <v>87.9</v>
      </c>
      <c r="P339" s="22">
        <v>98</v>
      </c>
      <c r="Q339" s="15">
        <v>74</v>
      </c>
      <c r="R339" s="15">
        <f t="shared" si="183"/>
        <v>136.4864864864864</v>
      </c>
      <c r="S339" s="119">
        <f t="shared" si="176"/>
        <v>395.1283783783781</v>
      </c>
      <c r="T339" s="14">
        <v>1</v>
      </c>
      <c r="U339" s="22">
        <v>0.98</v>
      </c>
      <c r="V339" s="22">
        <f t="shared" si="184"/>
        <v>0.98</v>
      </c>
      <c r="W339" s="119">
        <f t="shared" si="185"/>
        <v>2.8371</v>
      </c>
      <c r="X339" s="162" t="s">
        <v>62</v>
      </c>
      <c r="Y339" s="22">
        <v>2</v>
      </c>
      <c r="Z339" s="119">
        <f t="shared" si="186"/>
        <v>5.79</v>
      </c>
      <c r="AA339" s="160">
        <v>24.6</v>
      </c>
      <c r="AB339" s="164">
        <f t="shared" si="177"/>
        <v>71.216999999999999</v>
      </c>
      <c r="AC339" s="29">
        <v>14.62</v>
      </c>
      <c r="AD339" s="147">
        <f t="shared" si="187"/>
        <v>42.324899999999992</v>
      </c>
      <c r="AE339" s="29">
        <v>0.1</v>
      </c>
      <c r="AF339" s="119">
        <f t="shared" si="188"/>
        <v>0.28949999999999998</v>
      </c>
      <c r="AG339" s="31">
        <v>0.2</v>
      </c>
      <c r="AH339" s="119">
        <f t="shared" si="189"/>
        <v>0.57899999999999996</v>
      </c>
      <c r="AI339" s="294">
        <f t="shared" si="190"/>
        <v>24.900000000000002</v>
      </c>
      <c r="AJ339" s="22">
        <f t="shared" si="191"/>
        <v>72.085499999999996</v>
      </c>
      <c r="AK339" s="16"/>
      <c r="AL339" s="22">
        <v>1.66</v>
      </c>
      <c r="AM339" s="22">
        <f t="shared" si="192"/>
        <v>4.8056999999999999</v>
      </c>
      <c r="AN339" s="20"/>
      <c r="AO339" s="22">
        <v>0.7</v>
      </c>
      <c r="AP339" s="22">
        <f t="shared" si="193"/>
        <v>2.0265</v>
      </c>
      <c r="AQ339" s="33"/>
      <c r="AR339" s="22">
        <v>6.0000000000000001E-3</v>
      </c>
      <c r="AS339" s="22">
        <f t="shared" si="194"/>
        <v>1.737E-2</v>
      </c>
      <c r="AT339" s="21" t="s">
        <v>62</v>
      </c>
      <c r="AU339" s="264">
        <v>0.01</v>
      </c>
      <c r="AV339" s="259">
        <f t="shared" si="195"/>
        <v>2.895E-2</v>
      </c>
      <c r="AW339" s="21"/>
      <c r="AX339" s="267">
        <v>2.5999999999999999E-2</v>
      </c>
      <c r="AY339" s="262">
        <f t="shared" si="196"/>
        <v>7.526999999999999E-2</v>
      </c>
      <c r="AZ339" s="20"/>
      <c r="BA339" s="317">
        <v>1.7</v>
      </c>
      <c r="BB339" s="262">
        <f t="shared" si="197"/>
        <v>4.9215</v>
      </c>
      <c r="BC339" s="20"/>
      <c r="BD339" s="36">
        <v>0.12</v>
      </c>
      <c r="BE339" s="119">
        <f t="shared" si="198"/>
        <v>0.34739999999999999</v>
      </c>
      <c r="BF339" s="20"/>
      <c r="BG339" s="32">
        <v>0.02</v>
      </c>
      <c r="BH339" s="43">
        <f t="shared" si="199"/>
        <v>5.79E-2</v>
      </c>
      <c r="BI339" s="21" t="s">
        <v>62</v>
      </c>
      <c r="BJ339" s="34">
        <v>0.01</v>
      </c>
      <c r="BK339" s="119">
        <f t="shared" si="200"/>
        <v>2.895E-2</v>
      </c>
      <c r="BL339" s="20"/>
      <c r="BM339" s="36">
        <v>0.46</v>
      </c>
      <c r="BN339" s="119">
        <f t="shared" si="201"/>
        <v>1.3317000000000001</v>
      </c>
      <c r="BO339" s="18" t="s">
        <v>141</v>
      </c>
      <c r="BP339" s="183" t="s">
        <v>118</v>
      </c>
      <c r="BQ339" s="184"/>
      <c r="BR339" s="6" t="s">
        <v>144</v>
      </c>
    </row>
    <row r="340" spans="1:71" ht="15" customHeight="1" x14ac:dyDescent="0.25">
      <c r="A340" s="194">
        <f t="shared" si="175"/>
        <v>43062</v>
      </c>
      <c r="B340" s="182">
        <v>2473</v>
      </c>
      <c r="C340" s="44">
        <v>20.98</v>
      </c>
      <c r="D340" s="59">
        <v>8.08</v>
      </c>
      <c r="E340" s="14">
        <v>1</v>
      </c>
      <c r="F340" s="15">
        <v>815</v>
      </c>
      <c r="G340" s="22">
        <f t="shared" si="178"/>
        <v>815</v>
      </c>
      <c r="H340" s="119">
        <f t="shared" si="179"/>
        <v>2015.4949999999999</v>
      </c>
      <c r="I340" s="14">
        <v>1</v>
      </c>
      <c r="J340" s="15">
        <v>695</v>
      </c>
      <c r="K340" s="15">
        <f t="shared" si="180"/>
        <v>695</v>
      </c>
      <c r="L340" s="125">
        <f t="shared" si="181"/>
        <v>1718.7349999999999</v>
      </c>
      <c r="M340" s="16">
        <v>205</v>
      </c>
      <c r="N340" s="119">
        <f t="shared" si="182"/>
        <v>506.96499999999997</v>
      </c>
      <c r="O340" s="29">
        <v>86.9</v>
      </c>
      <c r="P340" s="22">
        <v>100</v>
      </c>
      <c r="Q340" s="15">
        <v>88</v>
      </c>
      <c r="R340" s="15">
        <f t="shared" si="183"/>
        <v>148.86363636363629</v>
      </c>
      <c r="S340" s="119">
        <f t="shared" si="176"/>
        <v>368.13977272727254</v>
      </c>
      <c r="T340" s="14">
        <v>1</v>
      </c>
      <c r="U340" s="22">
        <v>1.5</v>
      </c>
      <c r="V340" s="22">
        <f t="shared" si="184"/>
        <v>1.5</v>
      </c>
      <c r="W340" s="119">
        <f t="shared" si="185"/>
        <v>3.7094999999999998</v>
      </c>
      <c r="X340" s="162" t="s">
        <v>62</v>
      </c>
      <c r="Y340" s="22">
        <v>2</v>
      </c>
      <c r="Z340" s="119">
        <f t="shared" si="186"/>
        <v>4.9459999999999997</v>
      </c>
      <c r="AA340" s="160">
        <v>24.6</v>
      </c>
      <c r="AB340" s="164">
        <f t="shared" si="177"/>
        <v>60.835800000000006</v>
      </c>
      <c r="AC340" s="29">
        <v>14.15</v>
      </c>
      <c r="AD340" s="147">
        <f t="shared" si="187"/>
        <v>34.992950000000008</v>
      </c>
      <c r="AE340" s="29">
        <v>0.28499999999999998</v>
      </c>
      <c r="AF340" s="119">
        <f t="shared" si="188"/>
        <v>0.7048049999999999</v>
      </c>
      <c r="AG340" s="31">
        <v>0.98699999999999999</v>
      </c>
      <c r="AH340" s="119">
        <f t="shared" si="189"/>
        <v>2.4408510000000003</v>
      </c>
      <c r="AI340" s="294">
        <f t="shared" si="190"/>
        <v>25.872</v>
      </c>
      <c r="AJ340" s="22">
        <f t="shared" si="191"/>
        <v>63.981456000000001</v>
      </c>
      <c r="AK340" s="16"/>
      <c r="AL340" s="22">
        <v>1.6</v>
      </c>
      <c r="AM340" s="22">
        <f t="shared" si="192"/>
        <v>3.9568000000000003</v>
      </c>
      <c r="AN340" s="20"/>
      <c r="AO340" s="22">
        <v>0.95</v>
      </c>
      <c r="AP340" s="22">
        <f t="shared" si="193"/>
        <v>2.3493499999999998</v>
      </c>
      <c r="AQ340" s="33"/>
      <c r="AR340" s="22">
        <v>7.0000000000000001E-3</v>
      </c>
      <c r="AS340" s="22">
        <f t="shared" si="194"/>
        <v>1.7311E-2</v>
      </c>
      <c r="AT340" s="21" t="s">
        <v>62</v>
      </c>
      <c r="AU340" s="264">
        <v>0.01</v>
      </c>
      <c r="AV340" s="260">
        <f t="shared" si="195"/>
        <v>2.4730000000000002E-2</v>
      </c>
      <c r="AW340" s="21"/>
      <c r="AX340" s="267">
        <v>3.2000000000000001E-2</v>
      </c>
      <c r="AY340" s="263">
        <f t="shared" si="196"/>
        <v>7.9135999999999998E-2</v>
      </c>
      <c r="AZ340" s="20"/>
      <c r="BA340" s="317">
        <v>2.6</v>
      </c>
      <c r="BB340" s="263">
        <f t="shared" si="197"/>
        <v>6.4298000000000002</v>
      </c>
      <c r="BC340" s="20"/>
      <c r="BD340" s="37">
        <v>0.13</v>
      </c>
      <c r="BE340" s="119">
        <f t="shared" si="198"/>
        <v>0.32149</v>
      </c>
      <c r="BF340" s="20"/>
      <c r="BG340" s="32">
        <v>0.02</v>
      </c>
      <c r="BH340" s="43">
        <f t="shared" si="199"/>
        <v>4.9460000000000004E-2</v>
      </c>
      <c r="BI340" s="21" t="s">
        <v>62</v>
      </c>
      <c r="BJ340" s="34">
        <v>0.01</v>
      </c>
      <c r="BK340" s="119">
        <f t="shared" si="200"/>
        <v>2.4730000000000002E-2</v>
      </c>
      <c r="BL340" s="20"/>
      <c r="BM340" s="36">
        <v>0.57999999999999996</v>
      </c>
      <c r="BN340" s="119">
        <f t="shared" si="201"/>
        <v>1.4343399999999999</v>
      </c>
      <c r="BO340" s="18" t="s">
        <v>141</v>
      </c>
      <c r="BP340" s="183" t="s">
        <v>118</v>
      </c>
      <c r="BQ340" s="184"/>
      <c r="BR340" s="6"/>
    </row>
    <row r="341" spans="1:71" ht="15" customHeight="1" x14ac:dyDescent="0.25">
      <c r="A341" s="194">
        <f t="shared" si="175"/>
        <v>43063</v>
      </c>
      <c r="B341" s="182">
        <v>2800</v>
      </c>
      <c r="C341" s="44">
        <v>21.48</v>
      </c>
      <c r="D341" s="59">
        <v>7.65</v>
      </c>
      <c r="E341" s="14">
        <v>1</v>
      </c>
      <c r="F341" s="15">
        <v>507</v>
      </c>
      <c r="G341" s="22">
        <f t="shared" si="178"/>
        <v>507</v>
      </c>
      <c r="H341" s="119">
        <f t="shared" si="179"/>
        <v>1419.6</v>
      </c>
      <c r="I341" s="14">
        <v>1</v>
      </c>
      <c r="J341" s="15">
        <v>392</v>
      </c>
      <c r="K341" s="15">
        <f t="shared" si="180"/>
        <v>392</v>
      </c>
      <c r="L341" s="125">
        <f t="shared" si="181"/>
        <v>1097.5999999999999</v>
      </c>
      <c r="M341" s="16">
        <v>140</v>
      </c>
      <c r="N341" s="119">
        <f t="shared" si="182"/>
        <v>392</v>
      </c>
      <c r="O341" s="29">
        <v>85.3</v>
      </c>
      <c r="P341" s="22">
        <v>94.4</v>
      </c>
      <c r="Q341" s="15">
        <v>93</v>
      </c>
      <c r="R341" s="15">
        <f t="shared" si="183"/>
        <v>97.849462365591492</v>
      </c>
      <c r="S341" s="119">
        <f t="shared" si="176"/>
        <v>273.97849462365616</v>
      </c>
      <c r="T341" s="14">
        <v>1</v>
      </c>
      <c r="U341" s="22">
        <v>0.98</v>
      </c>
      <c r="V341" s="22">
        <f t="shared" si="184"/>
        <v>0.98</v>
      </c>
      <c r="W341" s="119">
        <f t="shared" si="185"/>
        <v>2.7440000000000002</v>
      </c>
      <c r="X341" s="162" t="s">
        <v>62</v>
      </c>
      <c r="Y341" s="22">
        <v>2</v>
      </c>
      <c r="Z341" s="119">
        <f t="shared" si="186"/>
        <v>5.6</v>
      </c>
      <c r="AA341" s="160">
        <v>15.8</v>
      </c>
      <c r="AB341" s="164">
        <f t="shared" si="177"/>
        <v>44.24</v>
      </c>
      <c r="AC341" s="29">
        <v>7.74</v>
      </c>
      <c r="AD341" s="147">
        <f t="shared" si="187"/>
        <v>21.672000000000001</v>
      </c>
      <c r="AE341" s="29">
        <v>0.1</v>
      </c>
      <c r="AF341" s="119">
        <f t="shared" si="188"/>
        <v>0.28000000000000003</v>
      </c>
      <c r="AG341" s="31">
        <v>0.2</v>
      </c>
      <c r="AH341" s="119">
        <f t="shared" si="189"/>
        <v>0.56000000000000005</v>
      </c>
      <c r="AI341" s="294">
        <f t="shared" si="190"/>
        <v>16.100000000000001</v>
      </c>
      <c r="AJ341" s="22">
        <f t="shared" si="191"/>
        <v>45.080000000000005</v>
      </c>
      <c r="AK341" s="16"/>
      <c r="AL341" s="22">
        <v>0.87</v>
      </c>
      <c r="AM341" s="22">
        <f t="shared" si="192"/>
        <v>2.4359999999999999</v>
      </c>
      <c r="AN341" s="20"/>
      <c r="AO341" s="22">
        <v>0.71</v>
      </c>
      <c r="AP341" s="22">
        <f t="shared" si="193"/>
        <v>1.988</v>
      </c>
      <c r="AQ341" s="33" t="s">
        <v>62</v>
      </c>
      <c r="AR341" s="22">
        <v>5.0000000000000001E-3</v>
      </c>
      <c r="AS341" s="22">
        <f t="shared" si="194"/>
        <v>1.4E-2</v>
      </c>
      <c r="AT341" s="21" t="s">
        <v>62</v>
      </c>
      <c r="AU341" s="264">
        <v>0.01</v>
      </c>
      <c r="AV341" s="259">
        <f t="shared" si="195"/>
        <v>2.8000000000000001E-2</v>
      </c>
      <c r="AW341" s="21"/>
      <c r="AX341" s="267">
        <v>1.9E-2</v>
      </c>
      <c r="AY341" s="262">
        <f t="shared" si="196"/>
        <v>5.3199999999999997E-2</v>
      </c>
      <c r="AZ341" s="20"/>
      <c r="BA341" s="317">
        <v>0.75</v>
      </c>
      <c r="BB341" s="262">
        <f t="shared" si="197"/>
        <v>2.1</v>
      </c>
      <c r="BC341" s="20"/>
      <c r="BD341" s="36">
        <v>0.08</v>
      </c>
      <c r="BE341" s="119">
        <f t="shared" si="198"/>
        <v>0.224</v>
      </c>
      <c r="BF341" s="20" t="s">
        <v>62</v>
      </c>
      <c r="BG341" s="32">
        <v>0.01</v>
      </c>
      <c r="BH341" s="43">
        <f t="shared" si="199"/>
        <v>2.8000000000000001E-2</v>
      </c>
      <c r="BI341" s="21" t="s">
        <v>62</v>
      </c>
      <c r="BJ341" s="34">
        <v>0.01</v>
      </c>
      <c r="BK341" s="119">
        <f t="shared" si="200"/>
        <v>2.8000000000000001E-2</v>
      </c>
      <c r="BL341" s="20"/>
      <c r="BM341" s="36">
        <v>0.41</v>
      </c>
      <c r="BN341" s="119">
        <f t="shared" si="201"/>
        <v>1.1479999999999999</v>
      </c>
      <c r="BO341" s="18" t="s">
        <v>141</v>
      </c>
      <c r="BP341" s="183" t="s">
        <v>118</v>
      </c>
      <c r="BQ341" s="184"/>
      <c r="BR341" s="6"/>
    </row>
    <row r="342" spans="1:71" ht="15" customHeight="1" x14ac:dyDescent="0.25">
      <c r="A342" s="194">
        <f t="shared" si="175"/>
        <v>43064</v>
      </c>
      <c r="B342" s="182">
        <v>2123</v>
      </c>
      <c r="C342" s="44">
        <v>20.62</v>
      </c>
      <c r="D342" s="59">
        <v>8.17</v>
      </c>
      <c r="E342" s="14">
        <v>1</v>
      </c>
      <c r="F342" s="15">
        <v>503</v>
      </c>
      <c r="G342" s="22">
        <f t="shared" si="178"/>
        <v>503</v>
      </c>
      <c r="H342" s="119">
        <f t="shared" si="179"/>
        <v>1067.8689999999999</v>
      </c>
      <c r="I342" s="14">
        <v>1</v>
      </c>
      <c r="J342" s="15">
        <v>401</v>
      </c>
      <c r="K342" s="15">
        <f t="shared" si="180"/>
        <v>401</v>
      </c>
      <c r="L342" s="125">
        <f t="shared" si="181"/>
        <v>851.32299999999998</v>
      </c>
      <c r="M342" s="16">
        <v>144</v>
      </c>
      <c r="N342" s="119">
        <f t="shared" si="182"/>
        <v>305.71199999999999</v>
      </c>
      <c r="O342" s="29">
        <v>90.9</v>
      </c>
      <c r="P342" s="22">
        <v>100.5</v>
      </c>
      <c r="Q342" s="15">
        <v>99</v>
      </c>
      <c r="R342" s="15">
        <f t="shared" si="183"/>
        <v>96.969696969696912</v>
      </c>
      <c r="S342" s="119">
        <f t="shared" si="176"/>
        <v>205.86666666666653</v>
      </c>
      <c r="T342" s="14">
        <v>1</v>
      </c>
      <c r="U342" s="22">
        <v>0.94</v>
      </c>
      <c r="V342" s="22">
        <f t="shared" si="184"/>
        <v>0.94</v>
      </c>
      <c r="W342" s="119">
        <f t="shared" si="185"/>
        <v>1.9956199999999999</v>
      </c>
      <c r="X342" s="162" t="s">
        <v>62</v>
      </c>
      <c r="Y342" s="22">
        <v>2</v>
      </c>
      <c r="Z342" s="119">
        <f t="shared" si="186"/>
        <v>4.2460000000000004</v>
      </c>
      <c r="AA342" s="160">
        <v>12</v>
      </c>
      <c r="AB342" s="164">
        <f t="shared" si="177"/>
        <v>25.475999999999999</v>
      </c>
      <c r="AC342" s="29">
        <v>3.68</v>
      </c>
      <c r="AD342" s="147">
        <f t="shared" si="187"/>
        <v>7.81264</v>
      </c>
      <c r="AE342" s="29">
        <v>0.1</v>
      </c>
      <c r="AF342" s="119">
        <f t="shared" si="188"/>
        <v>0.21230000000000002</v>
      </c>
      <c r="AG342" s="31">
        <v>0.2</v>
      </c>
      <c r="AH342" s="119">
        <f t="shared" si="189"/>
        <v>0.42460000000000003</v>
      </c>
      <c r="AI342" s="294">
        <f t="shared" si="190"/>
        <v>12.299999999999999</v>
      </c>
      <c r="AJ342" s="22">
        <f t="shared" si="191"/>
        <v>26.112899999999996</v>
      </c>
      <c r="AK342" s="16"/>
      <c r="AL342" s="22">
        <v>0.95</v>
      </c>
      <c r="AM342" s="22">
        <f t="shared" si="192"/>
        <v>2.0168499999999998</v>
      </c>
      <c r="AN342" s="20"/>
      <c r="AO342" s="22">
        <v>0.98</v>
      </c>
      <c r="AP342" s="22">
        <f t="shared" si="193"/>
        <v>2.0805400000000001</v>
      </c>
      <c r="AQ342" s="33" t="s">
        <v>62</v>
      </c>
      <c r="AR342" s="22">
        <v>5.0000000000000001E-3</v>
      </c>
      <c r="AS342" s="22">
        <f t="shared" si="194"/>
        <v>1.0614999999999999E-2</v>
      </c>
      <c r="AT342" s="21" t="s">
        <v>62</v>
      </c>
      <c r="AU342" s="264">
        <v>0.01</v>
      </c>
      <c r="AV342" s="260">
        <f t="shared" si="195"/>
        <v>2.1229999999999999E-2</v>
      </c>
      <c r="AW342" s="21"/>
      <c r="AX342" s="267">
        <v>1.9E-2</v>
      </c>
      <c r="AY342" s="263">
        <f t="shared" si="196"/>
        <v>4.0336999999999998E-2</v>
      </c>
      <c r="AZ342" s="20"/>
      <c r="BA342" s="317">
        <v>0.89</v>
      </c>
      <c r="BB342" s="263">
        <f t="shared" si="197"/>
        <v>1.88947</v>
      </c>
      <c r="BC342" s="20"/>
      <c r="BD342" s="37">
        <v>0.09</v>
      </c>
      <c r="BE342" s="119">
        <f t="shared" si="198"/>
        <v>0.19106999999999999</v>
      </c>
      <c r="BF342" s="20" t="s">
        <v>62</v>
      </c>
      <c r="BG342" s="32">
        <v>0.01</v>
      </c>
      <c r="BH342" s="43">
        <f t="shared" si="199"/>
        <v>2.1229999999999999E-2</v>
      </c>
      <c r="BI342" s="21" t="s">
        <v>62</v>
      </c>
      <c r="BJ342" s="34">
        <v>0.01</v>
      </c>
      <c r="BK342" s="119">
        <f t="shared" si="200"/>
        <v>2.1229999999999999E-2</v>
      </c>
      <c r="BL342" s="20"/>
      <c r="BM342" s="36">
        <v>0.39</v>
      </c>
      <c r="BN342" s="119">
        <f t="shared" si="201"/>
        <v>0.82796999999999998</v>
      </c>
      <c r="BO342" s="18" t="s">
        <v>141</v>
      </c>
      <c r="BP342" s="183" t="s">
        <v>118</v>
      </c>
      <c r="BQ342" s="184"/>
      <c r="BR342" s="6"/>
    </row>
    <row r="343" spans="1:71" ht="15" customHeight="1" x14ac:dyDescent="0.25">
      <c r="A343" s="194">
        <f t="shared" si="175"/>
        <v>43065</v>
      </c>
      <c r="B343" s="182">
        <v>1269</v>
      </c>
      <c r="C343" s="44">
        <v>18.97</v>
      </c>
      <c r="D343" s="59">
        <v>7.91</v>
      </c>
      <c r="E343" s="14">
        <v>1</v>
      </c>
      <c r="F343" s="15">
        <v>412</v>
      </c>
      <c r="G343" s="22">
        <f t="shared" si="178"/>
        <v>412</v>
      </c>
      <c r="H343" s="119">
        <f t="shared" si="179"/>
        <v>522.82799999999997</v>
      </c>
      <c r="I343" s="14">
        <v>1</v>
      </c>
      <c r="J343" s="15">
        <v>358</v>
      </c>
      <c r="K343" s="15">
        <f t="shared" si="180"/>
        <v>358</v>
      </c>
      <c r="L343" s="125">
        <f t="shared" si="181"/>
        <v>454.30200000000002</v>
      </c>
      <c r="M343" s="16">
        <v>140</v>
      </c>
      <c r="N343" s="119">
        <f t="shared" si="182"/>
        <v>177.66</v>
      </c>
      <c r="O343" s="29">
        <v>87.3</v>
      </c>
      <c r="P343" s="22">
        <v>93.5</v>
      </c>
      <c r="Q343" s="15">
        <v>98</v>
      </c>
      <c r="R343" s="15">
        <f t="shared" si="183"/>
        <v>63.265306122449005</v>
      </c>
      <c r="S343" s="119">
        <f t="shared" si="176"/>
        <v>80.283673469387779</v>
      </c>
      <c r="T343" s="14">
        <v>1</v>
      </c>
      <c r="U343" s="22">
        <v>0.67</v>
      </c>
      <c r="V343" s="22">
        <f t="shared" si="184"/>
        <v>0.67</v>
      </c>
      <c r="W343" s="119">
        <f t="shared" si="185"/>
        <v>0.85023000000000004</v>
      </c>
      <c r="X343" s="162" t="s">
        <v>62</v>
      </c>
      <c r="Y343" s="22">
        <v>2</v>
      </c>
      <c r="Z343" s="119">
        <f t="shared" si="186"/>
        <v>2.5379999999999998</v>
      </c>
      <c r="AA343" s="160">
        <v>6.7</v>
      </c>
      <c r="AB343" s="164">
        <f t="shared" si="177"/>
        <v>8.5023000000000017</v>
      </c>
      <c r="AC343" s="29">
        <v>1.1299999999999999</v>
      </c>
      <c r="AD343" s="147">
        <f t="shared" si="187"/>
        <v>1.4339699999999997</v>
      </c>
      <c r="AE343" s="29">
        <v>0.157</v>
      </c>
      <c r="AF343" s="119">
        <f t="shared" si="188"/>
        <v>0.19923299999999999</v>
      </c>
      <c r="AG343" s="31">
        <v>0.82299999999999995</v>
      </c>
      <c r="AH343" s="119">
        <f t="shared" si="189"/>
        <v>1.044387</v>
      </c>
      <c r="AI343" s="294">
        <f t="shared" si="190"/>
        <v>7.68</v>
      </c>
      <c r="AJ343" s="22">
        <f t="shared" si="191"/>
        <v>9.7459199999999999</v>
      </c>
      <c r="AK343" s="16"/>
      <c r="AL343" s="22">
        <v>0.38</v>
      </c>
      <c r="AM343" s="22">
        <f t="shared" si="192"/>
        <v>0.48222000000000004</v>
      </c>
      <c r="AN343" s="20"/>
      <c r="AO343" s="22">
        <v>0.42</v>
      </c>
      <c r="AP343" s="22">
        <f t="shared" si="193"/>
        <v>0.53298000000000001</v>
      </c>
      <c r="AQ343" s="33" t="s">
        <v>62</v>
      </c>
      <c r="AR343" s="22">
        <v>5.0000000000000001E-3</v>
      </c>
      <c r="AS343" s="22">
        <f t="shared" si="194"/>
        <v>6.3449999999999999E-3</v>
      </c>
      <c r="AT343" s="21" t="s">
        <v>62</v>
      </c>
      <c r="AU343" s="264">
        <v>0.01</v>
      </c>
      <c r="AV343" s="259">
        <f t="shared" si="195"/>
        <v>1.269E-2</v>
      </c>
      <c r="AW343" s="21"/>
      <c r="AX343" s="267">
        <v>1.4999999999999999E-2</v>
      </c>
      <c r="AY343" s="262">
        <f t="shared" si="196"/>
        <v>1.9035E-2</v>
      </c>
      <c r="AZ343" s="20"/>
      <c r="BA343" s="317">
        <v>0.57999999999999996</v>
      </c>
      <c r="BB343" s="262">
        <f t="shared" si="197"/>
        <v>0.73602000000000001</v>
      </c>
      <c r="BC343" s="20"/>
      <c r="BD343" s="36">
        <v>0.05</v>
      </c>
      <c r="BE343" s="119">
        <f t="shared" si="198"/>
        <v>6.3450000000000006E-2</v>
      </c>
      <c r="BF343" s="20" t="s">
        <v>62</v>
      </c>
      <c r="BG343" s="32">
        <v>0.01</v>
      </c>
      <c r="BH343" s="43">
        <f t="shared" si="199"/>
        <v>1.269E-2</v>
      </c>
      <c r="BI343" s="21" t="s">
        <v>62</v>
      </c>
      <c r="BJ343" s="34">
        <v>0.01</v>
      </c>
      <c r="BK343" s="119">
        <f t="shared" si="200"/>
        <v>1.269E-2</v>
      </c>
      <c r="BL343" s="20"/>
      <c r="BM343" s="36">
        <v>0.32</v>
      </c>
      <c r="BN343" s="119">
        <f t="shared" si="201"/>
        <v>0.40608</v>
      </c>
      <c r="BO343" s="18" t="s">
        <v>141</v>
      </c>
      <c r="BP343" s="183" t="s">
        <v>118</v>
      </c>
      <c r="BQ343" s="184"/>
      <c r="BR343" s="6"/>
    </row>
    <row r="344" spans="1:71" ht="15" customHeight="1" x14ac:dyDescent="0.25">
      <c r="A344" s="194">
        <f t="shared" si="175"/>
        <v>43066</v>
      </c>
      <c r="B344" s="182">
        <v>2307</v>
      </c>
      <c r="C344" s="44">
        <v>19.45</v>
      </c>
      <c r="D344" s="59">
        <v>8</v>
      </c>
      <c r="E344" s="14">
        <v>1</v>
      </c>
      <c r="F344" s="15">
        <v>870</v>
      </c>
      <c r="G344" s="22">
        <f t="shared" si="178"/>
        <v>870</v>
      </c>
      <c r="H344" s="119">
        <f t="shared" si="179"/>
        <v>2007.09</v>
      </c>
      <c r="I344" s="14">
        <v>1</v>
      </c>
      <c r="J344" s="15">
        <v>804</v>
      </c>
      <c r="K344" s="15">
        <f t="shared" si="180"/>
        <v>804</v>
      </c>
      <c r="L344" s="125">
        <f t="shared" si="181"/>
        <v>1854.828</v>
      </c>
      <c r="M344" s="16">
        <v>211</v>
      </c>
      <c r="N344" s="119">
        <f t="shared" si="182"/>
        <v>486.77699999999999</v>
      </c>
      <c r="O344" s="29">
        <v>89.5</v>
      </c>
      <c r="P344" s="22">
        <v>102.2</v>
      </c>
      <c r="Q344" s="15">
        <v>74</v>
      </c>
      <c r="R344" s="15">
        <f t="shared" si="183"/>
        <v>171.62162162162167</v>
      </c>
      <c r="S344" s="119">
        <f t="shared" si="176"/>
        <v>395.93108108108117</v>
      </c>
      <c r="T344" s="14">
        <v>1</v>
      </c>
      <c r="U344" s="22">
        <v>2.7</v>
      </c>
      <c r="V344" s="22">
        <f t="shared" si="184"/>
        <v>2.7</v>
      </c>
      <c r="W344" s="119">
        <f t="shared" si="185"/>
        <v>6.2289000000000003</v>
      </c>
      <c r="X344" s="162" t="s">
        <v>62</v>
      </c>
      <c r="Y344" s="22">
        <v>1</v>
      </c>
      <c r="Z344" s="119">
        <f t="shared" si="186"/>
        <v>2.3069999999999999</v>
      </c>
      <c r="AA344" s="160">
        <v>20.9</v>
      </c>
      <c r="AB344" s="164">
        <f t="shared" si="177"/>
        <v>48.216299999999997</v>
      </c>
      <c r="AC344" s="29">
        <v>10.28</v>
      </c>
      <c r="AD344" s="147">
        <f t="shared" si="187"/>
        <v>23.715959999999999</v>
      </c>
      <c r="AE344" s="29">
        <v>0.46800000000000003</v>
      </c>
      <c r="AF344" s="119">
        <f t="shared" si="188"/>
        <v>1.0796760000000001</v>
      </c>
      <c r="AG344" s="31">
        <v>1.3660000000000001</v>
      </c>
      <c r="AH344" s="119">
        <f t="shared" si="189"/>
        <v>3.1513620000000002</v>
      </c>
      <c r="AI344" s="294">
        <f t="shared" si="190"/>
        <v>22.733999999999998</v>
      </c>
      <c r="AJ344" s="22">
        <f t="shared" si="191"/>
        <v>52.447337999999995</v>
      </c>
      <c r="AK344" s="16"/>
      <c r="AL344" s="22">
        <v>0.92</v>
      </c>
      <c r="AM344" s="22">
        <f t="shared" si="192"/>
        <v>2.1224400000000001</v>
      </c>
      <c r="AN344" s="20"/>
      <c r="AO344" s="22">
        <v>1.1000000000000001</v>
      </c>
      <c r="AP344" s="22">
        <f t="shared" si="193"/>
        <v>2.5377000000000001</v>
      </c>
      <c r="AQ344" s="33"/>
      <c r="AR344" s="22">
        <v>1.0999999999999999E-2</v>
      </c>
      <c r="AS344" s="22">
        <f t="shared" si="194"/>
        <v>2.5377E-2</v>
      </c>
      <c r="AT344" s="21" t="s">
        <v>62</v>
      </c>
      <c r="AU344" s="264">
        <v>0.01</v>
      </c>
      <c r="AV344" s="260">
        <f t="shared" si="195"/>
        <v>2.307E-2</v>
      </c>
      <c r="AW344" s="21"/>
      <c r="AX344" s="267">
        <v>4.9000000000000002E-2</v>
      </c>
      <c r="AY344" s="263">
        <f t="shared" si="196"/>
        <v>0.113043</v>
      </c>
      <c r="AZ344" s="20"/>
      <c r="BA344" s="317">
        <v>4</v>
      </c>
      <c r="BB344" s="263">
        <f t="shared" si="197"/>
        <v>9.2279999999999998</v>
      </c>
      <c r="BC344" s="20"/>
      <c r="BD344" s="37">
        <v>0.14000000000000001</v>
      </c>
      <c r="BE344" s="119">
        <f t="shared" si="198"/>
        <v>0.32298000000000004</v>
      </c>
      <c r="BF344" s="20"/>
      <c r="BG344" s="32">
        <v>0.03</v>
      </c>
      <c r="BH344" s="43">
        <f t="shared" si="199"/>
        <v>6.9209999999999994E-2</v>
      </c>
      <c r="BI344" s="21" t="s">
        <v>62</v>
      </c>
      <c r="BJ344" s="34">
        <v>0.01</v>
      </c>
      <c r="BK344" s="119">
        <f t="shared" si="200"/>
        <v>2.307E-2</v>
      </c>
      <c r="BL344" s="20"/>
      <c r="BM344" s="36">
        <v>0.65</v>
      </c>
      <c r="BN344" s="119">
        <f t="shared" si="201"/>
        <v>1.4995499999999999</v>
      </c>
      <c r="BO344" s="18" t="s">
        <v>141</v>
      </c>
      <c r="BP344" s="183" t="s">
        <v>118</v>
      </c>
      <c r="BQ344" s="184"/>
      <c r="BR344" s="6"/>
    </row>
    <row r="345" spans="1:71" ht="15" customHeight="1" x14ac:dyDescent="0.25">
      <c r="A345" s="194">
        <f t="shared" si="175"/>
        <v>43067</v>
      </c>
      <c r="B345" s="182">
        <v>2675</v>
      </c>
      <c r="C345" s="44">
        <v>20.239999999999998</v>
      </c>
      <c r="D345" s="59">
        <v>7.9</v>
      </c>
      <c r="E345" s="14">
        <v>1</v>
      </c>
      <c r="F345" s="15">
        <v>793</v>
      </c>
      <c r="G345" s="22">
        <f t="shared" si="178"/>
        <v>793</v>
      </c>
      <c r="H345" s="119">
        <f t="shared" si="179"/>
        <v>2121.2750000000001</v>
      </c>
      <c r="I345" s="14">
        <v>1</v>
      </c>
      <c r="J345" s="15">
        <v>750</v>
      </c>
      <c r="K345" s="15">
        <f t="shared" si="180"/>
        <v>750</v>
      </c>
      <c r="L345" s="125">
        <f t="shared" si="181"/>
        <v>2006.25</v>
      </c>
      <c r="M345" s="16">
        <v>198</v>
      </c>
      <c r="N345" s="119">
        <f t="shared" si="182"/>
        <v>529.65</v>
      </c>
      <c r="O345" s="29">
        <v>92.4</v>
      </c>
      <c r="P345" s="22">
        <v>105.4</v>
      </c>
      <c r="Q345" s="15">
        <v>76</v>
      </c>
      <c r="R345" s="15">
        <f t="shared" si="183"/>
        <v>171.05263157894737</v>
      </c>
      <c r="S345" s="119">
        <f t="shared" si="176"/>
        <v>457.56578947368422</v>
      </c>
      <c r="T345" s="14">
        <v>1</v>
      </c>
      <c r="U345" s="22">
        <v>2.2999999999999998</v>
      </c>
      <c r="V345" s="22">
        <f t="shared" si="184"/>
        <v>2.2999999999999998</v>
      </c>
      <c r="W345" s="119">
        <f t="shared" si="185"/>
        <v>6.152499999999999</v>
      </c>
      <c r="X345" s="162" t="s">
        <v>62</v>
      </c>
      <c r="Y345" s="22">
        <v>2</v>
      </c>
      <c r="Z345" s="119">
        <f t="shared" si="186"/>
        <v>5.35</v>
      </c>
      <c r="AA345" s="160">
        <v>20.2</v>
      </c>
      <c r="AB345" s="164">
        <f t="shared" si="177"/>
        <v>54.034999999999997</v>
      </c>
      <c r="AC345" s="29">
        <v>9.73</v>
      </c>
      <c r="AD345" s="147">
        <f t="shared" si="187"/>
        <v>26.027750000000001</v>
      </c>
      <c r="AE345" s="29">
        <v>0.16400000000000001</v>
      </c>
      <c r="AF345" s="119">
        <f t="shared" si="188"/>
        <v>0.43870000000000003</v>
      </c>
      <c r="AG345" s="31">
        <v>1.3680000000000001</v>
      </c>
      <c r="AH345" s="119">
        <f t="shared" si="189"/>
        <v>3.6594000000000002</v>
      </c>
      <c r="AI345" s="294">
        <f t="shared" si="190"/>
        <v>21.731999999999999</v>
      </c>
      <c r="AJ345" s="22">
        <f t="shared" si="191"/>
        <v>58.133099999999999</v>
      </c>
      <c r="AK345" s="16"/>
      <c r="AL345" s="22">
        <v>1.79</v>
      </c>
      <c r="AM345" s="22">
        <f t="shared" si="192"/>
        <v>4.7882499999999997</v>
      </c>
      <c r="AN345" s="20"/>
      <c r="AO345" s="22">
        <v>1</v>
      </c>
      <c r="AP345" s="22">
        <f t="shared" si="193"/>
        <v>2.6749999999999998</v>
      </c>
      <c r="AQ345" s="33"/>
      <c r="AR345" s="22">
        <v>0.01</v>
      </c>
      <c r="AS345" s="22">
        <f t="shared" si="194"/>
        <v>2.6749999999999999E-2</v>
      </c>
      <c r="AT345" s="21" t="s">
        <v>62</v>
      </c>
      <c r="AU345" s="264">
        <v>0.01</v>
      </c>
      <c r="AV345" s="259">
        <f t="shared" si="195"/>
        <v>2.6749999999999999E-2</v>
      </c>
      <c r="AW345" s="21"/>
      <c r="AX345" s="267">
        <v>4.2000000000000003E-2</v>
      </c>
      <c r="AY345" s="262">
        <f t="shared" si="196"/>
        <v>0.11235000000000001</v>
      </c>
      <c r="AZ345" s="20"/>
      <c r="BA345" s="317">
        <v>2.9</v>
      </c>
      <c r="BB345" s="262">
        <f t="shared" si="197"/>
        <v>7.7575000000000003</v>
      </c>
      <c r="BC345" s="20"/>
      <c r="BD345" s="36">
        <v>0.13</v>
      </c>
      <c r="BE345" s="119">
        <f t="shared" si="198"/>
        <v>0.34775</v>
      </c>
      <c r="BF345" s="20"/>
      <c r="BG345" s="32">
        <v>0.02</v>
      </c>
      <c r="BH345" s="43">
        <f t="shared" si="199"/>
        <v>5.3499999999999999E-2</v>
      </c>
      <c r="BI345" s="21" t="s">
        <v>62</v>
      </c>
      <c r="BJ345" s="34">
        <v>0.01</v>
      </c>
      <c r="BK345" s="119">
        <f t="shared" si="200"/>
        <v>2.6749999999999999E-2</v>
      </c>
      <c r="BL345" s="20"/>
      <c r="BM345" s="36">
        <v>0.56000000000000005</v>
      </c>
      <c r="BN345" s="119">
        <f t="shared" si="201"/>
        <v>1.4980000000000002</v>
      </c>
      <c r="BO345" s="13"/>
      <c r="BP345" s="183" t="s">
        <v>118</v>
      </c>
      <c r="BQ345" s="184"/>
      <c r="BR345" s="6" t="s">
        <v>145</v>
      </c>
    </row>
    <row r="346" spans="1:71" ht="15" customHeight="1" x14ac:dyDescent="0.25">
      <c r="A346" s="194">
        <f t="shared" si="175"/>
        <v>43068</v>
      </c>
      <c r="B346" s="182">
        <v>2424</v>
      </c>
      <c r="C346" s="44">
        <v>20.399999999999999</v>
      </c>
      <c r="D346" s="59">
        <v>8.18</v>
      </c>
      <c r="E346" s="14">
        <v>1</v>
      </c>
      <c r="F346" s="15">
        <v>817</v>
      </c>
      <c r="G346" s="22">
        <f t="shared" si="178"/>
        <v>817</v>
      </c>
      <c r="H346" s="119">
        <f t="shared" si="179"/>
        <v>1980.4079999999999</v>
      </c>
      <c r="I346" s="14">
        <v>1</v>
      </c>
      <c r="J346" s="15">
        <v>695</v>
      </c>
      <c r="K346" s="15">
        <f t="shared" si="180"/>
        <v>695</v>
      </c>
      <c r="L346" s="125">
        <f t="shared" si="181"/>
        <v>1684.68</v>
      </c>
      <c r="M346" s="16">
        <v>206</v>
      </c>
      <c r="N346" s="119">
        <f t="shared" si="182"/>
        <v>499.34399999999999</v>
      </c>
      <c r="O346" s="29">
        <v>87.5</v>
      </c>
      <c r="P346" s="22">
        <v>98.2</v>
      </c>
      <c r="Q346" s="15">
        <v>84</v>
      </c>
      <c r="R346" s="15">
        <f t="shared" si="183"/>
        <v>127.38095238095242</v>
      </c>
      <c r="S346" s="119">
        <f t="shared" si="176"/>
        <v>308.77142857142871</v>
      </c>
      <c r="T346" s="14">
        <v>1</v>
      </c>
      <c r="U346" s="294">
        <v>1.8</v>
      </c>
      <c r="V346" s="22">
        <f t="shared" si="184"/>
        <v>1.8</v>
      </c>
      <c r="W346" s="119">
        <f t="shared" si="185"/>
        <v>4.3632</v>
      </c>
      <c r="X346" s="162"/>
      <c r="Y346" s="22">
        <v>1.1000000000000001</v>
      </c>
      <c r="Z346" s="119">
        <f t="shared" si="186"/>
        <v>2.6663999999999999</v>
      </c>
      <c r="AA346" s="160">
        <v>21.9</v>
      </c>
      <c r="AB346" s="164">
        <f t="shared" si="177"/>
        <v>53.085599999999999</v>
      </c>
      <c r="AC346" s="29">
        <v>11.16</v>
      </c>
      <c r="AD346" s="147">
        <f t="shared" si="187"/>
        <v>27.051839999999999</v>
      </c>
      <c r="AE346" s="29">
        <v>0.1</v>
      </c>
      <c r="AF346" s="119">
        <f t="shared" si="188"/>
        <v>0.2424</v>
      </c>
      <c r="AG346" s="31">
        <v>0.2</v>
      </c>
      <c r="AH346" s="119">
        <f t="shared" si="189"/>
        <v>0.48480000000000001</v>
      </c>
      <c r="AI346" s="294">
        <f t="shared" si="190"/>
        <v>22.2</v>
      </c>
      <c r="AJ346" s="22">
        <f t="shared" si="191"/>
        <v>53.812799999999996</v>
      </c>
      <c r="AK346" s="16"/>
      <c r="AL346" s="22">
        <v>1.46</v>
      </c>
      <c r="AM346" s="22">
        <f t="shared" si="192"/>
        <v>3.53904</v>
      </c>
      <c r="AN346" s="20"/>
      <c r="AO346" s="294">
        <v>0.9</v>
      </c>
      <c r="AP346" s="22">
        <f t="shared" si="193"/>
        <v>2.1816</v>
      </c>
      <c r="AQ346" s="33" t="s">
        <v>62</v>
      </c>
      <c r="AR346" s="22">
        <v>5.0000000000000001E-3</v>
      </c>
      <c r="AS346" s="22">
        <f t="shared" si="194"/>
        <v>1.2120000000000001E-2</v>
      </c>
      <c r="AT346" s="21" t="s">
        <v>62</v>
      </c>
      <c r="AU346" s="264">
        <v>0.01</v>
      </c>
      <c r="AV346" s="260">
        <f t="shared" si="195"/>
        <v>2.4240000000000001E-2</v>
      </c>
      <c r="AW346" s="21" t="s">
        <v>62</v>
      </c>
      <c r="AX346" s="267">
        <v>5.0000000000000001E-3</v>
      </c>
      <c r="AY346" s="263">
        <f t="shared" si="196"/>
        <v>1.2120000000000001E-2</v>
      </c>
      <c r="AZ346" s="20"/>
      <c r="BA346" s="317">
        <v>1.9</v>
      </c>
      <c r="BB346" s="263">
        <f t="shared" si="197"/>
        <v>4.605599999999999</v>
      </c>
      <c r="BC346" s="20"/>
      <c r="BD346" s="313">
        <v>0.08</v>
      </c>
      <c r="BE346" s="119">
        <f t="shared" si="198"/>
        <v>0.19392000000000001</v>
      </c>
      <c r="BF346" s="20"/>
      <c r="BG346" s="314">
        <v>0.01</v>
      </c>
      <c r="BH346" s="43">
        <f t="shared" si="199"/>
        <v>2.4240000000000001E-2</v>
      </c>
      <c r="BI346" s="21" t="s">
        <v>62</v>
      </c>
      <c r="BJ346" s="34">
        <v>0.01</v>
      </c>
      <c r="BK346" s="119">
        <f t="shared" si="200"/>
        <v>2.4240000000000001E-2</v>
      </c>
      <c r="BL346" s="20"/>
      <c r="BM346" s="316">
        <v>0.44</v>
      </c>
      <c r="BN346" s="119">
        <f t="shared" si="201"/>
        <v>1.06656</v>
      </c>
      <c r="BO346" s="18"/>
      <c r="BP346" s="183" t="s">
        <v>118</v>
      </c>
      <c r="BQ346" s="184"/>
      <c r="BR346" s="6"/>
    </row>
    <row r="347" spans="1:71" s="349" customFormat="1" ht="15" customHeight="1" x14ac:dyDescent="0.25">
      <c r="A347" s="194">
        <f t="shared" si="175"/>
        <v>43069</v>
      </c>
      <c r="B347" s="358">
        <v>2603</v>
      </c>
      <c r="C347" s="329">
        <v>20.32</v>
      </c>
      <c r="D347" s="330">
        <v>8.26</v>
      </c>
      <c r="E347" s="331">
        <v>1</v>
      </c>
      <c r="F347" s="332">
        <v>846</v>
      </c>
      <c r="G347" s="333">
        <f t="shared" si="178"/>
        <v>846</v>
      </c>
      <c r="H347" s="334">
        <f t="shared" si="179"/>
        <v>2202.1379999999999</v>
      </c>
      <c r="I347" s="331">
        <v>1</v>
      </c>
      <c r="J347" s="332">
        <v>797</v>
      </c>
      <c r="K347" s="332">
        <f t="shared" si="180"/>
        <v>797</v>
      </c>
      <c r="L347" s="335">
        <f t="shared" si="181"/>
        <v>2074.5909999999999</v>
      </c>
      <c r="M347" s="336">
        <v>244</v>
      </c>
      <c r="N347" s="334">
        <f t="shared" si="182"/>
        <v>635.13199999999995</v>
      </c>
      <c r="O347" s="337">
        <v>87</v>
      </c>
      <c r="P347" s="333">
        <v>96.4</v>
      </c>
      <c r="Q347" s="332">
        <v>87</v>
      </c>
      <c r="R347" s="332">
        <f t="shared" si="183"/>
        <v>108.04597701149432</v>
      </c>
      <c r="S347" s="334">
        <f t="shared" si="176"/>
        <v>281.24367816091967</v>
      </c>
      <c r="T347" s="331">
        <v>1</v>
      </c>
      <c r="U347" s="333">
        <v>2</v>
      </c>
      <c r="V347" s="333">
        <f t="shared" si="184"/>
        <v>2</v>
      </c>
      <c r="W347" s="334">
        <f t="shared" si="185"/>
        <v>5.2060000000000004</v>
      </c>
      <c r="X347" s="338" t="s">
        <v>62</v>
      </c>
      <c r="Y347" s="333">
        <v>2</v>
      </c>
      <c r="Z347" s="334">
        <f t="shared" si="186"/>
        <v>5.2060000000000004</v>
      </c>
      <c r="AA347" s="339">
        <v>23.9</v>
      </c>
      <c r="AB347" s="340">
        <f t="shared" si="177"/>
        <v>62.2117</v>
      </c>
      <c r="AC347" s="337">
        <v>11.07</v>
      </c>
      <c r="AD347" s="367">
        <f t="shared" si="187"/>
        <v>28.81521</v>
      </c>
      <c r="AE347" s="337">
        <v>0.221</v>
      </c>
      <c r="AF347" s="334">
        <f t="shared" si="188"/>
        <v>0.57526300000000008</v>
      </c>
      <c r="AG347" s="359">
        <v>1.7150000000000001</v>
      </c>
      <c r="AH347" s="334">
        <f t="shared" si="189"/>
        <v>4.4641450000000003</v>
      </c>
      <c r="AI347" s="333">
        <f t="shared" si="190"/>
        <v>25.835999999999999</v>
      </c>
      <c r="AJ347" s="333">
        <f t="shared" si="191"/>
        <v>67.251107999999988</v>
      </c>
      <c r="AK347" s="336"/>
      <c r="AL347" s="333">
        <v>1.75</v>
      </c>
      <c r="AM347" s="333">
        <f t="shared" si="192"/>
        <v>4.55525</v>
      </c>
      <c r="AN347" s="341"/>
      <c r="AO347" s="333">
        <v>0.96</v>
      </c>
      <c r="AP347" s="333">
        <f t="shared" si="193"/>
        <v>2.4988800000000002</v>
      </c>
      <c r="AQ347" s="342"/>
      <c r="AR347" s="333">
        <v>6.0000000000000001E-3</v>
      </c>
      <c r="AS347" s="333">
        <f t="shared" si="194"/>
        <v>1.5618E-2</v>
      </c>
      <c r="AT347" s="343" t="s">
        <v>62</v>
      </c>
      <c r="AU347" s="344">
        <v>0.01</v>
      </c>
      <c r="AV347" s="373">
        <f t="shared" si="195"/>
        <v>2.6030000000000001E-2</v>
      </c>
      <c r="AW347" s="343"/>
      <c r="AX347" s="368">
        <v>2.8000000000000001E-2</v>
      </c>
      <c r="AY347" s="374">
        <f t="shared" si="196"/>
        <v>7.2884000000000004E-2</v>
      </c>
      <c r="AZ347" s="341"/>
      <c r="BA347" s="353">
        <v>1.2</v>
      </c>
      <c r="BB347" s="374">
        <f t="shared" si="197"/>
        <v>3.1235999999999997</v>
      </c>
      <c r="BC347" s="341"/>
      <c r="BD347" s="372">
        <v>0.06</v>
      </c>
      <c r="BE347" s="334">
        <f t="shared" si="198"/>
        <v>0.15618000000000001</v>
      </c>
      <c r="BF347" s="341" t="s">
        <v>62</v>
      </c>
      <c r="BG347" s="370">
        <v>0.01</v>
      </c>
      <c r="BH347" s="345">
        <f t="shared" si="199"/>
        <v>2.6030000000000001E-2</v>
      </c>
      <c r="BI347" s="343" t="s">
        <v>62</v>
      </c>
      <c r="BJ347" s="371">
        <v>0.01</v>
      </c>
      <c r="BK347" s="334">
        <f t="shared" si="200"/>
        <v>2.6030000000000001E-2</v>
      </c>
      <c r="BL347" s="341"/>
      <c r="BM347" s="372">
        <v>0.48</v>
      </c>
      <c r="BN347" s="334">
        <f t="shared" si="201"/>
        <v>1.2494400000000001</v>
      </c>
      <c r="BO347" s="421"/>
      <c r="BP347" s="384" t="s">
        <v>118</v>
      </c>
      <c r="BQ347" s="346"/>
      <c r="BR347" s="347"/>
      <c r="BS347" s="348"/>
    </row>
    <row r="348" spans="1:71" ht="15" customHeight="1" collapsed="1" x14ac:dyDescent="0.25">
      <c r="A348" s="194">
        <f t="shared" si="175"/>
        <v>43070</v>
      </c>
      <c r="B348" s="182">
        <v>2472</v>
      </c>
      <c r="C348" s="44" t="s">
        <v>177</v>
      </c>
      <c r="D348" s="59" t="s">
        <v>150</v>
      </c>
      <c r="E348" s="14">
        <v>1</v>
      </c>
      <c r="F348" s="15">
        <v>799</v>
      </c>
      <c r="G348" s="22">
        <f t="shared" si="178"/>
        <v>799</v>
      </c>
      <c r="H348" s="119">
        <f t="shared" si="179"/>
        <v>1975.1279999999999</v>
      </c>
      <c r="I348" s="14">
        <v>1</v>
      </c>
      <c r="J348" s="15">
        <v>602</v>
      </c>
      <c r="K348" s="15">
        <f t="shared" si="180"/>
        <v>602</v>
      </c>
      <c r="L348" s="125">
        <f t="shared" si="181"/>
        <v>1488.144</v>
      </c>
      <c r="M348" s="16">
        <v>226</v>
      </c>
      <c r="N348" s="119">
        <f t="shared" si="182"/>
        <v>558.67200000000003</v>
      </c>
      <c r="O348" s="29">
        <v>89.2</v>
      </c>
      <c r="P348" s="22">
        <v>99.3</v>
      </c>
      <c r="Q348" s="15">
        <v>91</v>
      </c>
      <c r="R348" s="15">
        <f t="shared" si="183"/>
        <v>110.98901098901094</v>
      </c>
      <c r="S348" s="119">
        <f t="shared" si="176"/>
        <v>274.36483516483503</v>
      </c>
      <c r="T348" s="14">
        <v>1</v>
      </c>
      <c r="U348" s="22">
        <v>2</v>
      </c>
      <c r="V348" s="22">
        <f t="shared" si="184"/>
        <v>2</v>
      </c>
      <c r="W348" s="119">
        <f t="shared" si="185"/>
        <v>4.944</v>
      </c>
      <c r="X348" s="162" t="s">
        <v>62</v>
      </c>
      <c r="Y348" s="22">
        <v>2</v>
      </c>
      <c r="Z348" s="119">
        <f t="shared" si="186"/>
        <v>4.944</v>
      </c>
      <c r="AA348" s="160">
        <v>22.6</v>
      </c>
      <c r="AB348" s="164">
        <f t="shared" si="177"/>
        <v>55.867200000000004</v>
      </c>
      <c r="AC348" s="29">
        <v>9.83</v>
      </c>
      <c r="AD348" s="147">
        <f t="shared" si="187"/>
        <v>24.299759999999999</v>
      </c>
      <c r="AE348" s="29">
        <v>0.1</v>
      </c>
      <c r="AF348" s="119">
        <f t="shared" si="188"/>
        <v>0.24720000000000003</v>
      </c>
      <c r="AG348" s="31">
        <v>0.2</v>
      </c>
      <c r="AH348" s="119">
        <f t="shared" si="189"/>
        <v>0.49440000000000006</v>
      </c>
      <c r="AI348" s="294">
        <f t="shared" si="190"/>
        <v>22.900000000000002</v>
      </c>
      <c r="AJ348" s="22">
        <f t="shared" si="191"/>
        <v>56.608800000000002</v>
      </c>
      <c r="AK348" s="16"/>
      <c r="AL348" s="22">
        <v>1.51</v>
      </c>
      <c r="AM348" s="22">
        <f t="shared" si="192"/>
        <v>3.7327199999999996</v>
      </c>
      <c r="AN348" s="20"/>
      <c r="AO348" s="22">
        <v>0.69</v>
      </c>
      <c r="AP348" s="22">
        <f t="shared" si="193"/>
        <v>1.7056799999999999</v>
      </c>
      <c r="AQ348" s="33" t="s">
        <v>62</v>
      </c>
      <c r="AR348" s="22">
        <v>5.0000000000000001E-3</v>
      </c>
      <c r="AS348" s="22">
        <f t="shared" si="194"/>
        <v>1.2359999999999999E-2</v>
      </c>
      <c r="AT348" s="21" t="s">
        <v>62</v>
      </c>
      <c r="AU348" s="264">
        <v>0.01</v>
      </c>
      <c r="AV348" s="260">
        <f t="shared" si="195"/>
        <v>2.4719999999999999E-2</v>
      </c>
      <c r="AW348" s="21"/>
      <c r="AX348" s="267">
        <v>2.1999999999999999E-2</v>
      </c>
      <c r="AY348" s="263">
        <f t="shared" si="196"/>
        <v>5.4384000000000002E-2</v>
      </c>
      <c r="AZ348" s="20"/>
      <c r="BA348" s="317">
        <v>0.8</v>
      </c>
      <c r="BB348" s="263">
        <f t="shared" si="197"/>
        <v>1.9776000000000002</v>
      </c>
      <c r="BC348" s="20"/>
      <c r="BD348" s="37">
        <v>0.06</v>
      </c>
      <c r="BE348" s="119">
        <f t="shared" si="198"/>
        <v>0.14831999999999998</v>
      </c>
      <c r="BF348" s="20" t="s">
        <v>62</v>
      </c>
      <c r="BG348" s="32">
        <v>0.01</v>
      </c>
      <c r="BH348" s="43">
        <f t="shared" si="199"/>
        <v>2.4719999999999999E-2</v>
      </c>
      <c r="BI348" s="21" t="s">
        <v>62</v>
      </c>
      <c r="BJ348" s="34">
        <v>0.01</v>
      </c>
      <c r="BK348" s="119">
        <f t="shared" si="200"/>
        <v>2.4719999999999999E-2</v>
      </c>
      <c r="BL348" s="20"/>
      <c r="BM348" s="36">
        <v>0.46</v>
      </c>
      <c r="BN348" s="119">
        <f t="shared" si="201"/>
        <v>1.1371200000000001</v>
      </c>
      <c r="BO348" s="18"/>
      <c r="BP348" s="183" t="s">
        <v>118</v>
      </c>
      <c r="BQ348" s="184"/>
      <c r="BR348" s="6"/>
    </row>
    <row r="349" spans="1:71" ht="15" customHeight="1" x14ac:dyDescent="0.25">
      <c r="A349" s="194">
        <f t="shared" si="175"/>
        <v>43071</v>
      </c>
      <c r="B349" s="182">
        <v>1943</v>
      </c>
      <c r="C349" s="44" t="s">
        <v>178</v>
      </c>
      <c r="D349" s="59" t="s">
        <v>151</v>
      </c>
      <c r="E349" s="14">
        <v>1</v>
      </c>
      <c r="F349" s="15">
        <v>578</v>
      </c>
      <c r="G349" s="22">
        <f t="shared" si="178"/>
        <v>578</v>
      </c>
      <c r="H349" s="119">
        <f t="shared" si="179"/>
        <v>1123.0540000000001</v>
      </c>
      <c r="I349" s="14">
        <v>1</v>
      </c>
      <c r="J349" s="15">
        <v>518</v>
      </c>
      <c r="K349" s="15">
        <f t="shared" si="180"/>
        <v>518</v>
      </c>
      <c r="L349" s="125">
        <f t="shared" si="181"/>
        <v>1006.474</v>
      </c>
      <c r="M349" s="16">
        <v>167</v>
      </c>
      <c r="N349" s="119">
        <f t="shared" si="182"/>
        <v>324.48099999999999</v>
      </c>
      <c r="O349" s="29">
        <v>90</v>
      </c>
      <c r="P349" s="22">
        <v>96.2</v>
      </c>
      <c r="Q349" s="15">
        <v>99</v>
      </c>
      <c r="R349" s="15">
        <f t="shared" si="183"/>
        <v>62.626262626262651</v>
      </c>
      <c r="S349" s="119">
        <f t="shared" si="176"/>
        <v>121.68282828282832</v>
      </c>
      <c r="T349" s="14">
        <v>1</v>
      </c>
      <c r="U349" s="22">
        <v>0.9</v>
      </c>
      <c r="V349" s="22">
        <f t="shared" si="184"/>
        <v>0.9</v>
      </c>
      <c r="W349" s="119">
        <f t="shared" si="185"/>
        <v>1.7487000000000001</v>
      </c>
      <c r="X349" s="162" t="s">
        <v>62</v>
      </c>
      <c r="Y349" s="22">
        <v>2</v>
      </c>
      <c r="Z349" s="119">
        <f t="shared" si="186"/>
        <v>3.8860000000000001</v>
      </c>
      <c r="AA349" s="160">
        <v>12.6</v>
      </c>
      <c r="AB349" s="164">
        <f t="shared" si="177"/>
        <v>24.4818</v>
      </c>
      <c r="AC349" s="29">
        <v>4.21</v>
      </c>
      <c r="AD349" s="147">
        <f t="shared" si="187"/>
        <v>8.1800300000000004</v>
      </c>
      <c r="AE349" s="29">
        <v>0.35799999999999998</v>
      </c>
      <c r="AF349" s="119">
        <f t="shared" si="188"/>
        <v>0.69559399999999993</v>
      </c>
      <c r="AG349" s="31">
        <v>6.4000000000000001E-2</v>
      </c>
      <c r="AH349" s="119">
        <f t="shared" si="189"/>
        <v>0.124352</v>
      </c>
      <c r="AI349" s="294">
        <f t="shared" si="190"/>
        <v>13.022</v>
      </c>
      <c r="AJ349" s="22">
        <f t="shared" si="191"/>
        <v>25.301745999999998</v>
      </c>
      <c r="AK349" s="16"/>
      <c r="AL349" s="22">
        <v>1.8</v>
      </c>
      <c r="AM349" s="22">
        <f t="shared" si="192"/>
        <v>3.4974000000000003</v>
      </c>
      <c r="AN349" s="20"/>
      <c r="AO349" s="22">
        <v>0.62</v>
      </c>
      <c r="AP349" s="22">
        <f t="shared" si="193"/>
        <v>1.2046600000000001</v>
      </c>
      <c r="AQ349" s="33" t="s">
        <v>62</v>
      </c>
      <c r="AR349" s="22">
        <v>5.0000000000000001E-3</v>
      </c>
      <c r="AS349" s="22">
        <f t="shared" si="194"/>
        <v>9.7149999999999997E-3</v>
      </c>
      <c r="AT349" s="21" t="s">
        <v>62</v>
      </c>
      <c r="AU349" s="264">
        <v>9.0322580645161403E-3</v>
      </c>
      <c r="AV349" s="259">
        <f t="shared" si="195"/>
        <v>1.754967741935486E-2</v>
      </c>
      <c r="AW349" s="21"/>
      <c r="AX349" s="267">
        <v>1.4E-2</v>
      </c>
      <c r="AY349" s="262">
        <f t="shared" si="196"/>
        <v>2.7202E-2</v>
      </c>
      <c r="AZ349" s="20"/>
      <c r="BA349" s="317">
        <v>0.61</v>
      </c>
      <c r="BB349" s="262">
        <f t="shared" si="197"/>
        <v>1.18523</v>
      </c>
      <c r="BC349" s="20"/>
      <c r="BD349" s="36">
        <v>0.05</v>
      </c>
      <c r="BE349" s="119">
        <f t="shared" si="198"/>
        <v>9.715E-2</v>
      </c>
      <c r="BF349" s="20" t="s">
        <v>62</v>
      </c>
      <c r="BG349" s="32">
        <v>0.01</v>
      </c>
      <c r="BH349" s="43">
        <f t="shared" si="199"/>
        <v>1.9429999999999999E-2</v>
      </c>
      <c r="BI349" s="21" t="s">
        <v>62</v>
      </c>
      <c r="BJ349" s="34">
        <v>0.01</v>
      </c>
      <c r="BK349" s="119">
        <f t="shared" si="200"/>
        <v>1.9429999999999999E-2</v>
      </c>
      <c r="BL349" s="20"/>
      <c r="BM349" s="36">
        <v>0.35</v>
      </c>
      <c r="BN349" s="119">
        <f t="shared" si="201"/>
        <v>0.68004999999999993</v>
      </c>
      <c r="BO349" s="13"/>
      <c r="BP349" s="183" t="s">
        <v>118</v>
      </c>
      <c r="BQ349" s="184"/>
      <c r="BR349" s="6"/>
    </row>
    <row r="350" spans="1:71" ht="15" customHeight="1" x14ac:dyDescent="0.25">
      <c r="A350" s="194">
        <f t="shared" si="175"/>
        <v>43072</v>
      </c>
      <c r="B350" s="182">
        <v>1430</v>
      </c>
      <c r="C350" s="44" t="s">
        <v>179</v>
      </c>
      <c r="D350" s="59" t="s">
        <v>152</v>
      </c>
      <c r="E350" s="14">
        <v>1</v>
      </c>
      <c r="F350" s="15">
        <v>224</v>
      </c>
      <c r="G350" s="22">
        <f t="shared" si="178"/>
        <v>224</v>
      </c>
      <c r="H350" s="119">
        <f t="shared" si="179"/>
        <v>320.32</v>
      </c>
      <c r="I350" s="14">
        <v>1</v>
      </c>
      <c r="J350" s="15">
        <v>180</v>
      </c>
      <c r="K350" s="15">
        <f t="shared" si="180"/>
        <v>180</v>
      </c>
      <c r="L350" s="125">
        <f t="shared" si="181"/>
        <v>257.39999999999998</v>
      </c>
      <c r="M350" s="16">
        <v>70</v>
      </c>
      <c r="N350" s="119">
        <f t="shared" si="182"/>
        <v>100.1</v>
      </c>
      <c r="O350" s="29">
        <v>90.5</v>
      </c>
      <c r="P350" s="22">
        <v>96</v>
      </c>
      <c r="Q350" s="15">
        <v>100</v>
      </c>
      <c r="R350" s="15">
        <f t="shared" si="183"/>
        <v>55</v>
      </c>
      <c r="S350" s="119">
        <f t="shared" si="176"/>
        <v>78.650000000000006</v>
      </c>
      <c r="T350" s="14">
        <v>1</v>
      </c>
      <c r="U350" s="22">
        <v>0.76</v>
      </c>
      <c r="V350" s="22">
        <f t="shared" si="184"/>
        <v>0.76</v>
      </c>
      <c r="W350" s="119">
        <f t="shared" si="185"/>
        <v>1.0868</v>
      </c>
      <c r="X350" s="162"/>
      <c r="Y350" s="22">
        <v>0.3</v>
      </c>
      <c r="Z350" s="119">
        <f t="shared" si="186"/>
        <v>0.42899999999999999</v>
      </c>
      <c r="AA350" s="160">
        <v>6.5</v>
      </c>
      <c r="AB350" s="164">
        <f t="shared" si="177"/>
        <v>9.2949999999999999</v>
      </c>
      <c r="AC350" s="29">
        <v>2.36</v>
      </c>
      <c r="AD350" s="147">
        <f t="shared" si="187"/>
        <v>3.3747999999999996</v>
      </c>
      <c r="AE350" s="29">
        <v>0.26800000000000002</v>
      </c>
      <c r="AF350" s="119">
        <f t="shared" si="188"/>
        <v>0.38324000000000003</v>
      </c>
      <c r="AG350" s="31">
        <v>3.0750000000000002</v>
      </c>
      <c r="AH350" s="119">
        <f t="shared" si="189"/>
        <v>4.3972499999999997</v>
      </c>
      <c r="AI350" s="294">
        <f t="shared" si="190"/>
        <v>9.843</v>
      </c>
      <c r="AJ350" s="22">
        <f t="shared" si="191"/>
        <v>14.07549</v>
      </c>
      <c r="AK350" s="16"/>
      <c r="AL350" s="22">
        <v>0.43</v>
      </c>
      <c r="AM350" s="22">
        <f t="shared" si="192"/>
        <v>0.6149</v>
      </c>
      <c r="AN350" s="20"/>
      <c r="AO350" s="22">
        <v>0.21</v>
      </c>
      <c r="AP350" s="22">
        <f t="shared" si="193"/>
        <v>0.30030000000000001</v>
      </c>
      <c r="AQ350" s="33" t="s">
        <v>62</v>
      </c>
      <c r="AR350" s="22">
        <v>5.0000000000000001E-3</v>
      </c>
      <c r="AS350" s="22">
        <f t="shared" si="194"/>
        <v>7.1500000000000001E-3</v>
      </c>
      <c r="AT350" s="21" t="s">
        <v>62</v>
      </c>
      <c r="AU350" s="264">
        <v>8.9112903225806606E-3</v>
      </c>
      <c r="AV350" s="260">
        <f t="shared" si="195"/>
        <v>1.2743145161290345E-2</v>
      </c>
      <c r="AW350" s="21"/>
      <c r="AX350" s="267">
        <v>1.4999999999999999E-2</v>
      </c>
      <c r="AY350" s="263">
        <f t="shared" si="196"/>
        <v>2.145E-2</v>
      </c>
      <c r="AZ350" s="20"/>
      <c r="BA350" s="317">
        <v>0.41</v>
      </c>
      <c r="BB350" s="263">
        <f t="shared" si="197"/>
        <v>0.58629999999999993</v>
      </c>
      <c r="BC350" s="20"/>
      <c r="BD350" s="37">
        <v>0.02</v>
      </c>
      <c r="BE350" s="119">
        <f t="shared" si="198"/>
        <v>2.86E-2</v>
      </c>
      <c r="BF350" s="20" t="s">
        <v>62</v>
      </c>
      <c r="BG350" s="32">
        <v>0.01</v>
      </c>
      <c r="BH350" s="43">
        <f t="shared" si="199"/>
        <v>1.43E-2</v>
      </c>
      <c r="BI350" s="21" t="s">
        <v>62</v>
      </c>
      <c r="BJ350" s="34">
        <v>0.01</v>
      </c>
      <c r="BK350" s="119">
        <f t="shared" si="200"/>
        <v>1.43E-2</v>
      </c>
      <c r="BL350" s="20"/>
      <c r="BM350" s="36">
        <v>0.45</v>
      </c>
      <c r="BN350" s="119">
        <f t="shared" si="201"/>
        <v>0.64349999999999996</v>
      </c>
      <c r="BO350" s="18"/>
      <c r="BP350" s="183" t="s">
        <v>118</v>
      </c>
      <c r="BQ350" s="184"/>
      <c r="BR350" s="6"/>
    </row>
    <row r="351" spans="1:71" ht="15" customHeight="1" x14ac:dyDescent="0.25">
      <c r="A351" s="194">
        <f t="shared" si="175"/>
        <v>43073</v>
      </c>
      <c r="B351" s="182">
        <v>2522</v>
      </c>
      <c r="C351" s="44" t="s">
        <v>180</v>
      </c>
      <c r="D351" s="59" t="s">
        <v>153</v>
      </c>
      <c r="E351" s="14">
        <v>1</v>
      </c>
      <c r="F351" s="15">
        <v>889</v>
      </c>
      <c r="G351" s="22">
        <f t="shared" si="178"/>
        <v>889</v>
      </c>
      <c r="H351" s="119">
        <f t="shared" si="179"/>
        <v>2242.058</v>
      </c>
      <c r="I351" s="14">
        <v>1</v>
      </c>
      <c r="J351" s="15">
        <v>859</v>
      </c>
      <c r="K351" s="15">
        <f t="shared" si="180"/>
        <v>859</v>
      </c>
      <c r="L351" s="125">
        <f t="shared" si="181"/>
        <v>2166.3980000000001</v>
      </c>
      <c r="M351" s="16">
        <v>265</v>
      </c>
      <c r="N351" s="119">
        <f t="shared" si="182"/>
        <v>668.33</v>
      </c>
      <c r="O351" s="29">
        <v>87.2</v>
      </c>
      <c r="P351" s="22">
        <v>97.7</v>
      </c>
      <c r="Q351" s="15">
        <v>100</v>
      </c>
      <c r="R351" s="15">
        <f t="shared" si="183"/>
        <v>105</v>
      </c>
      <c r="S351" s="119">
        <f t="shared" si="176"/>
        <v>264.81</v>
      </c>
      <c r="T351" s="14">
        <v>1</v>
      </c>
      <c r="U351" s="22">
        <v>1.6</v>
      </c>
      <c r="V351" s="22">
        <f t="shared" si="184"/>
        <v>1.6</v>
      </c>
      <c r="W351" s="119">
        <f t="shared" si="185"/>
        <v>4.0352000000000006</v>
      </c>
      <c r="X351" s="162" t="s">
        <v>62</v>
      </c>
      <c r="Y351" s="22">
        <v>1</v>
      </c>
      <c r="Z351" s="119">
        <f t="shared" si="186"/>
        <v>2.5219999999999998</v>
      </c>
      <c r="AA351" s="160">
        <v>25.1</v>
      </c>
      <c r="AB351" s="164">
        <f t="shared" si="177"/>
        <v>63.302200000000006</v>
      </c>
      <c r="AC351" s="29">
        <v>14.93</v>
      </c>
      <c r="AD351" s="147">
        <f t="shared" si="187"/>
        <v>37.653460000000003</v>
      </c>
      <c r="AE351" s="29">
        <v>0.106</v>
      </c>
      <c r="AF351" s="119">
        <f t="shared" si="188"/>
        <v>0.26733200000000001</v>
      </c>
      <c r="AG351" s="31">
        <v>0.17100000000000001</v>
      </c>
      <c r="AH351" s="119">
        <f t="shared" si="189"/>
        <v>0.43126200000000003</v>
      </c>
      <c r="AI351" s="294">
        <f t="shared" si="190"/>
        <v>25.377000000000002</v>
      </c>
      <c r="AJ351" s="22">
        <f t="shared" si="191"/>
        <v>64.000794000000013</v>
      </c>
      <c r="AK351" s="16"/>
      <c r="AL351" s="22">
        <v>0.84</v>
      </c>
      <c r="AM351" s="22">
        <f t="shared" si="192"/>
        <v>2.1184799999999999</v>
      </c>
      <c r="AN351" s="20"/>
      <c r="AO351" s="22">
        <v>0.52</v>
      </c>
      <c r="AP351" s="22">
        <f t="shared" si="193"/>
        <v>1.3114400000000002</v>
      </c>
      <c r="AQ351" s="33"/>
      <c r="AR351" s="22">
        <v>5.0000000000000001E-3</v>
      </c>
      <c r="AS351" s="22">
        <f t="shared" si="194"/>
        <v>1.261E-2</v>
      </c>
      <c r="AT351" s="21" t="s">
        <v>62</v>
      </c>
      <c r="AU351" s="264">
        <v>8.7903225806451706E-3</v>
      </c>
      <c r="AV351" s="259">
        <f t="shared" si="195"/>
        <v>2.2169193548387121E-2</v>
      </c>
      <c r="AW351" s="21"/>
      <c r="AX351" s="267">
        <v>2.1999999999999999E-2</v>
      </c>
      <c r="AY351" s="262">
        <f t="shared" si="196"/>
        <v>5.5483999999999992E-2</v>
      </c>
      <c r="AZ351" s="20"/>
      <c r="BA351" s="317">
        <v>1.9</v>
      </c>
      <c r="BB351" s="262">
        <f t="shared" si="197"/>
        <v>4.7918000000000003</v>
      </c>
      <c r="BC351" s="20"/>
      <c r="BD351" s="36">
        <v>0.13</v>
      </c>
      <c r="BE351" s="119">
        <f t="shared" si="198"/>
        <v>0.32786000000000004</v>
      </c>
      <c r="BF351" s="20"/>
      <c r="BG351" s="32">
        <v>0.01</v>
      </c>
      <c r="BH351" s="43">
        <f t="shared" si="199"/>
        <v>2.5219999999999999E-2</v>
      </c>
      <c r="BI351" s="21" t="s">
        <v>62</v>
      </c>
      <c r="BJ351" s="34">
        <v>0.01</v>
      </c>
      <c r="BK351" s="119">
        <f t="shared" si="200"/>
        <v>2.5219999999999999E-2</v>
      </c>
      <c r="BL351" s="20"/>
      <c r="BM351" s="36">
        <v>0.57999999999999996</v>
      </c>
      <c r="BN351" s="119">
        <f t="shared" si="201"/>
        <v>1.4627600000000001</v>
      </c>
      <c r="BO351" s="13"/>
      <c r="BP351" s="183" t="s">
        <v>118</v>
      </c>
      <c r="BQ351" s="184"/>
      <c r="BR351" s="6"/>
    </row>
    <row r="352" spans="1:71" ht="15" customHeight="1" x14ac:dyDescent="0.25">
      <c r="A352" s="194">
        <f t="shared" si="175"/>
        <v>43074</v>
      </c>
      <c r="B352" s="182">
        <v>2661</v>
      </c>
      <c r="C352" s="44" t="s">
        <v>181</v>
      </c>
      <c r="D352" s="59" t="s">
        <v>154</v>
      </c>
      <c r="E352" s="14">
        <v>1</v>
      </c>
      <c r="F352" s="15">
        <v>848</v>
      </c>
      <c r="G352" s="22">
        <f t="shared" si="178"/>
        <v>848</v>
      </c>
      <c r="H352" s="119">
        <f t="shared" si="179"/>
        <v>2256.5279999999998</v>
      </c>
      <c r="I352" s="14">
        <v>1</v>
      </c>
      <c r="J352" s="15">
        <v>723</v>
      </c>
      <c r="K352" s="15">
        <f t="shared" si="180"/>
        <v>723</v>
      </c>
      <c r="L352" s="125">
        <f t="shared" si="181"/>
        <v>1923.903</v>
      </c>
      <c r="M352" s="16">
        <v>201</v>
      </c>
      <c r="N352" s="119">
        <f t="shared" si="182"/>
        <v>534.86099999999999</v>
      </c>
      <c r="O352" s="29">
        <v>89.8</v>
      </c>
      <c r="P352" s="22">
        <v>105.2</v>
      </c>
      <c r="Q352" s="15">
        <v>86</v>
      </c>
      <c r="R352" s="15">
        <f t="shared" si="183"/>
        <v>179.06976744186053</v>
      </c>
      <c r="S352" s="119">
        <f t="shared" si="176"/>
        <v>476.50465116279088</v>
      </c>
      <c r="T352" s="14">
        <v>1</v>
      </c>
      <c r="U352" s="22">
        <v>2.1</v>
      </c>
      <c r="V352" s="22">
        <f t="shared" si="184"/>
        <v>2.1</v>
      </c>
      <c r="W352" s="119">
        <f t="shared" si="185"/>
        <v>5.5881000000000007</v>
      </c>
      <c r="X352" s="162" t="s">
        <v>62</v>
      </c>
      <c r="Y352" s="22">
        <v>2</v>
      </c>
      <c r="Z352" s="119">
        <f t="shared" si="186"/>
        <v>5.3220000000000001</v>
      </c>
      <c r="AA352" s="160">
        <v>28.1</v>
      </c>
      <c r="AB352" s="164">
        <f t="shared" si="177"/>
        <v>74.774100000000004</v>
      </c>
      <c r="AC352" s="29">
        <v>15.76</v>
      </c>
      <c r="AD352" s="147">
        <f t="shared" si="187"/>
        <v>41.937359999999998</v>
      </c>
      <c r="AE352" s="29">
        <v>0.36799999999999999</v>
      </c>
      <c r="AF352" s="119">
        <f t="shared" si="188"/>
        <v>0.9792479999999999</v>
      </c>
      <c r="AG352" s="31">
        <v>0.69699999999999995</v>
      </c>
      <c r="AH352" s="119">
        <f t="shared" si="189"/>
        <v>1.8547169999999999</v>
      </c>
      <c r="AI352" s="294">
        <f t="shared" si="190"/>
        <v>29.164999999999999</v>
      </c>
      <c r="AJ352" s="22">
        <f t="shared" si="191"/>
        <v>77.608064999999996</v>
      </c>
      <c r="AK352" s="16"/>
      <c r="AL352" s="22">
        <v>0.46</v>
      </c>
      <c r="AM352" s="22">
        <f t="shared" si="192"/>
        <v>1.2240599999999999</v>
      </c>
      <c r="AN352" s="20"/>
      <c r="AO352" s="22">
        <v>0.74</v>
      </c>
      <c r="AP352" s="22">
        <f t="shared" si="193"/>
        <v>1.9691399999999999</v>
      </c>
      <c r="AQ352" s="33"/>
      <c r="AR352" s="22">
        <v>6.0000000000000001E-3</v>
      </c>
      <c r="AS352" s="22">
        <f t="shared" si="194"/>
        <v>1.5966000000000001E-2</v>
      </c>
      <c r="AT352" s="21" t="s">
        <v>62</v>
      </c>
      <c r="AU352" s="264">
        <v>8.6693548387096891E-3</v>
      </c>
      <c r="AV352" s="260">
        <f t="shared" si="195"/>
        <v>2.306915322580648E-2</v>
      </c>
      <c r="AW352" s="21"/>
      <c r="AX352" s="267">
        <v>3.4000000000000002E-2</v>
      </c>
      <c r="AY352" s="263">
        <f t="shared" si="196"/>
        <v>9.0473999999999999E-2</v>
      </c>
      <c r="AZ352" s="20"/>
      <c r="BA352" s="317">
        <v>1.9</v>
      </c>
      <c r="BB352" s="263">
        <f t="shared" si="197"/>
        <v>5.0558999999999994</v>
      </c>
      <c r="BC352" s="20"/>
      <c r="BD352" s="37">
        <v>0.13</v>
      </c>
      <c r="BE352" s="119">
        <f t="shared" si="198"/>
        <v>0.34593000000000002</v>
      </c>
      <c r="BF352" s="20"/>
      <c r="BG352" s="32">
        <v>0.01</v>
      </c>
      <c r="BH352" s="43">
        <f t="shared" si="199"/>
        <v>2.6609999999999998E-2</v>
      </c>
      <c r="BI352" s="21" t="s">
        <v>62</v>
      </c>
      <c r="BJ352" s="34">
        <v>0.01</v>
      </c>
      <c r="BK352" s="119">
        <f t="shared" si="200"/>
        <v>2.6609999999999998E-2</v>
      </c>
      <c r="BL352" s="20"/>
      <c r="BM352" s="36">
        <v>0.56999999999999995</v>
      </c>
      <c r="BN352" s="119">
        <f t="shared" si="201"/>
        <v>1.51677</v>
      </c>
      <c r="BO352" s="18"/>
      <c r="BP352" s="183" t="s">
        <v>118</v>
      </c>
      <c r="BQ352" s="184"/>
      <c r="BR352" s="6"/>
    </row>
    <row r="353" spans="1:70" ht="15" customHeight="1" x14ac:dyDescent="0.25">
      <c r="A353" s="194">
        <f t="shared" si="175"/>
        <v>43075</v>
      </c>
      <c r="B353" s="182">
        <v>2659</v>
      </c>
      <c r="C353" s="44" t="s">
        <v>182</v>
      </c>
      <c r="D353" s="59" t="s">
        <v>155</v>
      </c>
      <c r="E353" s="14">
        <v>1</v>
      </c>
      <c r="F353" s="15">
        <v>822</v>
      </c>
      <c r="G353" s="22">
        <f t="shared" si="178"/>
        <v>822</v>
      </c>
      <c r="H353" s="119">
        <f t="shared" si="179"/>
        <v>2185.6979999999999</v>
      </c>
      <c r="I353" s="14">
        <v>1</v>
      </c>
      <c r="J353" s="15">
        <v>718</v>
      </c>
      <c r="K353" s="15">
        <f t="shared" si="180"/>
        <v>718</v>
      </c>
      <c r="L353" s="125">
        <f t="shared" si="181"/>
        <v>1909.162</v>
      </c>
      <c r="M353" s="16">
        <v>209</v>
      </c>
      <c r="N353" s="119">
        <f t="shared" si="182"/>
        <v>555.73099999999999</v>
      </c>
      <c r="O353" s="29">
        <v>88</v>
      </c>
      <c r="P353" s="22">
        <v>97</v>
      </c>
      <c r="Q353" s="15">
        <v>90</v>
      </c>
      <c r="R353" s="15">
        <f t="shared" si="183"/>
        <v>100</v>
      </c>
      <c r="S353" s="119">
        <f t="shared" si="176"/>
        <v>265.89999999999998</v>
      </c>
      <c r="T353" s="14">
        <v>1</v>
      </c>
      <c r="U353" s="22">
        <v>0.13</v>
      </c>
      <c r="V353" s="22">
        <f t="shared" si="184"/>
        <v>0.13</v>
      </c>
      <c r="W353" s="119">
        <f t="shared" si="185"/>
        <v>0.34567000000000003</v>
      </c>
      <c r="X353" s="162" t="s">
        <v>62</v>
      </c>
      <c r="Y353" s="22">
        <v>2</v>
      </c>
      <c r="Z353" s="119">
        <f t="shared" si="186"/>
        <v>5.3179999999999996</v>
      </c>
      <c r="AA353" s="160">
        <v>26</v>
      </c>
      <c r="AB353" s="164">
        <f t="shared" si="177"/>
        <v>69.134</v>
      </c>
      <c r="AC353" s="29">
        <v>15.25</v>
      </c>
      <c r="AD353" s="147">
        <f t="shared" si="187"/>
        <v>40.549750000000003</v>
      </c>
      <c r="AE353" s="29">
        <v>0.1</v>
      </c>
      <c r="AF353" s="119">
        <f t="shared" si="188"/>
        <v>0.26590000000000003</v>
      </c>
      <c r="AG353" s="31">
        <v>0.105</v>
      </c>
      <c r="AH353" s="119">
        <f t="shared" si="189"/>
        <v>0.27919499999999997</v>
      </c>
      <c r="AI353" s="294">
        <f t="shared" si="190"/>
        <v>26.205000000000002</v>
      </c>
      <c r="AJ353" s="22">
        <f t="shared" si="191"/>
        <v>69.679095000000004</v>
      </c>
      <c r="AK353" s="16"/>
      <c r="AL353" s="22">
        <v>1.2</v>
      </c>
      <c r="AM353" s="22">
        <f t="shared" si="192"/>
        <v>3.1907999999999999</v>
      </c>
      <c r="AN353" s="20"/>
      <c r="AO353" s="22">
        <v>0.02</v>
      </c>
      <c r="AP353" s="22">
        <f t="shared" si="193"/>
        <v>5.3179999999999998E-2</v>
      </c>
      <c r="AQ353" s="33" t="s">
        <v>62</v>
      </c>
      <c r="AR353" s="22">
        <v>5.0000000000000001E-3</v>
      </c>
      <c r="AS353" s="22">
        <f t="shared" si="194"/>
        <v>1.3295E-2</v>
      </c>
      <c r="AT353" s="21" t="s">
        <v>62</v>
      </c>
      <c r="AU353" s="264">
        <v>8.5483870967741904E-3</v>
      </c>
      <c r="AV353" s="259">
        <f t="shared" si="195"/>
        <v>2.2730161290322574E-2</v>
      </c>
      <c r="AW353" s="21" t="s">
        <v>62</v>
      </c>
      <c r="AX353" s="267">
        <v>5.0000000000000001E-3</v>
      </c>
      <c r="AY353" s="262">
        <f t="shared" si="196"/>
        <v>1.3295E-2</v>
      </c>
      <c r="AZ353" s="20" t="s">
        <v>62</v>
      </c>
      <c r="BA353" s="317">
        <v>0.02</v>
      </c>
      <c r="BB353" s="262">
        <f t="shared" si="197"/>
        <v>5.3179999999999998E-2</v>
      </c>
      <c r="BC353" s="20" t="s">
        <v>62</v>
      </c>
      <c r="BD353" s="36">
        <v>0.01</v>
      </c>
      <c r="BE353" s="119">
        <f t="shared" si="198"/>
        <v>2.6589999999999999E-2</v>
      </c>
      <c r="BF353" s="20" t="s">
        <v>62</v>
      </c>
      <c r="BG353" s="32">
        <v>0.01</v>
      </c>
      <c r="BH353" s="43">
        <f t="shared" si="199"/>
        <v>2.6589999999999999E-2</v>
      </c>
      <c r="BI353" s="21" t="s">
        <v>62</v>
      </c>
      <c r="BJ353" s="34">
        <v>0.01</v>
      </c>
      <c r="BK353" s="119">
        <f t="shared" si="200"/>
        <v>2.6589999999999999E-2</v>
      </c>
      <c r="BL353" s="20"/>
      <c r="BM353" s="36">
        <v>0.01</v>
      </c>
      <c r="BN353" s="119">
        <f t="shared" si="201"/>
        <v>2.6589999999999999E-2</v>
      </c>
      <c r="BO353" s="13"/>
      <c r="BP353" s="183" t="s">
        <v>118</v>
      </c>
      <c r="BQ353" s="184"/>
      <c r="BR353" s="6"/>
    </row>
    <row r="354" spans="1:70" ht="15" customHeight="1" x14ac:dyDescent="0.25">
      <c r="A354" s="194">
        <f t="shared" si="175"/>
        <v>43076</v>
      </c>
      <c r="B354" s="182">
        <v>2612</v>
      </c>
      <c r="C354" s="44" t="s">
        <v>183</v>
      </c>
      <c r="D354" s="59" t="s">
        <v>156</v>
      </c>
      <c r="E354" s="14">
        <v>1</v>
      </c>
      <c r="F354" s="15">
        <v>698</v>
      </c>
      <c r="G354" s="22">
        <f t="shared" si="178"/>
        <v>698</v>
      </c>
      <c r="H354" s="119">
        <f t="shared" si="179"/>
        <v>1823.1759999999999</v>
      </c>
      <c r="I354" s="14">
        <v>1</v>
      </c>
      <c r="J354" s="15">
        <v>656</v>
      </c>
      <c r="K354" s="15">
        <f t="shared" si="180"/>
        <v>656</v>
      </c>
      <c r="L354" s="125">
        <f t="shared" si="181"/>
        <v>1713.472</v>
      </c>
      <c r="M354" s="16">
        <v>173</v>
      </c>
      <c r="N354" s="119">
        <f t="shared" si="182"/>
        <v>451.87599999999998</v>
      </c>
      <c r="O354" s="29">
        <v>86.8</v>
      </c>
      <c r="P354" s="22">
        <v>94.6</v>
      </c>
      <c r="Q354" s="15">
        <v>82</v>
      </c>
      <c r="R354" s="15">
        <f t="shared" si="183"/>
        <v>95.121951219512155</v>
      </c>
      <c r="S354" s="119">
        <f t="shared" si="176"/>
        <v>248.45853658536575</v>
      </c>
      <c r="T354" s="14">
        <v>1</v>
      </c>
      <c r="U354" s="22">
        <v>1.7</v>
      </c>
      <c r="V354" s="22">
        <f t="shared" si="184"/>
        <v>1.7</v>
      </c>
      <c r="W354" s="119">
        <f t="shared" si="185"/>
        <v>4.4403999999999995</v>
      </c>
      <c r="X354" s="162" t="s">
        <v>62</v>
      </c>
      <c r="Y354" s="22">
        <v>2</v>
      </c>
      <c r="Z354" s="119">
        <f t="shared" si="186"/>
        <v>5.2240000000000002</v>
      </c>
      <c r="AA354" s="160">
        <v>20.9</v>
      </c>
      <c r="AB354" s="164">
        <f t="shared" si="177"/>
        <v>54.590799999999994</v>
      </c>
      <c r="AC354" s="29">
        <v>11.4</v>
      </c>
      <c r="AD354" s="147">
        <f t="shared" si="187"/>
        <v>29.776799999999998</v>
      </c>
      <c r="AE354" s="29">
        <v>0.26600000000000001</v>
      </c>
      <c r="AF354" s="119">
        <f t="shared" si="188"/>
        <v>0.69479200000000008</v>
      </c>
      <c r="AG354" s="31">
        <v>0.375</v>
      </c>
      <c r="AH354" s="119">
        <f t="shared" si="189"/>
        <v>0.97950000000000004</v>
      </c>
      <c r="AI354" s="294">
        <f t="shared" si="190"/>
        <v>21.540999999999997</v>
      </c>
      <c r="AJ354" s="22">
        <f t="shared" si="191"/>
        <v>56.265091999999989</v>
      </c>
      <c r="AK354" s="16"/>
      <c r="AL354" s="22">
        <v>1.19</v>
      </c>
      <c r="AM354" s="22">
        <f t="shared" si="192"/>
        <v>3.1082799999999997</v>
      </c>
      <c r="AN354" s="20"/>
      <c r="AO354" s="22">
        <v>0.63</v>
      </c>
      <c r="AP354" s="22">
        <f t="shared" si="193"/>
        <v>1.6455599999999999</v>
      </c>
      <c r="AQ354" s="33" t="s">
        <v>62</v>
      </c>
      <c r="AR354" s="22">
        <v>5.0000000000000001E-3</v>
      </c>
      <c r="AS354" s="22">
        <f t="shared" si="194"/>
        <v>1.306E-2</v>
      </c>
      <c r="AT354" s="21"/>
      <c r="AU354" s="264">
        <v>8.4274193548387194E-3</v>
      </c>
      <c r="AV354" s="260">
        <f t="shared" si="195"/>
        <v>2.2012419354838733E-2</v>
      </c>
      <c r="AW354" s="21"/>
      <c r="AX354" s="267">
        <v>2.5000000000000001E-2</v>
      </c>
      <c r="AY354" s="263">
        <f t="shared" si="196"/>
        <v>6.5299999999999997E-2</v>
      </c>
      <c r="AZ354" s="20"/>
      <c r="BA354" s="317">
        <v>1.1000000000000001</v>
      </c>
      <c r="BB354" s="263">
        <f t="shared" si="197"/>
        <v>2.8732000000000002</v>
      </c>
      <c r="BC354" s="20"/>
      <c r="BD354" s="37">
        <v>0.08</v>
      </c>
      <c r="BE354" s="119">
        <f t="shared" si="198"/>
        <v>0.20896000000000001</v>
      </c>
      <c r="BF354" s="20"/>
      <c r="BG354" s="32">
        <v>0.01</v>
      </c>
      <c r="BH354" s="43">
        <f t="shared" si="199"/>
        <v>2.6120000000000001E-2</v>
      </c>
      <c r="BI354" s="21" t="s">
        <v>62</v>
      </c>
      <c r="BJ354" s="34">
        <v>0.01</v>
      </c>
      <c r="BK354" s="119">
        <f t="shared" si="200"/>
        <v>2.6120000000000001E-2</v>
      </c>
      <c r="BL354" s="20"/>
      <c r="BM354" s="36">
        <v>0.43</v>
      </c>
      <c r="BN354" s="119">
        <f t="shared" si="201"/>
        <v>1.1231600000000002</v>
      </c>
      <c r="BO354" s="18"/>
      <c r="BP354" s="183" t="s">
        <v>118</v>
      </c>
      <c r="BQ354" s="184"/>
      <c r="BR354" s="6"/>
    </row>
    <row r="355" spans="1:70" ht="15" customHeight="1" x14ac:dyDescent="0.25">
      <c r="A355" s="194">
        <f t="shared" si="175"/>
        <v>43077</v>
      </c>
      <c r="B355" s="182">
        <v>2564</v>
      </c>
      <c r="C355" s="44" t="s">
        <v>184</v>
      </c>
      <c r="D355" s="59" t="s">
        <v>157</v>
      </c>
      <c r="E355" s="14">
        <v>2</v>
      </c>
      <c r="F355" s="15">
        <v>409</v>
      </c>
      <c r="G355" s="22">
        <f t="shared" si="178"/>
        <v>818</v>
      </c>
      <c r="H355" s="119">
        <f t="shared" si="179"/>
        <v>2097.3519999999999</v>
      </c>
      <c r="I355" s="14">
        <v>1</v>
      </c>
      <c r="J355" s="15">
        <v>710</v>
      </c>
      <c r="K355" s="15">
        <f t="shared" si="180"/>
        <v>710</v>
      </c>
      <c r="L355" s="125">
        <f t="shared" si="181"/>
        <v>1820.44</v>
      </c>
      <c r="M355" s="16">
        <v>209</v>
      </c>
      <c r="N355" s="119">
        <f t="shared" si="182"/>
        <v>535.87599999999998</v>
      </c>
      <c r="O355" s="29">
        <v>89.5</v>
      </c>
      <c r="P355" s="22">
        <v>103.3</v>
      </c>
      <c r="Q355" s="15">
        <v>96</v>
      </c>
      <c r="R355" s="15">
        <f t="shared" si="183"/>
        <v>143.74999999999997</v>
      </c>
      <c r="S355" s="119">
        <f t="shared" si="176"/>
        <v>368.57499999999993</v>
      </c>
      <c r="T355" s="14">
        <v>1</v>
      </c>
      <c r="U355" s="22">
        <v>1.6</v>
      </c>
      <c r="V355" s="22">
        <f t="shared" si="184"/>
        <v>1.6</v>
      </c>
      <c r="W355" s="119">
        <f t="shared" si="185"/>
        <v>4.1024000000000003</v>
      </c>
      <c r="X355" s="162"/>
      <c r="Y355" s="22">
        <v>1.1000000000000001</v>
      </c>
      <c r="Z355" s="119">
        <f t="shared" si="186"/>
        <v>2.8204000000000002</v>
      </c>
      <c r="AA355" s="160">
        <v>19.7</v>
      </c>
      <c r="AB355" s="164">
        <f t="shared" si="177"/>
        <v>50.510799999999996</v>
      </c>
      <c r="AC355" s="29">
        <v>9.92</v>
      </c>
      <c r="AD355" s="147">
        <f t="shared" si="187"/>
        <v>25.43488</v>
      </c>
      <c r="AE355" s="29">
        <v>0.1</v>
      </c>
      <c r="AF355" s="119">
        <f t="shared" si="188"/>
        <v>0.25640000000000002</v>
      </c>
      <c r="AG355" s="31">
        <v>0.2</v>
      </c>
      <c r="AH355" s="119">
        <f t="shared" si="189"/>
        <v>0.51280000000000003</v>
      </c>
      <c r="AI355" s="294">
        <f t="shared" si="190"/>
        <v>20</v>
      </c>
      <c r="AJ355" s="22">
        <f t="shared" si="191"/>
        <v>51.28</v>
      </c>
      <c r="AK355" s="16"/>
      <c r="AL355" s="22">
        <v>1.34</v>
      </c>
      <c r="AM355" s="22">
        <f t="shared" si="192"/>
        <v>3.4357600000000001</v>
      </c>
      <c r="AN355" s="20"/>
      <c r="AO355" s="22">
        <v>0.71</v>
      </c>
      <c r="AP355" s="22">
        <f t="shared" si="193"/>
        <v>1.8204399999999998</v>
      </c>
      <c r="AQ355" s="33"/>
      <c r="AR355" s="22">
        <v>5.0000000000000001E-3</v>
      </c>
      <c r="AS355" s="22">
        <f t="shared" si="194"/>
        <v>1.282E-2</v>
      </c>
      <c r="AT355" s="21" t="s">
        <v>62</v>
      </c>
      <c r="AU355" s="264">
        <v>8.3064516129032293E-3</v>
      </c>
      <c r="AV355" s="259">
        <f t="shared" si="195"/>
        <v>2.129774193548388E-2</v>
      </c>
      <c r="AW355" s="21"/>
      <c r="AX355" s="267">
        <v>3.4000000000000002E-2</v>
      </c>
      <c r="AY355" s="262">
        <f t="shared" si="196"/>
        <v>8.7176000000000003E-2</v>
      </c>
      <c r="AZ355" s="20"/>
      <c r="BA355" s="317">
        <v>1.7</v>
      </c>
      <c r="BB355" s="262">
        <f t="shared" si="197"/>
        <v>4.3588000000000005</v>
      </c>
      <c r="BC355" s="20"/>
      <c r="BD355" s="36">
        <v>0.08</v>
      </c>
      <c r="BE355" s="119">
        <f t="shared" si="198"/>
        <v>0.20512</v>
      </c>
      <c r="BF355" s="20"/>
      <c r="BG355" s="32">
        <v>0.01</v>
      </c>
      <c r="BH355" s="43">
        <f t="shared" si="199"/>
        <v>2.564E-2</v>
      </c>
      <c r="BI355" s="21" t="s">
        <v>62</v>
      </c>
      <c r="BJ355" s="34">
        <v>0.01</v>
      </c>
      <c r="BK355" s="119">
        <f t="shared" si="200"/>
        <v>2.564E-2</v>
      </c>
      <c r="BL355" s="20"/>
      <c r="BM355" s="36">
        <v>0.57999999999999996</v>
      </c>
      <c r="BN355" s="119">
        <f t="shared" si="201"/>
        <v>1.48712</v>
      </c>
      <c r="BO355" s="13"/>
      <c r="BP355" s="183" t="s">
        <v>118</v>
      </c>
      <c r="BQ355" s="184" t="s">
        <v>146</v>
      </c>
      <c r="BR355" s="6"/>
    </row>
    <row r="356" spans="1:70" ht="15" customHeight="1" x14ac:dyDescent="0.25">
      <c r="A356" s="194">
        <f t="shared" si="175"/>
        <v>43078</v>
      </c>
      <c r="B356" s="182">
        <v>1915</v>
      </c>
      <c r="C356" s="44" t="s">
        <v>185</v>
      </c>
      <c r="D356" s="59" t="s">
        <v>158</v>
      </c>
      <c r="E356" s="14">
        <v>1</v>
      </c>
      <c r="F356" s="15">
        <v>530</v>
      </c>
      <c r="G356" s="22">
        <f t="shared" si="178"/>
        <v>530</v>
      </c>
      <c r="H356" s="119">
        <f t="shared" si="179"/>
        <v>1014.95</v>
      </c>
      <c r="I356" s="14">
        <v>1</v>
      </c>
      <c r="J356" s="15">
        <v>480</v>
      </c>
      <c r="K356" s="15">
        <f t="shared" si="180"/>
        <v>480</v>
      </c>
      <c r="L356" s="125">
        <f t="shared" si="181"/>
        <v>919.2</v>
      </c>
      <c r="M356" s="16">
        <v>167</v>
      </c>
      <c r="N356" s="119">
        <f t="shared" si="182"/>
        <v>319.80500000000001</v>
      </c>
      <c r="O356" s="29">
        <v>88.7</v>
      </c>
      <c r="P356" s="22">
        <v>103.8</v>
      </c>
      <c r="Q356" s="15">
        <v>160</v>
      </c>
      <c r="R356" s="15">
        <f t="shared" si="183"/>
        <v>94.374999999999972</v>
      </c>
      <c r="S356" s="119">
        <f t="shared" si="176"/>
        <v>180.72812499999995</v>
      </c>
      <c r="T356" s="14">
        <v>1</v>
      </c>
      <c r="U356" s="22">
        <v>1</v>
      </c>
      <c r="V356" s="22">
        <f t="shared" si="184"/>
        <v>1</v>
      </c>
      <c r="W356" s="119">
        <f t="shared" si="185"/>
        <v>1.915</v>
      </c>
      <c r="X356" s="162"/>
      <c r="Y356" s="22">
        <v>1.6</v>
      </c>
      <c r="Z356" s="119">
        <f t="shared" si="186"/>
        <v>3.0640000000000001</v>
      </c>
      <c r="AA356" s="160">
        <v>12.5</v>
      </c>
      <c r="AB356" s="164">
        <f t="shared" si="177"/>
        <v>23.9375</v>
      </c>
      <c r="AC356" s="29">
        <v>5.24</v>
      </c>
      <c r="AD356" s="147">
        <f t="shared" si="187"/>
        <v>10.034600000000001</v>
      </c>
      <c r="AE356" s="29">
        <v>0.69599999999999995</v>
      </c>
      <c r="AF356" s="119">
        <f t="shared" si="188"/>
        <v>1.33284</v>
      </c>
      <c r="AG356" s="31">
        <v>1.605</v>
      </c>
      <c r="AH356" s="119">
        <f t="shared" si="189"/>
        <v>3.0735749999999999</v>
      </c>
      <c r="AI356" s="294">
        <f t="shared" si="190"/>
        <v>14.801</v>
      </c>
      <c r="AJ356" s="22">
        <f t="shared" si="191"/>
        <v>28.343915000000003</v>
      </c>
      <c r="AK356" s="16"/>
      <c r="AL356" s="22">
        <v>0.78</v>
      </c>
      <c r="AM356" s="22">
        <f t="shared" si="192"/>
        <v>1.4937</v>
      </c>
      <c r="AN356" s="20"/>
      <c r="AO356" s="22">
        <v>0.85</v>
      </c>
      <c r="AP356" s="22">
        <f t="shared" si="193"/>
        <v>1.62775</v>
      </c>
      <c r="AQ356" s="33" t="s">
        <v>62</v>
      </c>
      <c r="AR356" s="22">
        <v>5.0000000000000001E-3</v>
      </c>
      <c r="AS356" s="22">
        <f t="shared" si="194"/>
        <v>9.5750000000000019E-3</v>
      </c>
      <c r="AT356" s="21" t="s">
        <v>62</v>
      </c>
      <c r="AU356" s="264">
        <v>8.1854838709677497E-3</v>
      </c>
      <c r="AV356" s="260">
        <f t="shared" si="195"/>
        <v>1.5675201612903242E-2</v>
      </c>
      <c r="AW356" s="21"/>
      <c r="AX356" s="267">
        <v>2.4E-2</v>
      </c>
      <c r="AY356" s="263">
        <f t="shared" si="196"/>
        <v>4.5960000000000001E-2</v>
      </c>
      <c r="AZ356" s="20"/>
      <c r="BA356" s="317">
        <v>0.8</v>
      </c>
      <c r="BB356" s="263">
        <f t="shared" si="197"/>
        <v>1.532</v>
      </c>
      <c r="BC356" s="20"/>
      <c r="BD356" s="37">
        <v>0.1</v>
      </c>
      <c r="BE356" s="119">
        <f t="shared" si="198"/>
        <v>0.1915</v>
      </c>
      <c r="BF356" s="20" t="s">
        <v>62</v>
      </c>
      <c r="BG356" s="32">
        <v>0.01</v>
      </c>
      <c r="BH356" s="43">
        <f t="shared" si="199"/>
        <v>1.9150000000000004E-2</v>
      </c>
      <c r="BI356" s="21" t="s">
        <v>62</v>
      </c>
      <c r="BJ356" s="34">
        <v>0.01</v>
      </c>
      <c r="BK356" s="119">
        <f t="shared" si="200"/>
        <v>1.9150000000000004E-2</v>
      </c>
      <c r="BL356" s="20"/>
      <c r="BM356" s="36">
        <v>0.5</v>
      </c>
      <c r="BN356" s="119">
        <f t="shared" si="201"/>
        <v>0.95750000000000002</v>
      </c>
      <c r="BO356" s="18"/>
      <c r="BP356" s="183" t="s">
        <v>118</v>
      </c>
      <c r="BQ356" s="184"/>
      <c r="BR356" s="6"/>
    </row>
    <row r="357" spans="1:70" ht="15" customHeight="1" x14ac:dyDescent="0.3">
      <c r="A357" s="194">
        <f t="shared" si="175"/>
        <v>43079</v>
      </c>
      <c r="B357" s="182">
        <v>1581</v>
      </c>
      <c r="C357" s="44" t="s">
        <v>186</v>
      </c>
      <c r="D357" s="59" t="s">
        <v>159</v>
      </c>
      <c r="E357" s="14">
        <v>1</v>
      </c>
      <c r="F357" s="15">
        <v>332</v>
      </c>
      <c r="G357" s="22">
        <f t="shared" si="178"/>
        <v>332</v>
      </c>
      <c r="H357" s="119">
        <f t="shared" si="179"/>
        <v>524.89200000000005</v>
      </c>
      <c r="I357" s="14">
        <v>1</v>
      </c>
      <c r="J357" s="15">
        <v>275</v>
      </c>
      <c r="K357" s="15">
        <f t="shared" si="180"/>
        <v>275</v>
      </c>
      <c r="L357" s="125">
        <f t="shared" si="181"/>
        <v>434.77499999999998</v>
      </c>
      <c r="M357" s="16">
        <v>263</v>
      </c>
      <c r="N357" s="119">
        <f t="shared" si="182"/>
        <v>415.803</v>
      </c>
      <c r="O357" s="29">
        <v>90.6</v>
      </c>
      <c r="P357" s="22">
        <v>102.1</v>
      </c>
      <c r="Q357" s="15">
        <v>140</v>
      </c>
      <c r="R357" s="15">
        <f t="shared" si="183"/>
        <v>82.142857142857139</v>
      </c>
      <c r="S357" s="119">
        <f t="shared" si="176"/>
        <v>129.86785714285713</v>
      </c>
      <c r="T357" s="14">
        <v>1</v>
      </c>
      <c r="U357" s="22">
        <v>1.1000000000000001</v>
      </c>
      <c r="V357" s="22">
        <f t="shared" si="184"/>
        <v>1.1000000000000001</v>
      </c>
      <c r="W357" s="119">
        <f t="shared" si="185"/>
        <v>1.7391000000000001</v>
      </c>
      <c r="X357" s="162" t="s">
        <v>62</v>
      </c>
      <c r="Y357" s="22">
        <v>1</v>
      </c>
      <c r="Z357" s="119">
        <f t="shared" si="186"/>
        <v>1.581</v>
      </c>
      <c r="AA357" s="160">
        <v>7.6</v>
      </c>
      <c r="AB357" s="164">
        <f t="shared" si="177"/>
        <v>12.015599999999999</v>
      </c>
      <c r="AC357" s="29">
        <v>2.04</v>
      </c>
      <c r="AD357" s="147">
        <f t="shared" si="187"/>
        <v>3.2252400000000003</v>
      </c>
      <c r="AE357" s="29">
        <v>0.224</v>
      </c>
      <c r="AF357" s="119">
        <f t="shared" si="188"/>
        <v>0.35414400000000001</v>
      </c>
      <c r="AG357" s="31">
        <v>1.3340000000000001</v>
      </c>
      <c r="AH357" s="119">
        <f t="shared" si="189"/>
        <v>2.109054</v>
      </c>
      <c r="AI357" s="294">
        <f t="shared" si="190"/>
        <v>9.1579999999999995</v>
      </c>
      <c r="AJ357" s="22">
        <f t="shared" si="191"/>
        <v>14.478797999999999</v>
      </c>
      <c r="AK357" s="16"/>
      <c r="AL357" s="22">
        <v>0.63</v>
      </c>
      <c r="AM357" s="22">
        <f t="shared" si="192"/>
        <v>0.99602999999999997</v>
      </c>
      <c r="AN357" s="20"/>
      <c r="AO357" s="22">
        <v>0.35</v>
      </c>
      <c r="AP357" s="22">
        <f t="shared" si="193"/>
        <v>0.5533499999999999</v>
      </c>
      <c r="AQ357" s="33" t="s">
        <v>62</v>
      </c>
      <c r="AR357" s="22">
        <v>5.0000000000000001E-3</v>
      </c>
      <c r="AS357" s="22">
        <f t="shared" si="194"/>
        <v>7.9050000000000006E-3</v>
      </c>
      <c r="AT357" s="21" t="s">
        <v>62</v>
      </c>
      <c r="AU357" s="264">
        <v>8.0645161290322596E-3</v>
      </c>
      <c r="AV357" s="259">
        <f t="shared" si="195"/>
        <v>1.2750000000000001E-2</v>
      </c>
      <c r="AW357" s="21"/>
      <c r="AX357" s="267">
        <v>2.1999999999999999E-2</v>
      </c>
      <c r="AY357" s="262">
        <f t="shared" si="196"/>
        <v>3.4781999999999993E-2</v>
      </c>
      <c r="AZ357" s="20"/>
      <c r="BA357" s="317">
        <v>0.88</v>
      </c>
      <c r="BB357" s="262">
        <f t="shared" si="197"/>
        <v>1.3912800000000001</v>
      </c>
      <c r="BC357" s="20"/>
      <c r="BD357" s="36">
        <v>0.04</v>
      </c>
      <c r="BE357" s="119">
        <f t="shared" si="198"/>
        <v>6.3240000000000005E-2</v>
      </c>
      <c r="BF357" s="20" t="s">
        <v>62</v>
      </c>
      <c r="BG357" s="32">
        <v>0.01</v>
      </c>
      <c r="BH357" s="43">
        <f t="shared" si="199"/>
        <v>1.5810000000000001E-2</v>
      </c>
      <c r="BI357" s="21" t="s">
        <v>62</v>
      </c>
      <c r="BJ357" s="34">
        <v>0.01</v>
      </c>
      <c r="BK357" s="119">
        <f t="shared" si="200"/>
        <v>1.5810000000000001E-2</v>
      </c>
      <c r="BL357" s="20"/>
      <c r="BM357" s="36">
        <v>0.53</v>
      </c>
      <c r="BN357" s="119">
        <f t="shared" si="201"/>
        <v>0.83793000000000006</v>
      </c>
      <c r="BO357" s="13"/>
      <c r="BP357" s="183" t="s">
        <v>118</v>
      </c>
      <c r="BQ357" s="184"/>
      <c r="BR357" s="6"/>
    </row>
    <row r="358" spans="1:70" ht="15" customHeight="1" x14ac:dyDescent="0.3">
      <c r="A358" s="194">
        <f t="shared" si="175"/>
        <v>43080</v>
      </c>
      <c r="B358" s="182">
        <v>2759</v>
      </c>
      <c r="C358" s="44" t="s">
        <v>187</v>
      </c>
      <c r="D358" s="59" t="s">
        <v>160</v>
      </c>
      <c r="E358" s="14">
        <v>1</v>
      </c>
      <c r="F358" s="15">
        <v>948</v>
      </c>
      <c r="G358" s="22">
        <f t="shared" si="178"/>
        <v>948</v>
      </c>
      <c r="H358" s="119">
        <f t="shared" si="179"/>
        <v>2615.5320000000002</v>
      </c>
      <c r="I358" s="14">
        <v>1</v>
      </c>
      <c r="J358" s="15">
        <v>880</v>
      </c>
      <c r="K358" s="15">
        <f t="shared" si="180"/>
        <v>880</v>
      </c>
      <c r="L358" s="125">
        <f t="shared" si="181"/>
        <v>2427.92</v>
      </c>
      <c r="M358" s="16">
        <v>268</v>
      </c>
      <c r="N358" s="119">
        <f t="shared" si="182"/>
        <v>739.41200000000003</v>
      </c>
      <c r="O358" s="29">
        <v>91</v>
      </c>
      <c r="P358" s="22">
        <v>100.7</v>
      </c>
      <c r="Q358" s="15">
        <v>70</v>
      </c>
      <c r="R358" s="15">
        <f t="shared" si="183"/>
        <v>138.57142857142861</v>
      </c>
      <c r="S358" s="119">
        <f t="shared" si="176"/>
        <v>382.31857142857154</v>
      </c>
      <c r="T358" s="14">
        <v>1</v>
      </c>
      <c r="U358" s="22">
        <v>2.2000000000000002</v>
      </c>
      <c r="V358" s="22">
        <f t="shared" si="184"/>
        <v>2.2000000000000002</v>
      </c>
      <c r="W358" s="119">
        <f t="shared" si="185"/>
        <v>6.0697999999999999</v>
      </c>
      <c r="X358" s="162" t="s">
        <v>62</v>
      </c>
      <c r="Y358" s="22">
        <v>1</v>
      </c>
      <c r="Z358" s="119">
        <f t="shared" si="186"/>
        <v>2.7589999999999999</v>
      </c>
      <c r="AA358" s="160">
        <v>26.5</v>
      </c>
      <c r="AB358" s="164">
        <f t="shared" si="177"/>
        <v>73.113500000000002</v>
      </c>
      <c r="AC358" s="29">
        <v>14.11</v>
      </c>
      <c r="AD358" s="147">
        <f t="shared" si="187"/>
        <v>38.929490000000001</v>
      </c>
      <c r="AE358" s="29">
        <v>0.36099999999999999</v>
      </c>
      <c r="AF358" s="119">
        <f t="shared" si="188"/>
        <v>0.99599899999999986</v>
      </c>
      <c r="AG358" s="31">
        <v>1.4990000000000001</v>
      </c>
      <c r="AH358" s="119">
        <f t="shared" si="189"/>
        <v>4.1357410000000003</v>
      </c>
      <c r="AI358" s="294">
        <f t="shared" si="190"/>
        <v>28.36</v>
      </c>
      <c r="AJ358" s="22">
        <f t="shared" si="191"/>
        <v>78.24524000000001</v>
      </c>
      <c r="AK358" s="16"/>
      <c r="AL358" s="22">
        <v>1.33</v>
      </c>
      <c r="AM358" s="22">
        <f t="shared" si="192"/>
        <v>3.6694700000000005</v>
      </c>
      <c r="AN358" s="20"/>
      <c r="AO358" s="22">
        <v>0.67</v>
      </c>
      <c r="AP358" s="22">
        <f t="shared" si="193"/>
        <v>1.8485300000000002</v>
      </c>
      <c r="AQ358" s="33"/>
      <c r="AR358" s="22">
        <v>8.0000000000000002E-3</v>
      </c>
      <c r="AS358" s="22">
        <f t="shared" si="194"/>
        <v>2.2071999999999998E-2</v>
      </c>
      <c r="AT358" s="21" t="s">
        <v>62</v>
      </c>
      <c r="AU358" s="264">
        <v>7.9435483870967695E-3</v>
      </c>
      <c r="AV358" s="260">
        <f t="shared" si="195"/>
        <v>2.1916249999999988E-2</v>
      </c>
      <c r="AW358" s="21"/>
      <c r="AX358" s="267">
        <v>3.5000000000000003E-2</v>
      </c>
      <c r="AY358" s="263">
        <f t="shared" si="196"/>
        <v>9.6565000000000012E-2</v>
      </c>
      <c r="AZ358" s="20"/>
      <c r="BA358" s="317">
        <v>2.4</v>
      </c>
      <c r="BB358" s="263">
        <f t="shared" si="197"/>
        <v>6.621599999999999</v>
      </c>
      <c r="BC358" s="20"/>
      <c r="BD358" s="37">
        <v>0.17</v>
      </c>
      <c r="BE358" s="119">
        <f t="shared" si="198"/>
        <v>0.46903</v>
      </c>
      <c r="BF358" s="20"/>
      <c r="BG358" s="32">
        <v>0.03</v>
      </c>
      <c r="BH358" s="43">
        <f t="shared" si="199"/>
        <v>8.2769999999999996E-2</v>
      </c>
      <c r="BI358" s="21" t="s">
        <v>62</v>
      </c>
      <c r="BJ358" s="34">
        <v>0.01</v>
      </c>
      <c r="BK358" s="119">
        <f t="shared" si="200"/>
        <v>2.759E-2</v>
      </c>
      <c r="BL358" s="20"/>
      <c r="BM358" s="36">
        <v>0.51</v>
      </c>
      <c r="BN358" s="119">
        <f t="shared" si="201"/>
        <v>1.40709</v>
      </c>
      <c r="BO358" s="18"/>
      <c r="BP358" s="183" t="s">
        <v>118</v>
      </c>
      <c r="BQ358" s="184"/>
      <c r="BR358" s="6"/>
    </row>
    <row r="359" spans="1:70" ht="15" customHeight="1" x14ac:dyDescent="0.3">
      <c r="A359" s="194">
        <f t="shared" si="175"/>
        <v>43081</v>
      </c>
      <c r="B359" s="182">
        <v>2472</v>
      </c>
      <c r="C359" s="44" t="s">
        <v>188</v>
      </c>
      <c r="D359" s="59" t="s">
        <v>161</v>
      </c>
      <c r="E359" s="14">
        <v>1</v>
      </c>
      <c r="F359" s="15">
        <v>978</v>
      </c>
      <c r="G359" s="22">
        <f t="shared" si="178"/>
        <v>978</v>
      </c>
      <c r="H359" s="119">
        <f t="shared" si="179"/>
        <v>2417.616</v>
      </c>
      <c r="I359" s="14">
        <v>1</v>
      </c>
      <c r="J359" s="15">
        <v>880</v>
      </c>
      <c r="K359" s="15">
        <f t="shared" si="180"/>
        <v>880</v>
      </c>
      <c r="L359" s="125">
        <f t="shared" si="181"/>
        <v>2175.36</v>
      </c>
      <c r="M359" s="16">
        <v>277</v>
      </c>
      <c r="N359" s="119">
        <f t="shared" si="182"/>
        <v>684.74400000000003</v>
      </c>
      <c r="O359" s="29">
        <v>88</v>
      </c>
      <c r="P359" s="22">
        <v>91.7</v>
      </c>
      <c r="Q359" s="15">
        <v>50</v>
      </c>
      <c r="R359" s="15">
        <f t="shared" si="183"/>
        <v>74.000000000000057</v>
      </c>
      <c r="S359" s="119">
        <f t="shared" si="176"/>
        <v>182.92800000000014</v>
      </c>
      <c r="T359" s="14">
        <v>1</v>
      </c>
      <c r="U359" s="22">
        <v>2.2000000000000002</v>
      </c>
      <c r="V359" s="22">
        <f t="shared" si="184"/>
        <v>2.2000000000000002</v>
      </c>
      <c r="W359" s="119">
        <f t="shared" si="185"/>
        <v>5.4384000000000006</v>
      </c>
      <c r="X359" s="162" t="s">
        <v>62</v>
      </c>
      <c r="Y359" s="22">
        <v>1</v>
      </c>
      <c r="Z359" s="119">
        <f t="shared" si="186"/>
        <v>2.472</v>
      </c>
      <c r="AA359" s="160">
        <v>31.6</v>
      </c>
      <c r="AB359" s="164">
        <f t="shared" si="177"/>
        <v>78.115200000000002</v>
      </c>
      <c r="AC359" s="29">
        <v>18.96</v>
      </c>
      <c r="AD359" s="147">
        <f t="shared" si="187"/>
        <v>46.869120000000002</v>
      </c>
      <c r="AE359" s="29">
        <v>0.1</v>
      </c>
      <c r="AF359" s="119">
        <f t="shared" si="188"/>
        <v>0.24720000000000003</v>
      </c>
      <c r="AG359" s="31">
        <v>0.126</v>
      </c>
      <c r="AH359" s="119">
        <f t="shared" si="189"/>
        <v>0.31147199999999997</v>
      </c>
      <c r="AI359" s="294">
        <f t="shared" si="190"/>
        <v>31.826000000000004</v>
      </c>
      <c r="AJ359" s="22">
        <f t="shared" si="191"/>
        <v>78.673872000000003</v>
      </c>
      <c r="AK359" s="16"/>
      <c r="AL359" s="22">
        <v>1.45</v>
      </c>
      <c r="AM359" s="22">
        <f t="shared" si="192"/>
        <v>3.5844</v>
      </c>
      <c r="AN359" s="20"/>
      <c r="AO359" s="22">
        <v>0.48</v>
      </c>
      <c r="AP359" s="22">
        <f t="shared" si="193"/>
        <v>1.1865599999999998</v>
      </c>
      <c r="AQ359" s="33"/>
      <c r="AR359" s="22">
        <v>6.0000000000000001E-3</v>
      </c>
      <c r="AS359" s="22">
        <f t="shared" si="194"/>
        <v>1.4832000000000001E-2</v>
      </c>
      <c r="AT359" s="21" t="s">
        <v>62</v>
      </c>
      <c r="AU359" s="264">
        <v>7.8225806451613002E-3</v>
      </c>
      <c r="AV359" s="259">
        <f t="shared" si="195"/>
        <v>1.9337419354838733E-2</v>
      </c>
      <c r="AW359" s="21"/>
      <c r="AX359" s="267">
        <v>2.8000000000000001E-2</v>
      </c>
      <c r="AY359" s="262">
        <f t="shared" si="196"/>
        <v>6.9216000000000014E-2</v>
      </c>
      <c r="AZ359" s="20"/>
      <c r="BA359" s="317">
        <v>1.8</v>
      </c>
      <c r="BB359" s="262">
        <f t="shared" si="197"/>
        <v>4.4496000000000002</v>
      </c>
      <c r="BC359" s="20"/>
      <c r="BD359" s="36">
        <v>0.17</v>
      </c>
      <c r="BE359" s="119">
        <f t="shared" si="198"/>
        <v>0.42024</v>
      </c>
      <c r="BF359" s="20"/>
      <c r="BG359" s="32">
        <v>0.01</v>
      </c>
      <c r="BH359" s="43">
        <f t="shared" si="199"/>
        <v>2.4719999999999999E-2</v>
      </c>
      <c r="BI359" s="21" t="s">
        <v>62</v>
      </c>
      <c r="BJ359" s="34">
        <v>0.01</v>
      </c>
      <c r="BK359" s="119">
        <f t="shared" si="200"/>
        <v>2.4719999999999999E-2</v>
      </c>
      <c r="BL359" s="20"/>
      <c r="BM359" s="36">
        <v>0.41</v>
      </c>
      <c r="BN359" s="119">
        <f t="shared" si="201"/>
        <v>1.01352</v>
      </c>
      <c r="BO359" s="13"/>
      <c r="BP359" s="183" t="s">
        <v>118</v>
      </c>
      <c r="BQ359" s="184"/>
      <c r="BR359" s="6"/>
    </row>
    <row r="360" spans="1:70" ht="15" customHeight="1" x14ac:dyDescent="0.3">
      <c r="A360" s="194">
        <f t="shared" si="175"/>
        <v>43082</v>
      </c>
      <c r="B360" s="182">
        <v>2703</v>
      </c>
      <c r="C360" s="44" t="s">
        <v>189</v>
      </c>
      <c r="D360" s="59" t="s">
        <v>162</v>
      </c>
      <c r="E360" s="14">
        <v>1</v>
      </c>
      <c r="F360" s="15">
        <v>761</v>
      </c>
      <c r="G360" s="22">
        <f t="shared" si="178"/>
        <v>761</v>
      </c>
      <c r="H360" s="119">
        <f t="shared" si="179"/>
        <v>2056.9830000000002</v>
      </c>
      <c r="I360" s="14">
        <v>1</v>
      </c>
      <c r="J360" s="15">
        <v>680</v>
      </c>
      <c r="K360" s="15">
        <f t="shared" si="180"/>
        <v>680</v>
      </c>
      <c r="L360" s="125">
        <f t="shared" si="181"/>
        <v>1838.04</v>
      </c>
      <c r="M360" s="16">
        <v>216</v>
      </c>
      <c r="N360" s="119">
        <f t="shared" si="182"/>
        <v>583.84799999999996</v>
      </c>
      <c r="O360" s="29">
        <v>88</v>
      </c>
      <c r="P360" s="22">
        <v>91.7</v>
      </c>
      <c r="Q360" s="15">
        <v>100</v>
      </c>
      <c r="R360" s="15">
        <f t="shared" si="183"/>
        <v>37.000000000000028</v>
      </c>
      <c r="S360" s="119">
        <f t="shared" si="176"/>
        <v>100.01100000000007</v>
      </c>
      <c r="T360" s="14">
        <v>1</v>
      </c>
      <c r="U360" s="22">
        <v>1.7</v>
      </c>
      <c r="V360" s="22">
        <f t="shared" si="184"/>
        <v>1.7</v>
      </c>
      <c r="W360" s="119">
        <f t="shared" si="185"/>
        <v>4.5950999999999995</v>
      </c>
      <c r="X360" s="162"/>
      <c r="Y360" s="22">
        <v>1.4</v>
      </c>
      <c r="Z360" s="119">
        <f t="shared" si="186"/>
        <v>3.7841999999999998</v>
      </c>
      <c r="AA360" s="160">
        <v>26.5</v>
      </c>
      <c r="AB360" s="164">
        <f t="shared" si="177"/>
        <v>71.629499999999993</v>
      </c>
      <c r="AC360" s="29">
        <v>14.06</v>
      </c>
      <c r="AD360" s="147">
        <f t="shared" si="187"/>
        <v>38.004179999999998</v>
      </c>
      <c r="AE360" s="29">
        <v>0.29899999999999999</v>
      </c>
      <c r="AF360" s="119">
        <f t="shared" si="188"/>
        <v>0.80819700000000005</v>
      </c>
      <c r="AG360" s="31">
        <v>1.155</v>
      </c>
      <c r="AH360" s="119">
        <f t="shared" si="189"/>
        <v>3.1219650000000003</v>
      </c>
      <c r="AI360" s="294">
        <f t="shared" si="190"/>
        <v>27.954000000000001</v>
      </c>
      <c r="AJ360" s="22">
        <f t="shared" si="191"/>
        <v>75.559662000000003</v>
      </c>
      <c r="AK360" s="16"/>
      <c r="AL360" s="22">
        <v>2.69</v>
      </c>
      <c r="AM360" s="22">
        <f t="shared" si="192"/>
        <v>7.2710699999999999</v>
      </c>
      <c r="AN360" s="20"/>
      <c r="AO360" s="22">
        <v>0.4</v>
      </c>
      <c r="AP360" s="22">
        <f t="shared" si="193"/>
        <v>1.0811999999999999</v>
      </c>
      <c r="AQ360" s="33" t="s">
        <v>62</v>
      </c>
      <c r="AR360" s="22">
        <v>5.0000000000000001E-3</v>
      </c>
      <c r="AS360" s="22">
        <f t="shared" si="194"/>
        <v>1.3515000000000001E-2</v>
      </c>
      <c r="AT360" s="21" t="s">
        <v>62</v>
      </c>
      <c r="AU360" s="264">
        <v>7.7016129032258197E-3</v>
      </c>
      <c r="AV360" s="260">
        <f t="shared" si="195"/>
        <v>2.0817459677419388E-2</v>
      </c>
      <c r="AW360" s="21"/>
      <c r="AX360" s="267">
        <v>2.1000000000000001E-2</v>
      </c>
      <c r="AY360" s="263">
        <f t="shared" si="196"/>
        <v>5.6763000000000008E-2</v>
      </c>
      <c r="AZ360" s="20"/>
      <c r="BA360" s="317">
        <v>1.1000000000000001</v>
      </c>
      <c r="BB360" s="263">
        <f t="shared" si="197"/>
        <v>2.9733000000000001</v>
      </c>
      <c r="BC360" s="20"/>
      <c r="BD360" s="37">
        <v>0.11</v>
      </c>
      <c r="BE360" s="119">
        <f t="shared" si="198"/>
        <v>0.29732999999999998</v>
      </c>
      <c r="BF360" s="20"/>
      <c r="BG360" s="32">
        <v>0.01</v>
      </c>
      <c r="BH360" s="43">
        <f t="shared" si="199"/>
        <v>2.7030000000000002E-2</v>
      </c>
      <c r="BI360" s="21" t="s">
        <v>62</v>
      </c>
      <c r="BJ360" s="34">
        <v>0.01</v>
      </c>
      <c r="BK360" s="119">
        <f t="shared" si="200"/>
        <v>2.7030000000000002E-2</v>
      </c>
      <c r="BL360" s="20"/>
      <c r="BM360" s="36">
        <v>0.43</v>
      </c>
      <c r="BN360" s="119">
        <f t="shared" si="201"/>
        <v>1.16229</v>
      </c>
      <c r="BO360" s="18"/>
      <c r="BP360" s="183" t="s">
        <v>118</v>
      </c>
      <c r="BQ360" s="184"/>
      <c r="BR360" s="6"/>
    </row>
    <row r="361" spans="1:70" ht="15" customHeight="1" x14ac:dyDescent="0.3">
      <c r="A361" s="194">
        <f t="shared" si="175"/>
        <v>43083</v>
      </c>
      <c r="B361" s="182">
        <v>2741</v>
      </c>
      <c r="C361" s="44" t="s">
        <v>190</v>
      </c>
      <c r="D361" s="59" t="s">
        <v>163</v>
      </c>
      <c r="E361" s="14">
        <v>1</v>
      </c>
      <c r="F361" s="15">
        <v>669</v>
      </c>
      <c r="G361" s="22">
        <f t="shared" si="178"/>
        <v>669</v>
      </c>
      <c r="H361" s="119">
        <f t="shared" si="179"/>
        <v>1833.729</v>
      </c>
      <c r="I361" s="14">
        <v>1</v>
      </c>
      <c r="J361" s="15">
        <v>590</v>
      </c>
      <c r="K361" s="15">
        <f t="shared" si="180"/>
        <v>590</v>
      </c>
      <c r="L361" s="125">
        <f t="shared" si="181"/>
        <v>1617.19</v>
      </c>
      <c r="M361" s="16">
        <v>192</v>
      </c>
      <c r="N361" s="119">
        <f t="shared" si="182"/>
        <v>526.27200000000005</v>
      </c>
      <c r="O361" s="29">
        <v>89.7</v>
      </c>
      <c r="P361" s="22">
        <v>100.9</v>
      </c>
      <c r="Q361" s="15">
        <v>83</v>
      </c>
      <c r="R361" s="15">
        <f t="shared" si="183"/>
        <v>134.93975903614464</v>
      </c>
      <c r="S361" s="119">
        <f t="shared" si="176"/>
        <v>369.86987951807248</v>
      </c>
      <c r="T361" s="14">
        <v>1</v>
      </c>
      <c r="U361" s="22">
        <v>2</v>
      </c>
      <c r="V361" s="22">
        <f t="shared" si="184"/>
        <v>2</v>
      </c>
      <c r="W361" s="119">
        <f t="shared" si="185"/>
        <v>5.4820000000000002</v>
      </c>
      <c r="X361" s="162"/>
      <c r="Y361" s="22">
        <v>1.3</v>
      </c>
      <c r="Z361" s="119">
        <f t="shared" si="186"/>
        <v>3.5633000000000004</v>
      </c>
      <c r="AA361" s="160">
        <v>24.2</v>
      </c>
      <c r="AB361" s="164">
        <f t="shared" si="177"/>
        <v>66.3322</v>
      </c>
      <c r="AC361" s="29">
        <v>12.49</v>
      </c>
      <c r="AD361" s="147">
        <f t="shared" si="187"/>
        <v>34.235090000000007</v>
      </c>
      <c r="AE361" s="29">
        <v>0.24099999999999999</v>
      </c>
      <c r="AF361" s="119">
        <f t="shared" si="188"/>
        <v>0.66058099999999997</v>
      </c>
      <c r="AG361" s="31">
        <v>1.7929999999999999</v>
      </c>
      <c r="AH361" s="119">
        <f t="shared" si="189"/>
        <v>4.9146129999999992</v>
      </c>
      <c r="AI361" s="294">
        <f t="shared" si="190"/>
        <v>26.233999999999998</v>
      </c>
      <c r="AJ361" s="22">
        <f t="shared" si="191"/>
        <v>71.907393999999996</v>
      </c>
      <c r="AK361" s="16"/>
      <c r="AL361" s="22">
        <v>1.19</v>
      </c>
      <c r="AM361" s="22">
        <f t="shared" si="192"/>
        <v>3.26179</v>
      </c>
      <c r="AN361" s="20"/>
      <c r="AO361" s="22">
        <v>0.49</v>
      </c>
      <c r="AP361" s="22">
        <f t="shared" si="193"/>
        <v>1.3430899999999999</v>
      </c>
      <c r="AQ361" s="33"/>
      <c r="AR361" s="22">
        <v>7.0000000000000001E-3</v>
      </c>
      <c r="AS361" s="22">
        <f t="shared" si="194"/>
        <v>1.9187000000000003E-2</v>
      </c>
      <c r="AT361" s="21" t="s">
        <v>62</v>
      </c>
      <c r="AU361" s="264">
        <v>7.5806451612903296E-3</v>
      </c>
      <c r="AV361" s="259">
        <f t="shared" si="195"/>
        <v>2.0778548387096793E-2</v>
      </c>
      <c r="AW361" s="21"/>
      <c r="AX361" s="267">
        <v>2.1999999999999999E-2</v>
      </c>
      <c r="AY361" s="262">
        <f t="shared" si="196"/>
        <v>6.0302000000000001E-2</v>
      </c>
      <c r="AZ361" s="20"/>
      <c r="BA361" s="317">
        <v>1.3</v>
      </c>
      <c r="BB361" s="262">
        <f t="shared" si="197"/>
        <v>3.5633000000000004</v>
      </c>
      <c r="BC361" s="20"/>
      <c r="BD361" s="36">
        <v>0.11</v>
      </c>
      <c r="BE361" s="119">
        <f t="shared" si="198"/>
        <v>0.30151</v>
      </c>
      <c r="BF361" s="20"/>
      <c r="BG361" s="32">
        <v>0.01</v>
      </c>
      <c r="BH361" s="43">
        <f t="shared" si="199"/>
        <v>2.741E-2</v>
      </c>
      <c r="BI361" s="21" t="s">
        <v>62</v>
      </c>
      <c r="BJ361" s="34">
        <v>0.01</v>
      </c>
      <c r="BK361" s="119">
        <f t="shared" si="200"/>
        <v>2.741E-2</v>
      </c>
      <c r="BL361" s="20"/>
      <c r="BM361" s="36">
        <v>0.44</v>
      </c>
      <c r="BN361" s="119">
        <f t="shared" si="201"/>
        <v>1.20604</v>
      </c>
      <c r="BO361" s="13"/>
      <c r="BP361" s="183" t="s">
        <v>118</v>
      </c>
      <c r="BQ361" s="184"/>
      <c r="BR361" s="6"/>
    </row>
    <row r="362" spans="1:70" ht="15" customHeight="1" x14ac:dyDescent="0.3">
      <c r="A362" s="194">
        <f t="shared" si="175"/>
        <v>43084</v>
      </c>
      <c r="B362" s="182">
        <v>2259</v>
      </c>
      <c r="C362" s="44" t="s">
        <v>189</v>
      </c>
      <c r="D362" s="59" t="s">
        <v>164</v>
      </c>
      <c r="E362" s="14">
        <v>1</v>
      </c>
      <c r="F362" s="15">
        <v>789</v>
      </c>
      <c r="G362" s="22">
        <f t="shared" si="178"/>
        <v>789</v>
      </c>
      <c r="H362" s="119">
        <f t="shared" si="179"/>
        <v>1782.3510000000001</v>
      </c>
      <c r="I362" s="14">
        <v>1</v>
      </c>
      <c r="J362" s="15">
        <v>696</v>
      </c>
      <c r="K362" s="15">
        <f t="shared" si="180"/>
        <v>696</v>
      </c>
      <c r="L362" s="125">
        <f t="shared" si="181"/>
        <v>1572.2639999999999</v>
      </c>
      <c r="M362" s="16">
        <v>219</v>
      </c>
      <c r="N362" s="119">
        <f t="shared" si="182"/>
        <v>494.721</v>
      </c>
      <c r="O362" s="29">
        <v>88.3</v>
      </c>
      <c r="P362" s="22">
        <v>98.4</v>
      </c>
      <c r="Q362" s="15">
        <v>94</v>
      </c>
      <c r="R362" s="15">
        <f t="shared" si="183"/>
        <v>107.44680851063839</v>
      </c>
      <c r="S362" s="119">
        <f t="shared" si="176"/>
        <v>242.72234042553214</v>
      </c>
      <c r="T362" s="14">
        <v>1</v>
      </c>
      <c r="U362" s="22">
        <v>1.5</v>
      </c>
      <c r="V362" s="22">
        <f t="shared" si="184"/>
        <v>1.5</v>
      </c>
      <c r="W362" s="119">
        <f t="shared" si="185"/>
        <v>3.3885000000000001</v>
      </c>
      <c r="X362" s="162"/>
      <c r="Y362" s="22">
        <v>1.5</v>
      </c>
      <c r="Z362" s="119">
        <f t="shared" si="186"/>
        <v>3.3885000000000001</v>
      </c>
      <c r="AA362" s="160">
        <v>21.1</v>
      </c>
      <c r="AB362" s="164">
        <f t="shared" si="177"/>
        <v>47.664900000000003</v>
      </c>
      <c r="AC362" s="29">
        <v>10.41</v>
      </c>
      <c r="AD362" s="147">
        <f t="shared" si="187"/>
        <v>23.516189999999998</v>
      </c>
      <c r="AE362" s="29">
        <v>0.1</v>
      </c>
      <c r="AF362" s="119">
        <f t="shared" si="188"/>
        <v>0.22590000000000002</v>
      </c>
      <c r="AG362" s="31">
        <v>0.2</v>
      </c>
      <c r="AH362" s="119">
        <f t="shared" si="189"/>
        <v>0.45180000000000003</v>
      </c>
      <c r="AI362" s="294">
        <f t="shared" si="190"/>
        <v>21.400000000000002</v>
      </c>
      <c r="AJ362" s="22">
        <f t="shared" si="191"/>
        <v>48.342600000000004</v>
      </c>
      <c r="AK362" s="16"/>
      <c r="AL362" s="22">
        <v>0.78</v>
      </c>
      <c r="AM362" s="22">
        <f t="shared" si="192"/>
        <v>1.7620199999999999</v>
      </c>
      <c r="AN362" s="20"/>
      <c r="AO362" s="22">
        <v>0.37</v>
      </c>
      <c r="AP362" s="22">
        <f t="shared" si="193"/>
        <v>0.83583000000000007</v>
      </c>
      <c r="AQ362" s="33" t="s">
        <v>62</v>
      </c>
      <c r="AR362" s="22">
        <v>5.0000000000000001E-3</v>
      </c>
      <c r="AS362" s="22">
        <f t="shared" si="194"/>
        <v>1.1294999999999999E-2</v>
      </c>
      <c r="AT362" s="21"/>
      <c r="AU362" s="264">
        <v>7.4596774193548404E-3</v>
      </c>
      <c r="AV362" s="260">
        <f t="shared" si="195"/>
        <v>1.6851411290322586E-2</v>
      </c>
      <c r="AW362" s="21"/>
      <c r="AX362" s="267">
        <v>2.1000000000000001E-2</v>
      </c>
      <c r="AY362" s="263">
        <f t="shared" si="196"/>
        <v>4.7439000000000002E-2</v>
      </c>
      <c r="AZ362" s="20"/>
      <c r="BA362" s="317">
        <v>1</v>
      </c>
      <c r="BB362" s="263">
        <f t="shared" si="197"/>
        <v>2.2589999999999999</v>
      </c>
      <c r="BC362" s="20"/>
      <c r="BD362" s="37">
        <v>0.12</v>
      </c>
      <c r="BE362" s="119">
        <f t="shared" si="198"/>
        <v>0.27107999999999999</v>
      </c>
      <c r="BF362" s="20" t="s">
        <v>62</v>
      </c>
      <c r="BG362" s="32">
        <v>0.01</v>
      </c>
      <c r="BH362" s="43">
        <f t="shared" si="199"/>
        <v>2.2589999999999999E-2</v>
      </c>
      <c r="BI362" s="21" t="s">
        <v>62</v>
      </c>
      <c r="BJ362" s="34">
        <v>0.01</v>
      </c>
      <c r="BK362" s="119">
        <f t="shared" si="200"/>
        <v>2.2589999999999999E-2</v>
      </c>
      <c r="BL362" s="20"/>
      <c r="BM362" s="36">
        <v>0.35</v>
      </c>
      <c r="BN362" s="119">
        <f t="shared" si="201"/>
        <v>0.79064999999999996</v>
      </c>
      <c r="BO362" s="18"/>
      <c r="BP362" s="183" t="s">
        <v>118</v>
      </c>
      <c r="BQ362" s="184"/>
      <c r="BR362" s="6"/>
    </row>
    <row r="363" spans="1:70" ht="15" customHeight="1" x14ac:dyDescent="0.3">
      <c r="A363" s="194">
        <f t="shared" si="175"/>
        <v>43085</v>
      </c>
      <c r="B363" s="182">
        <v>1677</v>
      </c>
      <c r="C363" s="44" t="s">
        <v>191</v>
      </c>
      <c r="D363" s="59" t="s">
        <v>165</v>
      </c>
      <c r="E363" s="14">
        <v>1</v>
      </c>
      <c r="F363" s="15">
        <v>595</v>
      </c>
      <c r="G363" s="22">
        <f t="shared" si="178"/>
        <v>595</v>
      </c>
      <c r="H363" s="119">
        <f t="shared" si="179"/>
        <v>997.81500000000005</v>
      </c>
      <c r="I363" s="14">
        <v>1</v>
      </c>
      <c r="J363" s="15">
        <v>536</v>
      </c>
      <c r="K363" s="15">
        <f t="shared" si="180"/>
        <v>536</v>
      </c>
      <c r="L363" s="125">
        <f t="shared" si="181"/>
        <v>898.87199999999996</v>
      </c>
      <c r="M363" s="16">
        <v>168</v>
      </c>
      <c r="N363" s="119">
        <f t="shared" si="182"/>
        <v>281.73599999999999</v>
      </c>
      <c r="O363" s="29">
        <v>88</v>
      </c>
      <c r="P363" s="22">
        <v>93.3</v>
      </c>
      <c r="Q363" s="15">
        <v>62</v>
      </c>
      <c r="R363" s="15">
        <f t="shared" si="183"/>
        <v>85.483870967741893</v>
      </c>
      <c r="S363" s="119">
        <f t="shared" si="176"/>
        <v>143.35645161290316</v>
      </c>
      <c r="T363" s="14">
        <v>1</v>
      </c>
      <c r="U363" s="22">
        <v>1.3</v>
      </c>
      <c r="V363" s="22">
        <f t="shared" si="184"/>
        <v>1.3</v>
      </c>
      <c r="W363" s="119">
        <f t="shared" si="185"/>
        <v>2.1800999999999999</v>
      </c>
      <c r="X363" s="162"/>
      <c r="Y363" s="22">
        <v>1.9</v>
      </c>
      <c r="Z363" s="119">
        <f t="shared" si="186"/>
        <v>3.1862999999999997</v>
      </c>
      <c r="AA363" s="160">
        <v>12.1</v>
      </c>
      <c r="AB363" s="164">
        <f t="shared" si="177"/>
        <v>20.291700000000002</v>
      </c>
      <c r="AC363" s="29">
        <v>4.24</v>
      </c>
      <c r="AD363" s="147">
        <f t="shared" si="187"/>
        <v>7.1104800000000008</v>
      </c>
      <c r="AE363" s="29">
        <v>0.1</v>
      </c>
      <c r="AF363" s="119">
        <f t="shared" si="188"/>
        <v>0.16770000000000002</v>
      </c>
      <c r="AG363" s="31">
        <v>0.2</v>
      </c>
      <c r="AH363" s="119">
        <f t="shared" si="189"/>
        <v>0.33540000000000003</v>
      </c>
      <c r="AI363" s="294">
        <f t="shared" si="190"/>
        <v>12.399999999999999</v>
      </c>
      <c r="AJ363" s="22">
        <f t="shared" si="191"/>
        <v>20.794799999999999</v>
      </c>
      <c r="AK363" s="16"/>
      <c r="AL363" s="22">
        <v>1.52</v>
      </c>
      <c r="AM363" s="22">
        <f t="shared" si="192"/>
        <v>2.5490399999999998</v>
      </c>
      <c r="AN363" s="20"/>
      <c r="AO363" s="22">
        <v>0.47</v>
      </c>
      <c r="AP363" s="22">
        <f t="shared" si="193"/>
        <v>0.78818999999999995</v>
      </c>
      <c r="AQ363" s="33" t="s">
        <v>62</v>
      </c>
      <c r="AR363" s="22">
        <v>3.0000000000000001E-3</v>
      </c>
      <c r="AS363" s="22">
        <f t="shared" si="194"/>
        <v>5.0309999999999999E-3</v>
      </c>
      <c r="AT363" s="21" t="s">
        <v>62</v>
      </c>
      <c r="AU363" s="264">
        <v>7.3387096774193703E-3</v>
      </c>
      <c r="AV363" s="259">
        <f t="shared" si="195"/>
        <v>1.2307016129032284E-2</v>
      </c>
      <c r="AW363" s="21"/>
      <c r="AX363" s="267">
        <v>1.6E-2</v>
      </c>
      <c r="AY363" s="262">
        <f t="shared" si="196"/>
        <v>2.6832000000000002E-2</v>
      </c>
      <c r="AZ363" s="20"/>
      <c r="BA363" s="317">
        <v>0.61</v>
      </c>
      <c r="BB363" s="262">
        <f t="shared" si="197"/>
        <v>1.0229699999999999</v>
      </c>
      <c r="BC363" s="20"/>
      <c r="BD363" s="36">
        <v>0.1</v>
      </c>
      <c r="BE363" s="119">
        <f t="shared" si="198"/>
        <v>0.16770000000000002</v>
      </c>
      <c r="BF363" s="20" t="s">
        <v>62</v>
      </c>
      <c r="BG363" s="32">
        <v>0.01</v>
      </c>
      <c r="BH363" s="43">
        <f t="shared" si="199"/>
        <v>1.677E-2</v>
      </c>
      <c r="BI363" s="21" t="s">
        <v>62</v>
      </c>
      <c r="BJ363" s="34">
        <v>0.01</v>
      </c>
      <c r="BK363" s="119">
        <f t="shared" si="200"/>
        <v>1.677E-2</v>
      </c>
      <c r="BL363" s="20"/>
      <c r="BM363" s="36">
        <v>0.33</v>
      </c>
      <c r="BN363" s="119">
        <f t="shared" si="201"/>
        <v>0.55341000000000007</v>
      </c>
      <c r="BO363" s="13"/>
      <c r="BP363" s="183" t="s">
        <v>118</v>
      </c>
      <c r="BQ363" s="184"/>
      <c r="BR363" s="6"/>
    </row>
    <row r="364" spans="1:70" ht="15" customHeight="1" x14ac:dyDescent="0.3">
      <c r="A364" s="194">
        <f t="shared" si="175"/>
        <v>43086</v>
      </c>
      <c r="B364" s="182">
        <v>1363</v>
      </c>
      <c r="C364" s="44" t="s">
        <v>192</v>
      </c>
      <c r="D364" s="59" t="s">
        <v>166</v>
      </c>
      <c r="E364" s="14">
        <v>1</v>
      </c>
      <c r="F364" s="15">
        <v>346</v>
      </c>
      <c r="G364" s="22">
        <f t="shared" si="178"/>
        <v>346</v>
      </c>
      <c r="H364" s="119">
        <f t="shared" si="179"/>
        <v>471.59800000000001</v>
      </c>
      <c r="I364" s="14">
        <v>1</v>
      </c>
      <c r="J364" s="15">
        <v>341</v>
      </c>
      <c r="K364" s="15">
        <f t="shared" si="180"/>
        <v>341</v>
      </c>
      <c r="L364" s="125">
        <f t="shared" si="181"/>
        <v>464.78300000000002</v>
      </c>
      <c r="M364" s="16">
        <v>102</v>
      </c>
      <c r="N364" s="119">
        <f t="shared" si="182"/>
        <v>139.02600000000001</v>
      </c>
      <c r="O364" s="29">
        <v>87.3</v>
      </c>
      <c r="P364" s="22">
        <v>91.6</v>
      </c>
      <c r="Q364" s="15">
        <v>90</v>
      </c>
      <c r="R364" s="15">
        <f t="shared" si="183"/>
        <v>47.77777777777775</v>
      </c>
      <c r="S364" s="119">
        <f t="shared" si="176"/>
        <v>65.121111111111077</v>
      </c>
      <c r="T364" s="14">
        <v>1</v>
      </c>
      <c r="U364" s="22">
        <v>0.77</v>
      </c>
      <c r="V364" s="22">
        <f t="shared" si="184"/>
        <v>0.77</v>
      </c>
      <c r="W364" s="119">
        <f t="shared" si="185"/>
        <v>1.0495099999999999</v>
      </c>
      <c r="X364" s="162"/>
      <c r="Y364" s="22">
        <v>0.1</v>
      </c>
      <c r="Z364" s="119">
        <f t="shared" si="186"/>
        <v>0.1363</v>
      </c>
      <c r="AA364" s="160">
        <v>6.4</v>
      </c>
      <c r="AB364" s="164">
        <f t="shared" si="177"/>
        <v>8.7232000000000003</v>
      </c>
      <c r="AC364" s="29">
        <v>2.74</v>
      </c>
      <c r="AD364" s="147">
        <f t="shared" si="187"/>
        <v>3.7346200000000005</v>
      </c>
      <c r="AE364" s="29">
        <v>0.19600000000000001</v>
      </c>
      <c r="AF364" s="119">
        <f t="shared" si="188"/>
        <v>0.26714800000000005</v>
      </c>
      <c r="AG364" s="31">
        <v>3.569</v>
      </c>
      <c r="AH364" s="119">
        <f t="shared" si="189"/>
        <v>4.864547</v>
      </c>
      <c r="AI364" s="294">
        <f t="shared" si="190"/>
        <v>10.164999999999999</v>
      </c>
      <c r="AJ364" s="22">
        <f t="shared" si="191"/>
        <v>13.854894999999999</v>
      </c>
      <c r="AK364" s="16"/>
      <c r="AL364" s="22">
        <v>0.38</v>
      </c>
      <c r="AM364" s="22">
        <f t="shared" si="192"/>
        <v>0.51794000000000007</v>
      </c>
      <c r="AN364" s="20"/>
      <c r="AO364" s="22">
        <v>0.21</v>
      </c>
      <c r="AP364" s="22">
        <f t="shared" si="193"/>
        <v>0.28622999999999998</v>
      </c>
      <c r="AQ364" s="33" t="s">
        <v>62</v>
      </c>
      <c r="AR364" s="22">
        <v>1E-3</v>
      </c>
      <c r="AS364" s="22">
        <f t="shared" si="194"/>
        <v>1.3630000000000001E-3</v>
      </c>
      <c r="AT364" s="21" t="s">
        <v>62</v>
      </c>
      <c r="AU364" s="264">
        <v>7.2177419354838802E-3</v>
      </c>
      <c r="AV364" s="260">
        <f t="shared" si="195"/>
        <v>9.8377822580645279E-3</v>
      </c>
      <c r="AW364" s="21"/>
      <c r="AX364" s="267">
        <v>0.01</v>
      </c>
      <c r="AY364" s="263">
        <f t="shared" si="196"/>
        <v>1.3630000000000001E-2</v>
      </c>
      <c r="AZ364" s="20"/>
      <c r="BA364" s="317">
        <v>0.33</v>
      </c>
      <c r="BB364" s="263">
        <f t="shared" si="197"/>
        <v>0.44979000000000002</v>
      </c>
      <c r="BC364" s="20"/>
      <c r="BD364" s="37">
        <v>0.06</v>
      </c>
      <c r="BE364" s="119">
        <f t="shared" si="198"/>
        <v>8.1780000000000005E-2</v>
      </c>
      <c r="BF364" s="20" t="s">
        <v>62</v>
      </c>
      <c r="BG364" s="32">
        <v>0.01</v>
      </c>
      <c r="BH364" s="43">
        <f t="shared" si="199"/>
        <v>1.3630000000000001E-2</v>
      </c>
      <c r="BI364" s="21" t="s">
        <v>62</v>
      </c>
      <c r="BJ364" s="34">
        <v>0.01</v>
      </c>
      <c r="BK364" s="119">
        <f t="shared" si="200"/>
        <v>1.3630000000000001E-2</v>
      </c>
      <c r="BL364" s="20"/>
      <c r="BM364" s="36">
        <v>0.28000000000000003</v>
      </c>
      <c r="BN364" s="119">
        <f t="shared" si="201"/>
        <v>0.38164000000000003</v>
      </c>
      <c r="BO364" s="18"/>
      <c r="BP364" s="183" t="s">
        <v>118</v>
      </c>
      <c r="BQ364" s="184"/>
      <c r="BR364" s="6"/>
    </row>
    <row r="365" spans="1:70" ht="15" customHeight="1" x14ac:dyDescent="0.3">
      <c r="A365" s="194">
        <f t="shared" si="175"/>
        <v>43087</v>
      </c>
      <c r="B365" s="182">
        <v>2380</v>
      </c>
      <c r="C365" s="44" t="s">
        <v>193</v>
      </c>
      <c r="D365" s="59" t="s">
        <v>167</v>
      </c>
      <c r="E365" s="14">
        <v>1</v>
      </c>
      <c r="F365" s="15">
        <v>934</v>
      </c>
      <c r="G365" s="22">
        <f t="shared" si="178"/>
        <v>934</v>
      </c>
      <c r="H365" s="119">
        <f t="shared" si="179"/>
        <v>2222.92</v>
      </c>
      <c r="I365" s="14">
        <v>1</v>
      </c>
      <c r="J365" s="15">
        <v>835</v>
      </c>
      <c r="K365" s="15">
        <f t="shared" si="180"/>
        <v>835</v>
      </c>
      <c r="L365" s="125">
        <f t="shared" si="181"/>
        <v>1987.3</v>
      </c>
      <c r="M365" s="16">
        <v>287</v>
      </c>
      <c r="N365" s="119">
        <f t="shared" si="182"/>
        <v>683.06</v>
      </c>
      <c r="O365" s="29">
        <v>88.5</v>
      </c>
      <c r="P365" s="22">
        <v>101.3</v>
      </c>
      <c r="Q365" s="15">
        <v>102</v>
      </c>
      <c r="R365" s="15">
        <f t="shared" si="183"/>
        <v>125.49019607843134</v>
      </c>
      <c r="S365" s="119">
        <f t="shared" si="176"/>
        <v>298.66666666666657</v>
      </c>
      <c r="T365" s="14">
        <v>1</v>
      </c>
      <c r="U365" s="22">
        <v>2.8</v>
      </c>
      <c r="V365" s="22">
        <f t="shared" si="184"/>
        <v>2.8</v>
      </c>
      <c r="W365" s="119">
        <f t="shared" si="185"/>
        <v>6.6639999999999997</v>
      </c>
      <c r="X365" s="162" t="s">
        <v>62</v>
      </c>
      <c r="Y365" s="22">
        <v>0.1</v>
      </c>
      <c r="Z365" s="119">
        <f t="shared" si="186"/>
        <v>0.23799999999999999</v>
      </c>
      <c r="AA365" s="160">
        <v>25.8</v>
      </c>
      <c r="AB365" s="164">
        <f t="shared" si="177"/>
        <v>61.404000000000003</v>
      </c>
      <c r="AC365" s="29">
        <v>15.66</v>
      </c>
      <c r="AD365" s="147">
        <f t="shared" si="187"/>
        <v>37.270800000000001</v>
      </c>
      <c r="AE365" s="29">
        <v>0.1</v>
      </c>
      <c r="AF365" s="119">
        <f t="shared" si="188"/>
        <v>0.23799999999999999</v>
      </c>
      <c r="AG365" s="31">
        <v>0.2</v>
      </c>
      <c r="AH365" s="119">
        <f t="shared" si="189"/>
        <v>0.47599999999999998</v>
      </c>
      <c r="AI365" s="294">
        <f t="shared" si="190"/>
        <v>26.1</v>
      </c>
      <c r="AJ365" s="22">
        <f t="shared" si="191"/>
        <v>62.118000000000002</v>
      </c>
      <c r="AK365" s="16"/>
      <c r="AL365" s="22">
        <v>0.62</v>
      </c>
      <c r="AM365" s="22">
        <f t="shared" si="192"/>
        <v>1.4755999999999998</v>
      </c>
      <c r="AN365" s="20"/>
      <c r="AO365" s="22">
        <v>0.66</v>
      </c>
      <c r="AP365" s="22">
        <f t="shared" si="193"/>
        <v>1.5708000000000002</v>
      </c>
      <c r="AQ365" s="33" t="s">
        <v>62</v>
      </c>
      <c r="AR365" s="22">
        <v>-1E-3</v>
      </c>
      <c r="AS365" s="22">
        <f t="shared" si="194"/>
        <v>-2.3799999999999997E-3</v>
      </c>
      <c r="AT365" s="21" t="s">
        <v>62</v>
      </c>
      <c r="AU365" s="264">
        <v>7.0967741935483997E-3</v>
      </c>
      <c r="AV365" s="259">
        <f t="shared" si="195"/>
        <v>1.6890322580645191E-2</v>
      </c>
      <c r="AW365" s="21"/>
      <c r="AX365" s="267">
        <v>3.3000000000000002E-2</v>
      </c>
      <c r="AY365" s="262">
        <f t="shared" si="196"/>
        <v>7.8540000000000013E-2</v>
      </c>
      <c r="AZ365" s="20"/>
      <c r="BA365" s="317">
        <v>0.79</v>
      </c>
      <c r="BB365" s="262">
        <f t="shared" si="197"/>
        <v>1.8802000000000001</v>
      </c>
      <c r="BC365" s="20"/>
      <c r="BD365" s="36">
        <v>0.03</v>
      </c>
      <c r="BE365" s="119">
        <f t="shared" si="198"/>
        <v>7.1399999999999991E-2</v>
      </c>
      <c r="BF365" s="20" t="s">
        <v>62</v>
      </c>
      <c r="BG365" s="32">
        <v>0.01</v>
      </c>
      <c r="BH365" s="43">
        <f t="shared" si="199"/>
        <v>2.3800000000000002E-2</v>
      </c>
      <c r="BI365" s="21" t="s">
        <v>62</v>
      </c>
      <c r="BJ365" s="34">
        <v>0.01</v>
      </c>
      <c r="BK365" s="119">
        <f t="shared" si="200"/>
        <v>2.3800000000000002E-2</v>
      </c>
      <c r="BL365" s="20"/>
      <c r="BM365" s="36">
        <v>0.12</v>
      </c>
      <c r="BN365" s="119">
        <f t="shared" si="201"/>
        <v>0.28559999999999997</v>
      </c>
      <c r="BO365" s="13"/>
      <c r="BP365" s="183" t="s">
        <v>118</v>
      </c>
      <c r="BQ365" s="184"/>
      <c r="BR365" s="6"/>
    </row>
    <row r="366" spans="1:70" ht="15" customHeight="1" x14ac:dyDescent="0.25">
      <c r="A366" s="194">
        <f t="shared" si="175"/>
        <v>43088</v>
      </c>
      <c r="B366" s="182">
        <v>2390</v>
      </c>
      <c r="C366" s="44" t="s">
        <v>194</v>
      </c>
      <c r="D366" s="59" t="s">
        <v>165</v>
      </c>
      <c r="E366" s="14">
        <v>2</v>
      </c>
      <c r="F366" s="15">
        <v>598</v>
      </c>
      <c r="G366" s="22">
        <f t="shared" si="178"/>
        <v>1196</v>
      </c>
      <c r="H366" s="119">
        <f t="shared" si="179"/>
        <v>2858.44</v>
      </c>
      <c r="I366" s="14">
        <v>2</v>
      </c>
      <c r="J366" s="15">
        <v>564</v>
      </c>
      <c r="K366" s="15">
        <f t="shared" si="180"/>
        <v>1128</v>
      </c>
      <c r="L366" s="125">
        <f t="shared" si="181"/>
        <v>2695.92</v>
      </c>
      <c r="M366" s="16">
        <v>557</v>
      </c>
      <c r="N366" s="119">
        <f t="shared" si="182"/>
        <v>1331.23</v>
      </c>
      <c r="O366" s="29">
        <v>90.4</v>
      </c>
      <c r="P366" s="22">
        <v>103.1</v>
      </c>
      <c r="Q366" s="15">
        <v>87</v>
      </c>
      <c r="R366" s="15">
        <f t="shared" si="183"/>
        <v>145.97701149425274</v>
      </c>
      <c r="S366" s="119">
        <f t="shared" si="176"/>
        <v>348.88505747126402</v>
      </c>
      <c r="T366" s="14">
        <v>1</v>
      </c>
      <c r="U366" s="22">
        <v>2.2999999999999998</v>
      </c>
      <c r="V366" s="22">
        <f t="shared" si="184"/>
        <v>2.2999999999999998</v>
      </c>
      <c r="W366" s="119">
        <f t="shared" si="185"/>
        <v>5.4969999999999999</v>
      </c>
      <c r="X366" s="162" t="s">
        <v>62</v>
      </c>
      <c r="Y366" s="22">
        <v>1</v>
      </c>
      <c r="Z366" s="119">
        <f t="shared" si="186"/>
        <v>2.39</v>
      </c>
      <c r="AA366" s="160">
        <v>36.700000000000003</v>
      </c>
      <c r="AB366" s="164">
        <f t="shared" si="177"/>
        <v>87.712999999999994</v>
      </c>
      <c r="AC366" s="29">
        <v>20.67</v>
      </c>
      <c r="AD366" s="147">
        <f t="shared" si="187"/>
        <v>49.401300000000006</v>
      </c>
      <c r="AE366" s="29">
        <v>0.59399999999999997</v>
      </c>
      <c r="AF366" s="119">
        <f t="shared" si="188"/>
        <v>1.4196599999999999</v>
      </c>
      <c r="AG366" s="31">
        <v>0.254</v>
      </c>
      <c r="AH366" s="119">
        <f t="shared" si="189"/>
        <v>0.60706000000000004</v>
      </c>
      <c r="AI366" s="294">
        <f t="shared" si="190"/>
        <v>37.548000000000002</v>
      </c>
      <c r="AJ366" s="22">
        <f t="shared" si="191"/>
        <v>89.739720000000005</v>
      </c>
      <c r="AK366" s="16"/>
      <c r="AL366" s="22">
        <v>2.9</v>
      </c>
      <c r="AM366" s="22">
        <f t="shared" si="192"/>
        <v>6.931</v>
      </c>
      <c r="AN366" s="20"/>
      <c r="AO366" s="22">
        <v>0.53</v>
      </c>
      <c r="AP366" s="22">
        <f t="shared" si="193"/>
        <v>1.2666999999999999</v>
      </c>
      <c r="AQ366" s="33"/>
      <c r="AR366" s="22">
        <v>5.0000000000000001E-3</v>
      </c>
      <c r="AS366" s="22">
        <f t="shared" si="194"/>
        <v>1.1950000000000001E-2</v>
      </c>
      <c r="AT366" s="21" t="s">
        <v>62</v>
      </c>
      <c r="AU366" s="264">
        <v>0.01</v>
      </c>
      <c r="AV366" s="260">
        <f t="shared" si="195"/>
        <v>2.3900000000000001E-2</v>
      </c>
      <c r="AW366" s="21"/>
      <c r="AX366" s="267">
        <v>0.03</v>
      </c>
      <c r="AY366" s="263">
        <f t="shared" si="196"/>
        <v>7.17E-2</v>
      </c>
      <c r="AZ366" s="20"/>
      <c r="BA366" s="317">
        <v>1.7</v>
      </c>
      <c r="BB366" s="263">
        <f t="shared" si="197"/>
        <v>4.0629999999999997</v>
      </c>
      <c r="BC366" s="20"/>
      <c r="BD366" s="37">
        <v>0.17</v>
      </c>
      <c r="BE366" s="119">
        <f t="shared" si="198"/>
        <v>0.40629999999999999</v>
      </c>
      <c r="BF366" s="20"/>
      <c r="BG366" s="32">
        <v>0.01</v>
      </c>
      <c r="BH366" s="43">
        <f t="shared" si="199"/>
        <v>2.3900000000000001E-2</v>
      </c>
      <c r="BI366" s="21" t="s">
        <v>62</v>
      </c>
      <c r="BJ366" s="34">
        <v>0.01</v>
      </c>
      <c r="BK366" s="119">
        <f t="shared" si="200"/>
        <v>2.3900000000000001E-2</v>
      </c>
      <c r="BL366" s="20"/>
      <c r="BM366" s="36">
        <v>0.51</v>
      </c>
      <c r="BN366" s="119">
        <f t="shared" si="201"/>
        <v>1.2189000000000001</v>
      </c>
      <c r="BO366" s="18"/>
      <c r="BP366" s="183" t="s">
        <v>118</v>
      </c>
      <c r="BQ366" s="184" t="s">
        <v>147</v>
      </c>
      <c r="BR366" s="6"/>
    </row>
    <row r="367" spans="1:70" ht="15" customHeight="1" x14ac:dyDescent="0.25">
      <c r="A367" s="194">
        <f t="shared" si="175"/>
        <v>43089</v>
      </c>
      <c r="B367" s="182">
        <v>1977</v>
      </c>
      <c r="C367" s="44" t="s">
        <v>195</v>
      </c>
      <c r="D367" s="59" t="s">
        <v>168</v>
      </c>
      <c r="E367" s="14">
        <v>2</v>
      </c>
      <c r="F367" s="15">
        <v>682</v>
      </c>
      <c r="G367" s="22">
        <f t="shared" si="178"/>
        <v>1364</v>
      </c>
      <c r="H367" s="119">
        <f t="shared" si="179"/>
        <v>2696.6280000000002</v>
      </c>
      <c r="I367" s="14">
        <v>2</v>
      </c>
      <c r="J367" s="15">
        <v>609</v>
      </c>
      <c r="K367" s="15">
        <f t="shared" si="180"/>
        <v>1218</v>
      </c>
      <c r="L367" s="125">
        <f t="shared" si="181"/>
        <v>2407.9859999999999</v>
      </c>
      <c r="M367" s="16">
        <v>442</v>
      </c>
      <c r="N367" s="119">
        <f t="shared" si="182"/>
        <v>873.83399999999995</v>
      </c>
      <c r="O367" s="29">
        <v>89.5</v>
      </c>
      <c r="P367" s="22">
        <v>103.6</v>
      </c>
      <c r="Q367" s="15">
        <v>84</v>
      </c>
      <c r="R367" s="15">
        <f t="shared" si="183"/>
        <v>167.8571428571428</v>
      </c>
      <c r="S367" s="119">
        <f t="shared" si="176"/>
        <v>331.85357142857129</v>
      </c>
      <c r="T367" s="14">
        <v>1</v>
      </c>
      <c r="U367" s="22">
        <v>2.6</v>
      </c>
      <c r="V367" s="22">
        <f t="shared" si="184"/>
        <v>2.6</v>
      </c>
      <c r="W367" s="119">
        <f t="shared" si="185"/>
        <v>5.1402000000000001</v>
      </c>
      <c r="X367" s="162" t="s">
        <v>62</v>
      </c>
      <c r="Y367" s="22">
        <v>2</v>
      </c>
      <c r="Z367" s="119">
        <f t="shared" si="186"/>
        <v>3.9540000000000002</v>
      </c>
      <c r="AA367" s="160">
        <v>36.799999999999997</v>
      </c>
      <c r="AB367" s="164">
        <f t="shared" si="177"/>
        <v>72.753599999999992</v>
      </c>
      <c r="AC367" s="29">
        <v>20.71</v>
      </c>
      <c r="AD367" s="147">
        <f t="shared" si="187"/>
        <v>40.943669999999997</v>
      </c>
      <c r="AE367" s="29">
        <v>0.1</v>
      </c>
      <c r="AF367" s="119">
        <f t="shared" si="188"/>
        <v>0.19770000000000001</v>
      </c>
      <c r="AG367" s="31">
        <v>0.2</v>
      </c>
      <c r="AH367" s="119">
        <f t="shared" si="189"/>
        <v>0.39540000000000003</v>
      </c>
      <c r="AI367" s="294">
        <f t="shared" si="190"/>
        <v>37.1</v>
      </c>
      <c r="AJ367" s="22">
        <f t="shared" si="191"/>
        <v>73.346699999999998</v>
      </c>
      <c r="AK367" s="16"/>
      <c r="AL367" s="22">
        <v>1.95</v>
      </c>
      <c r="AM367" s="22">
        <f t="shared" si="192"/>
        <v>3.8551500000000001</v>
      </c>
      <c r="AN367" s="20"/>
      <c r="AO367" s="22">
        <v>0.65</v>
      </c>
      <c r="AP367" s="22">
        <f t="shared" si="193"/>
        <v>1.28505</v>
      </c>
      <c r="AQ367" s="33"/>
      <c r="AR367" s="22">
        <v>5.0000000000000001E-3</v>
      </c>
      <c r="AS367" s="22">
        <f t="shared" si="194"/>
        <v>9.8849999999999997E-3</v>
      </c>
      <c r="AT367" s="21" t="s">
        <v>62</v>
      </c>
      <c r="AU367" s="264">
        <v>0.01</v>
      </c>
      <c r="AV367" s="259">
        <f t="shared" si="195"/>
        <v>1.9769999999999999E-2</v>
      </c>
      <c r="AW367" s="21"/>
      <c r="AX367" s="267">
        <v>0.04</v>
      </c>
      <c r="AY367" s="262">
        <f t="shared" si="196"/>
        <v>7.9079999999999998E-2</v>
      </c>
      <c r="AZ367" s="20"/>
      <c r="BA367" s="317">
        <v>1.9</v>
      </c>
      <c r="BB367" s="262">
        <f t="shared" si="197"/>
        <v>3.7562999999999995</v>
      </c>
      <c r="BC367" s="20"/>
      <c r="BD367" s="36">
        <v>0.19</v>
      </c>
      <c r="BE367" s="119">
        <f t="shared" si="198"/>
        <v>0.37563000000000002</v>
      </c>
      <c r="BF367" s="20"/>
      <c r="BG367" s="32">
        <v>0.02</v>
      </c>
      <c r="BH367" s="43">
        <f t="shared" si="199"/>
        <v>3.9539999999999999E-2</v>
      </c>
      <c r="BI367" s="21" t="s">
        <v>62</v>
      </c>
      <c r="BJ367" s="34">
        <v>0.01</v>
      </c>
      <c r="BK367" s="119">
        <f t="shared" si="200"/>
        <v>1.9769999999999999E-2</v>
      </c>
      <c r="BL367" s="20"/>
      <c r="BM367" s="36">
        <v>0.62</v>
      </c>
      <c r="BN367" s="119">
        <f t="shared" si="201"/>
        <v>1.2257400000000001</v>
      </c>
      <c r="BO367" s="13"/>
      <c r="BP367" s="183" t="s">
        <v>118</v>
      </c>
      <c r="BQ367" s="184" t="s">
        <v>148</v>
      </c>
      <c r="BR367" s="6"/>
    </row>
    <row r="368" spans="1:70" ht="15" customHeight="1" x14ac:dyDescent="0.3">
      <c r="A368" s="194">
        <f t="shared" si="175"/>
        <v>43090</v>
      </c>
      <c r="B368" s="182">
        <v>2023</v>
      </c>
      <c r="C368" s="44" t="s">
        <v>196</v>
      </c>
      <c r="D368" s="59" t="s">
        <v>169</v>
      </c>
      <c r="E368" s="14">
        <v>1</v>
      </c>
      <c r="F368" s="15">
        <v>845</v>
      </c>
      <c r="G368" s="22">
        <f t="shared" si="178"/>
        <v>845</v>
      </c>
      <c r="H368" s="119">
        <f t="shared" si="179"/>
        <v>1709.4349999999999</v>
      </c>
      <c r="I368" s="14">
        <v>1</v>
      </c>
      <c r="J368" s="15">
        <v>806</v>
      </c>
      <c r="K368" s="15">
        <f t="shared" si="180"/>
        <v>806</v>
      </c>
      <c r="L368" s="125">
        <f t="shared" si="181"/>
        <v>1630.538</v>
      </c>
      <c r="M368" s="16">
        <v>218</v>
      </c>
      <c r="N368" s="119">
        <f t="shared" si="182"/>
        <v>441.01400000000001</v>
      </c>
      <c r="O368" s="29">
        <v>89.5</v>
      </c>
      <c r="P368" s="22">
        <v>97.9</v>
      </c>
      <c r="Q368" s="15">
        <v>62</v>
      </c>
      <c r="R368" s="15">
        <f t="shared" si="183"/>
        <v>135.48387096774204</v>
      </c>
      <c r="S368" s="119">
        <f t="shared" si="176"/>
        <v>274.08387096774209</v>
      </c>
      <c r="T368" s="14">
        <v>1</v>
      </c>
      <c r="U368" s="22">
        <v>1.5</v>
      </c>
      <c r="V368" s="22">
        <f t="shared" si="184"/>
        <v>1.5</v>
      </c>
      <c r="W368" s="119">
        <f t="shared" si="185"/>
        <v>3.0345</v>
      </c>
      <c r="X368" s="162" t="s">
        <v>62</v>
      </c>
      <c r="Y368" s="22">
        <v>1.7</v>
      </c>
      <c r="Z368" s="119">
        <f t="shared" si="186"/>
        <v>3.4390999999999998</v>
      </c>
      <c r="AA368" s="160">
        <v>27.8</v>
      </c>
      <c r="AB368" s="164">
        <f t="shared" si="177"/>
        <v>56.239400000000003</v>
      </c>
      <c r="AC368" s="29">
        <v>16.66</v>
      </c>
      <c r="AD368" s="147">
        <f t="shared" si="187"/>
        <v>33.703180000000003</v>
      </c>
      <c r="AE368" s="29">
        <v>0.28699999999999998</v>
      </c>
      <c r="AF368" s="119">
        <f t="shared" si="188"/>
        <v>0.58060100000000003</v>
      </c>
      <c r="AG368" s="31">
        <v>1.8480000000000001</v>
      </c>
      <c r="AH368" s="119">
        <f t="shared" si="189"/>
        <v>3.7385040000000003</v>
      </c>
      <c r="AI368" s="294">
        <f t="shared" si="190"/>
        <v>29.934999999999999</v>
      </c>
      <c r="AJ368" s="22">
        <f t="shared" si="191"/>
        <v>60.558504999999997</v>
      </c>
      <c r="AK368" s="16"/>
      <c r="AL368" s="22">
        <v>0.78</v>
      </c>
      <c r="AM368" s="22">
        <f t="shared" si="192"/>
        <v>1.5779400000000001</v>
      </c>
      <c r="AN368" s="20"/>
      <c r="AO368" s="22">
        <v>0.36</v>
      </c>
      <c r="AP368" s="22">
        <f t="shared" si="193"/>
        <v>0.72827999999999993</v>
      </c>
      <c r="AQ368" s="33" t="s">
        <v>62</v>
      </c>
      <c r="AR368" s="22">
        <v>5.0000000000000001E-3</v>
      </c>
      <c r="AS368" s="22">
        <f t="shared" si="194"/>
        <v>1.0115000000000001E-2</v>
      </c>
      <c r="AT368" s="21" t="s">
        <v>62</v>
      </c>
      <c r="AU368" s="264">
        <v>0.01</v>
      </c>
      <c r="AV368" s="260">
        <f t="shared" si="195"/>
        <v>2.0230000000000001E-2</v>
      </c>
      <c r="AW368" s="21"/>
      <c r="AX368" s="267">
        <v>1.4E-2</v>
      </c>
      <c r="AY368" s="263">
        <f t="shared" si="196"/>
        <v>2.8322E-2</v>
      </c>
      <c r="AZ368" s="20"/>
      <c r="BA368" s="317">
        <v>1.1000000000000001</v>
      </c>
      <c r="BB368" s="263">
        <f t="shared" si="197"/>
        <v>2.2253000000000003</v>
      </c>
      <c r="BC368" s="20"/>
      <c r="BD368" s="37">
        <v>0.09</v>
      </c>
      <c r="BE368" s="119">
        <f t="shared" si="198"/>
        <v>0.18206999999999998</v>
      </c>
      <c r="BF368" s="20" t="s">
        <v>62</v>
      </c>
      <c r="BG368" s="32">
        <v>0.01</v>
      </c>
      <c r="BH368" s="43">
        <f t="shared" si="199"/>
        <v>2.0230000000000001E-2</v>
      </c>
      <c r="BI368" s="21" t="s">
        <v>62</v>
      </c>
      <c r="BJ368" s="34">
        <v>0.01</v>
      </c>
      <c r="BK368" s="119">
        <f t="shared" si="200"/>
        <v>2.0230000000000001E-2</v>
      </c>
      <c r="BL368" s="20"/>
      <c r="BM368" s="36">
        <v>0.35</v>
      </c>
      <c r="BN368" s="119">
        <f t="shared" si="201"/>
        <v>0.70804999999999996</v>
      </c>
      <c r="BO368" s="18"/>
      <c r="BP368" s="183" t="s">
        <v>118</v>
      </c>
      <c r="BQ368" s="184"/>
      <c r="BR368" s="6"/>
    </row>
    <row r="369" spans="1:71" ht="15" customHeight="1" x14ac:dyDescent="0.3">
      <c r="A369" s="194">
        <f t="shared" si="175"/>
        <v>43091</v>
      </c>
      <c r="B369" s="182">
        <v>1936</v>
      </c>
      <c r="C369" s="44" t="s">
        <v>197</v>
      </c>
      <c r="D369" s="59" t="s">
        <v>170</v>
      </c>
      <c r="E369" s="14">
        <v>1</v>
      </c>
      <c r="F369" s="15">
        <v>583</v>
      </c>
      <c r="G369" s="22">
        <f t="shared" si="178"/>
        <v>583</v>
      </c>
      <c r="H369" s="119">
        <f t="shared" si="179"/>
        <v>1128.6880000000001</v>
      </c>
      <c r="I369" s="14">
        <v>1</v>
      </c>
      <c r="J369" s="15">
        <v>500</v>
      </c>
      <c r="K369" s="15">
        <f t="shared" si="180"/>
        <v>500</v>
      </c>
      <c r="L369" s="125">
        <f t="shared" si="181"/>
        <v>968</v>
      </c>
      <c r="M369" s="16">
        <v>187</v>
      </c>
      <c r="N369" s="119">
        <f t="shared" si="182"/>
        <v>362.03199999999998</v>
      </c>
      <c r="O369" s="29">
        <v>90.5</v>
      </c>
      <c r="P369" s="22">
        <v>97.5</v>
      </c>
      <c r="Q369" s="15">
        <v>60</v>
      </c>
      <c r="R369" s="15">
        <f t="shared" si="183"/>
        <v>116.66666666666667</v>
      </c>
      <c r="S369" s="119">
        <f t="shared" si="176"/>
        <v>225.86666666666667</v>
      </c>
      <c r="T369" s="14">
        <v>1</v>
      </c>
      <c r="U369" s="22">
        <v>1.6</v>
      </c>
      <c r="V369" s="22">
        <f t="shared" si="184"/>
        <v>1.6</v>
      </c>
      <c r="W369" s="119">
        <f t="shared" si="185"/>
        <v>3.0976000000000004</v>
      </c>
      <c r="X369" s="162"/>
      <c r="Y369" s="22">
        <v>1.7</v>
      </c>
      <c r="Z369" s="119">
        <f t="shared" si="186"/>
        <v>3.2911999999999999</v>
      </c>
      <c r="AA369" s="160">
        <v>18.2</v>
      </c>
      <c r="AB369" s="164">
        <f t="shared" si="177"/>
        <v>35.235199999999999</v>
      </c>
      <c r="AC369" s="29">
        <v>7.92</v>
      </c>
      <c r="AD369" s="147">
        <f t="shared" si="187"/>
        <v>15.333119999999999</v>
      </c>
      <c r="AE369" s="29">
        <v>0.1</v>
      </c>
      <c r="AF369" s="119">
        <f t="shared" si="188"/>
        <v>0.19360000000000002</v>
      </c>
      <c r="AG369" s="31">
        <v>0.2</v>
      </c>
      <c r="AH369" s="119">
        <f t="shared" si="189"/>
        <v>0.38720000000000004</v>
      </c>
      <c r="AI369" s="294">
        <f t="shared" si="190"/>
        <v>18.5</v>
      </c>
      <c r="AJ369" s="22">
        <f t="shared" si="191"/>
        <v>35.816000000000003</v>
      </c>
      <c r="AK369" s="16"/>
      <c r="AL369" s="22">
        <v>0.53</v>
      </c>
      <c r="AM369" s="22">
        <f t="shared" si="192"/>
        <v>1.0260800000000001</v>
      </c>
      <c r="AN369" s="20"/>
      <c r="AO369" s="22">
        <v>0.54</v>
      </c>
      <c r="AP369" s="22">
        <f t="shared" si="193"/>
        <v>1.0454400000000001</v>
      </c>
      <c r="AQ369" s="33" t="s">
        <v>62</v>
      </c>
      <c r="AR369" s="22">
        <v>5.0000000000000001E-3</v>
      </c>
      <c r="AS369" s="22">
        <f t="shared" si="194"/>
        <v>9.6799999999999994E-3</v>
      </c>
      <c r="AT369" s="21" t="s">
        <v>62</v>
      </c>
      <c r="AU369" s="264">
        <v>0.01</v>
      </c>
      <c r="AV369" s="259">
        <f t="shared" si="195"/>
        <v>1.9359999999999999E-2</v>
      </c>
      <c r="AW369" s="21"/>
      <c r="AX369" s="267">
        <v>1.7000000000000001E-2</v>
      </c>
      <c r="AY369" s="262">
        <f t="shared" si="196"/>
        <v>3.2911999999999997E-2</v>
      </c>
      <c r="AZ369" s="20"/>
      <c r="BA369" s="317">
        <v>1.4</v>
      </c>
      <c r="BB369" s="262">
        <f t="shared" si="197"/>
        <v>2.7103999999999995</v>
      </c>
      <c r="BC369" s="20"/>
      <c r="BD369" s="36">
        <v>0.1</v>
      </c>
      <c r="BE369" s="119">
        <f t="shared" si="198"/>
        <v>0.19360000000000002</v>
      </c>
      <c r="BF369" s="20" t="s">
        <v>62</v>
      </c>
      <c r="BG369" s="32">
        <v>0.01</v>
      </c>
      <c r="BH369" s="43">
        <f t="shared" si="199"/>
        <v>1.9359999999999999E-2</v>
      </c>
      <c r="BI369" s="21" t="s">
        <v>62</v>
      </c>
      <c r="BJ369" s="34">
        <v>0.01</v>
      </c>
      <c r="BK369" s="119">
        <f t="shared" si="200"/>
        <v>1.9359999999999999E-2</v>
      </c>
      <c r="BL369" s="20"/>
      <c r="BM369" s="36">
        <v>0.51</v>
      </c>
      <c r="BN369" s="119">
        <f t="shared" si="201"/>
        <v>0.98736000000000002</v>
      </c>
      <c r="BO369" s="13"/>
      <c r="BP369" s="183" t="s">
        <v>118</v>
      </c>
      <c r="BQ369" s="184"/>
      <c r="BR369" s="6"/>
    </row>
    <row r="370" spans="1:71" ht="15" customHeight="1" x14ac:dyDescent="0.3">
      <c r="A370" s="194">
        <f t="shared" si="175"/>
        <v>43092</v>
      </c>
      <c r="B370" s="182">
        <v>1644</v>
      </c>
      <c r="C370" s="44" t="s">
        <v>198</v>
      </c>
      <c r="D370" s="59" t="s">
        <v>151</v>
      </c>
      <c r="E370" s="14">
        <v>1</v>
      </c>
      <c r="F370" s="15">
        <v>617</v>
      </c>
      <c r="G370" s="22">
        <f t="shared" si="178"/>
        <v>617</v>
      </c>
      <c r="H370" s="119">
        <f t="shared" si="179"/>
        <v>1014.348</v>
      </c>
      <c r="I370" s="14">
        <v>1</v>
      </c>
      <c r="J370" s="15">
        <v>580</v>
      </c>
      <c r="K370" s="15">
        <f t="shared" si="180"/>
        <v>580</v>
      </c>
      <c r="L370" s="125">
        <f t="shared" si="181"/>
        <v>953.52</v>
      </c>
      <c r="M370" s="16">
        <v>218</v>
      </c>
      <c r="N370" s="119">
        <f t="shared" si="182"/>
        <v>358.392</v>
      </c>
      <c r="O370" s="29">
        <v>89.7</v>
      </c>
      <c r="P370" s="22">
        <v>98.3</v>
      </c>
      <c r="Q370" s="15">
        <v>70</v>
      </c>
      <c r="R370" s="15">
        <f t="shared" si="183"/>
        <v>122.85714285714278</v>
      </c>
      <c r="S370" s="119">
        <f t="shared" si="176"/>
        <v>201.97714285714272</v>
      </c>
      <c r="T370" s="14">
        <v>1</v>
      </c>
      <c r="U370" s="22">
        <v>17</v>
      </c>
      <c r="V370" s="22">
        <f t="shared" si="184"/>
        <v>17</v>
      </c>
      <c r="W370" s="119">
        <f t="shared" si="185"/>
        <v>27.948</v>
      </c>
      <c r="X370" s="162" t="s">
        <v>62</v>
      </c>
      <c r="Y370" s="22">
        <v>1</v>
      </c>
      <c r="Z370" s="119">
        <f t="shared" si="186"/>
        <v>1.6439999999999999</v>
      </c>
      <c r="AA370" s="160">
        <v>13</v>
      </c>
      <c r="AB370" s="164">
        <f t="shared" si="177"/>
        <v>21.372</v>
      </c>
      <c r="AC370" s="29">
        <v>2.2599999999999998</v>
      </c>
      <c r="AD370" s="147">
        <f t="shared" si="187"/>
        <v>3.7154399999999996</v>
      </c>
      <c r="AE370" s="29">
        <v>0.1</v>
      </c>
      <c r="AF370" s="119">
        <f t="shared" si="188"/>
        <v>0.16440000000000002</v>
      </c>
      <c r="AG370" s="31">
        <v>0.2</v>
      </c>
      <c r="AH370" s="119">
        <f t="shared" si="189"/>
        <v>0.32880000000000004</v>
      </c>
      <c r="AI370" s="294">
        <f t="shared" si="190"/>
        <v>13.299999999999999</v>
      </c>
      <c r="AJ370" s="22">
        <f t="shared" si="191"/>
        <v>21.865199999999998</v>
      </c>
      <c r="AK370" s="16"/>
      <c r="AL370" s="22">
        <v>0.71</v>
      </c>
      <c r="AM370" s="22">
        <f t="shared" si="192"/>
        <v>1.1672400000000001</v>
      </c>
      <c r="AN370" s="20"/>
      <c r="AO370" s="22">
        <v>0.23</v>
      </c>
      <c r="AP370" s="22">
        <f t="shared" si="193"/>
        <v>0.37812000000000001</v>
      </c>
      <c r="AQ370" s="33" t="s">
        <v>62</v>
      </c>
      <c r="AR370" s="22">
        <v>5.0000000000000001E-3</v>
      </c>
      <c r="AS370" s="22">
        <f t="shared" si="194"/>
        <v>8.2199999999999999E-3</v>
      </c>
      <c r="AT370" s="21" t="s">
        <v>62</v>
      </c>
      <c r="AU370" s="264">
        <v>0.04</v>
      </c>
      <c r="AV370" s="260">
        <f t="shared" si="195"/>
        <v>6.5759999999999999E-2</v>
      </c>
      <c r="AW370" s="21"/>
      <c r="AX370" s="267">
        <v>7.0000000000000001E-3</v>
      </c>
      <c r="AY370" s="263">
        <f t="shared" si="196"/>
        <v>1.1508000000000001E-2</v>
      </c>
      <c r="AZ370" s="20"/>
      <c r="BA370" s="317">
        <v>1.2</v>
      </c>
      <c r="BB370" s="263">
        <f t="shared" si="197"/>
        <v>1.9727999999999999</v>
      </c>
      <c r="BC370" s="20"/>
      <c r="BD370" s="37">
        <v>0.08</v>
      </c>
      <c r="BE370" s="119">
        <f t="shared" si="198"/>
        <v>0.13152</v>
      </c>
      <c r="BF370" s="20" t="s">
        <v>62</v>
      </c>
      <c r="BG370" s="32">
        <v>0.01</v>
      </c>
      <c r="BH370" s="43">
        <f t="shared" si="199"/>
        <v>1.644E-2</v>
      </c>
      <c r="BI370" s="21" t="s">
        <v>62</v>
      </c>
      <c r="BJ370" s="34">
        <v>0.01</v>
      </c>
      <c r="BK370" s="119">
        <f t="shared" si="200"/>
        <v>1.644E-2</v>
      </c>
      <c r="BL370" s="20"/>
      <c r="BM370" s="36">
        <v>0.4</v>
      </c>
      <c r="BN370" s="119">
        <f t="shared" si="201"/>
        <v>0.65760000000000007</v>
      </c>
      <c r="BO370" s="18"/>
      <c r="BP370" s="183" t="s">
        <v>118</v>
      </c>
      <c r="BQ370" s="184"/>
      <c r="BR370" s="6"/>
    </row>
    <row r="371" spans="1:71" ht="15" customHeight="1" x14ac:dyDescent="0.3">
      <c r="A371" s="194">
        <f t="shared" si="175"/>
        <v>43093</v>
      </c>
      <c r="B371" s="182">
        <v>1112</v>
      </c>
      <c r="C371" s="44" t="s">
        <v>199</v>
      </c>
      <c r="D371" s="59" t="s">
        <v>166</v>
      </c>
      <c r="E371" s="14">
        <v>1</v>
      </c>
      <c r="F371" s="15">
        <v>182</v>
      </c>
      <c r="G371" s="22">
        <f t="shared" si="178"/>
        <v>182</v>
      </c>
      <c r="H371" s="119">
        <f t="shared" si="179"/>
        <v>202.38399999999999</v>
      </c>
      <c r="I371" s="14">
        <v>1</v>
      </c>
      <c r="J371" s="15">
        <v>138</v>
      </c>
      <c r="K371" s="15">
        <f t="shared" si="180"/>
        <v>138</v>
      </c>
      <c r="L371" s="125">
        <f t="shared" si="181"/>
        <v>153.45599999999999</v>
      </c>
      <c r="M371" s="16">
        <v>59</v>
      </c>
      <c r="N371" s="119">
        <f t="shared" si="182"/>
        <v>65.608000000000004</v>
      </c>
      <c r="O371" s="29">
        <v>89.2</v>
      </c>
      <c r="P371" s="22">
        <v>93.4</v>
      </c>
      <c r="Q371" s="15">
        <v>70</v>
      </c>
      <c r="R371" s="15">
        <f t="shared" si="183"/>
        <v>60.000000000000036</v>
      </c>
      <c r="S371" s="119">
        <f t="shared" si="176"/>
        <v>66.720000000000041</v>
      </c>
      <c r="T371" s="14">
        <v>1</v>
      </c>
      <c r="U371" s="22">
        <v>3.2</v>
      </c>
      <c r="V371" s="22">
        <f t="shared" si="184"/>
        <v>3.2</v>
      </c>
      <c r="W371" s="119">
        <f t="shared" si="185"/>
        <v>3.5584000000000002</v>
      </c>
      <c r="X371" s="162" t="s">
        <v>62</v>
      </c>
      <c r="Y371" s="22">
        <v>1</v>
      </c>
      <c r="Z371" s="119">
        <f t="shared" si="186"/>
        <v>1.1120000000000001</v>
      </c>
      <c r="AA371" s="160">
        <v>5</v>
      </c>
      <c r="AB371" s="164">
        <f t="shared" si="177"/>
        <v>5.56</v>
      </c>
      <c r="AC371" s="29">
        <v>0.39</v>
      </c>
      <c r="AD371" s="147">
        <f t="shared" si="187"/>
        <v>0.43368000000000001</v>
      </c>
      <c r="AE371" s="29">
        <v>0.214</v>
      </c>
      <c r="AF371" s="119">
        <f t="shared" si="188"/>
        <v>0.23796799999999999</v>
      </c>
      <c r="AG371" s="31">
        <v>1.476</v>
      </c>
      <c r="AH371" s="119">
        <f t="shared" si="189"/>
        <v>1.6413119999999999</v>
      </c>
      <c r="AI371" s="294">
        <f t="shared" si="190"/>
        <v>6.69</v>
      </c>
      <c r="AJ371" s="22">
        <f t="shared" si="191"/>
        <v>7.439280000000001</v>
      </c>
      <c r="AK371" s="16"/>
      <c r="AL371" s="22">
        <v>0.53</v>
      </c>
      <c r="AM371" s="22">
        <f t="shared" si="192"/>
        <v>0.58935999999999999</v>
      </c>
      <c r="AN371" s="20"/>
      <c r="AO371" s="22">
        <v>0.22</v>
      </c>
      <c r="AP371" s="22">
        <f t="shared" si="193"/>
        <v>0.24464000000000002</v>
      </c>
      <c r="AQ371" s="33" t="s">
        <v>62</v>
      </c>
      <c r="AR371" s="22">
        <v>5.0000000000000001E-3</v>
      </c>
      <c r="AS371" s="22">
        <f t="shared" si="194"/>
        <v>5.5600000000000007E-3</v>
      </c>
      <c r="AT371" s="21" t="s">
        <v>62</v>
      </c>
      <c r="AU371" s="264">
        <v>0.01</v>
      </c>
      <c r="AV371" s="259">
        <f t="shared" si="195"/>
        <v>1.1120000000000001E-2</v>
      </c>
      <c r="AW371" s="21"/>
      <c r="AX371" s="267">
        <v>8.0000000000000002E-3</v>
      </c>
      <c r="AY371" s="262">
        <f t="shared" si="196"/>
        <v>8.8960000000000011E-3</v>
      </c>
      <c r="AZ371" s="20"/>
      <c r="BA371" s="317">
        <v>0.75</v>
      </c>
      <c r="BB371" s="262">
        <f t="shared" si="197"/>
        <v>0.83399999999999996</v>
      </c>
      <c r="BC371" s="20"/>
      <c r="BD371" s="36">
        <v>0.05</v>
      </c>
      <c r="BE371" s="119">
        <f t="shared" si="198"/>
        <v>5.5600000000000004E-2</v>
      </c>
      <c r="BF371" s="20" t="s">
        <v>62</v>
      </c>
      <c r="BG371" s="32">
        <v>0.01</v>
      </c>
      <c r="BH371" s="43">
        <f t="shared" si="199"/>
        <v>1.1120000000000001E-2</v>
      </c>
      <c r="BI371" s="21" t="s">
        <v>62</v>
      </c>
      <c r="BJ371" s="34">
        <v>0.01</v>
      </c>
      <c r="BK371" s="119">
        <f t="shared" si="200"/>
        <v>1.1120000000000001E-2</v>
      </c>
      <c r="BL371" s="20"/>
      <c r="BM371" s="36">
        <v>0.5</v>
      </c>
      <c r="BN371" s="119">
        <f t="shared" si="201"/>
        <v>0.55600000000000005</v>
      </c>
      <c r="BO371" s="13"/>
      <c r="BP371" s="183" t="s">
        <v>118</v>
      </c>
      <c r="BQ371" s="184"/>
      <c r="BR371" s="6"/>
    </row>
    <row r="372" spans="1:71" ht="15" customHeight="1" x14ac:dyDescent="0.3">
      <c r="A372" s="194">
        <f t="shared" si="175"/>
        <v>43094</v>
      </c>
      <c r="B372" s="182">
        <v>955</v>
      </c>
      <c r="C372" s="44" t="s">
        <v>200</v>
      </c>
      <c r="D372" s="59" t="s">
        <v>171</v>
      </c>
      <c r="E372" s="14">
        <v>1</v>
      </c>
      <c r="F372" s="15">
        <v>97</v>
      </c>
      <c r="G372" s="22">
        <f t="shared" si="178"/>
        <v>97</v>
      </c>
      <c r="H372" s="119">
        <f t="shared" si="179"/>
        <v>92.635000000000005</v>
      </c>
      <c r="I372" s="14">
        <v>1</v>
      </c>
      <c r="J372" s="15">
        <v>81.2</v>
      </c>
      <c r="K372" s="15">
        <f t="shared" si="180"/>
        <v>81.2</v>
      </c>
      <c r="L372" s="125">
        <f t="shared" si="181"/>
        <v>77.546000000000006</v>
      </c>
      <c r="M372" s="16">
        <v>14</v>
      </c>
      <c r="N372" s="119">
        <f t="shared" si="182"/>
        <v>13.37</v>
      </c>
      <c r="O372" s="29">
        <v>89.1</v>
      </c>
      <c r="P372" s="22">
        <v>90.6</v>
      </c>
      <c r="Q372" s="15">
        <v>70</v>
      </c>
      <c r="R372" s="15">
        <f t="shared" si="183"/>
        <v>21.428571428571427</v>
      </c>
      <c r="S372" s="119">
        <f t="shared" si="176"/>
        <v>20.464285714285715</v>
      </c>
      <c r="T372" s="14">
        <v>1</v>
      </c>
      <c r="U372" s="22"/>
      <c r="V372" s="22" t="s">
        <v>207</v>
      </c>
      <c r="W372" s="119" t="e">
        <f t="shared" si="185"/>
        <v>#VALUE!</v>
      </c>
      <c r="X372" s="162" t="s">
        <v>62</v>
      </c>
      <c r="Y372" s="22">
        <v>1</v>
      </c>
      <c r="Z372" s="119">
        <f t="shared" si="186"/>
        <v>0.95499999999999996</v>
      </c>
      <c r="AA372" s="160">
        <v>3.8</v>
      </c>
      <c r="AB372" s="164">
        <f t="shared" si="177"/>
        <v>3.629</v>
      </c>
      <c r="AC372" s="29">
        <v>0.36</v>
      </c>
      <c r="AD372" s="147">
        <f t="shared" si="187"/>
        <v>0.34379999999999999</v>
      </c>
      <c r="AE372" s="29">
        <v>0.19800000000000001</v>
      </c>
      <c r="AF372" s="119">
        <f t="shared" si="188"/>
        <v>0.18909000000000001</v>
      </c>
      <c r="AG372" s="31">
        <v>3.8450000000000002</v>
      </c>
      <c r="AH372" s="119">
        <f t="shared" si="189"/>
        <v>3.6719750000000002</v>
      </c>
      <c r="AI372" s="294">
        <f t="shared" si="190"/>
        <v>7.843</v>
      </c>
      <c r="AJ372" s="22">
        <f t="shared" si="191"/>
        <v>7.4900649999999995</v>
      </c>
      <c r="AK372" s="16" t="s">
        <v>62</v>
      </c>
      <c r="AL372" s="22">
        <v>0.1</v>
      </c>
      <c r="AM372" s="22">
        <f t="shared" si="192"/>
        <v>9.5500000000000002E-2</v>
      </c>
      <c r="AN372" s="20"/>
      <c r="AO372" s="22"/>
      <c r="AP372" s="22" t="s">
        <v>207</v>
      </c>
      <c r="AQ372" s="33"/>
      <c r="AR372" s="22"/>
      <c r="AS372" s="22" t="s">
        <v>207</v>
      </c>
      <c r="AT372" s="21" t="s">
        <v>62</v>
      </c>
      <c r="AU372" s="264">
        <v>0.01</v>
      </c>
      <c r="AV372" s="260">
        <f t="shared" si="195"/>
        <v>9.5500000000000012E-3</v>
      </c>
      <c r="AW372" s="21"/>
      <c r="AX372" s="267"/>
      <c r="AY372" s="422" t="s">
        <v>207</v>
      </c>
      <c r="AZ372" s="20"/>
      <c r="BA372" s="317"/>
      <c r="BB372" s="263" t="s">
        <v>207</v>
      </c>
      <c r="BC372" s="20"/>
      <c r="BD372" s="37"/>
      <c r="BE372" s="119" t="s">
        <v>207</v>
      </c>
      <c r="BF372" s="20"/>
      <c r="BG372" s="32"/>
      <c r="BH372" s="43" t="s">
        <v>207</v>
      </c>
      <c r="BI372" s="21"/>
      <c r="BJ372" s="34"/>
      <c r="BK372" s="119" t="s">
        <v>207</v>
      </c>
      <c r="BL372" s="20"/>
      <c r="BM372" s="36"/>
      <c r="BN372" s="119" t="s">
        <v>207</v>
      </c>
      <c r="BO372" s="18"/>
      <c r="BP372" s="183" t="s">
        <v>118</v>
      </c>
      <c r="BQ372" s="184"/>
      <c r="BR372" s="6"/>
    </row>
    <row r="373" spans="1:71" ht="15" customHeight="1" x14ac:dyDescent="0.25">
      <c r="A373" s="194">
        <f t="shared" si="175"/>
        <v>43095</v>
      </c>
      <c r="B373" s="182">
        <v>1074</v>
      </c>
      <c r="C373" s="44" t="s">
        <v>201</v>
      </c>
      <c r="D373" s="59" t="s">
        <v>172</v>
      </c>
      <c r="E373" s="14">
        <v>1</v>
      </c>
      <c r="F373" s="15">
        <v>105</v>
      </c>
      <c r="G373" s="22">
        <f t="shared" si="178"/>
        <v>105</v>
      </c>
      <c r="H373" s="119">
        <f t="shared" si="179"/>
        <v>112.77</v>
      </c>
      <c r="I373" s="14">
        <v>1</v>
      </c>
      <c r="J373" s="15">
        <v>90</v>
      </c>
      <c r="K373" s="15">
        <f t="shared" si="180"/>
        <v>90</v>
      </c>
      <c r="L373" s="125">
        <f t="shared" si="181"/>
        <v>96.66</v>
      </c>
      <c r="M373" s="16">
        <v>15</v>
      </c>
      <c r="N373" s="119">
        <f t="shared" si="182"/>
        <v>16.11</v>
      </c>
      <c r="O373" s="29">
        <v>88.9</v>
      </c>
      <c r="P373" s="22">
        <v>91.7</v>
      </c>
      <c r="Q373" s="15">
        <v>70</v>
      </c>
      <c r="R373" s="15">
        <f t="shared" si="183"/>
        <v>39.999999999999964</v>
      </c>
      <c r="S373" s="119">
        <f t="shared" si="176"/>
        <v>42.959999999999965</v>
      </c>
      <c r="T373" s="14">
        <v>1</v>
      </c>
      <c r="U373" s="22">
        <v>1.7</v>
      </c>
      <c r="V373" s="22">
        <f t="shared" si="184"/>
        <v>1.7</v>
      </c>
      <c r="W373" s="119">
        <f t="shared" si="185"/>
        <v>1.8257999999999999</v>
      </c>
      <c r="X373" s="162" t="s">
        <v>62</v>
      </c>
      <c r="Y373" s="22">
        <v>1</v>
      </c>
      <c r="Z373" s="119">
        <f t="shared" si="186"/>
        <v>1.0740000000000001</v>
      </c>
      <c r="AA373" s="160">
        <v>3.3</v>
      </c>
      <c r="AB373" s="164">
        <f t="shared" si="177"/>
        <v>3.5442</v>
      </c>
      <c r="AC373" s="29">
        <v>1.35</v>
      </c>
      <c r="AD373" s="147">
        <f t="shared" si="187"/>
        <v>1.4499000000000002</v>
      </c>
      <c r="AE373" s="29">
        <v>0.217</v>
      </c>
      <c r="AF373" s="119">
        <f t="shared" si="188"/>
        <v>0.23305799999999999</v>
      </c>
      <c r="AG373" s="31">
        <v>3.77</v>
      </c>
      <c r="AH373" s="119">
        <f t="shared" si="189"/>
        <v>4.0489800000000002</v>
      </c>
      <c r="AI373" s="294">
        <f t="shared" si="190"/>
        <v>7.2869999999999999</v>
      </c>
      <c r="AJ373" s="22">
        <f t="shared" si="191"/>
        <v>7.826238</v>
      </c>
      <c r="AK373" s="16"/>
      <c r="AL373" s="22">
        <v>0.6</v>
      </c>
      <c r="AM373" s="22">
        <f t="shared" si="192"/>
        <v>0.64439999999999997</v>
      </c>
      <c r="AN373" s="20"/>
      <c r="AO373" s="22">
        <v>0.16</v>
      </c>
      <c r="AP373" s="22">
        <f t="shared" si="193"/>
        <v>0.17183999999999999</v>
      </c>
      <c r="AQ373" s="33" t="s">
        <v>62</v>
      </c>
      <c r="AR373" s="22">
        <v>5.0000000000000001E-3</v>
      </c>
      <c r="AS373" s="22">
        <f t="shared" si="194"/>
        <v>5.3699999999999998E-3</v>
      </c>
      <c r="AT373" s="21" t="s">
        <v>62</v>
      </c>
      <c r="AU373" s="264">
        <v>0.01</v>
      </c>
      <c r="AV373" s="260">
        <f t="shared" ref="AV373:AV374" si="202">IF(B373=0,0,AU373*B373/1000)</f>
        <v>1.074E-2</v>
      </c>
      <c r="AW373" s="21" t="s">
        <v>62</v>
      </c>
      <c r="AX373" s="267">
        <v>5.0000000000000001E-3</v>
      </c>
      <c r="AY373" s="262">
        <f t="shared" si="196"/>
        <v>5.3699999999999998E-3</v>
      </c>
      <c r="AZ373" s="20"/>
      <c r="BA373" s="317">
        <v>0.55000000000000004</v>
      </c>
      <c r="BB373" s="262">
        <f t="shared" si="197"/>
        <v>0.5907</v>
      </c>
      <c r="BC373" s="20"/>
      <c r="BD373" s="36">
        <v>0.04</v>
      </c>
      <c r="BE373" s="119">
        <f t="shared" si="198"/>
        <v>4.2959999999999998E-2</v>
      </c>
      <c r="BF373" s="20" t="s">
        <v>62</v>
      </c>
      <c r="BG373" s="32">
        <v>0.01</v>
      </c>
      <c r="BH373" s="43">
        <f t="shared" si="199"/>
        <v>1.074E-2</v>
      </c>
      <c r="BI373" s="21" t="s">
        <v>62</v>
      </c>
      <c r="BJ373" s="34">
        <v>0.01</v>
      </c>
      <c r="BK373" s="119">
        <f t="shared" si="200"/>
        <v>1.074E-2</v>
      </c>
      <c r="BL373" s="20"/>
      <c r="BM373" s="36">
        <v>0.51</v>
      </c>
      <c r="BN373" s="119">
        <f t="shared" si="201"/>
        <v>0.54774</v>
      </c>
      <c r="BO373" s="13"/>
      <c r="BP373" s="183" t="s">
        <v>118</v>
      </c>
      <c r="BQ373" s="184" t="s">
        <v>149</v>
      </c>
      <c r="BR373" s="6"/>
    </row>
    <row r="374" spans="1:71" ht="15" customHeight="1" x14ac:dyDescent="0.3">
      <c r="A374" s="194">
        <f t="shared" si="175"/>
        <v>43096</v>
      </c>
      <c r="B374" s="182">
        <v>1354</v>
      </c>
      <c r="C374" s="44" t="s">
        <v>202</v>
      </c>
      <c r="D374" s="59" t="s">
        <v>173</v>
      </c>
      <c r="E374" s="14">
        <v>1</v>
      </c>
      <c r="F374" s="15">
        <v>410</v>
      </c>
      <c r="G374" s="22">
        <f t="shared" si="178"/>
        <v>410</v>
      </c>
      <c r="H374" s="119">
        <f t="shared" si="179"/>
        <v>555.14</v>
      </c>
      <c r="I374" s="14">
        <v>1</v>
      </c>
      <c r="J374" s="15">
        <v>393</v>
      </c>
      <c r="K374" s="15">
        <f t="shared" si="180"/>
        <v>393</v>
      </c>
      <c r="L374" s="125">
        <f t="shared" si="181"/>
        <v>532.12199999999996</v>
      </c>
      <c r="M374" s="16">
        <v>63</v>
      </c>
      <c r="N374" s="119">
        <f t="shared" si="182"/>
        <v>85.302000000000007</v>
      </c>
      <c r="O374" s="29">
        <v>90.2</v>
      </c>
      <c r="P374" s="22">
        <v>99.5</v>
      </c>
      <c r="Q374" s="15">
        <v>100</v>
      </c>
      <c r="R374" s="15">
        <f t="shared" si="183"/>
        <v>92.999999999999957</v>
      </c>
      <c r="S374" s="119">
        <f t="shared" si="176"/>
        <v>125.92199999999994</v>
      </c>
      <c r="T374" s="14">
        <v>1</v>
      </c>
      <c r="U374" s="22">
        <v>3.4</v>
      </c>
      <c r="V374" s="22">
        <f t="shared" si="184"/>
        <v>3.4</v>
      </c>
      <c r="W374" s="119">
        <f t="shared" si="185"/>
        <v>4.6035999999999992</v>
      </c>
      <c r="X374" s="162" t="s">
        <v>62</v>
      </c>
      <c r="Y374" s="22">
        <v>1</v>
      </c>
      <c r="Z374" s="119">
        <f t="shared" si="186"/>
        <v>1.3540000000000001</v>
      </c>
      <c r="AA374" s="160">
        <v>11.9</v>
      </c>
      <c r="AB374" s="164">
        <f t="shared" si="177"/>
        <v>16.1126</v>
      </c>
      <c r="AC374" s="29">
        <v>3.33</v>
      </c>
      <c r="AD374" s="147">
        <f t="shared" si="187"/>
        <v>4.5088200000000001</v>
      </c>
      <c r="AE374" s="29">
        <v>0.36299999999999999</v>
      </c>
      <c r="AF374" s="119">
        <f t="shared" si="188"/>
        <v>0.49150199999999999</v>
      </c>
      <c r="AG374" s="31">
        <v>2.1779999999999999</v>
      </c>
      <c r="AH374" s="119">
        <f t="shared" si="189"/>
        <v>2.9490119999999997</v>
      </c>
      <c r="AI374" s="294">
        <f t="shared" si="190"/>
        <v>14.440999999999999</v>
      </c>
      <c r="AJ374" s="22">
        <f t="shared" si="191"/>
        <v>19.553113999999997</v>
      </c>
      <c r="AK374" s="16"/>
      <c r="AL374" s="22">
        <v>0.63</v>
      </c>
      <c r="AM374" s="22">
        <f t="shared" si="192"/>
        <v>0.85302</v>
      </c>
      <c r="AN374" s="20"/>
      <c r="AO374" s="22">
        <v>0.28999999999999998</v>
      </c>
      <c r="AP374" s="22">
        <f t="shared" si="193"/>
        <v>0.39265999999999995</v>
      </c>
      <c r="AQ374" s="33" t="s">
        <v>62</v>
      </c>
      <c r="AR374" s="22">
        <v>5.0000000000000001E-3</v>
      </c>
      <c r="AS374" s="22">
        <f t="shared" si="194"/>
        <v>6.7700000000000008E-3</v>
      </c>
      <c r="AT374" s="21" t="s">
        <v>62</v>
      </c>
      <c r="AU374" s="264">
        <v>0.01</v>
      </c>
      <c r="AV374" s="260">
        <f t="shared" si="202"/>
        <v>1.3540000000000002E-2</v>
      </c>
      <c r="AW374" s="21"/>
      <c r="AX374" s="267">
        <v>1.4999999999999999E-2</v>
      </c>
      <c r="AY374" s="263">
        <f t="shared" si="196"/>
        <v>2.0309999999999998E-2</v>
      </c>
      <c r="AZ374" s="20"/>
      <c r="BA374" s="317">
        <v>1.9</v>
      </c>
      <c r="BB374" s="263">
        <f t="shared" si="197"/>
        <v>2.5726</v>
      </c>
      <c r="BC374" s="20"/>
      <c r="BD374" s="37">
        <v>0.13</v>
      </c>
      <c r="BE374" s="119">
        <f t="shared" si="198"/>
        <v>0.17602000000000001</v>
      </c>
      <c r="BF374" s="20"/>
      <c r="BG374" s="32">
        <v>0.01</v>
      </c>
      <c r="BH374" s="43">
        <f t="shared" si="199"/>
        <v>1.3540000000000002E-2</v>
      </c>
      <c r="BI374" s="21" t="s">
        <v>62</v>
      </c>
      <c r="BJ374" s="34">
        <v>0.01</v>
      </c>
      <c r="BK374" s="119">
        <f t="shared" si="200"/>
        <v>1.3540000000000002E-2</v>
      </c>
      <c r="BL374" s="20"/>
      <c r="BM374" s="36">
        <v>0.93</v>
      </c>
      <c r="BN374" s="119">
        <f t="shared" si="201"/>
        <v>1.25922</v>
      </c>
      <c r="BO374" s="18"/>
      <c r="BP374" s="183" t="s">
        <v>118</v>
      </c>
      <c r="BQ374" s="184"/>
      <c r="BR374" s="6"/>
    </row>
    <row r="375" spans="1:71" ht="15" customHeight="1" x14ac:dyDescent="0.25">
      <c r="A375" s="194">
        <f t="shared" si="175"/>
        <v>43097</v>
      </c>
      <c r="B375" s="182">
        <v>1224</v>
      </c>
      <c r="C375" s="44" t="s">
        <v>203</v>
      </c>
      <c r="D375" s="59" t="s">
        <v>163</v>
      </c>
      <c r="E375" s="14">
        <v>1</v>
      </c>
      <c r="F375" s="15">
        <v>516</v>
      </c>
      <c r="G375" s="22">
        <f t="shared" si="178"/>
        <v>516</v>
      </c>
      <c r="H375" s="119">
        <f t="shared" si="179"/>
        <v>631.58399999999995</v>
      </c>
      <c r="I375" s="14">
        <v>1</v>
      </c>
      <c r="J375" s="15">
        <v>419</v>
      </c>
      <c r="K375" s="15">
        <f t="shared" si="180"/>
        <v>419</v>
      </c>
      <c r="L375" s="125">
        <f t="shared" si="181"/>
        <v>512.85599999999999</v>
      </c>
      <c r="M375" s="16">
        <v>130</v>
      </c>
      <c r="N375" s="119">
        <f t="shared" si="182"/>
        <v>159.12</v>
      </c>
      <c r="O375" s="29">
        <v>88.7</v>
      </c>
      <c r="P375" s="22">
        <v>101.7</v>
      </c>
      <c r="Q375" s="15">
        <v>87</v>
      </c>
      <c r="R375" s="15">
        <f t="shared" si="183"/>
        <v>149.42528735632183</v>
      </c>
      <c r="S375" s="119">
        <f t="shared" si="176"/>
        <v>182.89655172413791</v>
      </c>
      <c r="T375" s="14">
        <v>1</v>
      </c>
      <c r="U375" s="22">
        <v>9.3000000000000007</v>
      </c>
      <c r="V375" s="22">
        <f t="shared" si="184"/>
        <v>9.3000000000000007</v>
      </c>
      <c r="W375" s="119">
        <f t="shared" si="185"/>
        <v>11.3832</v>
      </c>
      <c r="X375" s="162" t="s">
        <v>62</v>
      </c>
      <c r="Y375" s="22">
        <v>1</v>
      </c>
      <c r="Z375" s="119">
        <f t="shared" si="186"/>
        <v>1.224</v>
      </c>
      <c r="AA375" s="160">
        <v>12.4</v>
      </c>
      <c r="AB375" s="164">
        <f t="shared" si="177"/>
        <v>15.1776</v>
      </c>
      <c r="AC375" s="29">
        <v>4.62</v>
      </c>
      <c r="AD375" s="147">
        <f t="shared" si="187"/>
        <v>5.6548800000000004</v>
      </c>
      <c r="AE375" s="29">
        <v>0.56899999999999995</v>
      </c>
      <c r="AF375" s="119">
        <f t="shared" si="188"/>
        <v>0.69645599999999985</v>
      </c>
      <c r="AG375" s="31">
        <v>4.827</v>
      </c>
      <c r="AH375" s="119">
        <f t="shared" si="189"/>
        <v>5.9082479999999995</v>
      </c>
      <c r="AI375" s="294">
        <f t="shared" si="190"/>
        <v>17.795999999999999</v>
      </c>
      <c r="AJ375" s="22">
        <f t="shared" si="191"/>
        <v>21.782304</v>
      </c>
      <c r="AK375" s="16"/>
      <c r="AL375" s="22">
        <v>0.77</v>
      </c>
      <c r="AM375" s="22">
        <f t="shared" si="192"/>
        <v>0.94247999999999998</v>
      </c>
      <c r="AN375" s="20"/>
      <c r="AO375" s="22">
        <v>0.94</v>
      </c>
      <c r="AP375" s="22">
        <f t="shared" si="193"/>
        <v>1.15056</v>
      </c>
      <c r="AQ375" s="33"/>
      <c r="AR375" s="22">
        <v>1.6E-2</v>
      </c>
      <c r="AS375" s="22">
        <f t="shared" si="194"/>
        <v>1.9584000000000001E-2</v>
      </c>
      <c r="AT375" s="21" t="s">
        <v>62</v>
      </c>
      <c r="AU375" s="264">
        <v>0.01</v>
      </c>
      <c r="AV375" s="259">
        <f t="shared" si="195"/>
        <v>1.2240000000000001E-2</v>
      </c>
      <c r="AW375" s="21"/>
      <c r="AX375" s="267">
        <v>2.1999999999999999E-2</v>
      </c>
      <c r="AY375" s="262">
        <f t="shared" si="196"/>
        <v>2.6927999999999997E-2</v>
      </c>
      <c r="AZ375" s="20"/>
      <c r="BA375" s="317">
        <v>4.3</v>
      </c>
      <c r="BB375" s="262">
        <f t="shared" si="197"/>
        <v>5.2631999999999994</v>
      </c>
      <c r="BC375" s="20"/>
      <c r="BD375" s="36">
        <v>0.39</v>
      </c>
      <c r="BE375" s="119">
        <f t="shared" si="198"/>
        <v>0.47736000000000001</v>
      </c>
      <c r="BF375" s="20"/>
      <c r="BG375" s="32">
        <v>0.03</v>
      </c>
      <c r="BH375" s="43">
        <f t="shared" si="199"/>
        <v>3.6719999999999996E-2</v>
      </c>
      <c r="BI375" s="21" t="s">
        <v>62</v>
      </c>
      <c r="BJ375" s="34">
        <v>0.01</v>
      </c>
      <c r="BK375" s="119">
        <f t="shared" si="200"/>
        <v>1.2240000000000001E-2</v>
      </c>
      <c r="BL375" s="20"/>
      <c r="BM375" s="36">
        <v>4</v>
      </c>
      <c r="BN375" s="119">
        <f t="shared" si="201"/>
        <v>4.8959999999999999</v>
      </c>
      <c r="BO375" s="13"/>
      <c r="BP375" s="183" t="s">
        <v>118</v>
      </c>
      <c r="BQ375" s="184"/>
      <c r="BR375" s="6"/>
    </row>
    <row r="376" spans="1:71" ht="15" customHeight="1" x14ac:dyDescent="0.25">
      <c r="A376" s="194">
        <f t="shared" si="175"/>
        <v>43098</v>
      </c>
      <c r="B376" s="182">
        <v>1204</v>
      </c>
      <c r="C376" s="44" t="s">
        <v>204</v>
      </c>
      <c r="D376" s="59" t="s">
        <v>174</v>
      </c>
      <c r="E376" s="14">
        <v>1</v>
      </c>
      <c r="F376" s="15">
        <v>493</v>
      </c>
      <c r="G376" s="22">
        <f t="shared" si="178"/>
        <v>493</v>
      </c>
      <c r="H376" s="119">
        <f t="shared" si="179"/>
        <v>593.572</v>
      </c>
      <c r="I376" s="14">
        <v>1</v>
      </c>
      <c r="J376" s="15">
        <v>335</v>
      </c>
      <c r="K376" s="15">
        <f t="shared" si="180"/>
        <v>335</v>
      </c>
      <c r="L376" s="125">
        <f t="shared" si="181"/>
        <v>403.34</v>
      </c>
      <c r="M376" s="16">
        <v>60</v>
      </c>
      <c r="N376" s="119">
        <f t="shared" si="182"/>
        <v>72.239999999999995</v>
      </c>
      <c r="O376" s="29">
        <v>89</v>
      </c>
      <c r="P376" s="22">
        <v>107</v>
      </c>
      <c r="Q376" s="15">
        <v>81</v>
      </c>
      <c r="R376" s="15">
        <f t="shared" si="183"/>
        <v>222.22222222222223</v>
      </c>
      <c r="S376" s="119">
        <f t="shared" si="176"/>
        <v>267.55555555555554</v>
      </c>
      <c r="T376" s="14">
        <v>1</v>
      </c>
      <c r="U376" s="22">
        <v>15</v>
      </c>
      <c r="V376" s="22">
        <f t="shared" si="184"/>
        <v>15</v>
      </c>
      <c r="W376" s="119">
        <f t="shared" si="185"/>
        <v>18.059999999999999</v>
      </c>
      <c r="X376" s="162"/>
      <c r="Y376" s="22">
        <v>0.2</v>
      </c>
      <c r="Z376" s="119">
        <f t="shared" si="186"/>
        <v>0.24080000000000001</v>
      </c>
      <c r="AA376" s="160">
        <v>12.4</v>
      </c>
      <c r="AB376" s="164">
        <f t="shared" si="177"/>
        <v>14.929600000000001</v>
      </c>
      <c r="AC376" s="29">
        <v>3.57</v>
      </c>
      <c r="AD376" s="147">
        <f t="shared" si="187"/>
        <v>4.2982800000000001</v>
      </c>
      <c r="AE376" s="29">
        <v>1.419</v>
      </c>
      <c r="AF376" s="119">
        <f t="shared" si="188"/>
        <v>1.7084760000000001</v>
      </c>
      <c r="AG376" s="31">
        <v>4.1079999999999997</v>
      </c>
      <c r="AH376" s="119">
        <f t="shared" si="189"/>
        <v>4.9460319999999989</v>
      </c>
      <c r="AI376" s="294">
        <f t="shared" si="190"/>
        <v>17.927</v>
      </c>
      <c r="AJ376" s="22">
        <f t="shared" si="191"/>
        <v>21.584108000000001</v>
      </c>
      <c r="AK376" s="16"/>
      <c r="AL376" s="22">
        <v>2.69</v>
      </c>
      <c r="AM376" s="22">
        <f t="shared" si="192"/>
        <v>3.2387599999999996</v>
      </c>
      <c r="AN376" s="20"/>
      <c r="AO376" s="22">
        <v>1.5</v>
      </c>
      <c r="AP376" s="22">
        <f t="shared" si="193"/>
        <v>1.806</v>
      </c>
      <c r="AQ376" s="33"/>
      <c r="AR376" s="22">
        <v>2.3E-2</v>
      </c>
      <c r="AS376" s="22">
        <f t="shared" si="194"/>
        <v>2.7692000000000001E-2</v>
      </c>
      <c r="AT376" s="21" t="s">
        <v>62</v>
      </c>
      <c r="AU376" s="264">
        <v>0.01</v>
      </c>
      <c r="AV376" s="260">
        <f t="shared" si="195"/>
        <v>1.204E-2</v>
      </c>
      <c r="AW376" s="21"/>
      <c r="AX376" s="267">
        <v>5.6000000000000001E-2</v>
      </c>
      <c r="AY376" s="263">
        <f t="shared" si="196"/>
        <v>6.7424000000000012E-2</v>
      </c>
      <c r="AZ376" s="20"/>
      <c r="BA376" s="317">
        <v>6.5</v>
      </c>
      <c r="BB376" s="263">
        <f t="shared" si="197"/>
        <v>7.8259999999999996</v>
      </c>
      <c r="BC376" s="20"/>
      <c r="BD376" s="37">
        <v>0.56999999999999995</v>
      </c>
      <c r="BE376" s="119">
        <f t="shared" si="198"/>
        <v>0.68628</v>
      </c>
      <c r="BF376" s="20"/>
      <c r="BG376" s="32">
        <v>0.04</v>
      </c>
      <c r="BH376" s="43">
        <f t="shared" si="199"/>
        <v>4.8160000000000001E-2</v>
      </c>
      <c r="BI376" s="21" t="s">
        <v>62</v>
      </c>
      <c r="BJ376" s="34">
        <v>0.01</v>
      </c>
      <c r="BK376" s="119">
        <f t="shared" si="200"/>
        <v>1.204E-2</v>
      </c>
      <c r="BL376" s="20"/>
      <c r="BM376" s="36">
        <v>6.9</v>
      </c>
      <c r="BN376" s="119">
        <f t="shared" si="201"/>
        <v>8.3076000000000008</v>
      </c>
      <c r="BO376" s="18"/>
      <c r="BP376" s="183" t="s">
        <v>118</v>
      </c>
      <c r="BQ376" s="184"/>
      <c r="BR376" s="6"/>
    </row>
    <row r="377" spans="1:71" ht="15" customHeight="1" x14ac:dyDescent="0.25">
      <c r="A377" s="194">
        <f t="shared" si="175"/>
        <v>43099</v>
      </c>
      <c r="B377" s="182">
        <v>1024</v>
      </c>
      <c r="C377" s="44" t="s">
        <v>205</v>
      </c>
      <c r="D377" s="59" t="s">
        <v>175</v>
      </c>
      <c r="E377" s="14">
        <v>1</v>
      </c>
      <c r="F377" s="15">
        <v>232</v>
      </c>
      <c r="G377" s="22">
        <f t="shared" si="178"/>
        <v>232</v>
      </c>
      <c r="H377" s="119">
        <f t="shared" si="179"/>
        <v>237.56800000000001</v>
      </c>
      <c r="I377" s="14">
        <v>1</v>
      </c>
      <c r="J377" s="15">
        <v>187</v>
      </c>
      <c r="K377" s="15">
        <f t="shared" si="180"/>
        <v>187</v>
      </c>
      <c r="L377" s="125">
        <f t="shared" si="181"/>
        <v>191.488</v>
      </c>
      <c r="M377" s="16">
        <v>33</v>
      </c>
      <c r="N377" s="119">
        <f t="shared" si="182"/>
        <v>33.792000000000002</v>
      </c>
      <c r="O377" s="29">
        <v>87.3</v>
      </c>
      <c r="P377" s="22">
        <v>92.4</v>
      </c>
      <c r="Q377" s="15">
        <v>83</v>
      </c>
      <c r="R377" s="15">
        <f t="shared" si="183"/>
        <v>61.445783132530217</v>
      </c>
      <c r="S377" s="119">
        <f t="shared" si="176"/>
        <v>62.920481927710945</v>
      </c>
      <c r="T377" s="14">
        <v>1</v>
      </c>
      <c r="U377" s="22">
        <v>4.2</v>
      </c>
      <c r="V377" s="22">
        <f t="shared" si="184"/>
        <v>4.2</v>
      </c>
      <c r="W377" s="119">
        <f t="shared" si="185"/>
        <v>4.3008000000000006</v>
      </c>
      <c r="X377" s="537" t="s">
        <v>62</v>
      </c>
      <c r="Y377" s="538">
        <v>1</v>
      </c>
      <c r="Z377" s="119">
        <f t="shared" si="186"/>
        <v>1.024</v>
      </c>
      <c r="AA377" s="160">
        <v>4.4000000000000004</v>
      </c>
      <c r="AB377" s="164">
        <f t="shared" si="177"/>
        <v>4.5056000000000003</v>
      </c>
      <c r="AC377" s="29">
        <v>1.02</v>
      </c>
      <c r="AD377" s="147">
        <f t="shared" si="187"/>
        <v>1.0444800000000001</v>
      </c>
      <c r="AE377" s="29">
        <v>0.36399999999999999</v>
      </c>
      <c r="AF377" s="119">
        <f t="shared" si="188"/>
        <v>0.37273600000000001</v>
      </c>
      <c r="AG377" s="31">
        <v>3.41</v>
      </c>
      <c r="AH377" s="119">
        <f t="shared" si="189"/>
        <v>3.4918400000000003</v>
      </c>
      <c r="AI377" s="294">
        <f t="shared" si="190"/>
        <v>8.1739999999999995</v>
      </c>
      <c r="AJ377" s="22">
        <f t="shared" si="191"/>
        <v>8.370175999999999</v>
      </c>
      <c r="AK377" s="16"/>
      <c r="AL377" s="22">
        <v>0.6</v>
      </c>
      <c r="AM377" s="22">
        <f t="shared" si="192"/>
        <v>0.61439999999999995</v>
      </c>
      <c r="AN377" s="20"/>
      <c r="AO377" s="22">
        <v>0.35</v>
      </c>
      <c r="AP377" s="22">
        <f t="shared" si="193"/>
        <v>0.3584</v>
      </c>
      <c r="AQ377" s="33"/>
      <c r="AR377" s="22">
        <v>6.0000000000000001E-3</v>
      </c>
      <c r="AS377" s="22">
        <f t="shared" si="194"/>
        <v>6.1440000000000002E-3</v>
      </c>
      <c r="AT377" s="21" t="s">
        <v>62</v>
      </c>
      <c r="AU377" s="264">
        <v>0.01</v>
      </c>
      <c r="AV377" s="259">
        <f t="shared" si="195"/>
        <v>1.0240000000000001E-2</v>
      </c>
      <c r="AW377" s="21"/>
      <c r="AX377" s="267">
        <v>1.4999999999999999E-2</v>
      </c>
      <c r="AY377" s="262">
        <f t="shared" si="196"/>
        <v>1.5359999999999999E-2</v>
      </c>
      <c r="AZ377" s="20"/>
      <c r="BA377" s="317">
        <v>1.6</v>
      </c>
      <c r="BB377" s="262">
        <f t="shared" si="197"/>
        <v>1.6384000000000001</v>
      </c>
      <c r="BC377" s="20"/>
      <c r="BD377" s="36">
        <v>0.16</v>
      </c>
      <c r="BE377" s="119">
        <f t="shared" si="198"/>
        <v>0.16384000000000001</v>
      </c>
      <c r="BF377" s="20"/>
      <c r="BG377" s="32">
        <v>0.01</v>
      </c>
      <c r="BH377" s="43">
        <f t="shared" si="199"/>
        <v>1.0240000000000001E-2</v>
      </c>
      <c r="BI377" s="21" t="s">
        <v>62</v>
      </c>
      <c r="BJ377" s="34">
        <v>0.01</v>
      </c>
      <c r="BK377" s="119">
        <f t="shared" si="200"/>
        <v>1.0240000000000001E-2</v>
      </c>
      <c r="BL377" s="20"/>
      <c r="BM377" s="36">
        <v>1.7</v>
      </c>
      <c r="BN377" s="119">
        <f t="shared" si="201"/>
        <v>1.7407999999999999</v>
      </c>
      <c r="BO377" s="13"/>
      <c r="BP377" s="183" t="s">
        <v>118</v>
      </c>
      <c r="BQ377" s="184"/>
      <c r="BR377" s="6"/>
    </row>
    <row r="378" spans="1:71" ht="15" customHeight="1" x14ac:dyDescent="0.25">
      <c r="A378" s="194">
        <f t="shared" si="175"/>
        <v>43100</v>
      </c>
      <c r="B378" s="182">
        <v>860</v>
      </c>
      <c r="C378" s="44" t="s">
        <v>206</v>
      </c>
      <c r="D378" s="59" t="s">
        <v>176</v>
      </c>
      <c r="E378" s="14">
        <v>1</v>
      </c>
      <c r="F378" s="15">
        <v>183</v>
      </c>
      <c r="G378" s="22">
        <f t="shared" si="178"/>
        <v>183</v>
      </c>
      <c r="H378" s="119">
        <f t="shared" si="179"/>
        <v>157.38</v>
      </c>
      <c r="I378" s="14">
        <v>1</v>
      </c>
      <c r="J378" s="15">
        <v>134</v>
      </c>
      <c r="K378" s="15">
        <f t="shared" si="180"/>
        <v>134</v>
      </c>
      <c r="L378" s="125">
        <f t="shared" si="181"/>
        <v>115.24</v>
      </c>
      <c r="M378" s="16">
        <v>25</v>
      </c>
      <c r="N378" s="119">
        <f t="shared" si="182"/>
        <v>21.5</v>
      </c>
      <c r="O378" s="29">
        <v>89.2</v>
      </c>
      <c r="P378" s="22">
        <v>93.2</v>
      </c>
      <c r="Q378" s="15">
        <v>99</v>
      </c>
      <c r="R378" s="15">
        <f t="shared" si="183"/>
        <v>40.404040404040401</v>
      </c>
      <c r="S378" s="119">
        <f t="shared" si="176"/>
        <v>34.74747474747474</v>
      </c>
      <c r="T378" s="14">
        <v>1</v>
      </c>
      <c r="U378" s="22">
        <v>2.4</v>
      </c>
      <c r="V378" s="22">
        <f t="shared" si="184"/>
        <v>2.4</v>
      </c>
      <c r="W378" s="119">
        <f t="shared" si="185"/>
        <v>2.0640000000000001</v>
      </c>
      <c r="X378" s="537" t="s">
        <v>62</v>
      </c>
      <c r="Y378" s="538">
        <v>1</v>
      </c>
      <c r="Z378" s="119">
        <f t="shared" si="186"/>
        <v>0.86</v>
      </c>
      <c r="AA378" s="160">
        <v>4.7</v>
      </c>
      <c r="AB378" s="164">
        <f t="shared" si="177"/>
        <v>4.0419999999999998</v>
      </c>
      <c r="AC378" s="29">
        <v>0.34</v>
      </c>
      <c r="AD378" s="147">
        <f t="shared" si="187"/>
        <v>0.29240000000000005</v>
      </c>
      <c r="AE378" s="29">
        <v>0.29899999999999999</v>
      </c>
      <c r="AF378" s="119">
        <f t="shared" si="188"/>
        <v>0.25713999999999998</v>
      </c>
      <c r="AG378" s="31">
        <v>3.6219999999999999</v>
      </c>
      <c r="AH378" s="119">
        <f t="shared" si="189"/>
        <v>3.1149200000000001</v>
      </c>
      <c r="AI378" s="294">
        <f t="shared" si="190"/>
        <v>8.6210000000000004</v>
      </c>
      <c r="AJ378" s="22">
        <f t="shared" si="191"/>
        <v>7.4140600000000001</v>
      </c>
      <c r="AK378" s="16"/>
      <c r="AL378" s="22">
        <v>0.4</v>
      </c>
      <c r="AM378" s="22">
        <f t="shared" si="192"/>
        <v>0.34399999999999997</v>
      </c>
      <c r="AN378" s="20"/>
      <c r="AO378" s="22">
        <v>0.19</v>
      </c>
      <c r="AP378" s="22">
        <f t="shared" si="193"/>
        <v>0.16340000000000002</v>
      </c>
      <c r="AQ378" s="33" t="s">
        <v>62</v>
      </c>
      <c r="AR378" s="22">
        <v>5.0000000000000001E-3</v>
      </c>
      <c r="AS378" s="22">
        <f t="shared" si="194"/>
        <v>4.3E-3</v>
      </c>
      <c r="AT378" s="21"/>
      <c r="AU378" s="264"/>
      <c r="AV378" s="260">
        <f t="shared" si="195"/>
        <v>0</v>
      </c>
      <c r="AW378" s="21"/>
      <c r="AX378" s="267">
        <v>5.0000000000000001E-3</v>
      </c>
      <c r="AY378" s="263">
        <f t="shared" si="196"/>
        <v>4.3E-3</v>
      </c>
      <c r="AZ378" s="20"/>
      <c r="BA378" s="317">
        <v>0.85</v>
      </c>
      <c r="BB378" s="263">
        <f t="shared" si="197"/>
        <v>0.73099999999999998</v>
      </c>
      <c r="BC378" s="20"/>
      <c r="BD378" s="37">
        <v>0.09</v>
      </c>
      <c r="BE378" s="119">
        <f t="shared" si="198"/>
        <v>7.7399999999999997E-2</v>
      </c>
      <c r="BF378" s="20" t="s">
        <v>62</v>
      </c>
      <c r="BG378" s="32">
        <v>0.01</v>
      </c>
      <c r="BH378" s="43">
        <f t="shared" si="199"/>
        <v>8.6E-3</v>
      </c>
      <c r="BI378" s="21" t="s">
        <v>62</v>
      </c>
      <c r="BJ378" s="34">
        <v>0.01</v>
      </c>
      <c r="BK378" s="119">
        <f t="shared" si="200"/>
        <v>8.6E-3</v>
      </c>
      <c r="BL378" s="20"/>
      <c r="BM378" s="36">
        <v>0.9</v>
      </c>
      <c r="BN378" s="119">
        <f t="shared" si="201"/>
        <v>0.77400000000000002</v>
      </c>
      <c r="BO378" s="18"/>
      <c r="BP378" s="183" t="s">
        <v>118</v>
      </c>
      <c r="BQ378" s="184"/>
      <c r="BR378" s="6"/>
    </row>
    <row r="379" spans="1:71" ht="15" customHeight="1" thickBot="1" x14ac:dyDescent="0.3">
      <c r="A379" s="194">
        <f t="shared" si="175"/>
        <v>43101</v>
      </c>
      <c r="B379" s="182"/>
      <c r="C379" s="44"/>
      <c r="D379" s="59"/>
      <c r="E379" s="14">
        <v>1</v>
      </c>
      <c r="F379" s="15"/>
      <c r="G379" s="22">
        <f t="shared" si="178"/>
        <v>0</v>
      </c>
      <c r="H379" s="119">
        <f t="shared" si="179"/>
        <v>0</v>
      </c>
      <c r="I379" s="14">
        <v>1</v>
      </c>
      <c r="J379" s="15"/>
      <c r="K379" s="15">
        <f t="shared" si="180"/>
        <v>0</v>
      </c>
      <c r="L379" s="125">
        <f t="shared" si="181"/>
        <v>0</v>
      </c>
      <c r="M379" s="16"/>
      <c r="N379" s="119">
        <f t="shared" si="182"/>
        <v>0</v>
      </c>
      <c r="O379" s="29"/>
      <c r="P379" s="22"/>
      <c r="Q379" s="15">
        <v>100</v>
      </c>
      <c r="R379" s="15">
        <f t="shared" si="183"/>
        <v>0</v>
      </c>
      <c r="S379" s="119">
        <f t="shared" si="176"/>
        <v>0</v>
      </c>
      <c r="T379" s="14">
        <v>1</v>
      </c>
      <c r="U379" s="22"/>
      <c r="V379" s="22">
        <f t="shared" si="184"/>
        <v>0</v>
      </c>
      <c r="W379" s="119">
        <f t="shared" si="185"/>
        <v>0</v>
      </c>
      <c r="X379" s="162"/>
      <c r="Y379" s="22"/>
      <c r="Z379" s="119">
        <f t="shared" si="186"/>
        <v>0</v>
      </c>
      <c r="AA379" s="160"/>
      <c r="AB379" s="164">
        <f t="shared" si="177"/>
        <v>0</v>
      </c>
      <c r="AC379" s="29"/>
      <c r="AD379" s="147">
        <f t="shared" si="187"/>
        <v>0</v>
      </c>
      <c r="AE379" s="282"/>
      <c r="AF379" s="366">
        <f t="shared" si="188"/>
        <v>0</v>
      </c>
      <c r="AG379" s="31"/>
      <c r="AH379" s="119">
        <f t="shared" si="189"/>
        <v>0</v>
      </c>
      <c r="AI379" s="22">
        <f t="shared" ref="AI379" si="203">IF(AA379=0,0,SUM(AA379,AE379,AG379))</f>
        <v>0</v>
      </c>
      <c r="AJ379" s="22">
        <f t="shared" si="191"/>
        <v>0</v>
      </c>
      <c r="AK379" s="16"/>
      <c r="AL379" s="22"/>
      <c r="AM379" s="22">
        <f t="shared" si="192"/>
        <v>0</v>
      </c>
      <c r="AN379" s="20"/>
      <c r="AO379" s="22"/>
      <c r="AP379" s="22">
        <f t="shared" si="193"/>
        <v>0</v>
      </c>
      <c r="AQ379" s="33"/>
      <c r="AR379" s="22"/>
      <c r="AS379" s="22">
        <f t="shared" si="194"/>
        <v>0</v>
      </c>
      <c r="AT379" s="21"/>
      <c r="AU379" s="264"/>
      <c r="AV379" s="259">
        <f t="shared" si="195"/>
        <v>0</v>
      </c>
      <c r="AW379" s="21"/>
      <c r="AX379" s="267"/>
      <c r="AY379" s="262">
        <f t="shared" si="196"/>
        <v>0</v>
      </c>
      <c r="AZ379" s="20"/>
      <c r="BA379" s="317"/>
      <c r="BB379" s="262">
        <f t="shared" si="197"/>
        <v>0</v>
      </c>
      <c r="BC379" s="20"/>
      <c r="BD379" s="36"/>
      <c r="BE379" s="119">
        <f t="shared" si="198"/>
        <v>0</v>
      </c>
      <c r="BF379" s="20"/>
      <c r="BG379" s="32"/>
      <c r="BH379" s="43">
        <f t="shared" si="199"/>
        <v>0</v>
      </c>
      <c r="BI379" s="21"/>
      <c r="BJ379" s="34"/>
      <c r="BK379" s="119">
        <f t="shared" si="200"/>
        <v>0</v>
      </c>
      <c r="BL379" s="20"/>
      <c r="BM379" s="36"/>
      <c r="BN379" s="119">
        <f t="shared" si="201"/>
        <v>0</v>
      </c>
      <c r="BO379" s="13"/>
      <c r="BP379" s="183"/>
      <c r="BQ379" s="184"/>
      <c r="BR379" s="6"/>
    </row>
    <row r="380" spans="1:71" s="40" customFormat="1" ht="15" customHeight="1" x14ac:dyDescent="0.25">
      <c r="A380" s="197" t="s">
        <v>101</v>
      </c>
      <c r="B380" s="201">
        <f>SUMIF(Sivom!B$14:B$379,"&lt;&gt;0")</f>
        <v>819706</v>
      </c>
      <c r="C380" s="201">
        <f>SUMIF(Sivom!C$14:C$379,"&lt;&gt;0")</f>
        <v>7317.1299999999974</v>
      </c>
      <c r="D380" s="201">
        <f>SUMIF(Sivom!D$14:D$379,"&lt;&gt;0")</f>
        <v>2636.5399999999972</v>
      </c>
      <c r="E380" s="202"/>
      <c r="F380" s="203"/>
      <c r="G380" s="204">
        <f>SUMIF(Sivom!G$14:G$379,"&lt;&gt;0")</f>
        <v>259158.23</v>
      </c>
      <c r="H380" s="205">
        <f>SUMIF(Sivom!H$14:H$379,"&lt;&gt;0")</f>
        <v>622655.29172000021</v>
      </c>
      <c r="I380" s="202"/>
      <c r="J380" s="203"/>
      <c r="K380" s="206">
        <f>SUMIF(Sivom!K$14:K$379,"&lt;&gt;0")</f>
        <v>216978.86</v>
      </c>
      <c r="L380" s="205">
        <f>SUMIF(Sivom!L$14:L$379,"&lt;&gt;0")</f>
        <v>524207.13703999994</v>
      </c>
      <c r="M380" s="207">
        <f>SUMIF(Sivom!M$14:M$379,"&lt;&gt;0")</f>
        <v>67144</v>
      </c>
      <c r="N380" s="208">
        <f>SUMIF(Sivom!N$14:N$379,"&lt;&gt;0")</f>
        <v>161055.1370000001</v>
      </c>
      <c r="O380" s="202"/>
      <c r="P380" s="209"/>
      <c r="Q380" s="203"/>
      <c r="R380" s="204">
        <f>SUMIF(Sivom!R$14:R$379,"&lt;&gt;0")</f>
        <v>62186.112864748167</v>
      </c>
      <c r="S380" s="208">
        <f>SUMIF(Sivom!S$14:S$379,"&lt;&gt;0")</f>
        <v>140674.48235333539</v>
      </c>
      <c r="T380" s="252"/>
      <c r="U380" s="251"/>
      <c r="V380" s="204">
        <f>SUMIF(Sivom!V$14:V$379,"&lt;&gt;0")</f>
        <v>838.6389999999999</v>
      </c>
      <c r="W380" s="205" t="e">
        <f>SUMIF(Sivom!W$14:W$379,"&lt;&gt;0")</f>
        <v>#VALUE!</v>
      </c>
      <c r="X380" s="211">
        <f>SUMIF(Sivom!X$14:X$379,"&lt;&gt;0")</f>
        <v>0</v>
      </c>
      <c r="Y380" s="533">
        <f>SUMIF(Sivom!Y$14:Y$379,"&lt;&gt;0")</f>
        <v>476.89999999999981</v>
      </c>
      <c r="Z380" s="205">
        <f>SUMIF(Sivom!Z$14:Z$379,"&lt;&gt;0")</f>
        <v>1089.2579999999996</v>
      </c>
      <c r="AA380" s="211">
        <f>SUMIF(Sivom!AA$14:AA$379,"&lt;&gt;0")</f>
        <v>7014.8000000000011</v>
      </c>
      <c r="AB380" s="205">
        <f>SUMIF(Sivom!AB$14:AB$379,"&lt;&gt;0")</f>
        <v>16681.853199999998</v>
      </c>
      <c r="AC380" s="211">
        <f>SUMIF(Sivom!AC$14:AC$379,"&lt;&gt;0")</f>
        <v>3318.9699999999966</v>
      </c>
      <c r="AD380" s="205">
        <f>SUMIF(Sivom!AD$14:AD$379,"&lt;&gt;0")</f>
        <v>8032.8340700000081</v>
      </c>
      <c r="AE380" s="211">
        <f>SUMIF(Sivom!AE$14:AE$379,"&lt;&gt;0")</f>
        <v>69.745000000000161</v>
      </c>
      <c r="AF380" s="205">
        <f>SUMIF(Sivom!AF$14:AF$379,"&lt;&gt;0")</f>
        <v>148.00764699999999</v>
      </c>
      <c r="AG380" s="211">
        <f>SUMIF(Sivom!AG$14:AG$379,"&lt;&gt;0")</f>
        <v>310.063999999999</v>
      </c>
      <c r="AH380" s="205">
        <f>SUMIF(Sivom!AH$14:AH$379,"&lt;&gt;0")</f>
        <v>586.81698300000016</v>
      </c>
      <c r="AI380" s="211">
        <f>SUMIF(Sivom!AI$14:AI$379,"&lt;&gt;0")</f>
        <v>7469.0959999999995</v>
      </c>
      <c r="AJ380" s="205">
        <f>SUMIF(Sivom!AJ$14:AJ$379,"&lt;&gt;0")</f>
        <v>17588.386187999982</v>
      </c>
      <c r="AK380" s="210">
        <f>SUMIF(Sivom!AK$14:AK$379,"&lt;&gt;0")</f>
        <v>0</v>
      </c>
      <c r="AL380" s="204">
        <f>SUMIF(Sivom!AL$14:AL$379,"&lt;&gt;0")</f>
        <v>838.61000000000092</v>
      </c>
      <c r="AM380" s="205">
        <f>SUMIF(Sivom!AM$14:AM$379,"&lt;&gt;0")</f>
        <v>1968.6193500000006</v>
      </c>
      <c r="AN380" s="210">
        <f>SUMIF(Sivom!AN$14:AN$379,"&lt;&gt;0")</f>
        <v>0</v>
      </c>
      <c r="AO380" s="204">
        <f>SUMIF(Sivom!AO$14:AO$379,"&lt;&gt;0")</f>
        <v>214.94999999999987</v>
      </c>
      <c r="AP380" s="205">
        <f>SUMIF(Sivom!AP$14:AP$379,"&lt;&gt;0")</f>
        <v>480.80887000000035</v>
      </c>
      <c r="AQ380" s="210">
        <f>SUMIF(Sivom!AQ$14:AQ$379,"&lt;&gt;0")</f>
        <v>0</v>
      </c>
      <c r="AR380" s="204">
        <f>SUMIF(Sivom!AR$14:AR$379,"&lt;&gt;0")</f>
        <v>3.1309999999999847</v>
      </c>
      <c r="AS380" s="204">
        <f>SUMIF(Sivom!AS$14:AS$379,"&lt;&gt;0")</f>
        <v>7.0134019999999939</v>
      </c>
      <c r="AT380" s="210">
        <f>SUMIF(Sivom!AT$14:AT$379,"&lt;&gt;0")</f>
        <v>0</v>
      </c>
      <c r="AU380" s="204">
        <f>SUMIF(Sivom!AU$14:AU$379,"&lt;&gt;0")</f>
        <v>3.6970967741935192</v>
      </c>
      <c r="AV380" s="208">
        <f>SUMIF(Sivom!AV$14:AV$379,"&lt;&gt;0")</f>
        <v>8.3257939032258061</v>
      </c>
      <c r="AW380" s="210">
        <f>SUMIF(Sivom!AW$14:AW$379,"&lt;&gt;0")</f>
        <v>0</v>
      </c>
      <c r="AX380" s="204">
        <f>SUMIF(Sivom!AX$14:AX$379,"&lt;&gt;0")</f>
        <v>11.391999999999998</v>
      </c>
      <c r="AY380" s="208">
        <f>SUMIF(Sivom!AY$14:AY$379,"&lt;&gt;0")</f>
        <v>25.900309000000007</v>
      </c>
      <c r="AZ380" s="210">
        <f>SUMIF(Sivom!AZ$14:AZ$379,"&lt;&gt;0")</f>
        <v>0</v>
      </c>
      <c r="BA380" s="204">
        <f>SUMIF(Sivom!BA$14:BA$379,"&lt;&gt;0")</f>
        <v>730.60999999999956</v>
      </c>
      <c r="BB380" s="208">
        <f>SUMIF(Sivom!BB$14:BB$379,"&lt;&gt;0")</f>
        <v>1677.4094699999998</v>
      </c>
      <c r="BC380" s="210">
        <f>SUMIF(Sivom!BC$14:BC$379,"&lt;&gt;0")</f>
        <v>0</v>
      </c>
      <c r="BD380" s="204">
        <f>SUMIF(Sivom!BD$14:BD$379,"&lt;&gt;0")</f>
        <v>47.370000000000047</v>
      </c>
      <c r="BE380" s="204">
        <f>SUMIF(Sivom!BE$14:BE$379,"&lt;&gt;0")</f>
        <v>108.6826699999999</v>
      </c>
      <c r="BF380" s="210">
        <f>SUMIF(Sivom!BF$14:BF$379,"&lt;&gt;0")</f>
        <v>0</v>
      </c>
      <c r="BG380" s="204">
        <f>SUMIF(Sivom!BG$14:BG$379,"&lt;&gt;0")</f>
        <v>5.2999999999999599</v>
      </c>
      <c r="BH380" s="204">
        <f>SUMIF(Sivom!BH$14:BH$379,"&lt;&gt;0")</f>
        <v>11.942179999999993</v>
      </c>
      <c r="BI380" s="210">
        <f>SUMIF(Sivom!BI$14:BI$379,"&lt;&gt;0")</f>
        <v>0</v>
      </c>
      <c r="BJ380" s="204">
        <f>SUMIF(Sivom!BJ$14:BJ$379,"&lt;&gt;0")</f>
        <v>4.0399999999999663</v>
      </c>
      <c r="BK380" s="204">
        <f>SUMIF(Sivom!BK$14:BK$379,"&lt;&gt;0")</f>
        <v>9.158659999999994</v>
      </c>
      <c r="BL380" s="210">
        <f>SUMIF(Sivom!BL$14:BL$379,"&lt;&gt;0")</f>
        <v>0</v>
      </c>
      <c r="BM380" s="204">
        <f>SUMIF(Sivom!BM$14:BM$379,"&lt;&gt;0")</f>
        <v>279.30999999999983</v>
      </c>
      <c r="BN380" s="205">
        <f>SUMIF(Sivom!BN$14:BN$379,"&lt;&gt;0")</f>
        <v>597.90845999999942</v>
      </c>
      <c r="BO380" s="274"/>
      <c r="BP380" s="275"/>
      <c r="BQ380" s="276"/>
      <c r="BR380" s="277"/>
      <c r="BS380" s="7"/>
    </row>
    <row r="381" spans="1:71" s="40" customFormat="1" ht="15" customHeight="1" x14ac:dyDescent="0.25">
      <c r="A381" s="198" t="s">
        <v>100</v>
      </c>
      <c r="B381" s="214">
        <f>AVERAGEIF(Sivom!B$14:B$379,"&lt;&gt;0")</f>
        <v>2245.7698630136988</v>
      </c>
      <c r="C381" s="214">
        <f>AVERAGEIF(Sivom!C$14:C$379,"&lt;&gt;0")</f>
        <v>21.907574850299394</v>
      </c>
      <c r="D381" s="214">
        <f>AVERAGEIF(Sivom!D$14:D$379,"&lt;&gt;0")</f>
        <v>7.8938323353293329</v>
      </c>
      <c r="E381" s="215"/>
      <c r="F381" s="216"/>
      <c r="G381" s="217">
        <f>AVERAGEIF(Sivom!G$14:G$379,"&lt;&gt;0")</f>
        <v>710.02254794520547</v>
      </c>
      <c r="H381" s="218">
        <f>AVERAGEIF(Sivom!H$14:H$379,"&lt;&gt;0")</f>
        <v>1705.9049088219183</v>
      </c>
      <c r="I381" s="219"/>
      <c r="J381" s="220"/>
      <c r="K381" s="221">
        <f>AVERAGEIF(Sivom!K$14:K$379,"&lt;&gt;0")</f>
        <v>594.46263013698626</v>
      </c>
      <c r="L381" s="222">
        <f>AVERAGEIF(Sivom!L$14:L$379,"&lt;&gt;0")</f>
        <v>1436.1839370958903</v>
      </c>
      <c r="M381" s="223">
        <f>AVERAGEIF(Sivom!M$14:M$379,"&lt;&gt;0")</f>
        <v>183.95616438356166</v>
      </c>
      <c r="N381" s="224">
        <f>AVERAGEIF(Sivom!N$14:N$379,"&lt;&gt;0")</f>
        <v>441.24695068493179</v>
      </c>
      <c r="O381" s="219"/>
      <c r="P381" s="225"/>
      <c r="Q381" s="220"/>
      <c r="R381" s="226">
        <f>AVERAGEIF(Sivom!R$14:R$379,"&lt;&gt;0")</f>
        <v>170.37291195821416</v>
      </c>
      <c r="S381" s="224">
        <f>AVERAGEIF(Sivom!S$14:S$379,"&lt;&gt;0")</f>
        <v>385.40954069406956</v>
      </c>
      <c r="T381" s="252"/>
      <c r="U381" s="251"/>
      <c r="V381" s="226">
        <f>AVERAGEIF(Sivom!V$14:V$379,"&lt;&gt;0")</f>
        <v>2.3166823204419886</v>
      </c>
      <c r="W381" s="222" t="e">
        <f>AVERAGEIF(Sivom!W$14:W$379,"&lt;&gt;0")</f>
        <v>#VALUE!</v>
      </c>
      <c r="X381" s="230"/>
      <c r="Y381" s="534">
        <f>AVERAGEIF(Sivom!Y$14:Y$379,"&lt;&gt;0")</f>
        <v>1.313774104683195</v>
      </c>
      <c r="Z381" s="229">
        <f>AVERAGEIF(Sivom!Z$14:Z$379,"&lt;&gt;0")</f>
        <v>3.0007107438016516</v>
      </c>
      <c r="AA381" s="230">
        <f>AVERAGEIF(Sivom!AA$14:AA$379,"&lt;&gt;0")</f>
        <v>19.324517906336091</v>
      </c>
      <c r="AB381" s="229">
        <f>AVERAGEIF(Sivom!AB$14:AB$379,"&lt;&gt;0")</f>
        <v>45.955518457300272</v>
      </c>
      <c r="AC381" s="230">
        <f>AVERAGEIF(Sivom!AC$14:AC$379,"&lt;&gt;0")</f>
        <v>9.0930684931506764</v>
      </c>
      <c r="AD381" s="229">
        <f>AVERAGEIF(Sivom!AD$14:AD$379,"&lt;&gt;0")</f>
        <v>22.007764575342488</v>
      </c>
      <c r="AE381" s="230">
        <f>AVERAGEIF(Sivom!AE$14:AE$379,"&lt;&gt;0")</f>
        <v>0.19108219178082236</v>
      </c>
      <c r="AF381" s="229">
        <f>AVERAGEIF(Sivom!AF$14:AF$379,"&lt;&gt;0")</f>
        <v>0.40550040273972598</v>
      </c>
      <c r="AG381" s="230">
        <f>AVERAGEIF(Sivom!AG$14:AG$379,"&lt;&gt;0")</f>
        <v>0.84949041095890132</v>
      </c>
      <c r="AH381" s="229">
        <f>AVERAGEIF(Sivom!AH$14:AH$379,"&lt;&gt;0")</f>
        <v>1.6077177616438361</v>
      </c>
      <c r="AI381" s="230">
        <f>AVERAGEIF(Sivom!AI$14:AI$379,"&lt;&gt;0")</f>
        <v>20.576022038567491</v>
      </c>
      <c r="AJ381" s="229">
        <f>AVERAGEIF(Sivom!AJ$14:AJ$379,"&lt;&gt;0")</f>
        <v>48.452854512396648</v>
      </c>
      <c r="AK381" s="227"/>
      <c r="AL381" s="228">
        <f>AVERAGEIF(Sivom!AL$14:AL$379,"&lt;&gt;0")</f>
        <v>2.3102203856749335</v>
      </c>
      <c r="AM381" s="229">
        <f>AVERAGEIF(Sivom!AM$14:AM$379,"&lt;&gt;0")</f>
        <v>5.4231938016528947</v>
      </c>
      <c r="AN381" s="227"/>
      <c r="AO381" s="228">
        <f>AVERAGEIF(Sivom!AO$14:AO$379,"&lt;&gt;0")</f>
        <v>0.59378453038673995</v>
      </c>
      <c r="AP381" s="229">
        <f>AVERAGEIF(Sivom!AP$14:AP$379,"&lt;&gt;0")</f>
        <v>1.3282012983425424</v>
      </c>
      <c r="AQ381" s="227"/>
      <c r="AR381" s="226">
        <f>AVERAGEIF(Sivom!AR$14:AR$379,"&lt;&gt;0")</f>
        <v>8.6491712707181898E-3</v>
      </c>
      <c r="AS381" s="226">
        <f>AVERAGEIF(Sivom!AS$14:AS$379,"&lt;&gt;0")</f>
        <v>1.9374038674033131E-2</v>
      </c>
      <c r="AT381" s="227"/>
      <c r="AU381" s="265">
        <f>AVERAGEIF(Sivom!AU$14:AU$379,"&lt;&gt;0")</f>
        <v>1.0212974514346738E-2</v>
      </c>
      <c r="AV381" s="253">
        <f>AVERAGEIF(Sivom!AV$14:AV$379,"&lt;&gt;0")</f>
        <v>2.2999430671894493E-2</v>
      </c>
      <c r="AW381" s="227"/>
      <c r="AX381" s="268">
        <f>AVERAGEIF(Sivom!AX$14:AX$379,"&lt;&gt;0")</f>
        <v>3.1469613259668502E-2</v>
      </c>
      <c r="AY381" s="253">
        <f>AVERAGEIF(Sivom!AY$14:AY$379,"&lt;&gt;0")</f>
        <v>7.1547814917127098E-2</v>
      </c>
      <c r="AZ381" s="227"/>
      <c r="BA381" s="270">
        <f>AVERAGEIF(Sivom!BA$14:BA$379,"&lt;&gt;0")</f>
        <v>2.0182596685082861</v>
      </c>
      <c r="BB381" s="253">
        <f>AVERAGEIF(Sivom!BB$14:BB$379,"&lt;&gt;0")</f>
        <v>4.6337278176795573</v>
      </c>
      <c r="BC381" s="227"/>
      <c r="BD381" s="226">
        <f>AVERAGEIF(Sivom!BD$14:BD$379,"&lt;&gt;0")</f>
        <v>0.13085635359116035</v>
      </c>
      <c r="BE381" s="226">
        <f>AVERAGEIF(Sivom!BE$14:BE$379,"&lt;&gt;0")</f>
        <v>0.30022837016574561</v>
      </c>
      <c r="BF381" s="227"/>
      <c r="BG381" s="226">
        <f>AVERAGEIF(Sivom!BG$14:BG$379,"&lt;&gt;0")</f>
        <v>1.4640883977900442E-2</v>
      </c>
      <c r="BH381" s="226">
        <f>AVERAGEIF(Sivom!BH$14:BH$379,"&lt;&gt;0")</f>
        <v>3.2989447513812137E-2</v>
      </c>
      <c r="BI381" s="227"/>
      <c r="BJ381" s="226">
        <f>AVERAGEIF(Sivom!BJ$14:BJ$379,"&lt;&gt;0")</f>
        <v>1.1160220994475044E-2</v>
      </c>
      <c r="BK381" s="226">
        <f>AVERAGEIF(Sivom!BK$14:BK$379,"&lt;&gt;0")</f>
        <v>2.5300165745856338E-2</v>
      </c>
      <c r="BL381" s="227"/>
      <c r="BM381" s="228">
        <f>AVERAGEIF(Sivom!BM$14:BM$379,"&lt;&gt;0")</f>
        <v>0.77157458563535863</v>
      </c>
      <c r="BN381" s="229">
        <f>AVERAGEIF(Sivom!BN$14:BN$379,"&lt;&gt;0")</f>
        <v>1.6516808287292801</v>
      </c>
      <c r="BO381" s="212"/>
      <c r="BP381" s="213"/>
      <c r="BQ381" s="195"/>
      <c r="BR381" s="196"/>
      <c r="BS381" s="7"/>
    </row>
    <row r="382" spans="1:71" s="40" customFormat="1" ht="15" customHeight="1" x14ac:dyDescent="0.25">
      <c r="A382" s="198" t="s">
        <v>103</v>
      </c>
      <c r="B382" s="231">
        <f>SMALL(B14:B379,COUNTIF(B14:B379,0)+1)</f>
        <v>796</v>
      </c>
      <c r="C382" s="231">
        <f>SMALL(C14:C379,COUNTIF(C14:C379,0)+1)</f>
        <v>11.9</v>
      </c>
      <c r="D382" s="231">
        <f>SMALL(D14:D379,COUNTIF(D14:D379,0)+1)</f>
        <v>0.63</v>
      </c>
      <c r="E382" s="215"/>
      <c r="F382" s="225"/>
      <c r="G382" s="255">
        <f>SMALL(G14:G379,COUNTIF(G14:G379,0)+1)</f>
        <v>34</v>
      </c>
      <c r="H382" s="241">
        <f>SMALL(H14:H379,COUNTIF(H14:H379,0)+1)</f>
        <v>35.597999999999999</v>
      </c>
      <c r="I382" s="219"/>
      <c r="J382" s="220"/>
      <c r="K382" s="255">
        <f>SMALL(K14:K379,COUNTIF(K14:K379,0)+1)</f>
        <v>32</v>
      </c>
      <c r="L382" s="241">
        <f>SMALL(L14:L379,COUNTIF(L14:L379,0)+1)</f>
        <v>33.503999999999998</v>
      </c>
      <c r="M382" s="257">
        <f>SMALL(M14:M379,COUNTIF(M14:M379,0)+1)</f>
        <v>12</v>
      </c>
      <c r="N382" s="257">
        <f>SMALL(N14:N379,COUNTIF(N14:N379,0)+1)</f>
        <v>13.37</v>
      </c>
      <c r="O382" s="219"/>
      <c r="P382" s="225"/>
      <c r="Q382" s="220"/>
      <c r="R382" s="257">
        <f>SMALL(R14:R379,COUNTIF(R14:R379,0)+1)</f>
        <v>12.12121212121215</v>
      </c>
      <c r="S382" s="257">
        <f t="shared" ref="S382:BN382" si="204">SMALL(S14:S379,COUNTIF(S14:S379,0)+1)</f>
        <v>12.690909090909122</v>
      </c>
      <c r="T382" s="252"/>
      <c r="U382" s="251"/>
      <c r="V382" s="257">
        <f t="shared" si="204"/>
        <v>0.13</v>
      </c>
      <c r="W382" s="257" t="e">
        <f t="shared" si="204"/>
        <v>#VALUE!</v>
      </c>
      <c r="X382" s="230"/>
      <c r="Y382" s="535">
        <f>SMALL(Y14:Y379,COUNTIF(Y14:Y379,0)+1)</f>
        <v>0.1</v>
      </c>
      <c r="Z382" s="257">
        <f>SMALL(Z14:Z379,COUNTIF(Z14:Z379,0)+1)</f>
        <v>0.1152</v>
      </c>
      <c r="AA382" s="257">
        <f>SMALL(AA14:AA379,COUNTIF(AA14:AA379,0)+1)</f>
        <v>1.8</v>
      </c>
      <c r="AB382" s="257">
        <f t="shared" si="204"/>
        <v>3.5442</v>
      </c>
      <c r="AC382" s="257">
        <f t="shared" si="204"/>
        <v>0.01</v>
      </c>
      <c r="AD382" s="257">
        <f t="shared" si="204"/>
        <v>1.9740000000000001E-2</v>
      </c>
      <c r="AE382" s="257">
        <f t="shared" si="204"/>
        <v>0.1</v>
      </c>
      <c r="AF382" s="257">
        <f t="shared" si="204"/>
        <v>0.10029600000000001</v>
      </c>
      <c r="AG382" s="257">
        <f t="shared" si="204"/>
        <v>6.4000000000000001E-2</v>
      </c>
      <c r="AH382" s="257">
        <f t="shared" si="204"/>
        <v>0.124352</v>
      </c>
      <c r="AI382" s="257">
        <f t="shared" si="204"/>
        <v>4.1289999999999996</v>
      </c>
      <c r="AJ382" s="257">
        <f t="shared" si="204"/>
        <v>6.0453779999999986</v>
      </c>
      <c r="AK382" s="227"/>
      <c r="AL382" s="257">
        <f t="shared" si="204"/>
        <v>0.1</v>
      </c>
      <c r="AM382" s="257">
        <f t="shared" si="204"/>
        <v>9.5500000000000002E-2</v>
      </c>
      <c r="AN382" s="227"/>
      <c r="AO382" s="257">
        <f>SMALL(AO14:AO379,COUNTIF(AO14:AO379,0)+1)</f>
        <v>0.02</v>
      </c>
      <c r="AP382" s="257">
        <f t="shared" si="204"/>
        <v>3.567E-2</v>
      </c>
      <c r="AQ382" s="227"/>
      <c r="AR382" s="257">
        <f>SMALL(AR14:AR379,COUNTIF(AR14:AR379,0)+1)</f>
        <v>-1E-3</v>
      </c>
      <c r="AS382" s="257">
        <f t="shared" si="204"/>
        <v>0</v>
      </c>
      <c r="AT382" s="227"/>
      <c r="AU382" s="245">
        <f>SMALL(AU14:AU379,COUNTIF(AU14:AU379,0)+1)</f>
        <v>7.0967741935483997E-3</v>
      </c>
      <c r="AV382" s="261">
        <f t="shared" si="204"/>
        <v>7.9600000000000001E-3</v>
      </c>
      <c r="AW382" s="227"/>
      <c r="AX382" s="269">
        <f>SMALL(AX14:AX379,COUNTIF(AX14:AX379,0)+1)</f>
        <v>5.0000000000000001E-3</v>
      </c>
      <c r="AY382" s="261">
        <f t="shared" si="204"/>
        <v>4.3E-3</v>
      </c>
      <c r="AZ382" s="227"/>
      <c r="BA382" s="271">
        <f>SMALL(BA14:BA379,COUNTIF(BA14:BA379,0)+1)</f>
        <v>0.02</v>
      </c>
      <c r="BB382" s="261">
        <f t="shared" si="204"/>
        <v>4.7560000000000005E-2</v>
      </c>
      <c r="BC382" s="227"/>
      <c r="BD382" s="257">
        <f>SMALL(BD14:BD379,COUNTIF(BD14:BD379,0)+1)</f>
        <v>0.01</v>
      </c>
      <c r="BE382" s="257">
        <f t="shared" si="204"/>
        <v>1.7690000000000001E-2</v>
      </c>
      <c r="BF382" s="227"/>
      <c r="BG382" s="257">
        <f>SMALL(BG14:BG379,COUNTIF(BG14:BG379,0)+1)</f>
        <v>0.01</v>
      </c>
      <c r="BH382" s="257">
        <f t="shared" si="204"/>
        <v>7.9600000000000001E-3</v>
      </c>
      <c r="BI382" s="227"/>
      <c r="BJ382" s="257">
        <f>SMALL(BJ14:BJ379,COUNTIF(BJ14:BJ379,0)+1)</f>
        <v>0.01</v>
      </c>
      <c r="BK382" s="257">
        <f t="shared" si="204"/>
        <v>7.9600000000000001E-3</v>
      </c>
      <c r="BL382" s="227"/>
      <c r="BM382" s="257">
        <f>SMALL(BM14:BM379,COUNTIF(BM14:BM379,0)+1)</f>
        <v>0.01</v>
      </c>
      <c r="BN382" s="241">
        <f t="shared" si="204"/>
        <v>2.6589999999999999E-2</v>
      </c>
      <c r="BO382" s="212"/>
      <c r="BP382" s="213"/>
      <c r="BQ382" s="195"/>
      <c r="BR382" s="196"/>
      <c r="BS382" s="7"/>
    </row>
    <row r="383" spans="1:71" s="40" customFormat="1" ht="15" customHeight="1" x14ac:dyDescent="0.25">
      <c r="A383" s="198" t="s">
        <v>104</v>
      </c>
      <c r="B383" s="231">
        <f t="shared" ref="B383:C383" si="205">MAX(B14:B379)</f>
        <v>4160</v>
      </c>
      <c r="C383" s="231">
        <f t="shared" si="205"/>
        <v>36.01</v>
      </c>
      <c r="D383" s="231">
        <f>MAX(D14:D379)</f>
        <v>9.14</v>
      </c>
      <c r="E383" s="232"/>
      <c r="F383" s="238"/>
      <c r="G383" s="239">
        <f>MAX(G14:G379)</f>
        <v>3725</v>
      </c>
      <c r="H383" s="240">
        <f>MAX(H14:H379)</f>
        <v>8770.6280000000006</v>
      </c>
      <c r="I383" s="219"/>
      <c r="J383" s="220"/>
      <c r="K383" s="235">
        <f>MAX(K14:K379)</f>
        <v>1750</v>
      </c>
      <c r="L383" s="241">
        <f>MAX(L14:L379)</f>
        <v>5337.5</v>
      </c>
      <c r="M383" s="242">
        <f>MAX(M14:M379)</f>
        <v>1169</v>
      </c>
      <c r="N383" s="236">
        <f>MAX(N14:N379)</f>
        <v>2307.6060000000002</v>
      </c>
      <c r="O383" s="233"/>
      <c r="P383" s="243"/>
      <c r="Q383" s="234"/>
      <c r="R383" s="237">
        <f>MAX(R14:R379)</f>
        <v>10840</v>
      </c>
      <c r="S383" s="236">
        <f t="shared" ref="S383:BN383" si="206">MAX(S14:S379)</f>
        <v>21398.16</v>
      </c>
      <c r="T383" s="252"/>
      <c r="U383" s="251"/>
      <c r="V383" s="239">
        <f t="shared" si="206"/>
        <v>24</v>
      </c>
      <c r="W383" s="241" t="e">
        <f t="shared" si="206"/>
        <v>#VALUE!</v>
      </c>
      <c r="X383" s="247">
        <f>MAX(X14:X379)</f>
        <v>0</v>
      </c>
      <c r="Y383" s="536">
        <f>MAX(Y14:Y379)</f>
        <v>9.1</v>
      </c>
      <c r="Z383" s="246">
        <f>MAX(Z14:Z379)</f>
        <v>24.042200000000001</v>
      </c>
      <c r="AA383" s="247">
        <f>MAX(AA14:AA379)</f>
        <v>62.3</v>
      </c>
      <c r="AB383" s="246">
        <f t="shared" si="206"/>
        <v>175.81059999999999</v>
      </c>
      <c r="AC383" s="247">
        <f t="shared" si="206"/>
        <v>37.25</v>
      </c>
      <c r="AD383" s="246">
        <f t="shared" si="206"/>
        <v>87.079769999999996</v>
      </c>
      <c r="AE383" s="247">
        <f t="shared" si="206"/>
        <v>1.419</v>
      </c>
      <c r="AF383" s="246">
        <f t="shared" si="206"/>
        <v>2.075904</v>
      </c>
      <c r="AG383" s="247">
        <f t="shared" si="206"/>
        <v>17.43</v>
      </c>
      <c r="AH383" s="246">
        <f t="shared" si="206"/>
        <v>23.0076</v>
      </c>
      <c r="AI383" s="247">
        <f t="shared" si="206"/>
        <v>63.599999999999994</v>
      </c>
      <c r="AJ383" s="246">
        <f t="shared" si="206"/>
        <v>179.47919999999999</v>
      </c>
      <c r="AK383" s="244">
        <f t="shared" si="206"/>
        <v>0</v>
      </c>
      <c r="AL383" s="245">
        <f t="shared" si="206"/>
        <v>123</v>
      </c>
      <c r="AM383" s="246">
        <f t="shared" si="206"/>
        <v>242.80199999999999</v>
      </c>
      <c r="AN383" s="244">
        <f t="shared" ref="AN383" si="207">MAX(AN14:AN379)</f>
        <v>0</v>
      </c>
      <c r="AO383" s="245">
        <f>MAX(AO14:AO379)</f>
        <v>25</v>
      </c>
      <c r="AP383" s="246">
        <f t="shared" si="206"/>
        <v>49.35</v>
      </c>
      <c r="AQ383" s="244">
        <f>MAX(AQ14:AQ379)</f>
        <v>0</v>
      </c>
      <c r="AR383" s="239">
        <f>MAX(AR14:AR379)</f>
        <v>0.46</v>
      </c>
      <c r="AS383" s="239">
        <f t="shared" si="206"/>
        <v>0.90804000000000007</v>
      </c>
      <c r="AT383" s="244">
        <f>MAX(AT14:AT379)</f>
        <v>0</v>
      </c>
      <c r="AU383" s="245">
        <f>MAX(AU14:AU379)</f>
        <v>0.04</v>
      </c>
      <c r="AV383" s="254">
        <f t="shared" si="206"/>
        <v>0.120384</v>
      </c>
      <c r="AW383" s="244">
        <f t="shared" ref="AW383" si="208">MAX(AW14:AW379)</f>
        <v>0</v>
      </c>
      <c r="AX383" s="269">
        <f>MAX(AX14:AX379)</f>
        <v>2</v>
      </c>
      <c r="AY383" s="254">
        <f t="shared" si="206"/>
        <v>3.948</v>
      </c>
      <c r="AZ383" s="244">
        <f t="shared" ref="AZ383" si="209">MAX(AZ14:AZ379)</f>
        <v>0</v>
      </c>
      <c r="BA383" s="271">
        <f>MAX(BA14:BA379)</f>
        <v>76</v>
      </c>
      <c r="BB383" s="254">
        <f t="shared" si="206"/>
        <v>150.024</v>
      </c>
      <c r="BC383" s="244">
        <f t="shared" si="206"/>
        <v>0</v>
      </c>
      <c r="BD383" s="239">
        <f>MAX(BD14:BD379)</f>
        <v>1.2</v>
      </c>
      <c r="BE383" s="239">
        <f t="shared" si="206"/>
        <v>2.3687999999999998</v>
      </c>
      <c r="BF383" s="244">
        <f>MAX(BF14:BF379)</f>
        <v>0</v>
      </c>
      <c r="BG383" s="239">
        <f>MAX(BG14:BG379)</f>
        <v>0.32</v>
      </c>
      <c r="BH383" s="239">
        <f t="shared" si="206"/>
        <v>0.63168000000000002</v>
      </c>
      <c r="BI383" s="244">
        <f>MAX(BI14:BI379)</f>
        <v>0</v>
      </c>
      <c r="BJ383" s="239">
        <f>MAX(BJ14:BJ379)</f>
        <v>0.19</v>
      </c>
      <c r="BK383" s="239">
        <f t="shared" si="206"/>
        <v>0.37506</v>
      </c>
      <c r="BL383" s="244">
        <f t="shared" ref="BL383" si="210">MAX(BL14:BL379)</f>
        <v>0</v>
      </c>
      <c r="BM383" s="245">
        <f>MAX(BM14:BM379)</f>
        <v>20</v>
      </c>
      <c r="BN383" s="246">
        <f t="shared" si="206"/>
        <v>39.479999999999997</v>
      </c>
      <c r="BO383" s="212"/>
      <c r="BP383" s="213"/>
      <c r="BQ383" s="195"/>
      <c r="BR383" s="196"/>
      <c r="BS383" s="7"/>
    </row>
    <row r="384" spans="1:71" s="40" customFormat="1" ht="15" customHeight="1" x14ac:dyDescent="0.25">
      <c r="A384" s="198" t="s">
        <v>102</v>
      </c>
      <c r="B384" s="389">
        <f t="shared" ref="B384:C384" si="211">COUNTIF(B14:B379,"&gt;0")</f>
        <v>365</v>
      </c>
      <c r="C384" s="389">
        <f t="shared" si="211"/>
        <v>334</v>
      </c>
      <c r="D384" s="389">
        <f>COUNTIF(D14:D379,"&gt;0")</f>
        <v>334</v>
      </c>
      <c r="E384" s="232"/>
      <c r="F384" s="238"/>
      <c r="G384" s="239">
        <f>COUNTIF(G14:G379,"&gt;0")</f>
        <v>365</v>
      </c>
      <c r="H384" s="240">
        <f>COUNTIF(H14:H379,"&gt;0")</f>
        <v>365</v>
      </c>
      <c r="I384" s="219"/>
      <c r="J384" s="220"/>
      <c r="K384" s="390">
        <f>COUNTIF(K14:K379,"&gt;0")</f>
        <v>365</v>
      </c>
      <c r="L384" s="240">
        <f>COUNTIF(L14:L379,"&gt;0")</f>
        <v>365</v>
      </c>
      <c r="M384" s="390">
        <f>COUNTIF(M14:M379,"&gt;0")</f>
        <v>365</v>
      </c>
      <c r="N384" s="240">
        <f>COUNTIF(N14:N379,"&gt;0")</f>
        <v>365</v>
      </c>
      <c r="O384" s="248"/>
      <c r="P384" s="249"/>
      <c r="Q384" s="250"/>
      <c r="R384" s="239">
        <f>COUNTIF(R14:R379,"&gt;0")</f>
        <v>365</v>
      </c>
      <c r="S384" s="240">
        <f t="shared" ref="S384:BN384" si="212">COUNTIF(S14:S379,"&gt;0")</f>
        <v>365</v>
      </c>
      <c r="T384" s="391"/>
      <c r="U384" s="234"/>
      <c r="V384" s="390">
        <f t="shared" si="212"/>
        <v>362</v>
      </c>
      <c r="W384" s="240">
        <f t="shared" si="212"/>
        <v>362</v>
      </c>
      <c r="X384" s="388">
        <f>COUNTIF(X14:X379,"&gt;0")</f>
        <v>0</v>
      </c>
      <c r="Y384" s="245">
        <f>COUNTIF(Y14:Y379,"&gt;0")</f>
        <v>363</v>
      </c>
      <c r="Z384" s="246">
        <f>COUNTIF(Z14:Z379,"&gt;0")</f>
        <v>363</v>
      </c>
      <c r="AA384" s="247">
        <f>COUNTIF(AA14:AA379,"&gt;0")</f>
        <v>363</v>
      </c>
      <c r="AB384" s="246">
        <f t="shared" si="212"/>
        <v>363</v>
      </c>
      <c r="AC384" s="247">
        <f t="shared" si="212"/>
        <v>365</v>
      </c>
      <c r="AD384" s="246">
        <f t="shared" si="212"/>
        <v>365</v>
      </c>
      <c r="AE384" s="247">
        <f t="shared" si="212"/>
        <v>365</v>
      </c>
      <c r="AF384" s="246">
        <f t="shared" si="212"/>
        <v>365</v>
      </c>
      <c r="AG384" s="247">
        <f t="shared" si="212"/>
        <v>365</v>
      </c>
      <c r="AH384" s="246">
        <f t="shared" si="212"/>
        <v>365</v>
      </c>
      <c r="AI384" s="247">
        <f t="shared" si="212"/>
        <v>363</v>
      </c>
      <c r="AJ384" s="246">
        <f t="shared" si="212"/>
        <v>363</v>
      </c>
      <c r="AK384" s="244">
        <f t="shared" si="212"/>
        <v>0</v>
      </c>
      <c r="AL384" s="245">
        <f t="shared" si="212"/>
        <v>363</v>
      </c>
      <c r="AM384" s="246">
        <f t="shared" si="212"/>
        <v>363</v>
      </c>
      <c r="AN384" s="244">
        <f t="shared" ref="AN384" si="213">COUNTIF(AN14:AN379,"&gt;0")</f>
        <v>0</v>
      </c>
      <c r="AO384" s="245">
        <f>COUNTIF(AO14:AO379,"&gt;0")</f>
        <v>362</v>
      </c>
      <c r="AP384" s="246">
        <f t="shared" si="212"/>
        <v>362</v>
      </c>
      <c r="AQ384" s="244">
        <f>COUNTIF(AQ14:AQ379,"&gt;0")</f>
        <v>0</v>
      </c>
      <c r="AR384" s="255">
        <f>COUNTIF(AR14:AR379,"&gt;0")</f>
        <v>361</v>
      </c>
      <c r="AS384" s="255">
        <f t="shared" si="212"/>
        <v>361</v>
      </c>
      <c r="AT384" s="244">
        <f>COUNTIF(AT14:AT379,"&gt;0")</f>
        <v>0</v>
      </c>
      <c r="AU384" s="245">
        <f>COUNTIF(AU14:AU379,"&gt;0")</f>
        <v>362</v>
      </c>
      <c r="AV384" s="254">
        <f t="shared" si="212"/>
        <v>362</v>
      </c>
      <c r="AW384" s="244">
        <f t="shared" ref="AW384" si="214">COUNTIF(AW14:AW379,"&gt;0")</f>
        <v>0</v>
      </c>
      <c r="AX384" s="269">
        <f>COUNTIF(AX14:AX379,"&gt;0")</f>
        <v>362</v>
      </c>
      <c r="AY384" s="254">
        <f t="shared" si="212"/>
        <v>362</v>
      </c>
      <c r="AZ384" s="244">
        <f t="shared" ref="AZ384" si="215">COUNTIF(AZ14:AZ379,"&gt;0")</f>
        <v>0</v>
      </c>
      <c r="BA384" s="271">
        <f>COUNTIF(BA14:BA379,"&gt;0")</f>
        <v>362</v>
      </c>
      <c r="BB384" s="254">
        <f t="shared" si="212"/>
        <v>362</v>
      </c>
      <c r="BC384" s="244">
        <f t="shared" si="212"/>
        <v>0</v>
      </c>
      <c r="BD384" s="255">
        <f>COUNTIF(BD14:BD379,"&gt;0")</f>
        <v>362</v>
      </c>
      <c r="BE384" s="255">
        <f t="shared" si="212"/>
        <v>362</v>
      </c>
      <c r="BF384" s="244">
        <f>COUNTIF(BF14:BF379,"&gt;0")</f>
        <v>0</v>
      </c>
      <c r="BG384" s="255">
        <f>COUNTIF(BG14:BG379,"&gt;0")</f>
        <v>362</v>
      </c>
      <c r="BH384" s="255">
        <f t="shared" si="212"/>
        <v>362</v>
      </c>
      <c r="BI384" s="244">
        <f>COUNTIF(BI14:BI379,"&gt;0")</f>
        <v>0</v>
      </c>
      <c r="BJ384" s="255">
        <f>COUNTIF(BJ14:BJ379,"&gt;0")</f>
        <v>362</v>
      </c>
      <c r="BK384" s="255">
        <f t="shared" si="212"/>
        <v>362</v>
      </c>
      <c r="BL384" s="244">
        <f t="shared" ref="BL384" si="216">COUNTIF(BL14:BL379,"&gt;0")</f>
        <v>0</v>
      </c>
      <c r="BM384" s="245">
        <f>COUNTIF(BM14:BM379,"&gt;0")</f>
        <v>362</v>
      </c>
      <c r="BN384" s="246">
        <f t="shared" si="212"/>
        <v>362</v>
      </c>
      <c r="BO384" s="212"/>
      <c r="BP384" s="213"/>
      <c r="BQ384" s="195"/>
      <c r="BR384" s="196"/>
      <c r="BS384" s="7"/>
    </row>
    <row r="385" spans="1:84" s="40" customFormat="1" ht="15" customHeight="1" x14ac:dyDescent="0.25">
      <c r="A385" s="200" t="s">
        <v>105</v>
      </c>
      <c r="B385" s="392">
        <f>COUNTIF(B13:B378,"&gt;=4800")</f>
        <v>0</v>
      </c>
      <c r="C385" s="393">
        <f t="shared" ref="C385:D385" si="217">COUNTIF(C13:C378,"&gt;=1750")</f>
        <v>0</v>
      </c>
      <c r="D385" s="392">
        <f t="shared" si="217"/>
        <v>0</v>
      </c>
      <c r="E385" s="232"/>
      <c r="F385" s="256"/>
      <c r="G385" s="394">
        <f>COUNTIF(G13:G378,"&gt;=1750")</f>
        <v>5</v>
      </c>
      <c r="H385" s="395">
        <f>COUNTIF(H13:H378,"&gt;=3500")</f>
        <v>20</v>
      </c>
      <c r="I385" s="219"/>
      <c r="J385" s="234"/>
      <c r="K385" s="234"/>
      <c r="L385" s="396"/>
      <c r="M385" s="397">
        <f>COUNTIF(M13:M378,"&gt;=450")</f>
        <v>10</v>
      </c>
      <c r="N385" s="398">
        <f>COUNTIF(N13:N378,"&gt;=1500")</f>
        <v>4</v>
      </c>
      <c r="O385" s="391">
        <f>COUNTIF(O13:O378,"&gt;=1750")</f>
        <v>0</v>
      </c>
      <c r="P385" s="234">
        <f t="shared" ref="P385:AK385" si="218">COUNTIF(P13:P378,"&gt;=1750")</f>
        <v>0</v>
      </c>
      <c r="Q385" s="234">
        <f t="shared" si="218"/>
        <v>0</v>
      </c>
      <c r="R385" s="239">
        <f>COUNTIF(R13:R378,"&gt;=400")</f>
        <v>5</v>
      </c>
      <c r="S385" s="236">
        <f>COUNTIF(S13:S378,"&gt;=1500")</f>
        <v>4</v>
      </c>
      <c r="T385" s="391"/>
      <c r="U385" s="234"/>
      <c r="V385" s="237">
        <f>COUNTIF(V13:V378,"&gt;=15")</f>
        <v>6</v>
      </c>
      <c r="W385" s="398">
        <f>COUNTIF(W13:W378,"&gt;=70")</f>
        <v>0</v>
      </c>
      <c r="X385" s="399"/>
      <c r="Y385" s="400">
        <f>COUNTIF(Y13:Y378,"&gt;=10")</f>
        <v>0</v>
      </c>
      <c r="Z385" s="401"/>
      <c r="AA385" s="402">
        <f t="shared" si="218"/>
        <v>0</v>
      </c>
      <c r="AB385" s="401">
        <f t="shared" si="218"/>
        <v>0</v>
      </c>
      <c r="AC385" s="402">
        <f t="shared" si="218"/>
        <v>0</v>
      </c>
      <c r="AD385" s="401">
        <f t="shared" si="218"/>
        <v>0</v>
      </c>
      <c r="AE385" s="402">
        <f t="shared" si="218"/>
        <v>0</v>
      </c>
      <c r="AF385" s="401">
        <f t="shared" si="218"/>
        <v>0</v>
      </c>
      <c r="AG385" s="402">
        <f t="shared" si="218"/>
        <v>0</v>
      </c>
      <c r="AH385" s="401">
        <f t="shared" si="218"/>
        <v>0</v>
      </c>
      <c r="AI385" s="399">
        <f>COUNTIF(AI13:AI378,"&gt;=75")</f>
        <v>0</v>
      </c>
      <c r="AJ385" s="403">
        <f>COUNTIF(AJ13:AJ378,"&gt;=200")</f>
        <v>0</v>
      </c>
      <c r="AK385" s="402">
        <f t="shared" si="218"/>
        <v>0</v>
      </c>
      <c r="AL385" s="400">
        <f>COUNTIF(AL13:AL378,"&gt;=10")</f>
        <v>14</v>
      </c>
      <c r="AM385" s="403">
        <f>COUNTIF(AM13:AM378,"&gt;=50")</f>
        <v>6</v>
      </c>
      <c r="AN385" s="402">
        <f t="shared" ref="AN385" si="219">COUNTIF(AN13:AN378,"&gt;=1750")</f>
        <v>0</v>
      </c>
      <c r="AO385" s="400">
        <f>COUNTIF(AO13:AO378,"&gt;=5")</f>
        <v>1</v>
      </c>
      <c r="AP385" s="403">
        <f>COUNTIF(AP13:AP378,"&gt;=25")</f>
        <v>1</v>
      </c>
      <c r="AQ385" s="402">
        <f t="shared" ref="AQ385" si="220">COUNTIF(AQ13:AQ378,"&gt;=1750")</f>
        <v>0</v>
      </c>
      <c r="AR385" s="237">
        <f t="shared" ref="AR385:BE385" si="221">COUNTIF(AR13:AR378,"&gt;=5")</f>
        <v>0</v>
      </c>
      <c r="AS385" s="237">
        <f>COUNTIF(AS13:AS378,"&gt;=2,5")</f>
        <v>0</v>
      </c>
      <c r="AT385" s="402">
        <f t="shared" ref="AT385" si="222">COUNTIF(AT13:AT378,"&gt;=1750")</f>
        <v>0</v>
      </c>
      <c r="AU385" s="404">
        <f>COUNTIF(AU13:AU378,"&gt;=3")</f>
        <v>0</v>
      </c>
      <c r="AV385" s="405">
        <f>COUNTIF(AV13:AV378,"&gt;=0,5")</f>
        <v>0</v>
      </c>
      <c r="AW385" s="402">
        <f t="shared" ref="AW385" si="223">COUNTIF(AW13:AW378,"&gt;=1750")</f>
        <v>0</v>
      </c>
      <c r="AX385" s="406">
        <f>COUNTIF(AX13:AX378,"&gt;=0,5")</f>
        <v>1</v>
      </c>
      <c r="AY385" s="405">
        <f>COUNTIF(AY13:AY378,"&gt;=2,5")</f>
        <v>1</v>
      </c>
      <c r="AZ385" s="402">
        <f t="shared" ref="AZ385" si="224">COUNTIF(AZ13:AZ378,"&gt;=1750")</f>
        <v>0</v>
      </c>
      <c r="BA385" s="272">
        <f t="shared" si="221"/>
        <v>11</v>
      </c>
      <c r="BB385" s="405">
        <f>COUNTIF(BB13:BB378,"&gt;=25")</f>
        <v>1</v>
      </c>
      <c r="BC385" s="402">
        <f t="shared" ref="BC385" si="225">COUNTIF(BC13:BC378,"&gt;=1750")</f>
        <v>0</v>
      </c>
      <c r="BD385" s="237">
        <f>COUNTIF(BD13:BD378,"&gt;=1")</f>
        <v>1</v>
      </c>
      <c r="BE385" s="237">
        <f t="shared" si="221"/>
        <v>0</v>
      </c>
      <c r="BF385" s="402">
        <f t="shared" ref="BF385" si="226">COUNTIF(BF13:BF378,"&gt;=1750")</f>
        <v>0</v>
      </c>
      <c r="BG385" s="237">
        <f>COUNTIF(BG13:BG378,"&gt;=0,5")</f>
        <v>0</v>
      </c>
      <c r="BH385" s="237">
        <f>COUNTIF(BH13:BH378,"&gt;=2,5")</f>
        <v>0</v>
      </c>
      <c r="BI385" s="402">
        <f t="shared" ref="BI385" si="227">COUNTIF(BI13:BI378,"&gt;=1750")</f>
        <v>0</v>
      </c>
      <c r="BJ385" s="237">
        <f>COUNTIF(BJ13:BJ378,"&gt;=0,5")</f>
        <v>0</v>
      </c>
      <c r="BK385" s="237">
        <f>COUNTIF(BK13:BK378,"&gt;=1")</f>
        <v>0</v>
      </c>
      <c r="BL385" s="402">
        <f t="shared" ref="BL385" si="228">COUNTIF(BL13:BL378,"&gt;=1750")</f>
        <v>0</v>
      </c>
      <c r="BM385" s="400">
        <f>COUNTIF(BM13:BM378,"&gt;=2")</f>
        <v>14</v>
      </c>
      <c r="BN385" s="403">
        <f>COUNTIF(BN13:BN378,"&gt;=10")</f>
        <v>2</v>
      </c>
      <c r="BO385" s="212"/>
      <c r="BP385" s="213"/>
      <c r="BQ385" s="195"/>
      <c r="BR385" s="196"/>
      <c r="BS385" s="7"/>
    </row>
    <row r="386" spans="1:84" s="40" customFormat="1" ht="15" customHeight="1" thickBot="1" x14ac:dyDescent="0.3">
      <c r="A386" s="199" t="s">
        <v>106</v>
      </c>
      <c r="B386" s="322"/>
      <c r="C386" s="322"/>
      <c r="D386" s="322"/>
      <c r="E386" s="407"/>
      <c r="F386" s="408"/>
      <c r="G386" s="409">
        <f>COUNTIF(G14:G379,"&gt;=3500")</f>
        <v>1</v>
      </c>
      <c r="H386" s="410"/>
      <c r="I386" s="407">
        <f>COUNTIF(I14:I379,"&gt;=3500")</f>
        <v>0</v>
      </c>
      <c r="J386" s="411"/>
      <c r="K386" s="411"/>
      <c r="L386" s="412"/>
      <c r="M386" s="413">
        <f>COUNTIF(M14:M379,"&gt;=900")</f>
        <v>1</v>
      </c>
      <c r="N386" s="412">
        <f>COUNTIF(N14:N379,"&gt;=3500")</f>
        <v>0</v>
      </c>
      <c r="O386" s="414">
        <f>COUNTIF(O14:O379,"&gt;=3500")</f>
        <v>0</v>
      </c>
      <c r="P386" s="411">
        <f>COUNTIF(P14:P379,"&gt;=3500")</f>
        <v>0</v>
      </c>
      <c r="Q386" s="411">
        <f>COUNTIF(Q14:Q379,"&gt;=3500")</f>
        <v>0</v>
      </c>
      <c r="R386" s="409">
        <f>COUNTIF(R14:R379,"&gt;=800")</f>
        <v>3</v>
      </c>
      <c r="S386" s="412"/>
      <c r="T386" s="414">
        <f t="shared" ref="T386:BN386" si="229">COUNTIF(T14:T379,"&gt;=3500")</f>
        <v>0</v>
      </c>
      <c r="U386" s="411">
        <f t="shared" si="229"/>
        <v>0</v>
      </c>
      <c r="V386" s="409">
        <f>COUNTIF(V14:V379,"&gt;=30")</f>
        <v>0</v>
      </c>
      <c r="W386" s="412">
        <f t="shared" si="229"/>
        <v>0</v>
      </c>
      <c r="X386" s="415">
        <f>COUNTIF(X14:X379,"&gt;=3500")</f>
        <v>0</v>
      </c>
      <c r="Y386" s="416">
        <f>COUNTIF(Y14:Y379,"&gt;=20")</f>
        <v>0</v>
      </c>
      <c r="Z386" s="417">
        <f>COUNTIF(Z14:Z379,"&gt;=3500")</f>
        <v>0</v>
      </c>
      <c r="AA386" s="418">
        <f>COUNTIF(AA14:AA379,"&gt;=3500")</f>
        <v>0</v>
      </c>
      <c r="AB386" s="417">
        <f t="shared" si="229"/>
        <v>0</v>
      </c>
      <c r="AC386" s="418">
        <f t="shared" si="229"/>
        <v>0</v>
      </c>
      <c r="AD386" s="417">
        <f t="shared" si="229"/>
        <v>0</v>
      </c>
      <c r="AE386" s="418">
        <f t="shared" si="229"/>
        <v>0</v>
      </c>
      <c r="AF386" s="417">
        <f t="shared" si="229"/>
        <v>0</v>
      </c>
      <c r="AG386" s="418">
        <f t="shared" si="229"/>
        <v>0</v>
      </c>
      <c r="AH386" s="417">
        <f t="shared" si="229"/>
        <v>0</v>
      </c>
      <c r="AI386" s="415">
        <f>COUNTIF(AI14:AI379,"&gt;=150")</f>
        <v>0</v>
      </c>
      <c r="AJ386" s="417">
        <f t="shared" si="229"/>
        <v>0</v>
      </c>
      <c r="AK386" s="418">
        <f t="shared" si="229"/>
        <v>0</v>
      </c>
      <c r="AL386" s="416">
        <f>COUNTIF(AL14:AL379,"&gt;=20")</f>
        <v>6</v>
      </c>
      <c r="AM386" s="417">
        <f t="shared" si="229"/>
        <v>0</v>
      </c>
      <c r="AN386" s="418">
        <f t="shared" ref="AN386" si="230">COUNTIF(AN14:AN379,"&gt;=3500")</f>
        <v>0</v>
      </c>
      <c r="AO386" s="416">
        <f>COUNTIF(AO14:AO379,"&gt;=10")</f>
        <v>1</v>
      </c>
      <c r="AP386" s="417">
        <f t="shared" si="229"/>
        <v>0</v>
      </c>
      <c r="AQ386" s="418">
        <f>COUNTIF(AQ14:AQ379,"&gt;=3500")</f>
        <v>0</v>
      </c>
      <c r="AR386" s="409">
        <f>COUNTIF(AR14:AR379,"&gt;=10")</f>
        <v>0</v>
      </c>
      <c r="AS386" s="411">
        <f t="shared" si="229"/>
        <v>0</v>
      </c>
      <c r="AT386" s="418">
        <f>COUNTIF(AT14:AT379,"&gt;=3500")</f>
        <v>0</v>
      </c>
      <c r="AU386" s="419">
        <f>COUNTIF(AU14:AU379,"&gt;=6")</f>
        <v>0</v>
      </c>
      <c r="AV386" s="420">
        <f t="shared" si="229"/>
        <v>0</v>
      </c>
      <c r="AW386" s="418">
        <f t="shared" ref="AW386" si="231">COUNTIF(AW14:AW379,"&gt;=3500")</f>
        <v>0</v>
      </c>
      <c r="AX386" s="419">
        <f>COUNTIF(AX14:AX379,"&gt;=1")</f>
        <v>1</v>
      </c>
      <c r="AY386" s="420">
        <f t="shared" si="229"/>
        <v>0</v>
      </c>
      <c r="AZ386" s="418">
        <f t="shared" ref="AZ386" si="232">COUNTIF(AZ14:AZ379,"&gt;=3500")</f>
        <v>0</v>
      </c>
      <c r="BA386" s="419">
        <f>COUNTIF(BA14:BA379,"&gt;=10")</f>
        <v>2</v>
      </c>
      <c r="BB386" s="420">
        <f t="shared" si="229"/>
        <v>0</v>
      </c>
      <c r="BC386" s="418">
        <f t="shared" si="229"/>
        <v>0</v>
      </c>
      <c r="BD386" s="409">
        <f>COUNTIF(BD14:BD379,"&gt;=2")</f>
        <v>0</v>
      </c>
      <c r="BE386" s="411">
        <f t="shared" si="229"/>
        <v>0</v>
      </c>
      <c r="BF386" s="418">
        <f>COUNTIF(BF14:BF379,"&gt;=3500")</f>
        <v>0</v>
      </c>
      <c r="BG386" s="409">
        <f>COUNTIF(BG14:BG379,"&gt;=1")</f>
        <v>0</v>
      </c>
      <c r="BH386" s="411">
        <f t="shared" si="229"/>
        <v>0</v>
      </c>
      <c r="BI386" s="418">
        <f>COUNTIF(BI14:BI379,"&gt;=3500")</f>
        <v>0</v>
      </c>
      <c r="BJ386" s="409">
        <f>COUNTIF(BJ14:BJ379,"&gt;=1")</f>
        <v>0</v>
      </c>
      <c r="BK386" s="411">
        <f t="shared" si="229"/>
        <v>0</v>
      </c>
      <c r="BL386" s="418">
        <f t="shared" ref="BL386" si="233">COUNTIF(BL14:BL379,"&gt;=3500")</f>
        <v>0</v>
      </c>
      <c r="BM386" s="416">
        <f>COUNTIF(BM14:BM379,"&gt;=4")</f>
        <v>8</v>
      </c>
      <c r="BN386" s="417">
        <f t="shared" si="229"/>
        <v>0</v>
      </c>
      <c r="BO386" s="212"/>
      <c r="BP386" s="213"/>
      <c r="BQ386" s="195"/>
      <c r="BR386" s="196"/>
      <c r="BS386" s="7"/>
    </row>
    <row r="387" spans="1:84" ht="15" customHeight="1" x14ac:dyDescent="0.25">
      <c r="A387" s="40"/>
      <c r="B387" s="40"/>
      <c r="C387" s="40"/>
      <c r="D387" s="40"/>
      <c r="E387" s="40"/>
      <c r="F387" s="40"/>
      <c r="I387" s="40"/>
      <c r="J387" s="40"/>
      <c r="K387" s="40"/>
      <c r="M387" s="40"/>
      <c r="O387" s="40"/>
      <c r="P387" s="40"/>
      <c r="Q387" s="40"/>
      <c r="R387" s="40"/>
      <c r="T387" s="40"/>
      <c r="AC387" s="40"/>
      <c r="AE387" s="40"/>
      <c r="AG387" s="40"/>
      <c r="AI387" s="40"/>
      <c r="AL387" s="40"/>
      <c r="AN387" s="40"/>
      <c r="AQ387" s="40"/>
      <c r="AT387" s="40"/>
      <c r="AW387" s="40"/>
      <c r="AZ387" s="40"/>
      <c r="BC387" s="40"/>
      <c r="BF387" s="40"/>
      <c r="BI387" s="40"/>
      <c r="BL387" s="40"/>
      <c r="BO387" s="40"/>
      <c r="BP387" s="40"/>
      <c r="BQ387" s="40"/>
      <c r="BR387" s="40"/>
      <c r="BT387" s="40"/>
      <c r="BU387" s="40"/>
      <c r="BV387" s="40"/>
      <c r="BW387" s="40"/>
      <c r="BX387" s="40"/>
      <c r="BY387" s="40"/>
      <c r="BZ387" s="40"/>
      <c r="CA387" s="40"/>
      <c r="CB387" s="40"/>
      <c r="CC387" s="40"/>
      <c r="CD387" s="40"/>
      <c r="CE387" s="40"/>
      <c r="CF387" s="40"/>
    </row>
    <row r="388" spans="1:84" ht="15" customHeight="1" x14ac:dyDescent="0.25">
      <c r="A388" s="40"/>
      <c r="B388" s="40"/>
      <c r="C388" s="40"/>
      <c r="D388" s="40"/>
      <c r="E388" s="40"/>
      <c r="F388" s="40"/>
      <c r="I388" s="40"/>
      <c r="J388" s="40"/>
      <c r="K388" s="40"/>
      <c r="M388" s="40"/>
      <c r="O388" s="40"/>
      <c r="P388" s="40"/>
      <c r="Q388" s="40"/>
      <c r="R388" s="40"/>
      <c r="T388" s="40"/>
      <c r="AC388" s="40"/>
      <c r="AE388" s="40"/>
      <c r="AG388" s="40"/>
      <c r="AI388" s="40"/>
      <c r="AL388" s="40"/>
      <c r="AN388" s="40"/>
      <c r="AQ388" s="40"/>
      <c r="AT388" s="40"/>
      <c r="AW388" s="40"/>
      <c r="AZ388" s="40"/>
      <c r="BC388" s="40"/>
      <c r="BF388" s="40"/>
      <c r="BI388" s="40"/>
      <c r="BL388" s="40"/>
      <c r="BO388" s="40"/>
      <c r="BP388" s="40"/>
      <c r="BQ388" s="40"/>
      <c r="BR388" s="40"/>
      <c r="BT388" s="40"/>
      <c r="BU388" s="40"/>
      <c r="BV388" s="40"/>
      <c r="BW388" s="40"/>
      <c r="BX388" s="40"/>
      <c r="BY388" s="40"/>
      <c r="BZ388" s="40"/>
      <c r="CA388" s="40"/>
      <c r="CB388" s="40"/>
      <c r="CC388" s="40"/>
      <c r="CD388" s="40"/>
      <c r="CE388" s="40"/>
      <c r="CF388" s="40"/>
    </row>
    <row r="389" spans="1:84" ht="15" customHeight="1" x14ac:dyDescent="0.25">
      <c r="A389" s="40"/>
      <c r="B389" s="40"/>
      <c r="C389" s="40"/>
      <c r="D389" s="40"/>
      <c r="E389" s="40"/>
      <c r="F389" s="40"/>
      <c r="I389" s="40"/>
      <c r="J389" s="40"/>
      <c r="K389" s="40"/>
      <c r="M389" s="40"/>
      <c r="O389" s="40"/>
      <c r="P389" s="40"/>
      <c r="Q389" s="40"/>
      <c r="R389" s="40"/>
      <c r="T389" s="40"/>
      <c r="AC389" s="40"/>
      <c r="AE389" s="40"/>
      <c r="AG389" s="40"/>
      <c r="AI389" s="40"/>
      <c r="AL389" s="40"/>
      <c r="AN389" s="40"/>
      <c r="AQ389" s="40"/>
      <c r="AT389" s="40"/>
      <c r="AW389" s="40"/>
      <c r="AZ389" s="40"/>
      <c r="BC389" s="40"/>
      <c r="BF389" s="40"/>
      <c r="BI389" s="40"/>
      <c r="BL389" s="40"/>
      <c r="BO389" s="40"/>
      <c r="BP389" s="40"/>
      <c r="BQ389" s="40"/>
      <c r="BR389" s="40"/>
      <c r="BT389" s="40"/>
      <c r="BU389" s="40"/>
      <c r="BV389" s="40"/>
      <c r="BW389" s="40"/>
      <c r="BX389" s="40"/>
      <c r="BY389" s="40"/>
      <c r="BZ389" s="40"/>
      <c r="CA389" s="40"/>
      <c r="CB389" s="40"/>
      <c r="CC389" s="40"/>
      <c r="CD389" s="40"/>
      <c r="CE389" s="40"/>
      <c r="CF389" s="40"/>
    </row>
    <row r="390" spans="1:84" ht="15" customHeight="1" x14ac:dyDescent="0.25">
      <c r="A390" s="40"/>
      <c r="B390" s="40"/>
      <c r="C390" s="40"/>
      <c r="D390" s="40"/>
      <c r="E390" s="40"/>
      <c r="F390" s="40"/>
      <c r="I390" s="40"/>
      <c r="J390" s="40"/>
      <c r="K390" s="40"/>
      <c r="M390" s="40"/>
      <c r="O390" s="40"/>
      <c r="P390" s="40"/>
      <c r="Q390" s="40"/>
      <c r="R390" s="40"/>
      <c r="T390" s="40"/>
      <c r="AC390" s="40"/>
      <c r="AE390" s="40"/>
      <c r="AG390" s="40"/>
      <c r="AI390" s="40"/>
      <c r="AL390" s="40"/>
      <c r="AN390" s="40"/>
      <c r="AQ390" s="40"/>
      <c r="AT390" s="40"/>
      <c r="AW390" s="40"/>
      <c r="AZ390" s="40"/>
      <c r="BC390" s="40"/>
      <c r="BF390" s="40"/>
      <c r="BI390" s="40"/>
      <c r="BL390" s="40"/>
      <c r="BO390" s="40"/>
      <c r="BP390" s="40"/>
      <c r="BQ390" s="40"/>
      <c r="BR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</row>
    <row r="391" spans="1:84" ht="15" customHeight="1" x14ac:dyDescent="0.25">
      <c r="A391" s="40"/>
      <c r="B391" s="40"/>
      <c r="C391" s="40"/>
      <c r="D391" s="40"/>
      <c r="E391" s="40"/>
      <c r="F391" s="40"/>
      <c r="I391" s="40"/>
      <c r="J391" s="40"/>
      <c r="K391" s="40"/>
      <c r="M391" s="40"/>
      <c r="O391" s="40"/>
      <c r="P391" s="40"/>
      <c r="Q391" s="40"/>
      <c r="R391" s="40"/>
      <c r="T391" s="40"/>
      <c r="AC391" s="40"/>
      <c r="AE391" s="40"/>
      <c r="AG391" s="40"/>
      <c r="AI391" s="40"/>
      <c r="AL391" s="40"/>
      <c r="AN391" s="40"/>
      <c r="AQ391" s="40"/>
      <c r="AT391" s="40"/>
      <c r="AW391" s="40"/>
      <c r="AZ391" s="40"/>
      <c r="BC391" s="40"/>
      <c r="BF391" s="40"/>
      <c r="BI391" s="40"/>
      <c r="BL391" s="40"/>
      <c r="BO391" s="40"/>
      <c r="BP391" s="40"/>
      <c r="BQ391" s="40"/>
      <c r="BR391" s="40"/>
      <c r="BT391" s="40"/>
      <c r="BU391" s="40"/>
      <c r="BV391" s="40"/>
      <c r="BW391" s="40"/>
      <c r="BX391" s="40"/>
      <c r="BY391" s="40"/>
      <c r="BZ391" s="40"/>
      <c r="CA391" s="40"/>
      <c r="CB391" s="40"/>
      <c r="CC391" s="40"/>
      <c r="CD391" s="40"/>
      <c r="CE391" s="40"/>
      <c r="CF391" s="40"/>
    </row>
    <row r="392" spans="1:84" ht="15" customHeight="1" x14ac:dyDescent="0.25">
      <c r="A392" s="40"/>
      <c r="B392" s="40"/>
      <c r="C392" s="40"/>
      <c r="D392" s="40"/>
      <c r="E392" s="40"/>
      <c r="F392" s="40"/>
      <c r="I392" s="40"/>
      <c r="J392" s="40"/>
      <c r="K392" s="40"/>
      <c r="M392" s="40"/>
      <c r="O392" s="40"/>
      <c r="P392" s="40"/>
      <c r="Q392" s="40"/>
      <c r="R392" s="40"/>
      <c r="T392" s="40"/>
      <c r="AC392" s="40"/>
      <c r="AE392" s="40"/>
      <c r="AG392" s="40"/>
      <c r="AI392" s="40"/>
      <c r="AL392" s="40"/>
      <c r="AN392" s="40"/>
      <c r="AQ392" s="40"/>
      <c r="AT392" s="40"/>
      <c r="AW392" s="40"/>
      <c r="AZ392" s="40"/>
      <c r="BC392" s="40"/>
      <c r="BF392" s="40"/>
      <c r="BI392" s="40"/>
      <c r="BL392" s="40"/>
      <c r="BO392" s="40"/>
      <c r="BP392" s="40"/>
      <c r="BQ392" s="40"/>
      <c r="BR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</row>
    <row r="393" spans="1:84" ht="15" customHeight="1" x14ac:dyDescent="0.25">
      <c r="A393" s="40"/>
      <c r="B393" s="40"/>
      <c r="C393" s="40"/>
      <c r="D393" s="40"/>
      <c r="E393" s="40"/>
      <c r="F393" s="40"/>
      <c r="I393" s="40"/>
      <c r="J393" s="40"/>
      <c r="K393" s="40"/>
      <c r="M393" s="40"/>
      <c r="O393" s="40"/>
      <c r="P393" s="40"/>
      <c r="Q393" s="40"/>
      <c r="R393" s="40"/>
      <c r="T393" s="40"/>
      <c r="AC393" s="40"/>
      <c r="AE393" s="40"/>
      <c r="AG393" s="40"/>
      <c r="AI393" s="40"/>
      <c r="AL393" s="40"/>
      <c r="AN393" s="40"/>
      <c r="AQ393" s="40"/>
      <c r="AT393" s="40"/>
      <c r="AW393" s="40"/>
      <c r="AZ393" s="40"/>
      <c r="BC393" s="40"/>
      <c r="BF393" s="40"/>
      <c r="BI393" s="40"/>
      <c r="BL393" s="40"/>
      <c r="BO393" s="40"/>
      <c r="BP393" s="40"/>
      <c r="BQ393" s="40"/>
      <c r="BR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</row>
    <row r="394" spans="1:84" ht="15" customHeight="1" x14ac:dyDescent="0.25">
      <c r="A394" s="40"/>
      <c r="B394" s="40"/>
      <c r="C394" s="40"/>
      <c r="D394" s="40"/>
      <c r="E394" s="40"/>
      <c r="F394" s="40"/>
      <c r="I394" s="40"/>
      <c r="J394" s="40"/>
      <c r="K394" s="40"/>
      <c r="M394" s="40"/>
      <c r="O394" s="40"/>
      <c r="P394" s="40"/>
      <c r="Q394" s="40"/>
      <c r="R394" s="40"/>
      <c r="T394" s="40"/>
      <c r="AC394" s="40"/>
      <c r="AE394" s="40"/>
      <c r="AG394" s="40"/>
      <c r="AI394" s="40"/>
      <c r="AL394" s="40"/>
      <c r="AN394" s="40"/>
      <c r="AQ394" s="40"/>
      <c r="AT394" s="40"/>
      <c r="AW394" s="40"/>
      <c r="AZ394" s="40"/>
      <c r="BC394" s="40"/>
      <c r="BF394" s="40"/>
      <c r="BI394" s="40"/>
      <c r="BL394" s="40"/>
      <c r="BO394" s="40"/>
      <c r="BP394" s="40"/>
      <c r="BQ394" s="40"/>
      <c r="BR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</row>
    <row r="395" spans="1:84" ht="15" customHeight="1" x14ac:dyDescent="0.25">
      <c r="A395" s="40"/>
      <c r="B395" s="40"/>
      <c r="C395" s="40"/>
      <c r="D395" s="40"/>
      <c r="E395" s="40"/>
      <c r="F395" s="40"/>
      <c r="I395" s="40"/>
      <c r="J395" s="40"/>
      <c r="K395" s="40"/>
      <c r="M395" s="40"/>
      <c r="O395" s="40"/>
      <c r="P395" s="40"/>
      <c r="Q395" s="40"/>
      <c r="R395" s="40"/>
      <c r="T395" s="40"/>
      <c r="AC395" s="40"/>
      <c r="AE395" s="40"/>
      <c r="AG395" s="40"/>
      <c r="AI395" s="40"/>
      <c r="AL395" s="40"/>
      <c r="AN395" s="40"/>
      <c r="AQ395" s="40"/>
      <c r="AT395" s="40"/>
      <c r="AW395" s="40"/>
      <c r="AZ395" s="40"/>
      <c r="BC395" s="40"/>
      <c r="BF395" s="40"/>
      <c r="BI395" s="40"/>
      <c r="BL395" s="40"/>
      <c r="BO395" s="40"/>
      <c r="BP395" s="40"/>
      <c r="BQ395" s="40"/>
      <c r="BR395" s="40"/>
      <c r="BT395" s="40"/>
      <c r="BU395" s="40"/>
      <c r="BV395" s="40"/>
      <c r="BW395" s="40"/>
      <c r="BX395" s="40"/>
      <c r="BY395" s="40"/>
      <c r="BZ395" s="40"/>
      <c r="CA395" s="40"/>
      <c r="CB395" s="40"/>
      <c r="CC395" s="40"/>
      <c r="CD395" s="40"/>
      <c r="CE395" s="40"/>
      <c r="CF395" s="40"/>
    </row>
    <row r="396" spans="1:84" ht="15" customHeight="1" x14ac:dyDescent="0.25">
      <c r="A396" s="40"/>
      <c r="B396" s="40"/>
      <c r="C396" s="40"/>
      <c r="D396" s="40"/>
      <c r="E396" s="40"/>
      <c r="F396" s="40"/>
      <c r="I396" s="40"/>
      <c r="J396" s="40"/>
      <c r="K396" s="40"/>
      <c r="M396" s="40"/>
      <c r="O396" s="40"/>
      <c r="P396" s="40"/>
      <c r="Q396" s="40"/>
      <c r="R396" s="40"/>
      <c r="T396" s="40"/>
      <c r="AC396" s="40"/>
      <c r="AE396" s="40"/>
      <c r="AG396" s="40"/>
      <c r="AI396" s="40"/>
      <c r="AL396" s="40"/>
      <c r="AN396" s="40"/>
      <c r="AQ396" s="40"/>
      <c r="AT396" s="40"/>
      <c r="AW396" s="40"/>
      <c r="AZ396" s="40"/>
      <c r="BC396" s="40"/>
      <c r="BF396" s="40"/>
      <c r="BI396" s="40"/>
      <c r="BL396" s="40"/>
      <c r="BO396" s="40"/>
      <c r="BP396" s="40"/>
      <c r="BQ396" s="40"/>
      <c r="BR396" s="40"/>
      <c r="BT396" s="40"/>
      <c r="BU396" s="40"/>
      <c r="BV396" s="40"/>
      <c r="BW396" s="40"/>
      <c r="BX396" s="40"/>
      <c r="BY396" s="40"/>
      <c r="BZ396" s="40"/>
      <c r="CA396" s="40"/>
      <c r="CB396" s="40"/>
      <c r="CC396" s="40"/>
      <c r="CD396" s="40"/>
      <c r="CE396" s="40"/>
      <c r="CF396" s="40"/>
    </row>
    <row r="397" spans="1:84" x14ac:dyDescent="0.25">
      <c r="A397" s="40"/>
      <c r="B397" s="40"/>
      <c r="C397" s="40"/>
      <c r="D397" s="40"/>
      <c r="E397" s="40"/>
      <c r="F397" s="40"/>
      <c r="I397" s="40"/>
      <c r="J397" s="40"/>
      <c r="K397" s="40"/>
      <c r="M397" s="40"/>
      <c r="O397" s="40"/>
      <c r="P397" s="40"/>
      <c r="Q397" s="40"/>
      <c r="R397" s="40"/>
      <c r="T397" s="40"/>
      <c r="AC397" s="40"/>
      <c r="AE397" s="40"/>
      <c r="AG397" s="40"/>
      <c r="AI397" s="40"/>
      <c r="AL397" s="40"/>
      <c r="AN397" s="40"/>
      <c r="AQ397" s="40"/>
      <c r="AT397" s="40"/>
      <c r="AW397" s="40"/>
      <c r="AZ397" s="40"/>
      <c r="BC397" s="40"/>
      <c r="BF397" s="40"/>
      <c r="BI397" s="40"/>
      <c r="BL397" s="40"/>
      <c r="BO397" s="40"/>
      <c r="BP397" s="40"/>
      <c r="BQ397" s="40"/>
      <c r="BR397" s="40"/>
      <c r="BT397" s="40"/>
      <c r="BU397" s="40"/>
      <c r="BV397" s="40"/>
      <c r="BW397" s="40"/>
      <c r="BX397" s="40"/>
      <c r="BY397" s="40"/>
      <c r="BZ397" s="40"/>
      <c r="CA397" s="40"/>
      <c r="CB397" s="40"/>
      <c r="CC397" s="40"/>
      <c r="CD397" s="40"/>
      <c r="CE397" s="40"/>
      <c r="CF397" s="40"/>
    </row>
    <row r="398" spans="1:84" s="40" customFormat="1" x14ac:dyDescent="0.25">
      <c r="G398" s="26"/>
      <c r="H398" s="123"/>
      <c r="L398" s="123"/>
      <c r="N398" s="123"/>
      <c r="S398" s="123"/>
      <c r="U398" s="26"/>
      <c r="V398" s="26"/>
      <c r="W398" s="123"/>
      <c r="X398" s="311"/>
      <c r="Y398" s="26"/>
      <c r="Z398" s="123"/>
      <c r="AA398" s="26"/>
      <c r="AB398" s="123"/>
      <c r="AD398" s="123"/>
      <c r="AF398" s="123"/>
      <c r="AH398" s="123"/>
      <c r="AJ398" s="123"/>
      <c r="AM398" s="123"/>
      <c r="AO398" s="26"/>
      <c r="AP398" s="123"/>
      <c r="AR398" s="26"/>
      <c r="AS398" s="123"/>
      <c r="AU398" s="266"/>
      <c r="AV398" s="123"/>
      <c r="AX398" s="266"/>
      <c r="AY398" s="123"/>
      <c r="BA398" s="266"/>
      <c r="BB398" s="123"/>
      <c r="BD398" s="26"/>
      <c r="BE398" s="123"/>
      <c r="BG398" s="26"/>
      <c r="BH398" s="123"/>
      <c r="BJ398" s="26"/>
      <c r="BK398" s="123"/>
      <c r="BM398" s="26"/>
      <c r="BN398" s="123"/>
      <c r="BS398" s="7"/>
    </row>
    <row r="399" spans="1:84" s="40" customFormat="1" x14ac:dyDescent="0.25">
      <c r="G399" s="26"/>
      <c r="H399" s="123"/>
      <c r="L399" s="123"/>
      <c r="N399" s="123"/>
      <c r="S399" s="123"/>
      <c r="U399" s="26"/>
      <c r="V399" s="26"/>
      <c r="W399" s="123"/>
      <c r="X399" s="311"/>
      <c r="Y399" s="26"/>
      <c r="Z399" s="123"/>
      <c r="AA399" s="26"/>
      <c r="AB399" s="123"/>
      <c r="AD399" s="123"/>
      <c r="AF399" s="123"/>
      <c r="AH399" s="123"/>
      <c r="AJ399" s="123"/>
      <c r="AM399" s="123"/>
      <c r="AO399" s="26"/>
      <c r="AP399" s="123"/>
      <c r="AR399" s="26"/>
      <c r="AS399" s="123"/>
      <c r="AU399" s="266"/>
      <c r="AV399" s="123"/>
      <c r="AX399" s="266"/>
      <c r="AY399" s="123"/>
      <c r="BA399" s="266"/>
      <c r="BB399" s="123"/>
      <c r="BD399" s="26"/>
      <c r="BE399" s="123"/>
      <c r="BG399" s="26"/>
      <c r="BH399" s="123"/>
      <c r="BJ399" s="26"/>
      <c r="BK399" s="123"/>
      <c r="BM399" s="26"/>
      <c r="BN399" s="123"/>
      <c r="BS399" s="7"/>
    </row>
    <row r="400" spans="1:84" s="40" customFormat="1" x14ac:dyDescent="0.25">
      <c r="G400" s="26"/>
      <c r="H400" s="123"/>
      <c r="L400" s="123"/>
      <c r="N400" s="123"/>
      <c r="S400" s="123"/>
      <c r="U400" s="26"/>
      <c r="V400" s="26"/>
      <c r="W400" s="123"/>
      <c r="X400" s="311"/>
      <c r="Y400" s="26"/>
      <c r="Z400" s="123"/>
      <c r="AA400" s="26"/>
      <c r="AB400" s="123"/>
      <c r="AD400" s="123"/>
      <c r="AF400" s="123"/>
      <c r="AH400" s="123"/>
      <c r="AJ400" s="123"/>
      <c r="AM400" s="123"/>
      <c r="AO400" s="26"/>
      <c r="AP400" s="123"/>
      <c r="AR400" s="26"/>
      <c r="AS400" s="123"/>
      <c r="AU400" s="266"/>
      <c r="AV400" s="123"/>
      <c r="AX400" s="266"/>
      <c r="AY400" s="123"/>
      <c r="BA400" s="266"/>
      <c r="BB400" s="123"/>
      <c r="BD400" s="26"/>
      <c r="BE400" s="123"/>
      <c r="BG400" s="26"/>
      <c r="BH400" s="123"/>
      <c r="BJ400" s="26"/>
      <c r="BK400" s="123"/>
      <c r="BM400" s="26"/>
      <c r="BN400" s="123"/>
      <c r="BS400" s="7"/>
    </row>
    <row r="401" spans="1:84" s="40" customFormat="1" x14ac:dyDescent="0.25">
      <c r="G401" s="26"/>
      <c r="H401" s="123"/>
      <c r="L401" s="123"/>
      <c r="N401" s="123"/>
      <c r="S401" s="123"/>
      <c r="U401" s="26"/>
      <c r="V401" s="26"/>
      <c r="W401" s="123"/>
      <c r="X401" s="311"/>
      <c r="Y401" s="26"/>
      <c r="Z401" s="123"/>
      <c r="AA401" s="26"/>
      <c r="AB401" s="123"/>
      <c r="AD401" s="123"/>
      <c r="AF401" s="123"/>
      <c r="AH401" s="123"/>
      <c r="AJ401" s="123"/>
      <c r="AM401" s="123"/>
      <c r="AO401" s="26"/>
      <c r="AP401" s="123"/>
      <c r="AR401" s="26"/>
      <c r="AS401" s="123"/>
      <c r="AU401" s="266"/>
      <c r="AV401" s="123"/>
      <c r="AX401" s="266"/>
      <c r="AY401" s="123"/>
      <c r="BA401" s="266"/>
      <c r="BB401" s="123"/>
      <c r="BD401" s="26"/>
      <c r="BE401" s="123"/>
      <c r="BG401" s="26"/>
      <c r="BH401" s="123"/>
      <c r="BJ401" s="26"/>
      <c r="BK401" s="123"/>
      <c r="BM401" s="26"/>
      <c r="BN401" s="123"/>
      <c r="BS401" s="7"/>
    </row>
    <row r="402" spans="1:84" s="40" customFormat="1" x14ac:dyDescent="0.25">
      <c r="G402" s="26"/>
      <c r="H402" s="123"/>
      <c r="L402" s="123"/>
      <c r="N402" s="123"/>
      <c r="S402" s="123"/>
      <c r="U402" s="26"/>
      <c r="V402" s="26"/>
      <c r="W402" s="123"/>
      <c r="X402" s="311"/>
      <c r="Y402" s="26"/>
      <c r="Z402" s="123"/>
      <c r="AA402" s="26"/>
      <c r="AB402" s="123"/>
      <c r="AD402" s="123"/>
      <c r="AF402" s="123"/>
      <c r="AH402" s="123"/>
      <c r="AJ402" s="123"/>
      <c r="AM402" s="123"/>
      <c r="AO402" s="26"/>
      <c r="AP402" s="123"/>
      <c r="AR402" s="26"/>
      <c r="AS402" s="123"/>
      <c r="AU402" s="266"/>
      <c r="AV402" s="123"/>
      <c r="AX402" s="266"/>
      <c r="AY402" s="123"/>
      <c r="BA402" s="266"/>
      <c r="BB402" s="123"/>
      <c r="BD402" s="26"/>
      <c r="BE402" s="123"/>
      <c r="BG402" s="26"/>
      <c r="BH402" s="123"/>
      <c r="BJ402" s="26"/>
      <c r="BK402" s="123"/>
      <c r="BM402" s="26"/>
      <c r="BN402" s="123"/>
      <c r="BS402" s="7"/>
    </row>
    <row r="403" spans="1:84" x14ac:dyDescent="0.25">
      <c r="A403" s="40"/>
      <c r="B403" s="40"/>
      <c r="C403" s="40"/>
      <c r="D403" s="40"/>
      <c r="E403" s="40"/>
      <c r="F403" s="40"/>
      <c r="I403" s="40"/>
      <c r="J403" s="40"/>
      <c r="K403" s="40"/>
      <c r="M403" s="40"/>
      <c r="O403" s="40"/>
      <c r="P403" s="40"/>
      <c r="Q403" s="40"/>
      <c r="R403" s="40"/>
      <c r="T403" s="40"/>
      <c r="AC403" s="40"/>
      <c r="AE403" s="40"/>
      <c r="AG403" s="40"/>
      <c r="AI403" s="40"/>
      <c r="AL403" s="40"/>
      <c r="AN403" s="40"/>
      <c r="AQ403" s="40"/>
      <c r="AT403" s="40"/>
      <c r="AW403" s="40"/>
      <c r="AZ403" s="40"/>
      <c r="BC403" s="40"/>
      <c r="BF403" s="40"/>
      <c r="BI403" s="40"/>
      <c r="BL403" s="40"/>
      <c r="BO403" s="40"/>
      <c r="BP403" s="40"/>
      <c r="BQ403" s="40"/>
      <c r="BR403" s="40"/>
      <c r="BT403" s="40"/>
      <c r="BU403" s="40"/>
      <c r="BV403" s="40"/>
      <c r="BW403" s="40"/>
      <c r="BX403" s="40"/>
      <c r="BY403" s="40"/>
      <c r="BZ403" s="40"/>
      <c r="CA403" s="40"/>
      <c r="CB403" s="40"/>
      <c r="CC403" s="40"/>
      <c r="CD403" s="40"/>
      <c r="CE403" s="40"/>
      <c r="CF403" s="40"/>
    </row>
  </sheetData>
  <mergeCells count="120">
    <mergeCell ref="B1:G1"/>
    <mergeCell ref="AQ12:AS12"/>
    <mergeCell ref="AN12:AP12"/>
    <mergeCell ref="AN11:AP11"/>
    <mergeCell ref="AK13:AM13"/>
    <mergeCell ref="BL7:BN7"/>
    <mergeCell ref="BF7:BH7"/>
    <mergeCell ref="X7:Z7"/>
    <mergeCell ref="BC7:BE7"/>
    <mergeCell ref="AZ7:BB7"/>
    <mergeCell ref="AN7:AP7"/>
    <mergeCell ref="AK7:AM7"/>
    <mergeCell ref="AI7:AJ7"/>
    <mergeCell ref="X8:Y8"/>
    <mergeCell ref="AG7:AH7"/>
    <mergeCell ref="AA7:AB7"/>
    <mergeCell ref="AC7:AD7"/>
    <mergeCell ref="AZ8:BA8"/>
    <mergeCell ref="BI8:BJ8"/>
    <mergeCell ref="AK8:AL8"/>
    <mergeCell ref="AQ7:AS7"/>
    <mergeCell ref="BL8:BM8"/>
    <mergeCell ref="BL11:BN11"/>
    <mergeCell ref="AT11:AV11"/>
    <mergeCell ref="BP7:BP13"/>
    <mergeCell ref="AE9:AF9"/>
    <mergeCell ref="AG9:AH9"/>
    <mergeCell ref="AE10:AF10"/>
    <mergeCell ref="AG10:AH10"/>
    <mergeCell ref="BO7:BO13"/>
    <mergeCell ref="BI13:BK13"/>
    <mergeCell ref="BL13:BN13"/>
    <mergeCell ref="AQ13:AS13"/>
    <mergeCell ref="AT13:AV13"/>
    <mergeCell ref="AW13:AY13"/>
    <mergeCell ref="AZ13:BB13"/>
    <mergeCell ref="BC13:BE13"/>
    <mergeCell ref="BF13:BH13"/>
    <mergeCell ref="AN13:AP13"/>
    <mergeCell ref="AQ11:AS11"/>
    <mergeCell ref="BI7:BK7"/>
    <mergeCell ref="AT7:AV7"/>
    <mergeCell ref="AW7:AY7"/>
    <mergeCell ref="AE7:AF7"/>
    <mergeCell ref="AN8:AO8"/>
    <mergeCell ref="AQ8:AR8"/>
    <mergeCell ref="AT8:AU8"/>
    <mergeCell ref="AW8:AX8"/>
    <mergeCell ref="BF8:BG8"/>
    <mergeCell ref="BL12:BN12"/>
    <mergeCell ref="AW11:AY11"/>
    <mergeCell ref="AZ11:BB11"/>
    <mergeCell ref="BC11:BE11"/>
    <mergeCell ref="BF11:BH11"/>
    <mergeCell ref="BI11:BK11"/>
    <mergeCell ref="BI12:BK12"/>
    <mergeCell ref="BC8:BD8"/>
    <mergeCell ref="AT12:AV12"/>
    <mergeCell ref="AW12:AY12"/>
    <mergeCell ref="AZ12:BB12"/>
    <mergeCell ref="BC12:BE12"/>
    <mergeCell ref="BF12:BH12"/>
    <mergeCell ref="AC11:AD11"/>
    <mergeCell ref="AE11:AF11"/>
    <mergeCell ref="AK12:AM12"/>
    <mergeCell ref="X10:Z10"/>
    <mergeCell ref="AC9:AD9"/>
    <mergeCell ref="M11:N11"/>
    <mergeCell ref="AE13:AF13"/>
    <mergeCell ref="AG13:AH13"/>
    <mergeCell ref="T11:W11"/>
    <mergeCell ref="AK11:AM11"/>
    <mergeCell ref="X12:Z12"/>
    <mergeCell ref="AE12:AF12"/>
    <mergeCell ref="AG12:AH12"/>
    <mergeCell ref="AI12:AJ12"/>
    <mergeCell ref="AG11:AH11"/>
    <mergeCell ref="AI11:AJ11"/>
    <mergeCell ref="AA11:AB11"/>
    <mergeCell ref="AI13:AJ13"/>
    <mergeCell ref="AC13:AD13"/>
    <mergeCell ref="E13:H13"/>
    <mergeCell ref="I13:L13"/>
    <mergeCell ref="O13:S13"/>
    <mergeCell ref="T13:W13"/>
    <mergeCell ref="AA13:AB13"/>
    <mergeCell ref="X13:Z13"/>
    <mergeCell ref="BQ7:BR12"/>
    <mergeCell ref="E11:H11"/>
    <mergeCell ref="X11:Z11"/>
    <mergeCell ref="T7:W7"/>
    <mergeCell ref="X9:Z9"/>
    <mergeCell ref="E12:H12"/>
    <mergeCell ref="I12:L12"/>
    <mergeCell ref="O12:S12"/>
    <mergeCell ref="T12:W12"/>
    <mergeCell ref="AA12:AB12"/>
    <mergeCell ref="AC12:AD12"/>
    <mergeCell ref="M12:N12"/>
    <mergeCell ref="M13:N13"/>
    <mergeCell ref="AA9:AB9"/>
    <mergeCell ref="I11:L11"/>
    <mergeCell ref="O11:S11"/>
    <mergeCell ref="AA10:AB10"/>
    <mergeCell ref="AC10:AD10"/>
    <mergeCell ref="C2:F2"/>
    <mergeCell ref="C7:C8"/>
    <mergeCell ref="E9:G9"/>
    <mergeCell ref="E10:G10"/>
    <mergeCell ref="O9:R9"/>
    <mergeCell ref="O10:R10"/>
    <mergeCell ref="T9:V9"/>
    <mergeCell ref="T10:V10"/>
    <mergeCell ref="I10:L10"/>
    <mergeCell ref="I9:L9"/>
    <mergeCell ref="D7:D8"/>
    <mergeCell ref="O7:S7"/>
    <mergeCell ref="I7:L7"/>
    <mergeCell ref="E7:H7"/>
    <mergeCell ref="M7:N7"/>
  </mergeCells>
  <conditionalFormatting sqref="S16:S379 B16:AA44 C45:AA72 B14:BN15 AP14:AP26 AS14:AS26 AV14:AV26 AY14:AY26 BB14:BB26 BE14:BE26 BH14:BH26 BK14:BK26 BN14:BN26 B226:X231 AO238:AO246 AP226:AQ237 AS226:AW237 AY226:AZ245 BB226:BC236 BE226:BF236 BH226:BI236 BK226:BL235 BN226:BN235 B73:AA195 AU236:AU256 BB237:BI240 BK236:BN240 AB196:AC254 AA253:AA254 B232:Y256 AA255:AC256 B196:Y225 AA196:AA225 Z196:Z256 AI196:BN209 AI246:AZ256 AI238:AW245 AD196:AH256 AI226:AN237 AS196:AS256 B380:BR386 AI210:AZ225 BB210:BN225 AI226:AI378 BB241:BN329 AB47:BN195 BO47:BR329 AB26:BR46 AB16:BN25 BO14:BR25 BB330:BR379 B257:AZ379">
    <cfRule type="cellIs" dxfId="54" priority="75" operator="equal">
      <formula>0</formula>
    </cfRule>
  </conditionalFormatting>
  <conditionalFormatting sqref="G14:G379">
    <cfRule type="cellIs" dxfId="53" priority="69" operator="greaterThanOrEqual">
      <formula>$E$10</formula>
    </cfRule>
    <cfRule type="cellIs" dxfId="52" priority="70" operator="greaterThanOrEqual">
      <formula>$E$9</formula>
    </cfRule>
  </conditionalFormatting>
  <conditionalFormatting sqref="M14:M379">
    <cfRule type="cellIs" dxfId="51" priority="67" operator="greaterThanOrEqual">
      <formula>$M$10</formula>
    </cfRule>
    <cfRule type="cellIs" dxfId="50" priority="68" operator="greaterThanOrEqual">
      <formula>$M$9</formula>
    </cfRule>
  </conditionalFormatting>
  <conditionalFormatting sqref="R14:R379">
    <cfRule type="cellIs" dxfId="49" priority="65" operator="greaterThanOrEqual">
      <formula>$O$10</formula>
    </cfRule>
    <cfRule type="cellIs" dxfId="48" priority="66" operator="greaterThanOrEqual">
      <formula>$O$9</formula>
    </cfRule>
  </conditionalFormatting>
  <conditionalFormatting sqref="V14:V379">
    <cfRule type="cellIs" dxfId="47" priority="63" operator="greaterThanOrEqual">
      <formula>$T$10</formula>
    </cfRule>
    <cfRule type="cellIs" dxfId="46" priority="64" operator="greaterThanOrEqual">
      <formula>$T$9</formula>
    </cfRule>
  </conditionalFormatting>
  <conditionalFormatting sqref="Y14:Y225 Y232:Y379">
    <cfRule type="cellIs" dxfId="45" priority="61" operator="greaterThanOrEqual">
      <formula>$X$10</formula>
    </cfRule>
    <cfRule type="cellIs" dxfId="44" priority="62" operator="greaterThanOrEqual">
      <formula>$X$9</formula>
    </cfRule>
  </conditionalFormatting>
  <conditionalFormatting sqref="AI14:AI379">
    <cfRule type="expression" dxfId="43" priority="13">
      <formula>$AI14&lt;$AA14</formula>
    </cfRule>
    <cfRule type="cellIs" dxfId="42" priority="59" operator="greaterThanOrEqual">
      <formula>$AI$10</formula>
    </cfRule>
    <cfRule type="cellIs" dxfId="41" priority="60" operator="greaterThanOrEqual">
      <formula>$AI$9</formula>
    </cfRule>
  </conditionalFormatting>
  <conditionalFormatting sqref="AJ14:AJ379">
    <cfRule type="cellIs" dxfId="40" priority="58" operator="greaterThanOrEqual">
      <formula>$AJ$9</formula>
    </cfRule>
  </conditionalFormatting>
  <conditionalFormatting sqref="AL14:AL379">
    <cfRule type="cellIs" dxfId="39" priority="55" operator="greaterThanOrEqual">
      <formula>$AL$10</formula>
    </cfRule>
    <cfRule type="cellIs" dxfId="38" priority="56" operator="greaterThanOrEqual">
      <formula>$AL$9</formula>
    </cfRule>
  </conditionalFormatting>
  <conditionalFormatting sqref="AM14:AM379">
    <cfRule type="cellIs" dxfId="37" priority="54" operator="greaterThanOrEqual">
      <formula>$AM$9</formula>
    </cfRule>
  </conditionalFormatting>
  <conditionalFormatting sqref="AO14:AO225 AO238:AO379">
    <cfRule type="cellIs" dxfId="36" priority="51" operator="greaterThanOrEqual">
      <formula>$AO$10</formula>
    </cfRule>
    <cfRule type="cellIs" dxfId="35" priority="52" operator="greaterThanOrEqual">
      <formula>$AO$9</formula>
    </cfRule>
  </conditionalFormatting>
  <conditionalFormatting sqref="AP14:AP379">
    <cfRule type="cellIs" dxfId="34" priority="50" operator="greaterThanOrEqual">
      <formula>$AP$9</formula>
    </cfRule>
  </conditionalFormatting>
  <conditionalFormatting sqref="AR14:AR225 AR245:AR379">
    <cfRule type="cellIs" dxfId="33" priority="47" operator="greaterThanOrEqual">
      <formula>$AR$10</formula>
    </cfRule>
    <cfRule type="cellIs" dxfId="32" priority="48" operator="greaterThanOrEqual">
      <formula>$AR$9</formula>
    </cfRule>
  </conditionalFormatting>
  <conditionalFormatting sqref="AS14:AS379">
    <cfRule type="cellIs" dxfId="31" priority="46" operator="greaterThanOrEqual">
      <formula>$AS$9</formula>
    </cfRule>
  </conditionalFormatting>
  <conditionalFormatting sqref="AR238:AR244 AU14:AU379">
    <cfRule type="cellIs" dxfId="30" priority="43" operator="greaterThanOrEqual">
      <formula>$AU$10</formula>
    </cfRule>
    <cfRule type="cellIs" dxfId="29" priority="44" operator="greaterThanOrEqual">
      <formula>$AU$9</formula>
    </cfRule>
  </conditionalFormatting>
  <conditionalFormatting sqref="AV14:AV379">
    <cfRule type="cellIs" dxfId="28" priority="42" operator="greaterThanOrEqual">
      <formula>$AV$9</formula>
    </cfRule>
  </conditionalFormatting>
  <conditionalFormatting sqref="AX14:AX225 AX246:AX379">
    <cfRule type="cellIs" dxfId="27" priority="39" operator="greaterThanOrEqual">
      <formula>$AX$10</formula>
    </cfRule>
    <cfRule type="cellIs" dxfId="26" priority="40" operator="greaterThanOrEqual">
      <formula>$AX$9</formula>
    </cfRule>
  </conditionalFormatting>
  <conditionalFormatting sqref="AY14:AY379">
    <cfRule type="cellIs" dxfId="25" priority="38" operator="greaterThanOrEqual">
      <formula>$AY$9</formula>
    </cfRule>
  </conditionalFormatting>
  <conditionalFormatting sqref="BD14:BD225 BD237:BD379">
    <cfRule type="cellIs" dxfId="24" priority="33" operator="greaterThanOrEqual">
      <formula>$BD$10</formula>
    </cfRule>
    <cfRule type="cellIs" dxfId="23" priority="34" operator="greaterThanOrEqual">
      <formula>$BD$9</formula>
    </cfRule>
  </conditionalFormatting>
  <conditionalFormatting sqref="BE14:BE379">
    <cfRule type="cellIs" dxfId="22" priority="32" operator="greaterThanOrEqual">
      <formula>$BE$9</formula>
    </cfRule>
  </conditionalFormatting>
  <conditionalFormatting sqref="BG14:BG225 BG237:BG379">
    <cfRule type="cellIs" dxfId="21" priority="30" operator="greaterThanOrEqual">
      <formula>$BG$10</formula>
    </cfRule>
    <cfRule type="cellIs" dxfId="20" priority="31" operator="greaterThanOrEqual">
      <formula>$BG$9</formula>
    </cfRule>
  </conditionalFormatting>
  <conditionalFormatting sqref="BH14:BH379">
    <cfRule type="cellIs" dxfId="19" priority="29" operator="greaterThanOrEqual">
      <formula>$BH$9</formula>
    </cfRule>
  </conditionalFormatting>
  <conditionalFormatting sqref="BJ14:BJ225 BJ241:BJ379">
    <cfRule type="cellIs" dxfId="18" priority="27" operator="greaterThanOrEqual">
      <formula>$BJ$10</formula>
    </cfRule>
    <cfRule type="cellIs" dxfId="17" priority="28" operator="greaterThanOrEqual">
      <formula>$BJ$9</formula>
    </cfRule>
  </conditionalFormatting>
  <conditionalFormatting sqref="BK14:BK379">
    <cfRule type="cellIs" dxfId="16" priority="26" operator="greaterThanOrEqual">
      <formula>$BK$9</formula>
    </cfRule>
  </conditionalFormatting>
  <conditionalFormatting sqref="BM14:BM225 BM236:BM379">
    <cfRule type="cellIs" dxfId="15" priority="24" operator="greaterThanOrEqual">
      <formula>$BM$10</formula>
    </cfRule>
    <cfRule type="cellIs" dxfId="14" priority="25" operator="greaterThanOrEqual">
      <formula>$BM$9</formula>
    </cfRule>
  </conditionalFormatting>
  <conditionalFormatting sqref="BN14:BN379">
    <cfRule type="cellIs" dxfId="13" priority="23" operator="greaterThanOrEqual">
      <formula>$BN$9</formula>
    </cfRule>
  </conditionalFormatting>
  <conditionalFormatting sqref="H14:H379">
    <cfRule type="cellIs" dxfId="12" priority="22" operator="greaterThanOrEqual">
      <formula>$H$9</formula>
    </cfRule>
  </conditionalFormatting>
  <conditionalFormatting sqref="N14:N379">
    <cfRule type="cellIs" dxfId="11" priority="21" operator="greaterThanOrEqual">
      <formula>$N$9</formula>
    </cfRule>
  </conditionalFormatting>
  <conditionalFormatting sqref="S14:S379">
    <cfRule type="cellIs" dxfId="10" priority="20" operator="greaterThanOrEqual">
      <formula>$S$9</formula>
    </cfRule>
  </conditionalFormatting>
  <conditionalFormatting sqref="W14:W379">
    <cfRule type="cellIs" dxfId="9" priority="19" operator="greaterThanOrEqual">
      <formula>$W$9</formula>
    </cfRule>
  </conditionalFormatting>
  <conditionalFormatting sqref="BA14:BA209">
    <cfRule type="cellIs" dxfId="8" priority="16" operator="greaterThanOrEqual">
      <formula>$BA$10</formula>
    </cfRule>
    <cfRule type="cellIs" dxfId="7" priority="17" operator="greaterThanOrEqual">
      <formula>$BA$9</formula>
    </cfRule>
  </conditionalFormatting>
  <conditionalFormatting sqref="BB14:BB379">
    <cfRule type="cellIs" dxfId="6" priority="15" operator="greaterThanOrEqual">
      <formula>$BB$9</formula>
    </cfRule>
  </conditionalFormatting>
  <conditionalFormatting sqref="AA14:AA225 AA253:AA379">
    <cfRule type="expression" dxfId="5" priority="12">
      <formula>$AA14&gt;$AI14</formula>
    </cfRule>
  </conditionalFormatting>
  <conditionalFormatting sqref="K14:K379">
    <cfRule type="expression" dxfId="4" priority="11">
      <formula>$K14&gt;$G14</formula>
    </cfRule>
  </conditionalFormatting>
  <conditionalFormatting sqref="B45:B72">
    <cfRule type="cellIs" dxfId="3" priority="10" operator="equal">
      <formula>0</formula>
    </cfRule>
  </conditionalFormatting>
  <conditionalFormatting sqref="BA210:BA379">
    <cfRule type="cellIs" dxfId="2" priority="3" operator="equal">
      <formula>0</formula>
    </cfRule>
  </conditionalFormatting>
  <conditionalFormatting sqref="BA210:BA379">
    <cfRule type="cellIs" dxfId="1" priority="1" operator="greaterThanOrEqual">
      <formula>$BA$10</formula>
    </cfRule>
    <cfRule type="cellIs" dxfId="0" priority="2" operator="greaterThanOrEqual">
      <formula>$BA$9</formula>
    </cfRule>
  </conditionalFormatting>
  <pageMargins left="0.7" right="0.7" top="0.75" bottom="0.75" header="0.3" footer="0.3"/>
  <pageSetup paperSize="9" orientation="portrait" horizontalDpi="4294967295" verticalDpi="4294967295" r:id="rId1"/>
  <ignoredErrors>
    <ignoredError sqref="H385 V383:Y384 V381:W381 Y381 AI386 AL386 AO386 AR380:AS381 AU380:AV381 AX380:AY381 BA380:BB381 BD380:BE381 BG380:BH381 BJ380:BK381 BM380:BM381 AR383:AS384 AU383:AV384 AX383:AY384 BA383:BB384 BD383:BE384 BG383:BH384 BJ383:BK384 BM383:BM384 V386:Y386 V385:X385 AR386:AS386 AX386:AY386 BD386:BE386 BJ386:BK386 BM386 BG386:BH386 BA386:BB386 AU386:AV386 N9" formula="1"/>
    <ignoredError sqref="P385:Q385 M385 B385 Z385:AG385 AL385:AO385 AQ385 AZ385 AT385 BC385 BF385 BI385 BL385 BN385" formulaRange="1"/>
    <ignoredError sqref="AZ16 AZ14 AZ15 AY110:AZ112 AZ17 AZ19:AZ22 AZ23:AZ25 AZ26 AY27:AZ28 BB27:BB28 AY29:AZ29 BB29 AY30:AZ37 BB30:BB37 AY38:AZ49 BB38:BB49 AY50:AZ50 BB50 AY51:AZ51 BB51 AY52:AZ57 BB52:BB57 AY58:AZ66 BB58:BB66 AY67:AZ72 BB67:BB72 AY73:AZ81 BB73:BB81 AY82:AZ94 BB82:BB94 AY95:AZ109 BB95:BB109 AY201:BB202 AY113:AZ134 BB113:BB134 AY135:AZ147 BB135:BB147 BB110:BB112 AY148:AZ158 BB148:BB158 AY159:AZ169 BB159:BB169 AY14:AY26 BB14:BB26 AY170:AZ197 BB170:BB197 AY198:AZ199 BB198:BB199 AY204:AZ204 AY203:AZ203 BB203 AY232:AZ232 AY205:AZ211 BB205:BB211 BB204 AY212:AZ224 BB212:BB224 AY200:AZ200 BB200 AY225:AZ225 BB225 AY226:AZ231 BB226:BB231 AY347:AZ347 AY233:AZ245 BB233:BB245 BB232 AY246:AZ249 BB246:BB249 AY250:AZ256 BB250:BB256 AY257:AZ259 BB257:BB259 AY261:AZ263 BB261:BB263 AY264:AZ277 BB264:BB277 AY278:AZ284 BB278:BB284 AY285:AZ294 BB285:BB294 AY295:AZ302 BB295:BB302 AY303:AZ319 BB303:BB319 AY320:AZ329 BB320:BB329 AY330:AZ335 BB330:BB335 AY336:AZ343 BB336:BB343 AY379:BB379 AY348:AZ352 BB348:BB368 AY354:AZ368 AY353 AY344:AZ345 BB344:BB346 AY346 BB347 AY369:AZ371 BB369:BB371 AY373:AZ378 AZ372 BB373:BB378" unlockedFormula="1"/>
    <ignoredError sqref="Y385 BM385 BJ385:BK385 BG385:BH385 BD385:BE385 BA385:BB385 AX385:AY385 AU385:AV385 AR385:AS385 AW385 AP385" formula="1" formulaRange="1"/>
    <ignoredError sqref="C348:D378 C379" numberStoredAsText="1"/>
  </ignoredErrors>
  <drawing r:id="rId2"/>
  <legacyDrawing r:id="rId3"/>
  <controls>
    <mc:AlternateContent xmlns:mc="http://schemas.openxmlformats.org/markup-compatibility/2006">
      <mc:Choice Requires="x14">
        <control shapeId="18434" r:id="rId4" name="bouton2sivom">
          <controlPr defaultSize="0" autoLine="0" r:id="rId5">
            <anchor moveWithCells="1">
              <from>
                <xdr:col>23</xdr:col>
                <xdr:colOff>0</xdr:colOff>
                <xdr:row>0</xdr:row>
                <xdr:rowOff>19050</xdr:rowOff>
              </from>
              <to>
                <xdr:col>26</xdr:col>
                <xdr:colOff>304800</xdr:colOff>
                <xdr:row>0</xdr:row>
                <xdr:rowOff>314325</xdr:rowOff>
              </to>
            </anchor>
          </controlPr>
        </control>
      </mc:Choice>
      <mc:Fallback>
        <control shapeId="18434" r:id="rId4" name="bouton2sivom"/>
      </mc:Fallback>
    </mc:AlternateContent>
    <mc:AlternateContent xmlns:mc="http://schemas.openxmlformats.org/markup-compatibility/2006">
      <mc:Choice Requires="x14">
        <control shapeId="18436" r:id="rId6" name="bouton1sivom">
          <controlPr defaultSize="0" autoLine="0" r:id="rId7">
            <anchor moveWithCells="1">
              <from>
                <xdr:col>23</xdr:col>
                <xdr:colOff>0</xdr:colOff>
                <xdr:row>0</xdr:row>
                <xdr:rowOff>38100</xdr:rowOff>
              </from>
              <to>
                <xdr:col>26</xdr:col>
                <xdr:colOff>333375</xdr:colOff>
                <xdr:row>0</xdr:row>
                <xdr:rowOff>314325</xdr:rowOff>
              </to>
            </anchor>
          </controlPr>
        </control>
      </mc:Choice>
      <mc:Fallback>
        <control shapeId="18436" r:id="rId6" name="bouton1sivom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Parametres</vt:lpstr>
      <vt:lpstr>Sivom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Julie</dc:creator>
  <cp:lastModifiedBy>GREGOIRE Julie</cp:lastModifiedBy>
  <cp:lastPrinted>2017-01-13T12:36:06Z</cp:lastPrinted>
  <dcterms:created xsi:type="dcterms:W3CDTF">2016-06-16T09:38:58Z</dcterms:created>
  <dcterms:modified xsi:type="dcterms:W3CDTF">2018-01-24T16:43:42Z</dcterms:modified>
</cp:coreProperties>
</file>