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285" windowWidth="28515" windowHeight="13935" tabRatio="732"/>
  </bookViews>
  <sheets>
    <sheet name="Recapitulatif" sheetId="163" r:id="rId1"/>
    <sheet name="2017" sheetId="210" r:id="rId2"/>
    <sheet name="relevé" sheetId="19" r:id="rId3"/>
  </sheets>
  <definedNames>
    <definedName name="_xlnm._FilterDatabase" localSheetId="1" hidden="1">'2017'!$A$4:$CH$9</definedName>
    <definedName name="_xlnm.Print_Titles" localSheetId="1">'2017'!$J:$Z,'2017'!$2:$3</definedName>
    <definedName name="_xlnm.Print_Area" localSheetId="1">'2017'!$J$1:$AQ$9</definedName>
    <definedName name="_xlnm.Print_Area" localSheetId="0">Recapitulatif!$A$1:$K$8</definedName>
    <definedName name="_xlnm.Print_Area" localSheetId="2">relevé!$A$1:$BE$46</definedName>
  </definedNames>
  <calcPr calcId="145621" iterate="1"/>
</workbook>
</file>

<file path=xl/calcChain.xml><?xml version="1.0" encoding="utf-8"?>
<calcChain xmlns="http://schemas.openxmlformats.org/spreadsheetml/2006/main">
  <c r="H8" i="163" l="1"/>
  <c r="G8" i="163"/>
  <c r="F8" i="163"/>
  <c r="E8" i="163"/>
  <c r="D8" i="163"/>
  <c r="D8" i="19" l="1"/>
  <c r="J8" i="19" s="1"/>
  <c r="AJ2" i="19"/>
  <c r="AS8" i="19"/>
  <c r="CH6" i="210" l="1"/>
  <c r="AN6" i="210"/>
  <c r="AO9" i="210"/>
  <c r="AO8" i="210"/>
  <c r="AO7" i="210"/>
  <c r="AO6" i="210"/>
  <c r="CC6" i="210"/>
  <c r="CB6" i="210" s="1"/>
  <c r="CC7" i="210"/>
  <c r="CC8" i="210"/>
  <c r="CC9" i="210"/>
  <c r="BY6" i="210"/>
  <c r="BY7" i="210"/>
  <c r="BY8" i="210"/>
  <c r="BY9" i="210"/>
  <c r="BO9" i="210"/>
  <c r="BL9" i="210" s="1"/>
  <c r="BO8" i="210"/>
  <c r="BL8" i="210" s="1"/>
  <c r="BO7" i="210"/>
  <c r="BL7" i="210" s="1"/>
  <c r="BO6" i="210"/>
  <c r="BL6" i="210" s="1"/>
  <c r="BK9" i="210"/>
  <c r="BH9" i="210" s="1"/>
  <c r="BK8" i="210"/>
  <c r="BH8" i="210" s="1"/>
  <c r="BK7" i="210"/>
  <c r="BH7" i="210" s="1"/>
  <c r="BK6" i="210"/>
  <c r="BH6" i="210" s="1"/>
  <c r="AW9" i="210"/>
  <c r="AV9" i="210"/>
  <c r="AU9" i="210"/>
  <c r="AT9" i="210"/>
  <c r="AS9" i="210"/>
  <c r="AP9" i="210"/>
  <c r="AN9" i="210"/>
  <c r="AL9" i="210"/>
  <c r="AK9" i="210"/>
  <c r="AG9" i="210" s="1"/>
  <c r="AF9" i="210"/>
  <c r="AR9" i="210" s="1"/>
  <c r="AE9" i="210"/>
  <c r="AA9" i="210" s="1"/>
  <c r="Z9" i="210"/>
  <c r="AW8" i="210"/>
  <c r="AV8" i="210"/>
  <c r="AU8" i="210"/>
  <c r="AT8" i="210"/>
  <c r="AS8" i="210"/>
  <c r="AP8" i="210"/>
  <c r="AN8" i="210"/>
  <c r="AL8" i="210"/>
  <c r="AK8" i="210"/>
  <c r="AG8" i="210" s="1"/>
  <c r="AF8" i="210"/>
  <c r="AR8" i="210" s="1"/>
  <c r="AQ8" i="210" s="1"/>
  <c r="AE8" i="210"/>
  <c r="AA8" i="210" s="1"/>
  <c r="Z8" i="210"/>
  <c r="AW7" i="210"/>
  <c r="AV7" i="210"/>
  <c r="AU7" i="210"/>
  <c r="AT7" i="210"/>
  <c r="AR7" i="210"/>
  <c r="AP7" i="210"/>
  <c r="AN7" i="210"/>
  <c r="AL7" i="210"/>
  <c r="AK7" i="210"/>
  <c r="AG7" i="210" s="1"/>
  <c r="AF7" i="210"/>
  <c r="AS7" i="210" s="1"/>
  <c r="AE7" i="210"/>
  <c r="AA7" i="210" s="1"/>
  <c r="Z7" i="210"/>
  <c r="AW6" i="210"/>
  <c r="AV6" i="210"/>
  <c r="AU6" i="210"/>
  <c r="AT6" i="210"/>
  <c r="AS6" i="210"/>
  <c r="AP6" i="210"/>
  <c r="AL6" i="210"/>
  <c r="AK6" i="210"/>
  <c r="AF6" i="210"/>
  <c r="AR6" i="210" s="1"/>
  <c r="AQ6" i="210" s="1"/>
  <c r="AE6" i="210"/>
  <c r="AA6" i="210" s="1"/>
  <c r="G5" i="210"/>
  <c r="AX9" i="210" l="1"/>
  <c r="AX8" i="210"/>
  <c r="AX7" i="210"/>
  <c r="AQ9" i="210"/>
  <c r="AQ7" i="210"/>
  <c r="P2" i="163" l="1"/>
  <c r="CD9" i="210"/>
  <c r="BX9" i="210"/>
  <c r="BT9" i="210" s="1"/>
  <c r="CD8" i="210"/>
  <c r="BX8" i="210"/>
  <c r="BT8" i="210" s="1"/>
  <c r="CD7" i="210"/>
  <c r="CB7" i="210"/>
  <c r="BX7" i="210"/>
  <c r="BT7" i="210" s="1"/>
  <c r="CD6" i="210"/>
  <c r="BX6" i="210"/>
  <c r="BT6" i="210" s="1"/>
  <c r="AG6" i="210"/>
  <c r="AX6" i="210" s="1"/>
  <c r="Z6" i="210"/>
  <c r="A6" i="210"/>
  <c r="B1" i="210"/>
  <c r="P3" i="163" l="1"/>
  <c r="P4" i="163" s="1"/>
  <c r="P5" i="163" s="1"/>
  <c r="D6" i="210"/>
  <c r="A7" i="210"/>
  <c r="A8" i="210" s="1"/>
  <c r="A9" i="210" s="1"/>
  <c r="E7" i="210"/>
  <c r="H7" i="210"/>
  <c r="BU7" i="210"/>
  <c r="AY8" i="210"/>
  <c r="BB8" i="210"/>
  <c r="BD8" i="210" s="1"/>
  <c r="H6" i="210"/>
  <c r="E6" i="210"/>
  <c r="BB6" i="210"/>
  <c r="BD6" i="210" s="1"/>
  <c r="BU6" i="210"/>
  <c r="CE6" i="210"/>
  <c r="AY9" i="210"/>
  <c r="BB9" i="210"/>
  <c r="BD9" i="210" s="1"/>
  <c r="B6" i="210"/>
  <c r="F6" i="210"/>
  <c r="AY6" i="210"/>
  <c r="CE7" i="210"/>
  <c r="F7" i="210"/>
  <c r="D7" i="210"/>
  <c r="B7" i="210"/>
  <c r="BB7" i="210"/>
  <c r="BD7" i="210" s="1"/>
  <c r="AY7" i="210"/>
  <c r="CB9" i="210"/>
  <c r="BU9" i="210"/>
  <c r="CB8" i="210"/>
  <c r="BU8" i="210"/>
  <c r="P6" i="163" l="1"/>
  <c r="P7" i="163" s="1"/>
  <c r="P8" i="163" s="1"/>
  <c r="P9" i="163" s="1"/>
  <c r="P10" i="163" s="1"/>
  <c r="P11" i="163" s="1"/>
  <c r="P12" i="163" s="1"/>
  <c r="P13" i="163" s="1"/>
  <c r="P14" i="163" s="1"/>
  <c r="P15" i="163" s="1"/>
  <c r="P16" i="163" s="1"/>
  <c r="P17" i="163" s="1"/>
  <c r="P18" i="163" s="1"/>
  <c r="P19" i="163" s="1"/>
  <c r="P20" i="163" s="1"/>
  <c r="P21" i="163" s="1"/>
  <c r="P22" i="163" s="1"/>
  <c r="P23" i="163" s="1"/>
  <c r="P24" i="163" s="1"/>
  <c r="P25" i="163" s="1"/>
  <c r="P26" i="163" s="1"/>
  <c r="P27" i="163" s="1"/>
  <c r="P28" i="163" s="1"/>
  <c r="P29" i="163" s="1"/>
  <c r="P30" i="163" s="1"/>
  <c r="P31" i="163" s="1"/>
  <c r="A1" i="210"/>
  <c r="BA7" i="210"/>
  <c r="C7" i="210"/>
  <c r="BA6" i="210"/>
  <c r="C6" i="210"/>
  <c r="F9" i="210"/>
  <c r="D9" i="210"/>
  <c r="B9" i="210"/>
  <c r="E9" i="210"/>
  <c r="CE9" i="210"/>
  <c r="H9" i="210"/>
  <c r="BA8" i="210"/>
  <c r="C8" i="210"/>
  <c r="AX5" i="210"/>
  <c r="BA9" i="210"/>
  <c r="C9" i="210"/>
  <c r="H8" i="210"/>
  <c r="E8" i="210"/>
  <c r="CE8" i="210"/>
  <c r="F8" i="210"/>
  <c r="B8" i="210"/>
  <c r="D8" i="210"/>
  <c r="D5" i="210" l="1"/>
  <c r="B5" i="210"/>
  <c r="H5" i="210"/>
  <c r="F5" i="210"/>
  <c r="E5" i="210"/>
  <c r="C5" i="210"/>
  <c r="A7" i="163" l="1"/>
  <c r="C8" i="163" l="1"/>
  <c r="AG8" i="19" l="1"/>
  <c r="D4" i="163" l="1"/>
  <c r="I8" i="163" l="1"/>
  <c r="J8" i="163" s="1"/>
  <c r="D5" i="163"/>
  <c r="J6" i="210" l="1"/>
  <c r="K6" i="210"/>
  <c r="K7" i="210" s="1"/>
  <c r="K8" i="210" s="1"/>
  <c r="K9" i="210" s="1"/>
  <c r="J7" i="210" l="1"/>
  <c r="I6" i="210"/>
  <c r="J8" i="210" l="1"/>
  <c r="I7" i="210"/>
  <c r="J9" i="210" l="1"/>
  <c r="I8" i="210"/>
  <c r="I9" i="210" l="1"/>
  <c r="I5" i="210" l="1"/>
  <c r="CH7" i="210"/>
  <c r="CH8" i="210"/>
  <c r="CH9" i="210"/>
</calcChain>
</file>

<file path=xl/sharedStrings.xml><?xml version="1.0" encoding="utf-8"?>
<sst xmlns="http://schemas.openxmlformats.org/spreadsheetml/2006/main" count="237" uniqueCount="159">
  <si>
    <t>Prospection de l'efficacité du serrage des attaches sur lignes équipées de rails Vignole</t>
  </si>
  <si>
    <t xml:space="preserve">VD </t>
  </si>
  <si>
    <t>Autres</t>
  </si>
  <si>
    <t>vérification de l'efficacité du serrage des attaches sur lignes équipées de rails Vignole</t>
  </si>
  <si>
    <t>Mi-cycle VD</t>
  </si>
  <si>
    <t>intervention immédiate partielle</t>
  </si>
  <si>
    <t>Ligne</t>
  </si>
  <si>
    <t>Gr UIC</t>
  </si>
  <si>
    <t>Vitesse</t>
  </si>
  <si>
    <t>Code Géo</t>
  </si>
  <si>
    <t>Voie</t>
  </si>
  <si>
    <t>Secteur</t>
  </si>
  <si>
    <t>Brigade de</t>
  </si>
  <si>
    <t>de :</t>
  </si>
  <si>
    <t>à :</t>
  </si>
  <si>
    <t>Km de la zone de 200m</t>
  </si>
  <si>
    <t>Plancher</t>
  </si>
  <si>
    <t>Rayon</t>
  </si>
  <si>
    <t>Nombre d'attaches nécessaire</t>
  </si>
  <si>
    <t>BN &lt; 24 m   BN &gt; 24 m      LRS</t>
  </si>
  <si>
    <t>du Km :</t>
  </si>
  <si>
    <t>au Km :</t>
  </si>
  <si>
    <t>par tête    2           3</t>
  </si>
  <si>
    <t>Km des 15 Traverses consécutives</t>
  </si>
  <si>
    <t>Rail</t>
  </si>
  <si>
    <t>A.S.                       S.S.</t>
  </si>
  <si>
    <t>Files</t>
  </si>
  <si>
    <t>Traverses</t>
  </si>
  <si>
    <t>Nombre d'attaches</t>
  </si>
  <si>
    <t>%</t>
  </si>
  <si>
    <t>Nécess. / file</t>
  </si>
  <si>
    <t>S+I</t>
  </si>
  <si>
    <t>I</t>
  </si>
  <si>
    <t>FG</t>
  </si>
  <si>
    <t>Ext.</t>
  </si>
  <si>
    <t>Int.</t>
  </si>
  <si>
    <t>FD</t>
  </si>
  <si>
    <t>Consolidation</t>
  </si>
  <si>
    <t>Délardage</t>
  </si>
  <si>
    <r>
      <t xml:space="preserve">CLASSEMENT DE LA ZONE </t>
    </r>
    <r>
      <rPr>
        <sz val="8"/>
        <rFont val="Times New Roman"/>
        <family val="1"/>
      </rPr>
      <t>(3)</t>
    </r>
  </si>
  <si>
    <t>Quantité</t>
  </si>
  <si>
    <t>Prospection</t>
  </si>
  <si>
    <t>VD - Autres</t>
  </si>
  <si>
    <t>NR</t>
  </si>
  <si>
    <t>VA</t>
  </si>
  <si>
    <t>VI</t>
  </si>
  <si>
    <t>VR</t>
  </si>
  <si>
    <t>Vérification</t>
  </si>
  <si>
    <t>BON</t>
  </si>
  <si>
    <t>Intervention immédiate partielle</t>
  </si>
  <si>
    <t>si la zone est classée VI ou VR : prospection de l'état des semelles sur 15 traverses non consécutives par zones de 200 m</t>
  </si>
  <si>
    <r>
      <t xml:space="preserve">si la zone est classée VA, VI, VR : prospection des semelles déplacées </t>
    </r>
    <r>
      <rPr>
        <sz val="8"/>
        <rFont val="Times New Roman"/>
        <family val="1"/>
      </rPr>
      <t>(5)</t>
    </r>
  </si>
  <si>
    <t xml:space="preserve">Nombre de semelles HS: </t>
  </si>
  <si>
    <t>Nombre de semelles déplacées sur 200 m</t>
  </si>
  <si>
    <r>
      <t xml:space="preserve">si le nombre de semelles HS est </t>
    </r>
    <r>
      <rPr>
        <b/>
        <sz val="10"/>
        <rFont val="Times New Roman"/>
        <family val="1"/>
      </rPr>
      <t>inferieur ou égal</t>
    </r>
    <r>
      <rPr>
        <sz val="10"/>
        <rFont val="Times New Roman"/>
        <family val="1"/>
      </rPr>
      <t xml:space="preserve"> à </t>
    </r>
    <r>
      <rPr>
        <b/>
        <sz val="10"/>
        <rFont val="Times New Roman"/>
        <family val="1"/>
      </rPr>
      <t>9</t>
    </r>
    <r>
      <rPr>
        <sz val="10"/>
        <rFont val="Times New Roman"/>
        <family val="1"/>
      </rPr>
      <t xml:space="preserve"> : </t>
    </r>
    <r>
      <rPr>
        <b/>
        <sz val="10"/>
        <rFont val="Times New Roman"/>
        <family val="1"/>
      </rPr>
      <t>RAS</t>
    </r>
  </si>
  <si>
    <t>Nombre de semelles sur 200 m</t>
  </si>
  <si>
    <r>
      <t xml:space="preserve">si le nombre de semelles HS est </t>
    </r>
    <r>
      <rPr>
        <b/>
        <sz val="10"/>
        <rFont val="Times New Roman"/>
        <family val="1"/>
      </rPr>
      <t>supérieur</t>
    </r>
    <r>
      <rPr>
        <sz val="10"/>
        <rFont val="Times New Roman"/>
        <family val="1"/>
      </rPr>
      <t xml:space="preserve"> à </t>
    </r>
    <r>
      <rPr>
        <b/>
        <sz val="10"/>
        <rFont val="Times New Roman"/>
        <family val="1"/>
      </rPr>
      <t>9</t>
    </r>
    <r>
      <rPr>
        <sz val="10"/>
        <rFont val="Times New Roman"/>
        <family val="1"/>
      </rPr>
      <t xml:space="preserve"> : </t>
    </r>
    <r>
      <rPr>
        <b/>
        <sz val="10"/>
        <rFont val="Times New Roman"/>
        <family val="1"/>
      </rPr>
      <t>remplacement de la totalité</t>
    </r>
    <r>
      <rPr>
        <sz val="10"/>
        <rFont val="Times New Roman"/>
        <family val="1"/>
      </rPr>
      <t>.</t>
    </r>
  </si>
  <si>
    <t>% semelles déplacées / 200 m</t>
  </si>
  <si>
    <t>(1) En cas d'intervention immediate compléte, utilisé l'imprimé 0.018.3834</t>
  </si>
  <si>
    <t>(5) une semelles est considérées comme "déplacées" si elle dépasse :</t>
  </si>
  <si>
    <t>(2) pour chaque attache, indiquer l'état de l'attache ou la valeur du jeu J1 dans la case correspondante (exemple au verso). Dans le cas de 3 attaches par file, tracer une diagonale du coté ou il y a 2 attaches</t>
  </si>
  <si>
    <t>-</t>
  </si>
  <si>
    <t xml:space="preserve"> en pose bois : </t>
  </si>
  <si>
    <t>de plus de 20 mm le bord d'une traverse sans selle</t>
  </si>
  <si>
    <t>de plus de 40 mm le bord d'une selle</t>
  </si>
  <si>
    <t xml:space="preserve"> en pose béton : </t>
  </si>
  <si>
    <t>de plus de 20 mm le bord de la traverse</t>
  </si>
  <si>
    <r>
      <t>(3)</t>
    </r>
    <r>
      <rPr>
        <sz val="10"/>
        <color indexed="9"/>
        <rFont val="Times New Roman"/>
        <family val="1"/>
      </rPr>
      <t xml:space="preserve"> p</t>
    </r>
  </si>
  <si>
    <t>Gr UIC 1à6 et 7à9 AV &gt;100Km/h</t>
  </si>
  <si>
    <t>Gr UIC 7à9 AV &lt; 100Km/h</t>
  </si>
  <si>
    <t>20% &lt; S +I &lt; 30%</t>
  </si>
  <si>
    <t>25% &lt; S +I &lt; 35%</t>
  </si>
  <si>
    <t>relevé effectué le :</t>
  </si>
  <si>
    <t>par :</t>
  </si>
  <si>
    <t>S+I &gt; 30%</t>
  </si>
  <si>
    <t>S+I &gt; 35%</t>
  </si>
  <si>
    <t>classement de la zone validée par le CDT :</t>
  </si>
  <si>
    <t>,le :</t>
  </si>
  <si>
    <t>Suivie Fiches Prospections</t>
  </si>
  <si>
    <t>Nbr de zones</t>
  </si>
  <si>
    <t>Année pour intervention</t>
  </si>
  <si>
    <t>Année relevé</t>
  </si>
  <si>
    <t>PK prospecté</t>
  </si>
  <si>
    <t>INTERVENTION</t>
  </si>
  <si>
    <t>classement attaches FG</t>
  </si>
  <si>
    <t>classement attaches FD</t>
  </si>
  <si>
    <t>classement semelles</t>
  </si>
  <si>
    <t>Valeur de ralentissement</t>
  </si>
  <si>
    <t>si V&gt;160</t>
  </si>
  <si>
    <t>si  40&lt;V&lt;=160</t>
  </si>
  <si>
    <t>R&gt;1000</t>
  </si>
  <si>
    <t>550&lt;R&lt;=1000</t>
  </si>
  <si>
    <t>200&lt;R&lt;=550</t>
  </si>
  <si>
    <t>R&lt;=200</t>
  </si>
  <si>
    <t>si V&lt;=40</t>
  </si>
  <si>
    <t>Date relevés</t>
  </si>
  <si>
    <t>Par</t>
  </si>
  <si>
    <t>nombre de semelles HS</t>
  </si>
  <si>
    <t>date limite avant intervention ou relevé contradictoire sur zone VA</t>
  </si>
  <si>
    <t>date du relevé contradictoire</t>
  </si>
  <si>
    <t>délai dépassé pour contre visite oui / non</t>
  </si>
  <si>
    <t>date limite avant relevé contradictoire sur zone VI</t>
  </si>
  <si>
    <t>Intervention a faire avant le</t>
  </si>
  <si>
    <t>NF le</t>
  </si>
  <si>
    <t>Classement après intervention</t>
  </si>
  <si>
    <t>retenu ZS OUI / NON</t>
  </si>
  <si>
    <t>premiere prospection</t>
  </si>
  <si>
    <t>seconde prospection</t>
  </si>
  <si>
    <t>Zone NR</t>
  </si>
  <si>
    <t>Zone VA</t>
  </si>
  <si>
    <t>Zone VI</t>
  </si>
  <si>
    <t>classement pour intervention</t>
  </si>
  <si>
    <t>necessaire fait</t>
  </si>
  <si>
    <t>total zones</t>
  </si>
  <si>
    <t>nombre de S+I</t>
  </si>
  <si>
    <t>nombre de I</t>
  </si>
  <si>
    <t>nombre d'attaches par file</t>
  </si>
  <si>
    <t>% S+I</t>
  </si>
  <si>
    <t>% I</t>
  </si>
  <si>
    <t>% d'attaches E</t>
  </si>
  <si>
    <t>fiche éditée le</t>
  </si>
  <si>
    <t xml:space="preserve">distribuée le </t>
  </si>
  <si>
    <t xml:space="preserve">retour le </t>
  </si>
  <si>
    <t/>
  </si>
  <si>
    <t>Zone NF</t>
  </si>
  <si>
    <t>ECARTS</t>
  </si>
  <si>
    <t>observations</t>
  </si>
  <si>
    <t>Année concernée</t>
  </si>
  <si>
    <t>Année</t>
  </si>
  <si>
    <t>Année en cours</t>
  </si>
  <si>
    <t>Q8</t>
  </si>
  <si>
    <t>U8</t>
  </si>
  <si>
    <t>Y8</t>
  </si>
  <si>
    <t>AC8</t>
  </si>
  <si>
    <t>D12</t>
  </si>
  <si>
    <t>K12</t>
  </si>
  <si>
    <t>Y12</t>
  </si>
  <si>
    <t>Y18</t>
  </si>
  <si>
    <t>U50</t>
  </si>
  <si>
    <t>EXO</t>
  </si>
  <si>
    <t>UIC60</t>
  </si>
  <si>
    <t>PKD</t>
  </si>
  <si>
    <t>PKF</t>
  </si>
  <si>
    <t>Longueur</t>
  </si>
  <si>
    <t>Profil de rail</t>
  </si>
  <si>
    <t>Type de traverse</t>
  </si>
  <si>
    <t>Attaches</t>
  </si>
  <si>
    <t>Rayon de courbes</t>
  </si>
  <si>
    <t>UIC</t>
  </si>
  <si>
    <t>∞</t>
  </si>
  <si>
    <t>Elastique  griffon NABLA S1</t>
  </si>
  <si>
    <t>Elastique  mixité 1/3 NABLA 2/3 RN</t>
  </si>
  <si>
    <t>V1</t>
  </si>
  <si>
    <t>nombre des zones" premier relevé"</t>
  </si>
  <si>
    <t>nombres de zones "après intervention"</t>
  </si>
  <si>
    <t>Q12</t>
  </si>
  <si>
    <t>AG16</t>
  </si>
  <si>
    <t>St Cloud</t>
  </si>
  <si>
    <r>
      <t xml:space="preserve">Initialisation fiches  </t>
    </r>
    <r>
      <rPr>
        <sz val="10"/>
        <rFont val="Times New Roman"/>
        <family val="1"/>
      </rPr>
      <t>d'après</t>
    </r>
    <r>
      <rPr>
        <b/>
        <sz val="10"/>
        <rFont val="Times New Roman"/>
        <family val="1"/>
      </rPr>
      <t xml:space="preserve"> </t>
    </r>
    <r>
      <rPr>
        <b/>
        <sz val="14"/>
        <rFont val="Times New Roman"/>
        <family val="1"/>
      </rPr>
      <t>IN 1898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</si>
</sst>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0"/>
    <numFmt numFmtId="165" formatCode="_-* #,##0.00\ [$€-1]_-;\-* #,##0.00\ [$€-1]_-;_-* &quot;-&quot;??\ [$€-1]_-"/>
    <numFmt numFmtId="166" formatCode="[$-40C]d\-mmm\-yy;@"/>
    <numFmt numFmtId="167" formatCode="0&quot;%&quot;"/>
    <numFmt numFmtId="168" formatCode="0.000"/>
    <numFmt numFmtId="169" formatCode="0.000&quot; Km&quot;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sz val="10"/>
      <color indexed="9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sz val="20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sz val="24"/>
      <name val="Times New Roman"/>
      <family val="1"/>
    </font>
    <font>
      <b/>
      <sz val="22"/>
      <name val="Times New Roman"/>
      <family val="1"/>
    </font>
    <font>
      <b/>
      <sz val="18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b/>
      <sz val="24"/>
      <name val="Times New Roman"/>
      <family val="1"/>
    </font>
    <font>
      <b/>
      <sz val="14"/>
      <name val="Times New Roman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/>
      <top style="dotted">
        <color theme="4" tint="-0.24994659260841701"/>
      </top>
      <bottom style="dotted">
        <color theme="4" tint="-0.24994659260841701"/>
      </bottom>
      <diagonal/>
    </border>
    <border>
      <left/>
      <right style="thin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otted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dotted">
        <color theme="4" tint="-0.24994659260841701"/>
      </bottom>
      <diagonal/>
    </border>
    <border>
      <left style="thin">
        <color theme="4" tint="-0.24994659260841701"/>
      </left>
      <right/>
      <top style="dotted">
        <color theme="4" tint="-0.24994659260841701"/>
      </top>
      <bottom/>
      <diagonal/>
    </border>
    <border>
      <left style="thin">
        <color theme="4" tint="-0.24994659260841701"/>
      </left>
      <right/>
      <top/>
      <bottom style="dotted">
        <color theme="4" tint="-0.24994659260841701"/>
      </bottom>
      <diagonal/>
    </border>
    <border>
      <left/>
      <right style="thin">
        <color theme="4" tint="-0.24994659260841701"/>
      </right>
      <top/>
      <bottom style="dotted">
        <color theme="4" tint="-0.24994659260841701"/>
      </bottom>
      <diagonal/>
    </border>
    <border>
      <left/>
      <right/>
      <top/>
      <bottom style="dotted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/>
      <top style="thick">
        <color theme="4" tint="-0.24994659260841701"/>
      </top>
      <bottom style="dashed">
        <color theme="4" tint="-0.24994659260841701"/>
      </bottom>
      <diagonal/>
    </border>
    <border>
      <left/>
      <right/>
      <top style="thick">
        <color theme="4" tint="-0.24994659260841701"/>
      </top>
      <bottom style="dashed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 style="thin">
        <color theme="4" tint="-0.24994659260841701"/>
      </left>
      <right/>
      <top style="dashed">
        <color theme="4" tint="-0.24994659260841701"/>
      </top>
      <bottom style="dashed">
        <color theme="4" tint="-0.24994659260841701"/>
      </bottom>
      <diagonal/>
    </border>
    <border>
      <left/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ashed">
        <color theme="4" tint="-0.24994659260841701"/>
      </top>
      <bottom/>
      <diagonal/>
    </border>
    <border>
      <left style="thin">
        <color theme="4" tint="-0.24994659260841701"/>
      </left>
      <right style="thick">
        <color theme="4" tint="-0.24994659260841701"/>
      </right>
      <top style="dashed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dashed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/>
      <top style="dashed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dashed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ashed">
        <color theme="4" tint="-0.24994659260841701"/>
      </top>
      <bottom/>
      <diagonal/>
    </border>
    <border>
      <left style="thin">
        <color theme="4" tint="-0.24994659260841701"/>
      </left>
      <right style="medium">
        <color theme="4" tint="-0.24994659260841701"/>
      </right>
      <top style="dashed">
        <color theme="4" tint="-0.24994659260841701"/>
      </top>
      <bottom/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dashed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dotted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dotted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dotted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dashed">
        <color indexed="12"/>
      </bottom>
      <diagonal/>
    </border>
    <border>
      <left style="thin">
        <color theme="4" tint="-0.24994659260841701"/>
      </left>
      <right style="medium">
        <color theme="4" tint="-0.24994659260841701"/>
      </right>
      <top style="dashed">
        <color indexed="12"/>
      </top>
      <bottom style="dashed">
        <color indexed="12"/>
      </bottom>
      <diagonal/>
    </border>
    <border>
      <left style="thin">
        <color theme="4" tint="-0.24994659260841701"/>
      </left>
      <right style="medium">
        <color theme="4" tint="-0.24994659260841701"/>
      </right>
      <top/>
      <bottom style="dashed">
        <color indexed="12"/>
      </bottom>
      <diagonal/>
    </border>
    <border>
      <left/>
      <right style="thin">
        <color theme="4" tint="-0.24994659260841701"/>
      </right>
      <top style="dotted">
        <color theme="4" tint="-0.24994659260841701"/>
      </top>
      <bottom style="medium">
        <color theme="4" tint="-0.24994659260841701"/>
      </bottom>
      <diagonal/>
    </border>
    <border>
      <left style="medium">
        <color indexed="17"/>
      </left>
      <right style="medium">
        <color indexed="17"/>
      </right>
      <top style="dotted">
        <color indexed="17"/>
      </top>
      <bottom style="dotted">
        <color indexed="17"/>
      </bottom>
      <diagonal/>
    </border>
    <border>
      <left style="medium">
        <color indexed="17"/>
      </left>
      <right style="medium">
        <color indexed="17"/>
      </right>
      <top style="dotted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dotted">
        <color indexed="17"/>
      </bottom>
      <diagonal/>
    </border>
    <border>
      <left style="medium">
        <color indexed="17"/>
      </left>
      <right/>
      <top style="dotted">
        <color indexed="17"/>
      </top>
      <bottom style="dotted">
        <color indexed="17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dotted">
        <color theme="4" tint="-0.24994659260841701"/>
      </bottom>
      <diagonal/>
    </border>
    <border>
      <left/>
      <right/>
      <top style="medium">
        <color theme="4" tint="-0.24994659260841701"/>
      </top>
      <bottom style="dotted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otted">
        <color theme="4" tint="-0.24994659260841701"/>
      </top>
      <bottom/>
      <diagonal/>
    </border>
    <border>
      <left style="thin">
        <color theme="4" tint="-0.24994659260841701"/>
      </left>
      <right style="medium">
        <color theme="4" tint="-0.24994659260841701"/>
      </right>
      <top style="dotted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/>
      <bottom style="dott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dotted">
        <color theme="4" tint="-0.24994659260841701"/>
      </top>
      <bottom style="medium">
        <color theme="4" tint="-0.24994659260841701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dotted">
        <color indexed="17"/>
      </bottom>
      <diagonal/>
    </border>
    <border>
      <left style="medium">
        <color indexed="17"/>
      </left>
      <right style="medium">
        <color theme="4" tint="-0.24994659260841701"/>
      </right>
      <top style="medium">
        <color indexed="17"/>
      </top>
      <bottom style="dotted">
        <color indexed="17"/>
      </bottom>
      <diagonal/>
    </border>
    <border>
      <left style="medium">
        <color indexed="17"/>
      </left>
      <right style="medium">
        <color theme="4" tint="-0.24994659260841701"/>
      </right>
      <top style="dotted">
        <color indexed="17"/>
      </top>
      <bottom style="dotted">
        <color indexed="17"/>
      </bottom>
      <diagonal/>
    </border>
    <border>
      <left style="medium">
        <color indexed="17"/>
      </left>
      <right style="medium">
        <color theme="4" tint="-0.24994659260841701"/>
      </right>
      <top style="dotted">
        <color indexed="17"/>
      </top>
      <bottom/>
      <diagonal/>
    </border>
    <border>
      <left style="medium">
        <color indexed="17"/>
      </left>
      <right style="medium">
        <color theme="4" tint="-0.24994659260841701"/>
      </right>
      <top/>
      <bottom style="dotted">
        <color indexed="17"/>
      </bottom>
      <diagonal/>
    </border>
    <border>
      <left/>
      <right style="medium">
        <color theme="4" tint="-0.24994659260841701"/>
      </right>
      <top style="dotted">
        <color theme="4" tint="-0.24994659260841701"/>
      </top>
      <bottom/>
      <diagonal/>
    </border>
    <border>
      <left/>
      <right style="medium">
        <color theme="4" tint="-0.24994659260841701"/>
      </right>
      <top/>
      <bottom style="dotted">
        <color theme="4" tint="-0.24994659260841701"/>
      </bottom>
      <diagonal/>
    </border>
    <border>
      <left/>
      <right style="medium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/>
      <right style="medium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thick">
        <color theme="4" tint="-0.24994659260841701"/>
      </top>
      <bottom/>
      <diagonal/>
    </border>
    <border>
      <left style="medium">
        <color theme="4" tint="-0.24994659260841701"/>
      </left>
      <right/>
      <top style="dashed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/>
      <top style="dashed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dashed">
        <color indexed="12"/>
      </bottom>
      <diagonal/>
    </border>
    <border>
      <left/>
      <right style="thin">
        <color theme="4" tint="-0.24994659260841701"/>
      </right>
      <top style="dashed">
        <color indexed="12"/>
      </top>
      <bottom style="dashed">
        <color indexed="12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/>
      <diagonal/>
    </border>
    <border>
      <left style="dashDot">
        <color theme="4" tint="-0.24994659260841701"/>
      </left>
      <right style="dashDot">
        <color theme="4" tint="-0.24994659260841701"/>
      </right>
      <top style="dashDot">
        <color theme="4" tint="-0.24994659260841701"/>
      </top>
      <bottom style="dashed">
        <color theme="4" tint="-0.24994659260841701"/>
      </bottom>
      <diagonal/>
    </border>
    <border>
      <left style="dashDot">
        <color theme="4" tint="-0.24994659260841701"/>
      </left>
      <right style="dashDot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Dot">
        <color theme="4" tint="-0.24994659260841701"/>
      </left>
      <right style="dashDot">
        <color theme="4" tint="-0.24994659260841701"/>
      </right>
      <top style="dashed">
        <color theme="4" tint="-0.24994659260841701"/>
      </top>
      <bottom/>
      <diagonal/>
    </border>
    <border>
      <left style="dashDot">
        <color theme="4" tint="-0.24994659260841701"/>
      </left>
      <right style="dashDot">
        <color theme="4" tint="-0.24994659260841701"/>
      </right>
      <top style="medium">
        <color theme="4" tint="-0.24994659260841701"/>
      </top>
      <bottom style="dashed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 style="dotted">
        <color theme="4" tint="-0.24994659260841701"/>
      </bottom>
      <diagonal/>
    </border>
    <border>
      <left style="medium">
        <color theme="4" tint="-0.24994659260841701"/>
      </left>
      <right/>
      <top style="dotted">
        <color theme="4" tint="-0.24994659260841701"/>
      </top>
      <bottom style="dotted">
        <color theme="4" tint="-0.24994659260841701"/>
      </bottom>
      <diagonal/>
    </border>
    <border>
      <left style="medium">
        <color theme="4" tint="-0.24994659260841701"/>
      </left>
      <right/>
      <top style="dotted">
        <color theme="4" tint="-0.24994659260841701"/>
      </top>
      <bottom/>
      <diagonal/>
    </border>
    <border>
      <left style="dashDotDot">
        <color theme="4" tint="-0.24994659260841701"/>
      </left>
      <right style="dashDotDot">
        <color theme="4" tint="-0.24994659260841701"/>
      </right>
      <top style="medium">
        <color theme="4" tint="-0.24994659260841701"/>
      </top>
      <bottom style="dotted">
        <color theme="4" tint="-0.24994659260841701"/>
      </bottom>
      <diagonal/>
    </border>
    <border>
      <left style="dashDotDot">
        <color theme="4" tint="-0.24994659260841701"/>
      </left>
      <right style="dashDotDot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dashDotDot">
        <color theme="4" tint="-0.24994659260841701"/>
      </left>
      <right style="medium">
        <color theme="4" tint="-0.24994659260841701"/>
      </right>
      <top style="dotted">
        <color theme="4" tint="-0.24994659260841701"/>
      </top>
      <bottom style="dotted">
        <color theme="4" tint="-0.24994659260841701"/>
      </bottom>
      <diagonal/>
    </border>
    <border>
      <left style="dashDotDot">
        <color theme="4" tint="-0.24994659260841701"/>
      </left>
      <right style="dashDotDot">
        <color theme="4" tint="-0.24994659260841701"/>
      </right>
      <top style="dotted">
        <color theme="4" tint="-0.24994659260841701"/>
      </top>
      <bottom/>
      <diagonal/>
    </border>
    <border>
      <left style="dashDotDot">
        <color theme="4" tint="-0.24994659260841701"/>
      </left>
      <right style="medium">
        <color theme="4" tint="-0.24994659260841701"/>
      </right>
      <top style="dotted">
        <color theme="4" tint="-0.24994659260841701"/>
      </top>
      <bottom/>
      <diagonal/>
    </border>
    <border>
      <left style="dashDotDot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dashed">
        <color indexed="12"/>
      </bottom>
      <diagonal/>
    </border>
    <border>
      <left style="dashDotDot">
        <color theme="4" tint="-0.24994659260841701"/>
      </left>
      <right style="medium">
        <color theme="4" tint="-0.24994659260841701"/>
      </right>
      <top style="dashed">
        <color indexed="12"/>
      </top>
      <bottom style="dashed">
        <color indexed="12"/>
      </bottom>
      <diagonal/>
    </border>
    <border>
      <left style="medium">
        <color indexed="17"/>
      </left>
      <right/>
      <top/>
      <bottom style="dotted">
        <color indexed="17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dashed">
        <color theme="4" tint="-0.24994659260841701"/>
      </bottom>
      <diagonal/>
    </border>
    <border>
      <left style="medium">
        <color theme="4" tint="-0.24994659260841701"/>
      </left>
      <right/>
      <top/>
      <bottom style="dashed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medium">
        <color theme="4" tint="-0.24994659260841701"/>
      </top>
      <bottom/>
      <diagonal/>
    </border>
    <border>
      <left style="thick">
        <color theme="4" tint="-0.24994659260841701"/>
      </left>
      <right style="thin">
        <color theme="4" tint="-0.24994659260841701"/>
      </right>
      <top/>
      <bottom style="dashed">
        <color theme="4" tint="-0.24994659260841701"/>
      </bottom>
      <diagonal/>
    </border>
    <border>
      <left style="thin">
        <color theme="4" tint="-0.24994659260841701"/>
      </left>
      <right style="medium">
        <color indexed="17"/>
      </right>
      <top style="medium">
        <color theme="4" tint="-0.24994659260841701"/>
      </top>
      <bottom/>
      <diagonal/>
    </border>
    <border>
      <left style="thin">
        <color theme="4" tint="-0.24994659260841701"/>
      </left>
      <right style="medium">
        <color indexed="17"/>
      </right>
      <top/>
      <bottom style="dashed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/>
      <bottom style="dashed">
        <color theme="4" tint="-0.24994659260841701"/>
      </bottom>
      <diagonal/>
    </border>
    <border>
      <left/>
      <right style="medium">
        <color theme="4" tint="-0.24994659260841701"/>
      </right>
      <top/>
      <bottom style="dashed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thin">
        <color theme="4" tint="-0.24994659260841701"/>
      </left>
      <right style="medium">
        <color theme="4" tint="-0.24994659260841701"/>
      </right>
      <top/>
      <bottom style="dashed">
        <color theme="4" tint="-0.24994659260841701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/>
      <bottom style="dashed">
        <color theme="4" tint="-0.24994659260841701"/>
      </bottom>
      <diagonal/>
    </border>
    <border>
      <left style="medium">
        <color indexed="17"/>
      </left>
      <right style="medium">
        <color theme="4" tint="-0.24994659260841701"/>
      </right>
      <top style="medium">
        <color indexed="17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dotted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dotted">
        <color theme="4" tint="-0.24994659260841701"/>
      </bottom>
      <diagonal/>
    </border>
    <border>
      <left style="dashDotDot">
        <color theme="4" tint="-0.24994659260841701"/>
      </left>
      <right/>
      <top style="medium">
        <color theme="4" tint="-0.24994659260841701"/>
      </top>
      <bottom style="dotted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/>
      <bottom style="dotted">
        <color theme="4" tint="-0.24994659260841701"/>
      </bottom>
      <diagonal/>
    </border>
    <border>
      <left style="medium">
        <color theme="4" tint="-0.24994659260841701"/>
      </left>
      <right style="dashDotDot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dashDotDot">
        <color theme="4" tint="-0.24994659260841701"/>
      </right>
      <top/>
      <bottom style="dotted">
        <color theme="4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theme="3" tint="-0.24994659260841701"/>
      </left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</cellStyleXfs>
  <cellXfs count="46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3" fillId="0" borderId="49" xfId="1" applyFont="1" applyBorder="1" applyAlignment="1">
      <alignment vertical="center"/>
    </xf>
    <xf numFmtId="0" fontId="2" fillId="0" borderId="49" xfId="1" applyFont="1" applyBorder="1" applyAlignment="1">
      <alignment horizontal="center" vertical="center"/>
    </xf>
    <xf numFmtId="0" fontId="2" fillId="0" borderId="13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14" xfId="1" applyFont="1" applyBorder="1" applyAlignment="1">
      <alignment vertical="center"/>
    </xf>
    <xf numFmtId="0" fontId="2" fillId="0" borderId="15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2" fillId="0" borderId="0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/>
    </xf>
    <xf numFmtId="0" fontId="2" fillId="0" borderId="68" xfId="1" applyFont="1" applyBorder="1" applyAlignment="1">
      <alignment horizontal="center" vertical="center"/>
    </xf>
    <xf numFmtId="0" fontId="2" fillId="0" borderId="69" xfId="1" applyFont="1" applyBorder="1" applyAlignment="1">
      <alignment horizontal="center" vertical="center"/>
    </xf>
    <xf numFmtId="0" fontId="2" fillId="0" borderId="70" xfId="1" applyFont="1" applyBorder="1" applyAlignment="1">
      <alignment horizontal="center" vertical="center"/>
    </xf>
    <xf numFmtId="0" fontId="16" fillId="2" borderId="80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84" xfId="1" applyFont="1" applyFill="1" applyBorder="1" applyAlignment="1">
      <alignment horizontal="center" vertical="center"/>
    </xf>
    <xf numFmtId="0" fontId="2" fillId="2" borderId="85" xfId="1" applyFont="1" applyFill="1" applyBorder="1" applyAlignment="1">
      <alignment horizontal="center" vertical="center" textRotation="90"/>
    </xf>
    <xf numFmtId="166" fontId="2" fillId="2" borderId="71" xfId="1" applyNumberFormat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 textRotation="90"/>
    </xf>
    <xf numFmtId="168" fontId="15" fillId="2" borderId="0" xfId="1" applyNumberFormat="1" applyFont="1" applyFill="1" applyAlignment="1">
      <alignment horizontal="center" vertical="center"/>
    </xf>
    <xf numFmtId="1" fontId="15" fillId="2" borderId="0" xfId="1" applyNumberFormat="1" applyFont="1" applyFill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68" fontId="2" fillId="2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66" fontId="2" fillId="2" borderId="0" xfId="1" applyNumberFormat="1" applyFont="1" applyFill="1" applyAlignment="1">
      <alignment horizontal="center" vertical="center"/>
    </xf>
    <xf numFmtId="167" fontId="2" fillId="2" borderId="0" xfId="1" applyNumberFormat="1" applyFont="1" applyFill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97" xfId="1" applyFont="1" applyFill="1" applyBorder="1" applyAlignment="1">
      <alignment horizontal="center" vertical="center" textRotation="90"/>
    </xf>
    <xf numFmtId="0" fontId="2" fillId="2" borderId="86" xfId="1" applyFont="1" applyFill="1" applyBorder="1" applyAlignment="1">
      <alignment horizontal="center" vertical="center" textRotation="90"/>
    </xf>
    <xf numFmtId="0" fontId="16" fillId="2" borderId="0" xfId="1" applyFont="1" applyFill="1" applyAlignment="1">
      <alignment horizontal="center" vertical="center"/>
    </xf>
    <xf numFmtId="167" fontId="16" fillId="2" borderId="104" xfId="2" applyNumberFormat="1" applyFont="1" applyFill="1" applyBorder="1" applyAlignment="1">
      <alignment horizontal="center" vertical="center" textRotation="90" wrapText="1" shrinkToFit="1"/>
    </xf>
    <xf numFmtId="167" fontId="16" fillId="2" borderId="71" xfId="2" applyNumberFormat="1" applyFont="1" applyFill="1" applyBorder="1" applyAlignment="1">
      <alignment horizontal="center" vertical="center" textRotation="90" wrapText="1" shrinkToFit="1"/>
    </xf>
    <xf numFmtId="1" fontId="16" fillId="2" borderId="71" xfId="2" applyNumberFormat="1" applyFont="1" applyFill="1" applyBorder="1" applyAlignment="1">
      <alignment horizontal="center" vertical="center" textRotation="90" wrapText="1" shrinkToFit="1"/>
    </xf>
    <xf numFmtId="166" fontId="16" fillId="2" borderId="71" xfId="1" applyNumberFormat="1" applyFont="1" applyFill="1" applyBorder="1" applyAlignment="1">
      <alignment horizontal="center" vertical="center" textRotation="90" wrapText="1" shrinkToFit="1"/>
    </xf>
    <xf numFmtId="0" fontId="16" fillId="2" borderId="0" xfId="1" applyFont="1" applyFill="1" applyAlignment="1">
      <alignment horizontal="center" vertical="center" wrapText="1" shrinkToFit="1"/>
    </xf>
    <xf numFmtId="0" fontId="2" fillId="2" borderId="85" xfId="1" applyFont="1" applyFill="1" applyBorder="1" applyAlignment="1">
      <alignment horizontal="center" vertical="center"/>
    </xf>
    <xf numFmtId="0" fontId="2" fillId="2" borderId="86" xfId="1" applyFont="1" applyFill="1" applyBorder="1" applyAlignment="1">
      <alignment horizontal="center" vertical="center"/>
    </xf>
    <xf numFmtId="1" fontId="16" fillId="2" borderId="132" xfId="2" applyNumberFormat="1" applyFont="1" applyFill="1" applyBorder="1" applyAlignment="1">
      <alignment horizontal="center" vertical="center" textRotation="90" wrapText="1" shrinkToFit="1"/>
    </xf>
    <xf numFmtId="3" fontId="16" fillId="2" borderId="114" xfId="2" applyNumberFormat="1" applyFont="1" applyFill="1" applyBorder="1" applyAlignment="1">
      <alignment horizontal="center" vertical="center" textRotation="90" wrapText="1" shrinkToFit="1"/>
    </xf>
    <xf numFmtId="0" fontId="2" fillId="2" borderId="142" xfId="1" applyFont="1" applyFill="1" applyBorder="1" applyAlignment="1">
      <alignment horizontal="center" vertical="center" textRotation="90"/>
    </xf>
    <xf numFmtId="167" fontId="16" fillId="2" borderId="90" xfId="2" applyNumberFormat="1" applyFont="1" applyFill="1" applyBorder="1" applyAlignment="1">
      <alignment horizontal="center" vertical="center" textRotation="90" wrapText="1" shrinkToFit="1"/>
    </xf>
    <xf numFmtId="3" fontId="16" fillId="2" borderId="151" xfId="2" applyNumberFormat="1" applyFont="1" applyFill="1" applyBorder="1" applyAlignment="1">
      <alignment horizontal="center" vertical="center" textRotation="90" wrapText="1" shrinkToFit="1"/>
    </xf>
    <xf numFmtId="3" fontId="16" fillId="2" borderId="160" xfId="2" applyNumberFormat="1" applyFont="1" applyFill="1" applyBorder="1" applyAlignment="1">
      <alignment horizontal="center" vertical="center" textRotation="90" wrapText="1" shrinkToFit="1"/>
    </xf>
    <xf numFmtId="1" fontId="16" fillId="2" borderId="160" xfId="2" applyNumberFormat="1" applyFont="1" applyFill="1" applyBorder="1" applyAlignment="1">
      <alignment horizontal="center" vertical="center" textRotation="90" wrapText="1" shrinkToFit="1"/>
    </xf>
    <xf numFmtId="167" fontId="16" fillId="2" borderId="161" xfId="2" applyNumberFormat="1" applyFont="1" applyFill="1" applyBorder="1" applyAlignment="1">
      <alignment horizontal="center" vertical="center" textRotation="90" wrapText="1" shrinkToFit="1"/>
    </xf>
    <xf numFmtId="0" fontId="2" fillId="2" borderId="132" xfId="1" applyFont="1" applyFill="1" applyBorder="1" applyAlignment="1">
      <alignment horizontal="center" vertical="center" textRotation="90"/>
    </xf>
    <xf numFmtId="166" fontId="16" fillId="2" borderId="132" xfId="1" applyNumberFormat="1" applyFont="1" applyFill="1" applyBorder="1" applyAlignment="1">
      <alignment horizontal="center" vertical="center" textRotation="90" wrapText="1" shrinkToFit="1"/>
    </xf>
    <xf numFmtId="166" fontId="16" fillId="2" borderId="114" xfId="1" applyNumberFormat="1" applyFont="1" applyFill="1" applyBorder="1" applyAlignment="1">
      <alignment horizontal="center" vertical="center" textRotation="90" wrapText="1" shrinkToFit="1"/>
    </xf>
    <xf numFmtId="166" fontId="2" fillId="2" borderId="132" xfId="1" applyNumberFormat="1" applyFont="1" applyFill="1" applyBorder="1" applyAlignment="1">
      <alignment horizontal="center" vertical="center"/>
    </xf>
    <xf numFmtId="166" fontId="2" fillId="2" borderId="114" xfId="1" applyNumberFormat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6" fillId="2" borderId="144" xfId="1" applyFont="1" applyFill="1" applyBorder="1" applyAlignment="1">
      <alignment horizontal="center" vertical="center"/>
    </xf>
    <xf numFmtId="0" fontId="16" fillId="2" borderId="167" xfId="1" applyFont="1" applyFill="1" applyBorder="1" applyAlignment="1">
      <alignment horizontal="center" vertical="center"/>
    </xf>
    <xf numFmtId="0" fontId="16" fillId="2" borderId="87" xfId="1" applyFont="1" applyFill="1" applyBorder="1" applyAlignment="1">
      <alignment horizontal="center" vertical="center"/>
    </xf>
    <xf numFmtId="0" fontId="16" fillId="2" borderId="88" xfId="1" applyFont="1" applyFill="1" applyBorder="1" applyAlignment="1">
      <alignment horizontal="center" vertical="center"/>
    </xf>
    <xf numFmtId="0" fontId="16" fillId="2" borderId="88" xfId="1" applyFont="1" applyFill="1" applyBorder="1" applyAlignment="1">
      <alignment horizontal="center" vertical="center" shrinkToFit="1"/>
    </xf>
    <xf numFmtId="0" fontId="16" fillId="2" borderId="88" xfId="1" applyFont="1" applyFill="1" applyBorder="1" applyAlignment="1">
      <alignment horizontal="center" vertical="center" wrapText="1" shrinkToFit="1"/>
    </xf>
    <xf numFmtId="0" fontId="16" fillId="2" borderId="145" xfId="1" applyFont="1" applyFill="1" applyBorder="1" applyAlignment="1">
      <alignment horizontal="center" vertical="center"/>
    </xf>
    <xf numFmtId="0" fontId="16" fillId="2" borderId="155" xfId="1" applyFont="1" applyFill="1" applyBorder="1" applyAlignment="1">
      <alignment horizontal="center" vertical="center"/>
    </xf>
    <xf numFmtId="0" fontId="2" fillId="2" borderId="96" xfId="1" applyFont="1" applyFill="1" applyBorder="1" applyAlignment="1">
      <alignment horizontal="center" vertical="center"/>
    </xf>
    <xf numFmtId="0" fontId="2" fillId="2" borderId="109" xfId="1" applyFont="1" applyFill="1" applyBorder="1" applyAlignment="1">
      <alignment horizontal="center" vertical="center"/>
    </xf>
    <xf numFmtId="0" fontId="2" fillId="2" borderId="96" xfId="0" applyFont="1" applyFill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 wrapText="1"/>
    </xf>
    <xf numFmtId="168" fontId="2" fillId="2" borderId="93" xfId="0" applyNumberFormat="1" applyFont="1" applyFill="1" applyBorder="1" applyAlignment="1">
      <alignment horizontal="center" vertical="center" shrinkToFit="1"/>
    </xf>
    <xf numFmtId="169" fontId="2" fillId="2" borderId="93" xfId="0" applyNumberFormat="1" applyFont="1" applyFill="1" applyBorder="1" applyAlignment="1">
      <alignment horizontal="center" vertical="center" shrinkToFit="1"/>
    </xf>
    <xf numFmtId="0" fontId="2" fillId="2" borderId="93" xfId="0" applyFont="1" applyFill="1" applyBorder="1" applyAlignment="1">
      <alignment horizontal="center" vertical="center" shrinkToFit="1"/>
    </xf>
    <xf numFmtId="0" fontId="2" fillId="2" borderId="107" xfId="0" applyFont="1" applyFill="1" applyBorder="1" applyAlignment="1">
      <alignment horizontal="center" vertical="center" wrapText="1" shrinkToFit="1"/>
    </xf>
    <xf numFmtId="168" fontId="2" fillId="2" borderId="100" xfId="1" applyNumberFormat="1" applyFont="1" applyFill="1" applyBorder="1" applyAlignment="1">
      <alignment horizontal="center" vertical="center"/>
    </xf>
    <xf numFmtId="166" fontId="2" fillId="2" borderId="133" xfId="1" applyNumberFormat="1" applyFont="1" applyFill="1" applyBorder="1" applyAlignment="1">
      <alignment horizontal="center" vertical="center"/>
    </xf>
    <xf numFmtId="0" fontId="2" fillId="2" borderId="111" xfId="1" applyFont="1" applyFill="1" applyBorder="1" applyAlignment="1">
      <alignment horizontal="center" vertical="center"/>
    </xf>
    <xf numFmtId="166" fontId="2" fillId="2" borderId="112" xfId="1" applyNumberFormat="1" applyFont="1" applyFill="1" applyBorder="1" applyAlignment="1">
      <alignment horizontal="center" vertical="center"/>
    </xf>
    <xf numFmtId="0" fontId="2" fillId="2" borderId="159" xfId="1" applyFont="1" applyFill="1" applyBorder="1" applyAlignment="1">
      <alignment horizontal="center" vertical="center"/>
    </xf>
    <xf numFmtId="1" fontId="2" fillId="2" borderId="159" xfId="1" applyNumberFormat="1" applyFont="1" applyFill="1" applyBorder="1" applyAlignment="1">
      <alignment horizontal="center" vertical="center"/>
    </xf>
    <xf numFmtId="0" fontId="2" fillId="2" borderId="78" xfId="1" applyFont="1" applyFill="1" applyBorder="1" applyAlignment="1">
      <alignment horizontal="center" vertical="center"/>
    </xf>
    <xf numFmtId="166" fontId="2" fillId="2" borderId="75" xfId="1" applyNumberFormat="1" applyFont="1" applyFill="1" applyBorder="1" applyAlignment="1">
      <alignment horizontal="center" vertical="center"/>
    </xf>
    <xf numFmtId="166" fontId="2" fillId="2" borderId="77" xfId="1" applyNumberFormat="1" applyFont="1" applyFill="1" applyBorder="1" applyAlignment="1">
      <alignment horizontal="center" vertical="center"/>
    </xf>
    <xf numFmtId="1" fontId="2" fillId="2" borderId="131" xfId="1" applyNumberFormat="1" applyFont="1" applyFill="1" applyBorder="1" applyAlignment="1">
      <alignment horizontal="center" vertical="center"/>
    </xf>
    <xf numFmtId="1" fontId="2" fillId="2" borderId="75" xfId="1" applyNumberFormat="1" applyFont="1" applyFill="1" applyBorder="1" applyAlignment="1">
      <alignment horizontal="center" vertical="center"/>
    </xf>
    <xf numFmtId="167" fontId="2" fillId="2" borderId="75" xfId="1" applyNumberFormat="1" applyFont="1" applyFill="1" applyBorder="1" applyAlignment="1">
      <alignment horizontal="center" vertical="center"/>
    </xf>
    <xf numFmtId="166" fontId="2" fillId="2" borderId="78" xfId="1" applyNumberFormat="1" applyFont="1" applyFill="1" applyBorder="1" applyAlignment="1">
      <alignment horizontal="center" vertical="center"/>
    </xf>
    <xf numFmtId="166" fontId="2" fillId="2" borderId="111" xfId="1" applyNumberFormat="1" applyFont="1" applyFill="1" applyBorder="1" applyAlignment="1">
      <alignment horizontal="center" vertical="center"/>
    </xf>
    <xf numFmtId="166" fontId="2" fillId="2" borderId="113" xfId="1" applyNumberFormat="1" applyFont="1" applyFill="1" applyBorder="1" applyAlignment="1">
      <alignment horizontal="center" vertical="center"/>
    </xf>
    <xf numFmtId="0" fontId="2" fillId="2" borderId="97" xfId="1" applyFont="1" applyFill="1" applyBorder="1" applyAlignment="1">
      <alignment horizontal="center" vertical="center"/>
    </xf>
    <xf numFmtId="0" fontId="2" fillId="2" borderId="97" xfId="0" applyFont="1" applyFill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 wrapText="1"/>
    </xf>
    <xf numFmtId="168" fontId="2" fillId="2" borderId="85" xfId="0" applyNumberFormat="1" applyFont="1" applyFill="1" applyBorder="1" applyAlignment="1">
      <alignment horizontal="center" vertical="center" shrinkToFit="1"/>
    </xf>
    <xf numFmtId="169" fontId="2" fillId="2" borderId="85" xfId="0" applyNumberFormat="1" applyFont="1" applyFill="1" applyBorder="1" applyAlignment="1">
      <alignment horizontal="center" vertical="center" shrinkToFit="1"/>
    </xf>
    <xf numFmtId="0" fontId="2" fillId="2" borderId="85" xfId="0" applyFont="1" applyFill="1" applyBorder="1" applyAlignment="1">
      <alignment horizontal="center" vertical="center" shrinkToFit="1"/>
    </xf>
    <xf numFmtId="0" fontId="2" fillId="2" borderId="104" xfId="0" applyFont="1" applyFill="1" applyBorder="1" applyAlignment="1">
      <alignment horizontal="center" vertical="center" wrapText="1" shrinkToFit="1"/>
    </xf>
    <xf numFmtId="168" fontId="2" fillId="2" borderId="89" xfId="1" applyNumberFormat="1" applyFont="1" applyFill="1" applyBorder="1" applyAlignment="1">
      <alignment horizontal="center" vertical="center"/>
    </xf>
    <xf numFmtId="0" fontId="2" fillId="2" borderId="71" xfId="1" applyFont="1" applyFill="1" applyBorder="1" applyAlignment="1">
      <alignment horizontal="center" vertical="center"/>
    </xf>
    <xf numFmtId="166" fontId="2" fillId="2" borderId="72" xfId="1" applyNumberFormat="1" applyFont="1" applyFill="1" applyBorder="1" applyAlignment="1">
      <alignment horizontal="center" vertical="center"/>
    </xf>
    <xf numFmtId="0" fontId="2" fillId="2" borderId="160" xfId="1" applyFont="1" applyFill="1" applyBorder="1" applyAlignment="1">
      <alignment horizontal="center" vertical="center"/>
    </xf>
    <xf numFmtId="1" fontId="2" fillId="2" borderId="160" xfId="1" applyNumberFormat="1" applyFont="1" applyFill="1" applyBorder="1" applyAlignment="1">
      <alignment horizontal="center" vertical="center"/>
    </xf>
    <xf numFmtId="0" fontId="2" fillId="2" borderId="73" xfId="1" applyFont="1" applyFill="1" applyBorder="1" applyAlignment="1">
      <alignment horizontal="center" vertical="center"/>
    </xf>
    <xf numFmtId="1" fontId="2" fillId="2" borderId="132" xfId="1" applyNumberFormat="1" applyFont="1" applyFill="1" applyBorder="1" applyAlignment="1">
      <alignment horizontal="center" vertical="center"/>
    </xf>
    <xf numFmtId="1" fontId="2" fillId="2" borderId="71" xfId="1" applyNumberFormat="1" applyFont="1" applyFill="1" applyBorder="1" applyAlignment="1">
      <alignment horizontal="center" vertical="center"/>
    </xf>
    <xf numFmtId="167" fontId="2" fillId="2" borderId="71" xfId="1" applyNumberFormat="1" applyFont="1" applyFill="1" applyBorder="1" applyAlignment="1">
      <alignment horizontal="center" vertical="center"/>
    </xf>
    <xf numFmtId="166" fontId="2" fillId="2" borderId="73" xfId="1" applyNumberFormat="1" applyFont="1" applyFill="1" applyBorder="1" applyAlignment="1">
      <alignment horizontal="center" vertical="center"/>
    </xf>
    <xf numFmtId="167" fontId="3" fillId="2" borderId="0" xfId="1" applyNumberFormat="1" applyFont="1" applyFill="1" applyAlignment="1">
      <alignment horizontal="center" vertical="center"/>
    </xf>
    <xf numFmtId="1" fontId="15" fillId="2" borderId="85" xfId="2" applyNumberFormat="1" applyFont="1" applyFill="1" applyBorder="1" applyAlignment="1">
      <alignment horizontal="center" vertical="center" textRotation="90" wrapText="1" shrinkToFit="1"/>
    </xf>
    <xf numFmtId="3" fontId="2" fillId="2" borderId="85" xfId="2" applyNumberFormat="1" applyFont="1" applyFill="1" applyBorder="1" applyAlignment="1">
      <alignment horizontal="center" vertical="center" textRotation="90" shrinkToFit="1"/>
    </xf>
    <xf numFmtId="1" fontId="2" fillId="2" borderId="85" xfId="2" applyNumberFormat="1" applyFont="1" applyFill="1" applyBorder="1" applyAlignment="1">
      <alignment horizontal="center" vertical="center" textRotation="90" shrinkToFit="1"/>
    </xf>
    <xf numFmtId="168" fontId="2" fillId="2" borderId="85" xfId="2" applyNumberFormat="1" applyFont="1" applyFill="1" applyBorder="1" applyAlignment="1">
      <alignment horizontal="center" vertical="center" textRotation="90" shrinkToFit="1"/>
    </xf>
    <xf numFmtId="168" fontId="2" fillId="2" borderId="85" xfId="2" applyNumberFormat="1" applyFont="1" applyFill="1" applyBorder="1" applyAlignment="1">
      <alignment horizontal="center" vertical="center" textRotation="90" wrapText="1" shrinkToFit="1"/>
    </xf>
    <xf numFmtId="168" fontId="2" fillId="2" borderId="104" xfId="2" applyNumberFormat="1" applyFont="1" applyFill="1" applyBorder="1" applyAlignment="1">
      <alignment horizontal="center" vertical="center" textRotation="90" wrapText="1" shrinkToFit="1"/>
    </xf>
    <xf numFmtId="166" fontId="2" fillId="2" borderId="97" xfId="2" applyNumberFormat="1" applyFont="1" applyFill="1" applyBorder="1" applyAlignment="1">
      <alignment horizontal="center" vertical="center" textRotation="90" wrapText="1" shrinkToFit="1"/>
    </xf>
    <xf numFmtId="3" fontId="2" fillId="2" borderId="85" xfId="2" applyNumberFormat="1" applyFont="1" applyFill="1" applyBorder="1" applyAlignment="1">
      <alignment horizontal="center" vertical="center" textRotation="90" wrapText="1" shrinkToFit="1"/>
    </xf>
    <xf numFmtId="168" fontId="2" fillId="2" borderId="89" xfId="2" applyNumberFormat="1" applyFont="1" applyFill="1" applyBorder="1" applyAlignment="1">
      <alignment horizontal="center" vertical="center" textRotation="90" wrapText="1" shrinkToFit="1"/>
    </xf>
    <xf numFmtId="3" fontId="2" fillId="2" borderId="146" xfId="2" applyNumberFormat="1" applyFont="1" applyFill="1" applyBorder="1" applyAlignment="1">
      <alignment horizontal="center" vertical="center" textRotation="90" wrapText="1" shrinkToFit="1"/>
    </xf>
    <xf numFmtId="3" fontId="2" fillId="2" borderId="152" xfId="2" applyNumberFormat="1" applyFont="1" applyFill="1" applyBorder="1" applyAlignment="1">
      <alignment horizontal="center" vertical="center" textRotation="90" wrapText="1" shrinkToFit="1"/>
    </xf>
    <xf numFmtId="167" fontId="3" fillId="2" borderId="90" xfId="2" applyNumberFormat="1" applyFont="1" applyFill="1" applyBorder="1" applyAlignment="1">
      <alignment horizontal="center" vertical="center" textRotation="90" wrapText="1" shrinkToFit="1"/>
    </xf>
    <xf numFmtId="167" fontId="3" fillId="2" borderId="104" xfId="2" applyNumberFormat="1" applyFont="1" applyFill="1" applyBorder="1" applyAlignment="1">
      <alignment horizontal="center" vertical="center" textRotation="90" wrapText="1" shrinkToFit="1"/>
    </xf>
    <xf numFmtId="168" fontId="4" fillId="2" borderId="89" xfId="2" applyNumberFormat="1" applyFont="1" applyFill="1" applyBorder="1" applyAlignment="1">
      <alignment horizontal="center" vertical="center" textRotation="90" wrapText="1" shrinkToFit="1"/>
    </xf>
    <xf numFmtId="166" fontId="3" fillId="2" borderId="122" xfId="0" applyNumberFormat="1" applyFont="1" applyFill="1" applyBorder="1" applyAlignment="1">
      <alignment horizontal="center" vertical="center" textRotation="90" wrapText="1"/>
    </xf>
    <xf numFmtId="0" fontId="3" fillId="2" borderId="122" xfId="0" applyFont="1" applyFill="1" applyBorder="1" applyAlignment="1">
      <alignment horizontal="center" vertical="center" textRotation="90" wrapText="1"/>
    </xf>
    <xf numFmtId="0" fontId="3" fillId="2" borderId="137" xfId="0" applyFont="1" applyFill="1" applyBorder="1" applyAlignment="1">
      <alignment horizontal="center" vertical="center" textRotation="90" wrapText="1"/>
    </xf>
    <xf numFmtId="166" fontId="2" fillId="2" borderId="132" xfId="2" applyNumberFormat="1" applyFont="1" applyFill="1" applyBorder="1" applyAlignment="1">
      <alignment horizontal="center" vertical="center" textRotation="90" wrapText="1" shrinkToFit="1"/>
    </xf>
    <xf numFmtId="3" fontId="2" fillId="2" borderId="71" xfId="2" applyNumberFormat="1" applyFont="1" applyFill="1" applyBorder="1" applyAlignment="1">
      <alignment horizontal="center" vertical="center" textRotation="90" wrapText="1" shrinkToFit="1"/>
    </xf>
    <xf numFmtId="3" fontId="2" fillId="2" borderId="72" xfId="2" applyNumberFormat="1" applyFont="1" applyFill="1" applyBorder="1" applyAlignment="1">
      <alignment horizontal="center" vertical="center" textRotation="90" wrapText="1" shrinkToFit="1"/>
    </xf>
    <xf numFmtId="3" fontId="2" fillId="2" borderId="157" xfId="2" applyNumberFormat="1" applyFont="1" applyFill="1" applyBorder="1" applyAlignment="1">
      <alignment horizontal="center" vertical="center" textRotation="90" wrapText="1" shrinkToFit="1"/>
    </xf>
    <xf numFmtId="3" fontId="2" fillId="2" borderId="160" xfId="2" applyNumberFormat="1" applyFont="1" applyFill="1" applyBorder="1" applyAlignment="1">
      <alignment horizontal="center" vertical="center" textRotation="90" wrapText="1" shrinkToFit="1"/>
    </xf>
    <xf numFmtId="1" fontId="2" fillId="2" borderId="160" xfId="2" applyNumberFormat="1" applyFont="1" applyFill="1" applyBorder="1" applyAlignment="1">
      <alignment horizontal="center" vertical="center" textRotation="90" wrapText="1" shrinkToFit="1"/>
    </xf>
    <xf numFmtId="167" fontId="2" fillId="2" borderId="161" xfId="2" applyNumberFormat="1" applyFont="1" applyFill="1" applyBorder="1" applyAlignment="1">
      <alignment horizontal="center" vertical="center" textRotation="90" wrapText="1" shrinkToFit="1"/>
    </xf>
    <xf numFmtId="166" fontId="2" fillId="2" borderId="71" xfId="2" applyNumberFormat="1" applyFont="1" applyFill="1" applyBorder="1" applyAlignment="1">
      <alignment horizontal="center" vertical="center" textRotation="90" wrapText="1" shrinkToFit="1"/>
    </xf>
    <xf numFmtId="1" fontId="2" fillId="2" borderId="132" xfId="2" applyNumberFormat="1" applyFont="1" applyFill="1" applyBorder="1" applyAlignment="1">
      <alignment horizontal="center" vertical="center" textRotation="90" wrapText="1" shrinkToFit="1"/>
    </xf>
    <xf numFmtId="1" fontId="2" fillId="2" borderId="71" xfId="2" applyNumberFormat="1" applyFont="1" applyFill="1" applyBorder="1" applyAlignment="1">
      <alignment horizontal="center" vertical="center" textRotation="90" wrapText="1" shrinkToFit="1"/>
    </xf>
    <xf numFmtId="167" fontId="2" fillId="2" borderId="71" xfId="2" applyNumberFormat="1" applyFont="1" applyFill="1" applyBorder="1" applyAlignment="1">
      <alignment horizontal="center" vertical="center" textRotation="90" wrapText="1" shrinkToFit="1"/>
    </xf>
    <xf numFmtId="3" fontId="2" fillId="2" borderId="114" xfId="2" applyNumberFormat="1" applyFont="1" applyFill="1" applyBorder="1" applyAlignment="1">
      <alignment horizontal="center" vertical="center" textRotation="90" wrapText="1" shrinkToFit="1"/>
    </xf>
    <xf numFmtId="3" fontId="2" fillId="2" borderId="73" xfId="2" applyNumberFormat="1" applyFont="1" applyFill="1" applyBorder="1" applyAlignment="1">
      <alignment horizontal="center" vertical="center" textRotation="90" wrapText="1" shrinkToFit="1"/>
    </xf>
    <xf numFmtId="166" fontId="2" fillId="2" borderId="72" xfId="2" applyNumberFormat="1" applyFont="1" applyFill="1" applyBorder="1" applyAlignment="1">
      <alignment horizontal="center" vertical="center" textRotation="90" wrapText="1" shrinkToFit="1"/>
    </xf>
    <xf numFmtId="0" fontId="18" fillId="2" borderId="110" xfId="1" applyFont="1" applyFill="1" applyBorder="1" applyAlignment="1">
      <alignment horizontal="center" vertical="center"/>
    </xf>
    <xf numFmtId="0" fontId="18" fillId="2" borderId="91" xfId="1" applyFont="1" applyFill="1" applyBorder="1" applyAlignment="1">
      <alignment horizontal="center" vertical="center"/>
    </xf>
    <xf numFmtId="0" fontId="18" fillId="2" borderId="92" xfId="1" applyFont="1" applyFill="1" applyBorder="1" applyAlignment="1">
      <alignment horizontal="center" vertical="center"/>
    </xf>
    <xf numFmtId="0" fontId="18" fillId="2" borderId="91" xfId="1" applyFont="1" applyFill="1" applyBorder="1" applyAlignment="1">
      <alignment horizontal="center" vertical="center" shrinkToFit="1"/>
    </xf>
    <xf numFmtId="0" fontId="18" fillId="2" borderId="91" xfId="1" applyFont="1" applyFill="1" applyBorder="1" applyAlignment="1">
      <alignment horizontal="center" vertical="center" wrapText="1" shrinkToFit="1"/>
    </xf>
    <xf numFmtId="0" fontId="18" fillId="2" borderId="106" xfId="1" applyFont="1" applyFill="1" applyBorder="1" applyAlignment="1">
      <alignment horizontal="center" vertical="center" wrapText="1" shrinkToFit="1"/>
    </xf>
    <xf numFmtId="0" fontId="18" fillId="2" borderId="105" xfId="1" applyFont="1" applyFill="1" applyBorder="1" applyAlignment="1">
      <alignment horizontal="center" vertical="center"/>
    </xf>
    <xf numFmtId="0" fontId="18" fillId="2" borderId="99" xfId="1" applyFont="1" applyFill="1" applyBorder="1" applyAlignment="1">
      <alignment horizontal="center" vertical="center"/>
    </xf>
    <xf numFmtId="0" fontId="18" fillId="2" borderId="147" xfId="1" applyFont="1" applyFill="1" applyBorder="1" applyAlignment="1">
      <alignment horizontal="center" vertical="center"/>
    </xf>
    <xf numFmtId="0" fontId="18" fillId="2" borderId="153" xfId="1" applyFont="1" applyFill="1" applyBorder="1" applyAlignment="1">
      <alignment horizontal="center" vertical="center"/>
    </xf>
    <xf numFmtId="0" fontId="23" fillId="2" borderId="102" xfId="1" applyFont="1" applyFill="1" applyBorder="1" applyAlignment="1">
      <alignment horizontal="center" vertical="center"/>
    </xf>
    <xf numFmtId="0" fontId="23" fillId="2" borderId="106" xfId="1" applyFont="1" applyFill="1" applyBorder="1" applyAlignment="1">
      <alignment horizontal="center" vertical="center"/>
    </xf>
    <xf numFmtId="0" fontId="18" fillId="2" borderId="98" xfId="1" applyFont="1" applyFill="1" applyBorder="1" applyAlignment="1">
      <alignment horizontal="center" vertical="center"/>
    </xf>
    <xf numFmtId="0" fontId="18" fillId="2" borderId="95" xfId="1" applyFont="1" applyFill="1" applyBorder="1" applyAlignment="1">
      <alignment horizontal="center" vertical="center"/>
    </xf>
    <xf numFmtId="0" fontId="18" fillId="2" borderId="101" xfId="1" applyFont="1" applyFill="1" applyBorder="1" applyAlignment="1">
      <alignment horizontal="center" vertical="center"/>
    </xf>
    <xf numFmtId="166" fontId="3" fillId="2" borderId="123" xfId="0" applyNumberFormat="1" applyFont="1" applyFill="1" applyBorder="1" applyAlignment="1">
      <alignment horizontal="center" vertical="center" wrapText="1"/>
    </xf>
    <xf numFmtId="0" fontId="3" fillId="2" borderId="123" xfId="0" applyFont="1" applyFill="1" applyBorder="1" applyAlignment="1">
      <alignment horizontal="center" vertical="center" wrapText="1"/>
    </xf>
    <xf numFmtId="0" fontId="3" fillId="2" borderId="138" xfId="0" applyFont="1" applyFill="1" applyBorder="1" applyAlignment="1">
      <alignment horizontal="center" vertical="center" wrapText="1"/>
    </xf>
    <xf numFmtId="0" fontId="18" fillId="2" borderId="129" xfId="1" applyFont="1" applyFill="1" applyBorder="1" applyAlignment="1">
      <alignment horizontal="center" vertical="center"/>
    </xf>
    <xf numFmtId="0" fontId="18" fillId="2" borderId="74" xfId="1" applyFont="1" applyFill="1" applyBorder="1" applyAlignment="1">
      <alignment horizontal="center" vertical="center"/>
    </xf>
    <xf numFmtId="0" fontId="18" fillId="2" borderId="76" xfId="1" applyFont="1" applyFill="1" applyBorder="1" applyAlignment="1">
      <alignment horizontal="center" vertical="center"/>
    </xf>
    <xf numFmtId="0" fontId="18" fillId="2" borderId="158" xfId="1" applyFont="1" applyFill="1" applyBorder="1" applyAlignment="1">
      <alignment horizontal="center" vertical="center"/>
    </xf>
    <xf numFmtId="0" fontId="18" fillId="2" borderId="162" xfId="1" applyFont="1" applyFill="1" applyBorder="1" applyAlignment="1">
      <alignment horizontal="center" vertical="center"/>
    </xf>
    <xf numFmtId="1" fontId="18" fillId="2" borderId="162" xfId="1" applyNumberFormat="1" applyFont="1" applyFill="1" applyBorder="1" applyAlignment="1">
      <alignment horizontal="center" vertical="center"/>
    </xf>
    <xf numFmtId="0" fontId="18" fillId="2" borderId="163" xfId="1" applyFont="1" applyFill="1" applyBorder="1" applyAlignment="1">
      <alignment horizontal="center" vertical="center"/>
    </xf>
    <xf numFmtId="0" fontId="18" fillId="2" borderId="140" xfId="1" applyFont="1" applyFill="1" applyBorder="1" applyAlignment="1">
      <alignment horizontal="center" vertical="center"/>
    </xf>
    <xf numFmtId="0" fontId="18" fillId="2" borderId="134" xfId="1" applyFont="1" applyFill="1" applyBorder="1" applyAlignment="1">
      <alignment horizontal="center" vertical="center"/>
    </xf>
    <xf numFmtId="0" fontId="18" fillId="2" borderId="115" xfId="1" applyFont="1" applyFill="1" applyBorder="1" applyAlignment="1">
      <alignment horizontal="center" vertical="center"/>
    </xf>
    <xf numFmtId="0" fontId="18" fillId="2" borderId="116" xfId="1" applyFont="1" applyFill="1" applyBorder="1" applyAlignment="1">
      <alignment horizontal="center" vertical="center"/>
    </xf>
    <xf numFmtId="0" fontId="18" fillId="2" borderId="117" xfId="1" applyFont="1" applyFill="1" applyBorder="1" applyAlignment="1">
      <alignment horizontal="center" vertical="center"/>
    </xf>
    <xf numFmtId="0" fontId="18" fillId="2" borderId="121" xfId="1" applyFont="1" applyFill="1" applyBorder="1" applyAlignment="1">
      <alignment horizontal="center" vertical="center"/>
    </xf>
    <xf numFmtId="0" fontId="18" fillId="2" borderId="130" xfId="1" applyFont="1" applyFill="1" applyBorder="1" applyAlignment="1">
      <alignment horizontal="center" vertical="center"/>
    </xf>
    <xf numFmtId="0" fontId="2" fillId="2" borderId="93" xfId="1" applyFont="1" applyFill="1" applyBorder="1" applyAlignment="1">
      <alignment horizontal="center" vertical="center"/>
    </xf>
    <xf numFmtId="0" fontId="2" fillId="2" borderId="94" xfId="1" applyFont="1" applyFill="1" applyBorder="1" applyAlignment="1">
      <alignment horizontal="center" vertical="center"/>
    </xf>
    <xf numFmtId="0" fontId="2" fillId="2" borderId="100" xfId="1" applyFont="1" applyFill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 wrapText="1" shrinkToFit="1"/>
    </xf>
    <xf numFmtId="166" fontId="2" fillId="2" borderId="96" xfId="1" applyNumberFormat="1" applyFont="1" applyFill="1" applyBorder="1" applyAlignment="1">
      <alignment horizontal="center" vertical="center"/>
    </xf>
    <xf numFmtId="168" fontId="2" fillId="2" borderId="93" xfId="1" applyNumberFormat="1" applyFont="1" applyFill="1" applyBorder="1" applyAlignment="1">
      <alignment horizontal="center" vertical="center"/>
    </xf>
    <xf numFmtId="3" fontId="3" fillId="2" borderId="108" xfId="0" applyNumberFormat="1" applyFont="1" applyFill="1" applyBorder="1" applyAlignment="1">
      <alignment horizontal="center" vertical="center" wrapText="1"/>
    </xf>
    <xf numFmtId="0" fontId="2" fillId="2" borderId="154" xfId="1" applyFont="1" applyFill="1" applyBorder="1" applyAlignment="1">
      <alignment horizontal="center" vertical="center"/>
    </xf>
    <xf numFmtId="167" fontId="3" fillId="2" borderId="148" xfId="0" applyNumberFormat="1" applyFont="1" applyFill="1" applyBorder="1" applyAlignment="1">
      <alignment horizontal="center" vertical="center" wrapText="1"/>
    </xf>
    <xf numFmtId="167" fontId="3" fillId="2" borderId="118" xfId="0" applyNumberFormat="1" applyFont="1" applyFill="1" applyBorder="1" applyAlignment="1">
      <alignment horizontal="center" vertical="center" wrapText="1"/>
    </xf>
    <xf numFmtId="3" fontId="3" fillId="2" borderId="93" xfId="0" applyNumberFormat="1" applyFont="1" applyFill="1" applyBorder="1" applyAlignment="1">
      <alignment horizontal="center" vertical="center" wrapText="1"/>
    </xf>
    <xf numFmtId="0" fontId="2" fillId="2" borderId="93" xfId="1" applyNumberFormat="1" applyFont="1" applyFill="1" applyBorder="1" applyAlignment="1">
      <alignment horizontal="center" vertical="center" wrapText="1"/>
    </xf>
    <xf numFmtId="3" fontId="2" fillId="2" borderId="93" xfId="1" applyNumberFormat="1" applyFont="1" applyFill="1" applyBorder="1" applyAlignment="1">
      <alignment horizontal="center" vertical="center" wrapText="1"/>
    </xf>
    <xf numFmtId="168" fontId="13" fillId="2" borderId="100" xfId="0" applyNumberFormat="1" applyFont="1" applyFill="1" applyBorder="1" applyAlignment="1">
      <alignment horizontal="center" vertical="center"/>
    </xf>
    <xf numFmtId="166" fontId="3" fillId="2" borderId="135" xfId="0" applyNumberFormat="1" applyFont="1" applyFill="1" applyBorder="1" applyAlignment="1">
      <alignment horizontal="center" vertical="center" wrapText="1"/>
    </xf>
    <xf numFmtId="0" fontId="3" fillId="2" borderId="135" xfId="0" applyFont="1" applyFill="1" applyBorder="1" applyAlignment="1">
      <alignment horizontal="center" vertical="center" wrapText="1"/>
    </xf>
    <xf numFmtId="0" fontId="3" fillId="2" borderId="136" xfId="0" applyFont="1" applyFill="1" applyBorder="1" applyAlignment="1">
      <alignment horizontal="center" vertical="center" wrapText="1"/>
    </xf>
    <xf numFmtId="167" fontId="3" fillId="2" borderId="164" xfId="0" applyNumberFormat="1" applyFont="1" applyFill="1" applyBorder="1" applyAlignment="1">
      <alignment horizontal="center" vertical="center" wrapText="1"/>
    </xf>
    <xf numFmtId="0" fontId="2" fillId="2" borderId="103" xfId="1" applyFont="1" applyFill="1" applyBorder="1" applyAlignment="1">
      <alignment horizontal="center" vertical="center"/>
    </xf>
    <xf numFmtId="167" fontId="3" fillId="2" borderId="120" xfId="0" applyNumberFormat="1" applyFont="1" applyFill="1" applyBorder="1" applyAlignment="1">
      <alignment horizontal="center" vertical="center" wrapText="1"/>
    </xf>
    <xf numFmtId="0" fontId="3" fillId="2" borderId="166" xfId="0" applyFont="1" applyFill="1" applyBorder="1" applyAlignment="1">
      <alignment horizontal="center" vertical="center" wrapText="1"/>
    </xf>
    <xf numFmtId="0" fontId="2" fillId="2" borderId="89" xfId="1" applyFont="1" applyFill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 wrapText="1" shrinkToFit="1"/>
    </xf>
    <xf numFmtId="166" fontId="2" fillId="2" borderId="97" xfId="1" applyNumberFormat="1" applyFont="1" applyFill="1" applyBorder="1" applyAlignment="1">
      <alignment horizontal="center" vertical="center"/>
    </xf>
    <xf numFmtId="168" fontId="2" fillId="2" borderId="85" xfId="1" applyNumberFormat="1" applyFont="1" applyFill="1" applyBorder="1" applyAlignment="1">
      <alignment horizontal="center" vertical="center"/>
    </xf>
    <xf numFmtId="3" fontId="3" fillId="2" borderId="146" xfId="0" applyNumberFormat="1" applyFont="1" applyFill="1" applyBorder="1" applyAlignment="1">
      <alignment horizontal="center" vertical="center" wrapText="1"/>
    </xf>
    <xf numFmtId="0" fontId="2" fillId="2" borderId="152" xfId="1" applyFont="1" applyFill="1" applyBorder="1" applyAlignment="1">
      <alignment horizontal="center" vertical="center"/>
    </xf>
    <xf numFmtId="167" fontId="3" fillId="2" borderId="149" xfId="0" applyNumberFormat="1" applyFont="1" applyFill="1" applyBorder="1" applyAlignment="1">
      <alignment horizontal="center" vertical="center" wrapText="1"/>
    </xf>
    <xf numFmtId="167" fontId="3" fillId="2" borderId="119" xfId="0" applyNumberFormat="1" applyFont="1" applyFill="1" applyBorder="1" applyAlignment="1">
      <alignment horizontal="center" vertical="center" wrapText="1"/>
    </xf>
    <xf numFmtId="3" fontId="3" fillId="2" borderId="85" xfId="0" applyNumberFormat="1" applyFont="1" applyFill="1" applyBorder="1" applyAlignment="1">
      <alignment horizontal="center" vertical="center" wrapText="1"/>
    </xf>
    <xf numFmtId="0" fontId="2" fillId="2" borderId="85" xfId="1" applyNumberFormat="1" applyFont="1" applyFill="1" applyBorder="1" applyAlignment="1">
      <alignment horizontal="center" vertical="center" wrapText="1"/>
    </xf>
    <xf numFmtId="3" fontId="2" fillId="2" borderId="85" xfId="1" applyNumberFormat="1" applyFont="1" applyFill="1" applyBorder="1" applyAlignment="1">
      <alignment horizontal="center" vertical="center" wrapText="1"/>
    </xf>
    <xf numFmtId="168" fontId="13" fillId="2" borderId="89" xfId="0" applyNumberFormat="1" applyFont="1" applyFill="1" applyBorder="1" applyAlignment="1">
      <alignment horizontal="center" vertical="center"/>
    </xf>
    <xf numFmtId="166" fontId="3" fillId="2" borderId="122" xfId="0" applyNumberFormat="1" applyFont="1" applyFill="1" applyBorder="1" applyAlignment="1">
      <alignment horizontal="center" vertical="center" wrapText="1"/>
    </xf>
    <xf numFmtId="0" fontId="3" fillId="2" borderId="122" xfId="0" applyFont="1" applyFill="1" applyBorder="1" applyAlignment="1">
      <alignment horizontal="center" vertical="center" wrapText="1"/>
    </xf>
    <xf numFmtId="0" fontId="3" fillId="2" borderId="137" xfId="0" applyFont="1" applyFill="1" applyBorder="1" applyAlignment="1">
      <alignment horizontal="center" vertical="center" wrapText="1"/>
    </xf>
    <xf numFmtId="167" fontId="3" fillId="2" borderId="165" xfId="0" applyNumberFormat="1" applyFont="1" applyFill="1" applyBorder="1" applyAlignment="1">
      <alignment horizontal="center" vertical="center" wrapText="1"/>
    </xf>
    <xf numFmtId="0" fontId="2" fillId="2" borderId="143" xfId="1" applyFont="1" applyFill="1" applyBorder="1" applyAlignment="1">
      <alignment horizontal="center" vertical="center"/>
    </xf>
    <xf numFmtId="0" fontId="3" fillId="2" borderId="125" xfId="0" applyFont="1" applyFill="1" applyBorder="1" applyAlignment="1">
      <alignment horizontal="center" vertical="center" wrapText="1"/>
    </xf>
    <xf numFmtId="1" fontId="2" fillId="2" borderId="0" xfId="1" applyNumberFormat="1" applyFont="1" applyFill="1" applyAlignment="1">
      <alignment horizontal="center" vertical="center" shrinkToFit="1"/>
    </xf>
    <xf numFmtId="168" fontId="2" fillId="2" borderId="0" xfId="1" applyNumberFormat="1" applyFont="1" applyFill="1" applyAlignment="1">
      <alignment horizontal="center" vertical="center" shrinkToFit="1"/>
    </xf>
    <xf numFmtId="168" fontId="2" fillId="2" borderId="0" xfId="1" applyNumberFormat="1" applyFont="1" applyFill="1" applyAlignment="1">
      <alignment horizontal="center" vertical="center" wrapText="1" shrinkToFit="1"/>
    </xf>
    <xf numFmtId="166" fontId="3" fillId="2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13" fillId="2" borderId="0" xfId="3" applyFont="1" applyFill="1" applyAlignment="1">
      <alignment horizontal="center" vertical="center" shrinkToFit="1"/>
    </xf>
    <xf numFmtId="0" fontId="3" fillId="2" borderId="0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 vertical="center"/>
    </xf>
    <xf numFmtId="0" fontId="13" fillId="2" borderId="0" xfId="3" applyFont="1" applyFill="1" applyBorder="1" applyAlignment="1">
      <alignment horizontal="center" vertical="center" shrinkToFit="1"/>
    </xf>
    <xf numFmtId="0" fontId="3" fillId="2" borderId="0" xfId="3" applyFont="1" applyFill="1" applyAlignment="1">
      <alignment horizontal="center" vertical="center" shrinkToFit="1"/>
    </xf>
    <xf numFmtId="0" fontId="12" fillId="2" borderId="0" xfId="3" applyFont="1" applyFill="1" applyAlignment="1">
      <alignment horizontal="center" vertical="center"/>
    </xf>
    <xf numFmtId="0" fontId="25" fillId="2" borderId="5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5" fillId="2" borderId="4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 shrinkToFit="1"/>
    </xf>
    <xf numFmtId="0" fontId="25" fillId="2" borderId="31" xfId="0" applyFont="1" applyFill="1" applyBorder="1" applyAlignment="1">
      <alignment horizontal="center" vertical="center"/>
    </xf>
    <xf numFmtId="0" fontId="3" fillId="2" borderId="193" xfId="3" applyFont="1" applyFill="1" applyBorder="1" applyAlignment="1">
      <alignment horizontal="center" vertical="center"/>
    </xf>
    <xf numFmtId="0" fontId="24" fillId="2" borderId="193" xfId="3" applyFont="1" applyFill="1" applyBorder="1" applyAlignment="1">
      <alignment horizontal="center" vertical="center"/>
    </xf>
    <xf numFmtId="0" fontId="12" fillId="2" borderId="193" xfId="3" applyFont="1" applyFill="1" applyBorder="1" applyAlignment="1">
      <alignment horizontal="center" vertical="center"/>
    </xf>
    <xf numFmtId="0" fontId="3" fillId="2" borderId="193" xfId="3" quotePrefix="1" applyFont="1" applyFill="1" applyBorder="1" applyAlignment="1">
      <alignment horizontal="center" vertical="center"/>
    </xf>
    <xf numFmtId="0" fontId="3" fillId="2" borderId="193" xfId="3" applyFont="1" applyFill="1" applyBorder="1" applyAlignment="1">
      <alignment horizontal="center" vertical="center" wrapText="1"/>
    </xf>
    <xf numFmtId="1" fontId="3" fillId="2" borderId="194" xfId="3" applyNumberFormat="1" applyFont="1" applyFill="1" applyBorder="1" applyAlignment="1">
      <alignment horizontal="center" vertical="center"/>
    </xf>
    <xf numFmtId="0" fontId="3" fillId="2" borderId="192" xfId="3" applyFont="1" applyFill="1" applyBorder="1" applyAlignment="1">
      <alignment horizontal="center" vertical="center"/>
    </xf>
    <xf numFmtId="0" fontId="3" fillId="2" borderId="195" xfId="3" applyFont="1" applyFill="1" applyBorder="1" applyAlignment="1">
      <alignment horizontal="center" vertical="center"/>
    </xf>
    <xf numFmtId="0" fontId="3" fillId="2" borderId="196" xfId="3" applyFont="1" applyFill="1" applyBorder="1" applyAlignment="1">
      <alignment horizontal="center" vertical="center"/>
    </xf>
    <xf numFmtId="0" fontId="3" fillId="2" borderId="193" xfId="3" applyFont="1" applyFill="1" applyBorder="1" applyAlignment="1">
      <alignment horizontal="center" vertical="center"/>
    </xf>
    <xf numFmtId="0" fontId="20" fillId="2" borderId="192" xfId="3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 wrapText="1" shrinkToFit="1"/>
    </xf>
    <xf numFmtId="0" fontId="13" fillId="2" borderId="51" xfId="0" applyFont="1" applyFill="1" applyBorder="1" applyAlignment="1">
      <alignment horizontal="center" vertical="center" wrapText="1" shrinkToFit="1"/>
    </xf>
    <xf numFmtId="0" fontId="19" fillId="2" borderId="192" xfId="3" applyFont="1" applyFill="1" applyBorder="1" applyAlignment="1">
      <alignment horizontal="center" vertical="center"/>
    </xf>
    <xf numFmtId="3" fontId="16" fillId="2" borderId="150" xfId="2" applyNumberFormat="1" applyFont="1" applyFill="1" applyBorder="1" applyAlignment="1">
      <alignment horizontal="center" vertical="center" textRotation="90" wrapText="1" shrinkToFit="1"/>
    </xf>
    <xf numFmtId="3" fontId="16" fillId="2" borderId="168" xfId="2" applyNumberFormat="1" applyFont="1" applyFill="1" applyBorder="1" applyAlignment="1">
      <alignment horizontal="center" vertical="center" textRotation="90" wrapText="1" shrinkToFit="1"/>
    </xf>
    <xf numFmtId="0" fontId="2" fillId="2" borderId="110" xfId="1" applyFont="1" applyFill="1" applyBorder="1" applyAlignment="1">
      <alignment horizontal="center" vertical="center" textRotation="90"/>
    </xf>
    <xf numFmtId="0" fontId="2" fillId="2" borderId="171" xfId="1" applyFont="1" applyFill="1" applyBorder="1" applyAlignment="1">
      <alignment horizontal="center" vertical="center" textRotation="90"/>
    </xf>
    <xf numFmtId="0" fontId="17" fillId="2" borderId="170" xfId="1" applyFont="1" applyFill="1" applyBorder="1" applyAlignment="1">
      <alignment horizontal="center" vertical="center" textRotation="90"/>
    </xf>
    <xf numFmtId="0" fontId="17" fillId="2" borderId="171" xfId="1" applyFont="1" applyFill="1" applyBorder="1" applyAlignment="1">
      <alignment horizontal="center" vertical="center" textRotation="90"/>
    </xf>
    <xf numFmtId="0" fontId="17" fillId="2" borderId="150" xfId="1" applyFont="1" applyFill="1" applyBorder="1" applyAlignment="1">
      <alignment horizontal="center" vertical="center" textRotation="90"/>
    </xf>
    <xf numFmtId="0" fontId="17" fillId="2" borderId="168" xfId="1" applyFont="1" applyFill="1" applyBorder="1" applyAlignment="1">
      <alignment horizontal="center" vertical="center" textRotation="90"/>
    </xf>
    <xf numFmtId="166" fontId="16" fillId="2" borderId="81" xfId="1" applyNumberFormat="1" applyFont="1" applyFill="1" applyBorder="1" applyAlignment="1">
      <alignment horizontal="center" vertical="center"/>
    </xf>
    <xf numFmtId="166" fontId="16" fillId="2" borderId="82" xfId="1" applyNumberFormat="1" applyFont="1" applyFill="1" applyBorder="1" applyAlignment="1">
      <alignment horizontal="center" vertical="center"/>
    </xf>
    <xf numFmtId="166" fontId="16" fillId="2" borderId="83" xfId="1" applyNumberFormat="1" applyFont="1" applyFill="1" applyBorder="1" applyAlignment="1">
      <alignment horizontal="center" vertical="center"/>
    </xf>
    <xf numFmtId="3" fontId="16" fillId="2" borderId="155" xfId="2" applyNumberFormat="1" applyFont="1" applyFill="1" applyBorder="1" applyAlignment="1">
      <alignment horizontal="center" vertical="center" textRotation="90" shrinkToFit="1"/>
    </xf>
    <xf numFmtId="3" fontId="16" fillId="2" borderId="169" xfId="2" applyNumberFormat="1" applyFont="1" applyFill="1" applyBorder="1" applyAlignment="1">
      <alignment horizontal="center" vertical="center" textRotation="90" shrinkToFit="1"/>
    </xf>
    <xf numFmtId="0" fontId="16" fillId="2" borderId="155" xfId="1" applyFont="1" applyFill="1" applyBorder="1" applyAlignment="1">
      <alignment horizontal="center" vertical="center" wrapText="1"/>
    </xf>
    <xf numFmtId="0" fontId="16" fillId="2" borderId="144" xfId="1" applyFont="1" applyFill="1" applyBorder="1" applyAlignment="1">
      <alignment horizontal="center" vertical="center" wrapText="1"/>
    </xf>
    <xf numFmtId="0" fontId="16" fillId="2" borderId="167" xfId="1" applyFont="1" applyFill="1" applyBorder="1" applyAlignment="1">
      <alignment horizontal="center" vertical="center" wrapText="1"/>
    </xf>
    <xf numFmtId="0" fontId="16" fillId="2" borderId="156" xfId="1" applyFont="1" applyFill="1" applyBorder="1" applyAlignment="1">
      <alignment horizontal="center" vertical="center" wrapText="1"/>
    </xf>
    <xf numFmtId="0" fontId="16" fillId="2" borderId="79" xfId="1" applyFont="1" applyFill="1" applyBorder="1" applyAlignment="1">
      <alignment horizontal="center" vertical="center" wrapText="1"/>
    </xf>
    <xf numFmtId="0" fontId="16" fillId="2" borderId="141" xfId="1" applyFont="1" applyFill="1" applyBorder="1" applyAlignment="1">
      <alignment horizontal="center" vertical="center" wrapText="1"/>
    </xf>
    <xf numFmtId="0" fontId="16" fillId="2" borderId="150" xfId="0" applyFont="1" applyFill="1" applyBorder="1" applyAlignment="1">
      <alignment horizontal="center" vertical="center" textRotation="90" wrapText="1"/>
    </xf>
    <xf numFmtId="0" fontId="16" fillId="2" borderId="168" xfId="0" applyFont="1" applyFill="1" applyBorder="1" applyAlignment="1">
      <alignment horizontal="center" vertical="center" textRotation="90" wrapText="1"/>
    </xf>
    <xf numFmtId="168" fontId="16" fillId="2" borderId="150" xfId="0" applyNumberFormat="1" applyFont="1" applyFill="1" applyBorder="1" applyAlignment="1">
      <alignment horizontal="center" vertical="center" textRotation="90" shrinkToFit="1"/>
    </xf>
    <xf numFmtId="168" fontId="16" fillId="2" borderId="168" xfId="0" applyNumberFormat="1" applyFont="1" applyFill="1" applyBorder="1" applyAlignment="1">
      <alignment horizontal="center" vertical="center" textRotation="90" shrinkToFit="1"/>
    </xf>
    <xf numFmtId="0" fontId="16" fillId="2" borderId="150" xfId="0" applyFont="1" applyFill="1" applyBorder="1" applyAlignment="1">
      <alignment horizontal="center" vertical="center" textRotation="90" shrinkToFit="1"/>
    </xf>
    <xf numFmtId="0" fontId="16" fillId="2" borderId="168" xfId="0" applyFont="1" applyFill="1" applyBorder="1" applyAlignment="1">
      <alignment horizontal="center" vertical="center" textRotation="90" shrinkToFit="1"/>
    </xf>
    <xf numFmtId="0" fontId="16" fillId="2" borderId="150" xfId="0" applyFont="1" applyFill="1" applyBorder="1" applyAlignment="1">
      <alignment horizontal="center" vertical="center" textRotation="90" wrapText="1" shrinkToFit="1"/>
    </xf>
    <xf numFmtId="0" fontId="16" fillId="2" borderId="168" xfId="0" applyFont="1" applyFill="1" applyBorder="1" applyAlignment="1">
      <alignment horizontal="center" vertical="center" textRotation="90" wrapText="1" shrinkToFit="1"/>
    </xf>
    <xf numFmtId="0" fontId="16" fillId="2" borderId="177" xfId="0" applyFont="1" applyFill="1" applyBorder="1" applyAlignment="1">
      <alignment horizontal="center" vertical="center" textRotation="90" wrapText="1" shrinkToFit="1"/>
    </xf>
    <xf numFmtId="0" fontId="16" fillId="2" borderId="178" xfId="0" applyFont="1" applyFill="1" applyBorder="1" applyAlignment="1">
      <alignment horizontal="center" vertical="center" textRotation="90" wrapText="1" shrinkToFit="1"/>
    </xf>
    <xf numFmtId="168" fontId="16" fillId="2" borderId="174" xfId="2" applyNumberFormat="1" applyFont="1" applyFill="1" applyBorder="1" applyAlignment="1">
      <alignment horizontal="center" vertical="center" textRotation="90" wrapText="1" shrinkToFit="1"/>
    </xf>
    <xf numFmtId="168" fontId="16" fillId="2" borderId="167" xfId="2" applyNumberFormat="1" applyFont="1" applyFill="1" applyBorder="1" applyAlignment="1">
      <alignment horizontal="center" vertical="center" textRotation="90" wrapText="1" shrinkToFit="1"/>
    </xf>
    <xf numFmtId="168" fontId="16" fillId="2" borderId="175" xfId="2" applyNumberFormat="1" applyFont="1" applyFill="1" applyBorder="1" applyAlignment="1">
      <alignment horizontal="center" vertical="center" textRotation="90" wrapText="1" shrinkToFit="1"/>
    </xf>
    <xf numFmtId="168" fontId="16" fillId="2" borderId="176" xfId="2" applyNumberFormat="1" applyFont="1" applyFill="1" applyBorder="1" applyAlignment="1">
      <alignment horizontal="center" vertical="center" textRotation="90" wrapText="1" shrinkToFit="1"/>
    </xf>
    <xf numFmtId="168" fontId="16" fillId="2" borderId="172" xfId="2" applyNumberFormat="1" applyFont="1" applyFill="1" applyBorder="1" applyAlignment="1">
      <alignment horizontal="center" vertical="center" textRotation="90" wrapText="1" shrinkToFit="1"/>
    </xf>
    <xf numFmtId="168" fontId="16" fillId="2" borderId="173" xfId="2" applyNumberFormat="1" applyFont="1" applyFill="1" applyBorder="1" applyAlignment="1">
      <alignment horizontal="center" vertical="center" textRotation="90" wrapText="1" shrinkToFit="1"/>
    </xf>
    <xf numFmtId="166" fontId="16" fillId="2" borderId="74" xfId="2" applyNumberFormat="1" applyFont="1" applyFill="1" applyBorder="1" applyAlignment="1">
      <alignment horizontal="center" vertical="center" textRotation="90" wrapText="1" shrinkToFit="1"/>
    </xf>
    <xf numFmtId="166" fontId="16" fillId="2" borderId="75" xfId="2" applyNumberFormat="1" applyFont="1" applyFill="1" applyBorder="1" applyAlignment="1">
      <alignment horizontal="center" vertical="center" textRotation="90" wrapText="1" shrinkToFit="1"/>
    </xf>
    <xf numFmtId="3" fontId="16" fillId="2" borderId="74" xfId="2" applyNumberFormat="1" applyFont="1" applyFill="1" applyBorder="1" applyAlignment="1">
      <alignment horizontal="center" vertical="center" textRotation="90" wrapText="1" shrinkToFit="1"/>
    </xf>
    <xf numFmtId="3" fontId="16" fillId="2" borderId="75" xfId="2" applyNumberFormat="1" applyFont="1" applyFill="1" applyBorder="1" applyAlignment="1">
      <alignment horizontal="center" vertical="center" textRotation="90" wrapText="1" shrinkToFit="1"/>
    </xf>
    <xf numFmtId="0" fontId="22" fillId="2" borderId="182" xfId="0" applyFont="1" applyFill="1" applyBorder="1" applyAlignment="1">
      <alignment horizontal="center" vertical="center" textRotation="90" wrapText="1"/>
    </xf>
    <xf numFmtId="0" fontId="22" fillId="2" borderId="139" xfId="0" applyFont="1" applyFill="1" applyBorder="1" applyAlignment="1">
      <alignment horizontal="center" vertical="center" textRotation="90" wrapText="1" shrinkToFit="1"/>
    </xf>
    <xf numFmtId="166" fontId="16" fillId="2" borderId="180" xfId="2" applyNumberFormat="1" applyFont="1" applyFill="1" applyBorder="1" applyAlignment="1">
      <alignment horizontal="center" vertical="center" textRotation="90" wrapText="1" shrinkToFit="1"/>
    </xf>
    <xf numFmtId="166" fontId="16" fillId="2" borderId="181" xfId="2" applyNumberFormat="1" applyFont="1" applyFill="1" applyBorder="1" applyAlignment="1">
      <alignment horizontal="center" vertical="center" textRotation="90" wrapText="1" shrinkToFit="1"/>
    </xf>
    <xf numFmtId="0" fontId="16" fillId="2" borderId="174" xfId="1" applyFont="1" applyFill="1" applyBorder="1" applyAlignment="1">
      <alignment horizontal="center" vertical="center"/>
    </xf>
    <xf numFmtId="0" fontId="16" fillId="2" borderId="144" xfId="1" applyFont="1" applyFill="1" applyBorder="1" applyAlignment="1">
      <alignment horizontal="center" vertical="center"/>
    </xf>
    <xf numFmtId="0" fontId="16" fillId="2" borderId="167" xfId="1" applyFont="1" applyFill="1" applyBorder="1" applyAlignment="1">
      <alignment horizontal="center" vertical="center"/>
    </xf>
    <xf numFmtId="0" fontId="16" fillId="2" borderId="180" xfId="1" applyFont="1" applyFill="1" applyBorder="1" applyAlignment="1">
      <alignment horizontal="center" vertical="center" textRotation="90" shrinkToFit="1"/>
    </xf>
    <xf numFmtId="0" fontId="16" fillId="2" borderId="181" xfId="1" applyFont="1" applyFill="1" applyBorder="1" applyAlignment="1">
      <alignment horizontal="center" vertical="center" textRotation="90" shrinkToFit="1"/>
    </xf>
    <xf numFmtId="166" fontId="22" fillId="2" borderId="179" xfId="0" applyNumberFormat="1" applyFont="1" applyFill="1" applyBorder="1" applyAlignment="1">
      <alignment horizontal="center" vertical="center" textRotation="90" wrapText="1"/>
    </xf>
    <xf numFmtId="166" fontId="22" fillId="2" borderId="124" xfId="0" applyNumberFormat="1" applyFont="1" applyFill="1" applyBorder="1" applyAlignment="1">
      <alignment horizontal="center" vertical="center" textRotation="90" wrapText="1" shrinkToFit="1"/>
    </xf>
    <xf numFmtId="0" fontId="22" fillId="2" borderId="179" xfId="0" applyFont="1" applyFill="1" applyBorder="1" applyAlignment="1">
      <alignment horizontal="center" vertical="center" textRotation="90" wrapText="1"/>
    </xf>
    <xf numFmtId="0" fontId="22" fillId="2" borderId="124" xfId="0" applyFont="1" applyFill="1" applyBorder="1" applyAlignment="1">
      <alignment horizontal="center" vertical="center" textRotation="90" wrapText="1" shrinkToFit="1"/>
    </xf>
    <xf numFmtId="3" fontId="16" fillId="2" borderId="150" xfId="2" applyNumberFormat="1" applyFont="1" applyFill="1" applyBorder="1" applyAlignment="1">
      <alignment horizontal="center" vertical="center" textRotation="90" shrinkToFit="1"/>
    </xf>
    <xf numFmtId="3" fontId="16" fillId="2" borderId="168" xfId="2" applyNumberFormat="1" applyFont="1" applyFill="1" applyBorder="1" applyAlignment="1">
      <alignment horizontal="center" vertical="center" textRotation="90" shrinkToFit="1"/>
    </xf>
    <xf numFmtId="0" fontId="18" fillId="2" borderId="110" xfId="1" applyFont="1" applyFill="1" applyBorder="1" applyAlignment="1">
      <alignment horizontal="center" vertical="center"/>
    </xf>
    <xf numFmtId="0" fontId="18" fillId="2" borderId="91" xfId="1" applyFont="1" applyFill="1" applyBorder="1" applyAlignment="1">
      <alignment horizontal="center" vertical="center"/>
    </xf>
    <xf numFmtId="3" fontId="16" fillId="2" borderId="130" xfId="2" applyNumberFormat="1" applyFont="1" applyFill="1" applyBorder="1" applyAlignment="1">
      <alignment horizontal="center" vertical="center" textRotation="90" wrapText="1" shrinkToFit="1"/>
    </xf>
    <xf numFmtId="3" fontId="16" fillId="2" borderId="186" xfId="2" applyNumberFormat="1" applyFont="1" applyFill="1" applyBorder="1" applyAlignment="1">
      <alignment horizontal="center" vertical="center" textRotation="90" wrapText="1" shrinkToFit="1"/>
    </xf>
    <xf numFmtId="3" fontId="16" fillId="2" borderId="129" xfId="2" applyNumberFormat="1" applyFont="1" applyFill="1" applyBorder="1" applyAlignment="1">
      <alignment horizontal="center" vertical="center" textRotation="90" wrapText="1" shrinkToFit="1"/>
    </xf>
    <xf numFmtId="3" fontId="16" fillId="2" borderId="131" xfId="2" applyNumberFormat="1" applyFont="1" applyFill="1" applyBorder="1" applyAlignment="1">
      <alignment horizontal="center" vertical="center" textRotation="90" wrapText="1" shrinkToFit="1"/>
    </xf>
    <xf numFmtId="166" fontId="16" fillId="2" borderId="130" xfId="2" applyNumberFormat="1" applyFont="1" applyFill="1" applyBorder="1" applyAlignment="1">
      <alignment horizontal="center" vertical="center" textRotation="90" wrapText="1" shrinkToFit="1"/>
    </xf>
    <xf numFmtId="166" fontId="16" fillId="2" borderId="186" xfId="2" applyNumberFormat="1" applyFont="1" applyFill="1" applyBorder="1" applyAlignment="1">
      <alignment horizontal="center" vertical="center" textRotation="90" wrapText="1" shrinkToFit="1"/>
    </xf>
    <xf numFmtId="0" fontId="16" fillId="2" borderId="126" xfId="1" applyFont="1" applyFill="1" applyBorder="1" applyAlignment="1">
      <alignment horizontal="center" vertical="center"/>
    </xf>
    <xf numFmtId="0" fontId="16" fillId="2" borderId="127" xfId="1" applyFont="1" applyFill="1" applyBorder="1" applyAlignment="1">
      <alignment horizontal="center" vertical="center"/>
    </xf>
    <xf numFmtId="0" fontId="16" fillId="2" borderId="128" xfId="1" applyFont="1" applyFill="1" applyBorder="1" applyAlignment="1">
      <alignment horizontal="center" vertical="center"/>
    </xf>
    <xf numFmtId="166" fontId="16" fillId="2" borderId="129" xfId="2" applyNumberFormat="1" applyFont="1" applyFill="1" applyBorder="1" applyAlignment="1">
      <alignment horizontal="center" vertical="center" textRotation="90" wrapText="1" shrinkToFit="1"/>
    </xf>
    <xf numFmtId="166" fontId="16" fillId="2" borderId="131" xfId="2" applyNumberFormat="1" applyFont="1" applyFill="1" applyBorder="1" applyAlignment="1">
      <alignment horizontal="center" vertical="center" textRotation="90" wrapText="1" shrinkToFit="1"/>
    </xf>
    <xf numFmtId="3" fontId="16" fillId="2" borderId="187" xfId="2" applyNumberFormat="1" applyFont="1" applyFill="1" applyBorder="1" applyAlignment="1">
      <alignment horizontal="center" vertical="center" textRotation="90" shrinkToFit="1"/>
    </xf>
    <xf numFmtId="3" fontId="16" fillId="2" borderId="188" xfId="2" applyNumberFormat="1" applyFont="1" applyFill="1" applyBorder="1" applyAlignment="1">
      <alignment horizontal="center" vertical="center" textRotation="90" shrinkToFit="1"/>
    </xf>
    <xf numFmtId="3" fontId="16" fillId="2" borderId="130" xfId="2" applyNumberFormat="1" applyFont="1" applyFill="1" applyBorder="1" applyAlignment="1">
      <alignment horizontal="center" vertical="center" textRotation="90" shrinkToFit="1"/>
    </xf>
    <xf numFmtId="3" fontId="16" fillId="2" borderId="186" xfId="2" applyNumberFormat="1" applyFont="1" applyFill="1" applyBorder="1" applyAlignment="1">
      <alignment horizontal="center" vertical="center" textRotation="90" shrinkToFit="1"/>
    </xf>
    <xf numFmtId="0" fontId="16" fillId="2" borderId="185" xfId="1" applyFont="1" applyFill="1" applyBorder="1" applyAlignment="1">
      <alignment horizontal="center" vertical="center"/>
    </xf>
    <xf numFmtId="0" fontId="16" fillId="2" borderId="183" xfId="1" applyFont="1" applyFill="1" applyBorder="1" applyAlignment="1">
      <alignment horizontal="center" vertical="center" textRotation="90"/>
    </xf>
    <xf numFmtId="0" fontId="16" fillId="2" borderId="184" xfId="1" applyFont="1" applyFill="1" applyBorder="1" applyAlignment="1">
      <alignment horizontal="center" vertical="center" textRotation="90"/>
    </xf>
    <xf numFmtId="0" fontId="2" fillId="0" borderId="0" xfId="1" applyFont="1" applyBorder="1" applyAlignment="1">
      <alignment horizontal="center" vertical="center"/>
    </xf>
    <xf numFmtId="0" fontId="2" fillId="0" borderId="51" xfId="1" applyFont="1" applyBorder="1" applyAlignment="1">
      <alignment horizontal="center" vertical="center"/>
    </xf>
    <xf numFmtId="0" fontId="2" fillId="0" borderId="58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 wrapText="1"/>
    </xf>
    <xf numFmtId="0" fontId="2" fillId="0" borderId="62" xfId="1" applyFont="1" applyBorder="1" applyAlignment="1">
      <alignment horizontal="center" vertical="center"/>
    </xf>
    <xf numFmtId="0" fontId="2" fillId="0" borderId="63" xfId="1" applyFont="1" applyBorder="1" applyAlignment="1">
      <alignment horizontal="center" vertical="center"/>
    </xf>
    <xf numFmtId="0" fontId="2" fillId="0" borderId="64" xfId="1" applyFont="1" applyBorder="1" applyAlignment="1">
      <alignment horizontal="center" vertical="center"/>
    </xf>
    <xf numFmtId="0" fontId="2" fillId="0" borderId="65" xfId="1" applyFont="1" applyBorder="1" applyAlignment="1">
      <alignment horizontal="center" vertical="center"/>
    </xf>
    <xf numFmtId="0" fontId="2" fillId="0" borderId="66" xfId="1" applyFont="1" applyBorder="1" applyAlignment="1">
      <alignment horizontal="center" vertical="center"/>
    </xf>
    <xf numFmtId="0" fontId="2" fillId="0" borderId="67" xfId="1" applyFont="1" applyBorder="1" applyAlignment="1">
      <alignment horizontal="center" vertical="center"/>
    </xf>
    <xf numFmtId="0" fontId="2" fillId="0" borderId="14" xfId="1" applyFont="1" applyBorder="1" applyAlignment="1">
      <alignment horizontal="left" vertical="center"/>
    </xf>
    <xf numFmtId="0" fontId="2" fillId="0" borderId="15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56" xfId="1" applyFont="1" applyBorder="1" applyAlignment="1">
      <alignment horizontal="center" vertical="center"/>
    </xf>
    <xf numFmtId="0" fontId="2" fillId="0" borderId="57" xfId="1" applyFont="1" applyBorder="1" applyAlignment="1">
      <alignment horizontal="center" vertical="center"/>
    </xf>
    <xf numFmtId="0" fontId="4" fillId="0" borderId="61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2" fillId="0" borderId="38" xfId="1" applyFont="1" applyBorder="1" applyAlignment="1">
      <alignment horizontal="center" vertical="center"/>
    </xf>
    <xf numFmtId="0" fontId="2" fillId="0" borderId="61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2" fillId="0" borderId="39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0" fontId="2" fillId="0" borderId="54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0" fontId="2" fillId="0" borderId="46" xfId="1" applyFont="1" applyBorder="1" applyAlignment="1">
      <alignment horizontal="center" vertical="center"/>
    </xf>
    <xf numFmtId="0" fontId="2" fillId="0" borderId="4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47" xfId="1" applyFont="1" applyBorder="1" applyAlignment="1">
      <alignment horizontal="center" vertical="center"/>
    </xf>
    <xf numFmtId="0" fontId="2" fillId="0" borderId="4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3" fillId="0" borderId="55" xfId="1" applyFont="1" applyBorder="1" applyAlignment="1">
      <alignment horizontal="center" vertical="center"/>
    </xf>
    <xf numFmtId="0" fontId="3" fillId="0" borderId="56" xfId="1" applyFont="1" applyBorder="1" applyAlignment="1">
      <alignment horizontal="center" vertical="center"/>
    </xf>
    <xf numFmtId="0" fontId="3" fillId="0" borderId="57" xfId="1" applyFont="1" applyBorder="1" applyAlignment="1">
      <alignment horizontal="center" vertical="center"/>
    </xf>
    <xf numFmtId="0" fontId="3" fillId="0" borderId="60" xfId="1" applyFont="1" applyBorder="1" applyAlignment="1">
      <alignment horizontal="center" vertical="center"/>
    </xf>
    <xf numFmtId="0" fontId="3" fillId="0" borderId="61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4" fillId="0" borderId="57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2" fillId="0" borderId="50" xfId="1" applyFont="1" applyBorder="1" applyAlignment="1">
      <alignment horizontal="center" vertical="center"/>
    </xf>
    <xf numFmtId="0" fontId="2" fillId="0" borderId="52" xfId="1" applyFont="1" applyBorder="1" applyAlignment="1">
      <alignment horizontal="center" vertical="center"/>
    </xf>
    <xf numFmtId="0" fontId="3" fillId="0" borderId="53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2" fillId="0" borderId="59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89" xfId="1" applyFont="1" applyBorder="1" applyAlignment="1">
      <alignment horizontal="center" vertical="center"/>
    </xf>
    <xf numFmtId="0" fontId="9" fillId="0" borderId="190" xfId="1" applyFont="1" applyBorder="1" applyAlignment="1">
      <alignment horizontal="center" vertical="center"/>
    </xf>
    <xf numFmtId="0" fontId="9" fillId="0" borderId="191" xfId="1" applyFont="1" applyBorder="1" applyAlignment="1">
      <alignment horizontal="center" vertical="center"/>
    </xf>
    <xf numFmtId="0" fontId="3" fillId="0" borderId="189" xfId="1" applyFont="1" applyBorder="1" applyAlignment="1">
      <alignment horizontal="center" vertical="center"/>
    </xf>
    <xf numFmtId="0" fontId="3" fillId="0" borderId="190" xfId="1" applyFont="1" applyBorder="1" applyAlignment="1">
      <alignment horizontal="center" vertical="center"/>
    </xf>
    <xf numFmtId="0" fontId="3" fillId="0" borderId="19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/>
    </xf>
    <xf numFmtId="0" fontId="5" fillId="0" borderId="15" xfId="1" applyFont="1" applyBorder="1" applyAlignment="1">
      <alignment horizontal="left" vertical="center"/>
    </xf>
    <xf numFmtId="164" fontId="7" fillId="0" borderId="15" xfId="1" applyNumberFormat="1" applyFont="1" applyBorder="1" applyAlignment="1">
      <alignment horizontal="center" vertical="center"/>
    </xf>
    <xf numFmtId="164" fontId="7" fillId="0" borderId="16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 shrinkToFit="1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3" fontId="10" fillId="0" borderId="14" xfId="1" applyNumberFormat="1" applyFont="1" applyBorder="1" applyAlignment="1">
      <alignment horizontal="center" vertical="center"/>
    </xf>
    <xf numFmtId="3" fontId="10" fillId="0" borderId="15" xfId="1" applyNumberFormat="1" applyFont="1" applyBorder="1" applyAlignment="1">
      <alignment horizontal="center" vertical="center"/>
    </xf>
    <xf numFmtId="3" fontId="10" fillId="0" borderId="16" xfId="1" applyNumberFormat="1" applyFont="1" applyBorder="1" applyAlignment="1">
      <alignment horizontal="center" vertical="center"/>
    </xf>
  </cellXfs>
  <cellStyles count="7">
    <cellStyle name="Euro" xfId="2"/>
    <cellStyle name="Euro 2" xfId="4"/>
    <cellStyle name="Euro 3" xfId="6"/>
    <cellStyle name="Normal" xfId="0" builtinId="0"/>
    <cellStyle name="Normal 2" xfId="1"/>
    <cellStyle name="Normal 3" xfId="3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36635</xdr:colOff>
      <xdr:row>0</xdr:row>
      <xdr:rowOff>117231</xdr:rowOff>
    </xdr:from>
    <xdr:to>
      <xdr:col>13</xdr:col>
      <xdr:colOff>263770</xdr:colOff>
      <xdr:row>1</xdr:row>
      <xdr:rowOff>21980</xdr:rowOff>
    </xdr:to>
    <xdr:sp macro="[0]!affichertout" textlink="">
      <xdr:nvSpPr>
        <xdr:cNvPr id="2" name="Croix 1"/>
        <xdr:cNvSpPr/>
      </xdr:nvSpPr>
      <xdr:spPr>
        <a:xfrm>
          <a:off x="9620250" y="117231"/>
          <a:ext cx="227135" cy="219807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410308</xdr:colOff>
      <xdr:row>0</xdr:row>
      <xdr:rowOff>161193</xdr:rowOff>
    </xdr:from>
    <xdr:to>
      <xdr:col>14</xdr:col>
      <xdr:colOff>234461</xdr:colOff>
      <xdr:row>0</xdr:row>
      <xdr:rowOff>271096</xdr:rowOff>
    </xdr:to>
    <xdr:sp macro="[0]!masquertout" textlink="">
      <xdr:nvSpPr>
        <xdr:cNvPr id="4" name="Plaque 3"/>
        <xdr:cNvSpPr/>
      </xdr:nvSpPr>
      <xdr:spPr>
        <a:xfrm>
          <a:off x="9993923" y="161193"/>
          <a:ext cx="329711" cy="109903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21981</xdr:colOff>
      <xdr:row>3</xdr:row>
      <xdr:rowOff>29308</xdr:rowOff>
    </xdr:from>
    <xdr:to>
      <xdr:col>4</xdr:col>
      <xdr:colOff>710711</xdr:colOff>
      <xdr:row>3</xdr:row>
      <xdr:rowOff>234462</xdr:rowOff>
    </xdr:to>
    <xdr:sp macro="[0]!premierrelevé" textlink="">
      <xdr:nvSpPr>
        <xdr:cNvPr id="5" name="Flèche droite 4"/>
        <xdr:cNvSpPr/>
      </xdr:nvSpPr>
      <xdr:spPr>
        <a:xfrm>
          <a:off x="3099289" y="1128346"/>
          <a:ext cx="688730" cy="205154"/>
        </a:xfrm>
        <a:prstGeom prst="rightArrow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34636</xdr:colOff>
      <xdr:row>0</xdr:row>
      <xdr:rowOff>13607</xdr:rowOff>
    </xdr:from>
    <xdr:to>
      <xdr:col>13</xdr:col>
      <xdr:colOff>69954</xdr:colOff>
      <xdr:row>0</xdr:row>
      <xdr:rowOff>373607</xdr:rowOff>
    </xdr:to>
    <xdr:sp macro="[0]!Prospection" textlink="">
      <xdr:nvSpPr>
        <xdr:cNvPr id="2" name="Plaque 1"/>
        <xdr:cNvSpPr/>
      </xdr:nvSpPr>
      <xdr:spPr>
        <a:xfrm>
          <a:off x="4693227" y="13607"/>
          <a:ext cx="2304000" cy="360000"/>
        </a:xfrm>
        <a:prstGeom prst="bevel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Prospection</a:t>
          </a:r>
        </a:p>
      </xdr:txBody>
    </xdr:sp>
    <xdr:clientData/>
  </xdr:twoCellAnchor>
  <xdr:twoCellAnchor>
    <xdr:from>
      <xdr:col>13</xdr:col>
      <xdr:colOff>190499</xdr:colOff>
      <xdr:row>0</xdr:row>
      <xdr:rowOff>13607</xdr:rowOff>
    </xdr:from>
    <xdr:to>
      <xdr:col>17</xdr:col>
      <xdr:colOff>260454</xdr:colOff>
      <xdr:row>0</xdr:row>
      <xdr:rowOff>373607</xdr:rowOff>
    </xdr:to>
    <xdr:sp macro="[0]!visitemicycles" textlink="">
      <xdr:nvSpPr>
        <xdr:cNvPr id="3" name="Plaque 2"/>
        <xdr:cNvSpPr/>
      </xdr:nvSpPr>
      <xdr:spPr>
        <a:xfrm>
          <a:off x="7117772" y="13607"/>
          <a:ext cx="2304000" cy="36000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Visite Mi-Cycles</a:t>
          </a:r>
        </a:p>
      </xdr:txBody>
    </xdr:sp>
    <xdr:clientData/>
  </xdr:twoCellAnchor>
  <xdr:twoCellAnchor>
    <xdr:from>
      <xdr:col>17</xdr:col>
      <xdr:colOff>380999</xdr:colOff>
      <xdr:row>0</xdr:row>
      <xdr:rowOff>13607</xdr:rowOff>
    </xdr:from>
    <xdr:to>
      <xdr:col>18</xdr:col>
      <xdr:colOff>1784453</xdr:colOff>
      <xdr:row>0</xdr:row>
      <xdr:rowOff>373607</xdr:rowOff>
    </xdr:to>
    <xdr:sp macro="[0]!intervention" textlink="">
      <xdr:nvSpPr>
        <xdr:cNvPr id="4" name="Plaque 3"/>
        <xdr:cNvSpPr/>
      </xdr:nvSpPr>
      <xdr:spPr>
        <a:xfrm>
          <a:off x="9542317" y="13607"/>
          <a:ext cx="2304000" cy="360000"/>
        </a:xfrm>
        <a:prstGeom prst="bevel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Intervention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142875</xdr:colOff>
          <xdr:row>27</xdr:row>
          <xdr:rowOff>19050</xdr:rowOff>
        </xdr:from>
        <xdr:to>
          <xdr:col>41</xdr:col>
          <xdr:colOff>0</xdr:colOff>
          <xdr:row>28</xdr:row>
          <xdr:rowOff>9525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142875</xdr:colOff>
          <xdr:row>28</xdr:row>
          <xdr:rowOff>0</xdr:rowOff>
        </xdr:from>
        <xdr:to>
          <xdr:col>41</xdr:col>
          <xdr:colOff>0</xdr:colOff>
          <xdr:row>28</xdr:row>
          <xdr:rowOff>180975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142875</xdr:colOff>
          <xdr:row>28</xdr:row>
          <xdr:rowOff>180975</xdr:rowOff>
        </xdr:from>
        <xdr:to>
          <xdr:col>41</xdr:col>
          <xdr:colOff>0</xdr:colOff>
          <xdr:row>29</xdr:row>
          <xdr:rowOff>180975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142875</xdr:colOff>
          <xdr:row>27</xdr:row>
          <xdr:rowOff>19050</xdr:rowOff>
        </xdr:from>
        <xdr:to>
          <xdr:col>46</xdr:col>
          <xdr:colOff>0</xdr:colOff>
          <xdr:row>28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142875</xdr:colOff>
          <xdr:row>28</xdr:row>
          <xdr:rowOff>0</xdr:rowOff>
        </xdr:from>
        <xdr:to>
          <xdr:col>46</xdr:col>
          <xdr:colOff>0</xdr:colOff>
          <xdr:row>28</xdr:row>
          <xdr:rowOff>180975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142875</xdr:colOff>
          <xdr:row>28</xdr:row>
          <xdr:rowOff>180975</xdr:rowOff>
        </xdr:from>
        <xdr:to>
          <xdr:col>46</xdr:col>
          <xdr:colOff>0</xdr:colOff>
          <xdr:row>29</xdr:row>
          <xdr:rowOff>180975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133350</xdr:colOff>
          <xdr:row>27</xdr:row>
          <xdr:rowOff>19050</xdr:rowOff>
        </xdr:from>
        <xdr:to>
          <xdr:col>50</xdr:col>
          <xdr:colOff>171450</xdr:colOff>
          <xdr:row>28</xdr:row>
          <xdr:rowOff>9525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27</xdr:row>
          <xdr:rowOff>19050</xdr:rowOff>
        </xdr:from>
        <xdr:to>
          <xdr:col>55</xdr:col>
          <xdr:colOff>161925</xdr:colOff>
          <xdr:row>28</xdr:row>
          <xdr:rowOff>9525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133350</xdr:colOff>
          <xdr:row>28</xdr:row>
          <xdr:rowOff>0</xdr:rowOff>
        </xdr:from>
        <xdr:to>
          <xdr:col>50</xdr:col>
          <xdr:colOff>161925</xdr:colOff>
          <xdr:row>28</xdr:row>
          <xdr:rowOff>180975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133350</xdr:colOff>
          <xdr:row>28</xdr:row>
          <xdr:rowOff>180975</xdr:rowOff>
        </xdr:from>
        <xdr:to>
          <xdr:col>50</xdr:col>
          <xdr:colOff>171450</xdr:colOff>
          <xdr:row>29</xdr:row>
          <xdr:rowOff>180975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  <pageSetUpPr fitToPage="1"/>
  </sheetPr>
  <dimension ref="A1:P374"/>
  <sheetViews>
    <sheetView showGridLines="0" tabSelected="1" zoomScale="130" zoomScaleNormal="130" zoomScaleSheetLayoutView="100" workbookViewId="0">
      <selection activeCell="D12" sqref="D12"/>
    </sheetView>
  </sheetViews>
  <sheetFormatPr baseColWidth="10" defaultColWidth="11.5703125" defaultRowHeight="24.95" customHeight="1" x14ac:dyDescent="0.25"/>
  <cols>
    <col min="1" max="2" width="11.5703125" style="227"/>
    <col min="3" max="3" width="11.5703125" style="230"/>
    <col min="4" max="9" width="11.5703125" style="227"/>
    <col min="10" max="10" width="26.85546875" style="227" customWidth="1"/>
    <col min="11" max="12" width="2.7109375" style="227" customWidth="1"/>
    <col min="13" max="15" width="7.5703125" style="227" customWidth="1"/>
    <col min="16" max="16" width="4.7109375" style="227" hidden="1" customWidth="1"/>
    <col min="17" max="27" width="4.7109375" style="227" customWidth="1"/>
    <col min="28" max="28" width="11.28515625" style="227" customWidth="1"/>
    <col min="29" max="91" width="4.7109375" style="227" customWidth="1"/>
    <col min="92" max="264" width="11.5703125" style="227"/>
    <col min="265" max="265" width="26.85546875" style="227" customWidth="1"/>
    <col min="266" max="267" width="2.7109375" style="227" customWidth="1"/>
    <col min="268" max="283" width="4.7109375" style="227" customWidth="1"/>
    <col min="284" max="284" width="11.5703125" style="227" customWidth="1"/>
    <col min="285" max="347" width="4.7109375" style="227" customWidth="1"/>
    <col min="348" max="520" width="11.5703125" style="227"/>
    <col min="521" max="521" width="26.85546875" style="227" customWidth="1"/>
    <col min="522" max="523" width="2.7109375" style="227" customWidth="1"/>
    <col min="524" max="539" width="4.7109375" style="227" customWidth="1"/>
    <col min="540" max="540" width="11.5703125" style="227" customWidth="1"/>
    <col min="541" max="603" width="4.7109375" style="227" customWidth="1"/>
    <col min="604" max="776" width="11.5703125" style="227"/>
    <col min="777" max="777" width="26.85546875" style="227" customWidth="1"/>
    <col min="778" max="779" width="2.7109375" style="227" customWidth="1"/>
    <col min="780" max="795" width="4.7109375" style="227" customWidth="1"/>
    <col min="796" max="796" width="11.5703125" style="227" customWidth="1"/>
    <col min="797" max="859" width="4.7109375" style="227" customWidth="1"/>
    <col min="860" max="1032" width="11.5703125" style="227"/>
    <col min="1033" max="1033" width="26.85546875" style="227" customWidth="1"/>
    <col min="1034" max="1035" width="2.7109375" style="227" customWidth="1"/>
    <col min="1036" max="1051" width="4.7109375" style="227" customWidth="1"/>
    <col min="1052" max="1052" width="11.5703125" style="227" customWidth="1"/>
    <col min="1053" max="1115" width="4.7109375" style="227" customWidth="1"/>
    <col min="1116" max="1288" width="11.5703125" style="227"/>
    <col min="1289" max="1289" width="26.85546875" style="227" customWidth="1"/>
    <col min="1290" max="1291" width="2.7109375" style="227" customWidth="1"/>
    <col min="1292" max="1307" width="4.7109375" style="227" customWidth="1"/>
    <col min="1308" max="1308" width="11.5703125" style="227" customWidth="1"/>
    <col min="1309" max="1371" width="4.7109375" style="227" customWidth="1"/>
    <col min="1372" max="1544" width="11.5703125" style="227"/>
    <col min="1545" max="1545" width="26.85546875" style="227" customWidth="1"/>
    <col min="1546" max="1547" width="2.7109375" style="227" customWidth="1"/>
    <col min="1548" max="1563" width="4.7109375" style="227" customWidth="1"/>
    <col min="1564" max="1564" width="11.5703125" style="227" customWidth="1"/>
    <col min="1565" max="1627" width="4.7109375" style="227" customWidth="1"/>
    <col min="1628" max="1800" width="11.5703125" style="227"/>
    <col min="1801" max="1801" width="26.85546875" style="227" customWidth="1"/>
    <col min="1802" max="1803" width="2.7109375" style="227" customWidth="1"/>
    <col min="1804" max="1819" width="4.7109375" style="227" customWidth="1"/>
    <col min="1820" max="1820" width="11.5703125" style="227" customWidth="1"/>
    <col min="1821" max="1883" width="4.7109375" style="227" customWidth="1"/>
    <col min="1884" max="2056" width="11.5703125" style="227"/>
    <col min="2057" max="2057" width="26.85546875" style="227" customWidth="1"/>
    <col min="2058" max="2059" width="2.7109375" style="227" customWidth="1"/>
    <col min="2060" max="2075" width="4.7109375" style="227" customWidth="1"/>
    <col min="2076" max="2076" width="11.5703125" style="227" customWidth="1"/>
    <col min="2077" max="2139" width="4.7109375" style="227" customWidth="1"/>
    <col min="2140" max="2312" width="11.5703125" style="227"/>
    <col min="2313" max="2313" width="26.85546875" style="227" customWidth="1"/>
    <col min="2314" max="2315" width="2.7109375" style="227" customWidth="1"/>
    <col min="2316" max="2331" width="4.7109375" style="227" customWidth="1"/>
    <col min="2332" max="2332" width="11.5703125" style="227" customWidth="1"/>
    <col min="2333" max="2395" width="4.7109375" style="227" customWidth="1"/>
    <col min="2396" max="2568" width="11.5703125" style="227"/>
    <col min="2569" max="2569" width="26.85546875" style="227" customWidth="1"/>
    <col min="2570" max="2571" width="2.7109375" style="227" customWidth="1"/>
    <col min="2572" max="2587" width="4.7109375" style="227" customWidth="1"/>
    <col min="2588" max="2588" width="11.5703125" style="227" customWidth="1"/>
    <col min="2589" max="2651" width="4.7109375" style="227" customWidth="1"/>
    <col min="2652" max="2824" width="11.5703125" style="227"/>
    <col min="2825" max="2825" width="26.85546875" style="227" customWidth="1"/>
    <col min="2826" max="2827" width="2.7109375" style="227" customWidth="1"/>
    <col min="2828" max="2843" width="4.7109375" style="227" customWidth="1"/>
    <col min="2844" max="2844" width="11.5703125" style="227" customWidth="1"/>
    <col min="2845" max="2907" width="4.7109375" style="227" customWidth="1"/>
    <col min="2908" max="3080" width="11.5703125" style="227"/>
    <col min="3081" max="3081" width="26.85546875" style="227" customWidth="1"/>
    <col min="3082" max="3083" width="2.7109375" style="227" customWidth="1"/>
    <col min="3084" max="3099" width="4.7109375" style="227" customWidth="1"/>
    <col min="3100" max="3100" width="11.5703125" style="227" customWidth="1"/>
    <col min="3101" max="3163" width="4.7109375" style="227" customWidth="1"/>
    <col min="3164" max="3336" width="11.5703125" style="227"/>
    <col min="3337" max="3337" width="26.85546875" style="227" customWidth="1"/>
    <col min="3338" max="3339" width="2.7109375" style="227" customWidth="1"/>
    <col min="3340" max="3355" width="4.7109375" style="227" customWidth="1"/>
    <col min="3356" max="3356" width="11.5703125" style="227" customWidth="1"/>
    <col min="3357" max="3419" width="4.7109375" style="227" customWidth="1"/>
    <col min="3420" max="3592" width="11.5703125" style="227"/>
    <col min="3593" max="3593" width="26.85546875" style="227" customWidth="1"/>
    <col min="3594" max="3595" width="2.7109375" style="227" customWidth="1"/>
    <col min="3596" max="3611" width="4.7109375" style="227" customWidth="1"/>
    <col min="3612" max="3612" width="11.5703125" style="227" customWidth="1"/>
    <col min="3613" max="3675" width="4.7109375" style="227" customWidth="1"/>
    <col min="3676" max="3848" width="11.5703125" style="227"/>
    <col min="3849" max="3849" width="26.85546875" style="227" customWidth="1"/>
    <col min="3850" max="3851" width="2.7109375" style="227" customWidth="1"/>
    <col min="3852" max="3867" width="4.7109375" style="227" customWidth="1"/>
    <col min="3868" max="3868" width="11.5703125" style="227" customWidth="1"/>
    <col min="3869" max="3931" width="4.7109375" style="227" customWidth="1"/>
    <col min="3932" max="4104" width="11.5703125" style="227"/>
    <col min="4105" max="4105" width="26.85546875" style="227" customWidth="1"/>
    <col min="4106" max="4107" width="2.7109375" style="227" customWidth="1"/>
    <col min="4108" max="4123" width="4.7109375" style="227" customWidth="1"/>
    <col min="4124" max="4124" width="11.5703125" style="227" customWidth="1"/>
    <col min="4125" max="4187" width="4.7109375" style="227" customWidth="1"/>
    <col min="4188" max="4360" width="11.5703125" style="227"/>
    <col min="4361" max="4361" width="26.85546875" style="227" customWidth="1"/>
    <col min="4362" max="4363" width="2.7109375" style="227" customWidth="1"/>
    <col min="4364" max="4379" width="4.7109375" style="227" customWidth="1"/>
    <col min="4380" max="4380" width="11.5703125" style="227" customWidth="1"/>
    <col min="4381" max="4443" width="4.7109375" style="227" customWidth="1"/>
    <col min="4444" max="4616" width="11.5703125" style="227"/>
    <col min="4617" max="4617" width="26.85546875" style="227" customWidth="1"/>
    <col min="4618" max="4619" width="2.7109375" style="227" customWidth="1"/>
    <col min="4620" max="4635" width="4.7109375" style="227" customWidth="1"/>
    <col min="4636" max="4636" width="11.5703125" style="227" customWidth="1"/>
    <col min="4637" max="4699" width="4.7109375" style="227" customWidth="1"/>
    <col min="4700" max="4872" width="11.5703125" style="227"/>
    <col min="4873" max="4873" width="26.85546875" style="227" customWidth="1"/>
    <col min="4874" max="4875" width="2.7109375" style="227" customWidth="1"/>
    <col min="4876" max="4891" width="4.7109375" style="227" customWidth="1"/>
    <col min="4892" max="4892" width="11.5703125" style="227" customWidth="1"/>
    <col min="4893" max="4955" width="4.7109375" style="227" customWidth="1"/>
    <col min="4956" max="5128" width="11.5703125" style="227"/>
    <col min="5129" max="5129" width="26.85546875" style="227" customWidth="1"/>
    <col min="5130" max="5131" width="2.7109375" style="227" customWidth="1"/>
    <col min="5132" max="5147" width="4.7109375" style="227" customWidth="1"/>
    <col min="5148" max="5148" width="11.5703125" style="227" customWidth="1"/>
    <col min="5149" max="5211" width="4.7109375" style="227" customWidth="1"/>
    <col min="5212" max="5384" width="11.5703125" style="227"/>
    <col min="5385" max="5385" width="26.85546875" style="227" customWidth="1"/>
    <col min="5386" max="5387" width="2.7109375" style="227" customWidth="1"/>
    <col min="5388" max="5403" width="4.7109375" style="227" customWidth="1"/>
    <col min="5404" max="5404" width="11.5703125" style="227" customWidth="1"/>
    <col min="5405" max="5467" width="4.7109375" style="227" customWidth="1"/>
    <col min="5468" max="5640" width="11.5703125" style="227"/>
    <col min="5641" max="5641" width="26.85546875" style="227" customWidth="1"/>
    <col min="5642" max="5643" width="2.7109375" style="227" customWidth="1"/>
    <col min="5644" max="5659" width="4.7109375" style="227" customWidth="1"/>
    <col min="5660" max="5660" width="11.5703125" style="227" customWidth="1"/>
    <col min="5661" max="5723" width="4.7109375" style="227" customWidth="1"/>
    <col min="5724" max="5896" width="11.5703125" style="227"/>
    <col min="5897" max="5897" width="26.85546875" style="227" customWidth="1"/>
    <col min="5898" max="5899" width="2.7109375" style="227" customWidth="1"/>
    <col min="5900" max="5915" width="4.7109375" style="227" customWidth="1"/>
    <col min="5916" max="5916" width="11.5703125" style="227" customWidth="1"/>
    <col min="5917" max="5979" width="4.7109375" style="227" customWidth="1"/>
    <col min="5980" max="6152" width="11.5703125" style="227"/>
    <col min="6153" max="6153" width="26.85546875" style="227" customWidth="1"/>
    <col min="6154" max="6155" width="2.7109375" style="227" customWidth="1"/>
    <col min="6156" max="6171" width="4.7109375" style="227" customWidth="1"/>
    <col min="6172" max="6172" width="11.5703125" style="227" customWidth="1"/>
    <col min="6173" max="6235" width="4.7109375" style="227" customWidth="1"/>
    <col min="6236" max="6408" width="11.5703125" style="227"/>
    <col min="6409" max="6409" width="26.85546875" style="227" customWidth="1"/>
    <col min="6410" max="6411" width="2.7109375" style="227" customWidth="1"/>
    <col min="6412" max="6427" width="4.7109375" style="227" customWidth="1"/>
    <col min="6428" max="6428" width="11.5703125" style="227" customWidth="1"/>
    <col min="6429" max="6491" width="4.7109375" style="227" customWidth="1"/>
    <col min="6492" max="6664" width="11.5703125" style="227"/>
    <col min="6665" max="6665" width="26.85546875" style="227" customWidth="1"/>
    <col min="6666" max="6667" width="2.7109375" style="227" customWidth="1"/>
    <col min="6668" max="6683" width="4.7109375" style="227" customWidth="1"/>
    <col min="6684" max="6684" width="11.5703125" style="227" customWidth="1"/>
    <col min="6685" max="6747" width="4.7109375" style="227" customWidth="1"/>
    <col min="6748" max="6920" width="11.5703125" style="227"/>
    <col min="6921" max="6921" width="26.85546875" style="227" customWidth="1"/>
    <col min="6922" max="6923" width="2.7109375" style="227" customWidth="1"/>
    <col min="6924" max="6939" width="4.7109375" style="227" customWidth="1"/>
    <col min="6940" max="6940" width="11.5703125" style="227" customWidth="1"/>
    <col min="6941" max="7003" width="4.7109375" style="227" customWidth="1"/>
    <col min="7004" max="7176" width="11.5703125" style="227"/>
    <col min="7177" max="7177" width="26.85546875" style="227" customWidth="1"/>
    <col min="7178" max="7179" width="2.7109375" style="227" customWidth="1"/>
    <col min="7180" max="7195" width="4.7109375" style="227" customWidth="1"/>
    <col min="7196" max="7196" width="11.5703125" style="227" customWidth="1"/>
    <col min="7197" max="7259" width="4.7109375" style="227" customWidth="1"/>
    <col min="7260" max="7432" width="11.5703125" style="227"/>
    <col min="7433" max="7433" width="26.85546875" style="227" customWidth="1"/>
    <col min="7434" max="7435" width="2.7109375" style="227" customWidth="1"/>
    <col min="7436" max="7451" width="4.7109375" style="227" customWidth="1"/>
    <col min="7452" max="7452" width="11.5703125" style="227" customWidth="1"/>
    <col min="7453" max="7515" width="4.7109375" style="227" customWidth="1"/>
    <col min="7516" max="7688" width="11.5703125" style="227"/>
    <col min="7689" max="7689" width="26.85546875" style="227" customWidth="1"/>
    <col min="7690" max="7691" width="2.7109375" style="227" customWidth="1"/>
    <col min="7692" max="7707" width="4.7109375" style="227" customWidth="1"/>
    <col min="7708" max="7708" width="11.5703125" style="227" customWidth="1"/>
    <col min="7709" max="7771" width="4.7109375" style="227" customWidth="1"/>
    <col min="7772" max="7944" width="11.5703125" style="227"/>
    <col min="7945" max="7945" width="26.85546875" style="227" customWidth="1"/>
    <col min="7946" max="7947" width="2.7109375" style="227" customWidth="1"/>
    <col min="7948" max="7963" width="4.7109375" style="227" customWidth="1"/>
    <col min="7964" max="7964" width="11.5703125" style="227" customWidth="1"/>
    <col min="7965" max="8027" width="4.7109375" style="227" customWidth="1"/>
    <col min="8028" max="8200" width="11.5703125" style="227"/>
    <col min="8201" max="8201" width="26.85546875" style="227" customWidth="1"/>
    <col min="8202" max="8203" width="2.7109375" style="227" customWidth="1"/>
    <col min="8204" max="8219" width="4.7109375" style="227" customWidth="1"/>
    <col min="8220" max="8220" width="11.5703125" style="227" customWidth="1"/>
    <col min="8221" max="8283" width="4.7109375" style="227" customWidth="1"/>
    <col min="8284" max="8456" width="11.5703125" style="227"/>
    <col min="8457" max="8457" width="26.85546875" style="227" customWidth="1"/>
    <col min="8458" max="8459" width="2.7109375" style="227" customWidth="1"/>
    <col min="8460" max="8475" width="4.7109375" style="227" customWidth="1"/>
    <col min="8476" max="8476" width="11.5703125" style="227" customWidth="1"/>
    <col min="8477" max="8539" width="4.7109375" style="227" customWidth="1"/>
    <col min="8540" max="8712" width="11.5703125" style="227"/>
    <col min="8713" max="8713" width="26.85546875" style="227" customWidth="1"/>
    <col min="8714" max="8715" width="2.7109375" style="227" customWidth="1"/>
    <col min="8716" max="8731" width="4.7109375" style="227" customWidth="1"/>
    <col min="8732" max="8732" width="11.5703125" style="227" customWidth="1"/>
    <col min="8733" max="8795" width="4.7109375" style="227" customWidth="1"/>
    <col min="8796" max="8968" width="11.5703125" style="227"/>
    <col min="8969" max="8969" width="26.85546875" style="227" customWidth="1"/>
    <col min="8970" max="8971" width="2.7109375" style="227" customWidth="1"/>
    <col min="8972" max="8987" width="4.7109375" style="227" customWidth="1"/>
    <col min="8988" max="8988" width="11.5703125" style="227" customWidth="1"/>
    <col min="8989" max="9051" width="4.7109375" style="227" customWidth="1"/>
    <col min="9052" max="9224" width="11.5703125" style="227"/>
    <col min="9225" max="9225" width="26.85546875" style="227" customWidth="1"/>
    <col min="9226" max="9227" width="2.7109375" style="227" customWidth="1"/>
    <col min="9228" max="9243" width="4.7109375" style="227" customWidth="1"/>
    <col min="9244" max="9244" width="11.5703125" style="227" customWidth="1"/>
    <col min="9245" max="9307" width="4.7109375" style="227" customWidth="1"/>
    <col min="9308" max="9480" width="11.5703125" style="227"/>
    <col min="9481" max="9481" width="26.85546875" style="227" customWidth="1"/>
    <col min="9482" max="9483" width="2.7109375" style="227" customWidth="1"/>
    <col min="9484" max="9499" width="4.7109375" style="227" customWidth="1"/>
    <col min="9500" max="9500" width="11.5703125" style="227" customWidth="1"/>
    <col min="9501" max="9563" width="4.7109375" style="227" customWidth="1"/>
    <col min="9564" max="9736" width="11.5703125" style="227"/>
    <col min="9737" max="9737" width="26.85546875" style="227" customWidth="1"/>
    <col min="9738" max="9739" width="2.7109375" style="227" customWidth="1"/>
    <col min="9740" max="9755" width="4.7109375" style="227" customWidth="1"/>
    <col min="9756" max="9756" width="11.5703125" style="227" customWidth="1"/>
    <col min="9757" max="9819" width="4.7109375" style="227" customWidth="1"/>
    <col min="9820" max="9992" width="11.5703125" style="227"/>
    <col min="9993" max="9993" width="26.85546875" style="227" customWidth="1"/>
    <col min="9994" max="9995" width="2.7109375" style="227" customWidth="1"/>
    <col min="9996" max="10011" width="4.7109375" style="227" customWidth="1"/>
    <col min="10012" max="10012" width="11.5703125" style="227" customWidth="1"/>
    <col min="10013" max="10075" width="4.7109375" style="227" customWidth="1"/>
    <col min="10076" max="10248" width="11.5703125" style="227"/>
    <col min="10249" max="10249" width="26.85546875" style="227" customWidth="1"/>
    <col min="10250" max="10251" width="2.7109375" style="227" customWidth="1"/>
    <col min="10252" max="10267" width="4.7109375" style="227" customWidth="1"/>
    <col min="10268" max="10268" width="11.5703125" style="227" customWidth="1"/>
    <col min="10269" max="10331" width="4.7109375" style="227" customWidth="1"/>
    <col min="10332" max="10504" width="11.5703125" style="227"/>
    <col min="10505" max="10505" width="26.85546875" style="227" customWidth="1"/>
    <col min="10506" max="10507" width="2.7109375" style="227" customWidth="1"/>
    <col min="10508" max="10523" width="4.7109375" style="227" customWidth="1"/>
    <col min="10524" max="10524" width="11.5703125" style="227" customWidth="1"/>
    <col min="10525" max="10587" width="4.7109375" style="227" customWidth="1"/>
    <col min="10588" max="10760" width="11.5703125" style="227"/>
    <col min="10761" max="10761" width="26.85546875" style="227" customWidth="1"/>
    <col min="10762" max="10763" width="2.7109375" style="227" customWidth="1"/>
    <col min="10764" max="10779" width="4.7109375" style="227" customWidth="1"/>
    <col min="10780" max="10780" width="11.5703125" style="227" customWidth="1"/>
    <col min="10781" max="10843" width="4.7109375" style="227" customWidth="1"/>
    <col min="10844" max="11016" width="11.5703125" style="227"/>
    <col min="11017" max="11017" width="26.85546875" style="227" customWidth="1"/>
    <col min="11018" max="11019" width="2.7109375" style="227" customWidth="1"/>
    <col min="11020" max="11035" width="4.7109375" style="227" customWidth="1"/>
    <col min="11036" max="11036" width="11.5703125" style="227" customWidth="1"/>
    <col min="11037" max="11099" width="4.7109375" style="227" customWidth="1"/>
    <col min="11100" max="11272" width="11.5703125" style="227"/>
    <col min="11273" max="11273" width="26.85546875" style="227" customWidth="1"/>
    <col min="11274" max="11275" width="2.7109375" style="227" customWidth="1"/>
    <col min="11276" max="11291" width="4.7109375" style="227" customWidth="1"/>
    <col min="11292" max="11292" width="11.5703125" style="227" customWidth="1"/>
    <col min="11293" max="11355" width="4.7109375" style="227" customWidth="1"/>
    <col min="11356" max="11528" width="11.5703125" style="227"/>
    <col min="11529" max="11529" width="26.85546875" style="227" customWidth="1"/>
    <col min="11530" max="11531" width="2.7109375" style="227" customWidth="1"/>
    <col min="11532" max="11547" width="4.7109375" style="227" customWidth="1"/>
    <col min="11548" max="11548" width="11.5703125" style="227" customWidth="1"/>
    <col min="11549" max="11611" width="4.7109375" style="227" customWidth="1"/>
    <col min="11612" max="11784" width="11.5703125" style="227"/>
    <col min="11785" max="11785" width="26.85546875" style="227" customWidth="1"/>
    <col min="11786" max="11787" width="2.7109375" style="227" customWidth="1"/>
    <col min="11788" max="11803" width="4.7109375" style="227" customWidth="1"/>
    <col min="11804" max="11804" width="11.5703125" style="227" customWidth="1"/>
    <col min="11805" max="11867" width="4.7109375" style="227" customWidth="1"/>
    <col min="11868" max="12040" width="11.5703125" style="227"/>
    <col min="12041" max="12041" width="26.85546875" style="227" customWidth="1"/>
    <col min="12042" max="12043" width="2.7109375" style="227" customWidth="1"/>
    <col min="12044" max="12059" width="4.7109375" style="227" customWidth="1"/>
    <col min="12060" max="12060" width="11.5703125" style="227" customWidth="1"/>
    <col min="12061" max="12123" width="4.7109375" style="227" customWidth="1"/>
    <col min="12124" max="12296" width="11.5703125" style="227"/>
    <col min="12297" max="12297" width="26.85546875" style="227" customWidth="1"/>
    <col min="12298" max="12299" width="2.7109375" style="227" customWidth="1"/>
    <col min="12300" max="12315" width="4.7109375" style="227" customWidth="1"/>
    <col min="12316" max="12316" width="11.5703125" style="227" customWidth="1"/>
    <col min="12317" max="12379" width="4.7109375" style="227" customWidth="1"/>
    <col min="12380" max="12552" width="11.5703125" style="227"/>
    <col min="12553" max="12553" width="26.85546875" style="227" customWidth="1"/>
    <col min="12554" max="12555" width="2.7109375" style="227" customWidth="1"/>
    <col min="12556" max="12571" width="4.7109375" style="227" customWidth="1"/>
    <col min="12572" max="12572" width="11.5703125" style="227" customWidth="1"/>
    <col min="12573" max="12635" width="4.7109375" style="227" customWidth="1"/>
    <col min="12636" max="12808" width="11.5703125" style="227"/>
    <col min="12809" max="12809" width="26.85546875" style="227" customWidth="1"/>
    <col min="12810" max="12811" width="2.7109375" style="227" customWidth="1"/>
    <col min="12812" max="12827" width="4.7109375" style="227" customWidth="1"/>
    <col min="12828" max="12828" width="11.5703125" style="227" customWidth="1"/>
    <col min="12829" max="12891" width="4.7109375" style="227" customWidth="1"/>
    <col min="12892" max="13064" width="11.5703125" style="227"/>
    <col min="13065" max="13065" width="26.85546875" style="227" customWidth="1"/>
    <col min="13066" max="13067" width="2.7109375" style="227" customWidth="1"/>
    <col min="13068" max="13083" width="4.7109375" style="227" customWidth="1"/>
    <col min="13084" max="13084" width="11.5703125" style="227" customWidth="1"/>
    <col min="13085" max="13147" width="4.7109375" style="227" customWidth="1"/>
    <col min="13148" max="13320" width="11.5703125" style="227"/>
    <col min="13321" max="13321" width="26.85546875" style="227" customWidth="1"/>
    <col min="13322" max="13323" width="2.7109375" style="227" customWidth="1"/>
    <col min="13324" max="13339" width="4.7109375" style="227" customWidth="1"/>
    <col min="13340" max="13340" width="11.5703125" style="227" customWidth="1"/>
    <col min="13341" max="13403" width="4.7109375" style="227" customWidth="1"/>
    <col min="13404" max="13576" width="11.5703125" style="227"/>
    <col min="13577" max="13577" width="26.85546875" style="227" customWidth="1"/>
    <col min="13578" max="13579" width="2.7109375" style="227" customWidth="1"/>
    <col min="13580" max="13595" width="4.7109375" style="227" customWidth="1"/>
    <col min="13596" max="13596" width="11.5703125" style="227" customWidth="1"/>
    <col min="13597" max="13659" width="4.7109375" style="227" customWidth="1"/>
    <col min="13660" max="13832" width="11.5703125" style="227"/>
    <col min="13833" max="13833" width="26.85546875" style="227" customWidth="1"/>
    <col min="13834" max="13835" width="2.7109375" style="227" customWidth="1"/>
    <col min="13836" max="13851" width="4.7109375" style="227" customWidth="1"/>
    <col min="13852" max="13852" width="11.5703125" style="227" customWidth="1"/>
    <col min="13853" max="13915" width="4.7109375" style="227" customWidth="1"/>
    <col min="13916" max="14088" width="11.5703125" style="227"/>
    <col min="14089" max="14089" width="26.85546875" style="227" customWidth="1"/>
    <col min="14090" max="14091" width="2.7109375" style="227" customWidth="1"/>
    <col min="14092" max="14107" width="4.7109375" style="227" customWidth="1"/>
    <col min="14108" max="14108" width="11.5703125" style="227" customWidth="1"/>
    <col min="14109" max="14171" width="4.7109375" style="227" customWidth="1"/>
    <col min="14172" max="14344" width="11.5703125" style="227"/>
    <col min="14345" max="14345" width="26.85546875" style="227" customWidth="1"/>
    <col min="14346" max="14347" width="2.7109375" style="227" customWidth="1"/>
    <col min="14348" max="14363" width="4.7109375" style="227" customWidth="1"/>
    <col min="14364" max="14364" width="11.5703125" style="227" customWidth="1"/>
    <col min="14365" max="14427" width="4.7109375" style="227" customWidth="1"/>
    <col min="14428" max="14600" width="11.5703125" style="227"/>
    <col min="14601" max="14601" width="26.85546875" style="227" customWidth="1"/>
    <col min="14602" max="14603" width="2.7109375" style="227" customWidth="1"/>
    <col min="14604" max="14619" width="4.7109375" style="227" customWidth="1"/>
    <col min="14620" max="14620" width="11.5703125" style="227" customWidth="1"/>
    <col min="14621" max="14683" width="4.7109375" style="227" customWidth="1"/>
    <col min="14684" max="14856" width="11.5703125" style="227"/>
    <col min="14857" max="14857" width="26.85546875" style="227" customWidth="1"/>
    <col min="14858" max="14859" width="2.7109375" style="227" customWidth="1"/>
    <col min="14860" max="14875" width="4.7109375" style="227" customWidth="1"/>
    <col min="14876" max="14876" width="11.5703125" style="227" customWidth="1"/>
    <col min="14877" max="14939" width="4.7109375" style="227" customWidth="1"/>
    <col min="14940" max="15112" width="11.5703125" style="227"/>
    <col min="15113" max="15113" width="26.85546875" style="227" customWidth="1"/>
    <col min="15114" max="15115" width="2.7109375" style="227" customWidth="1"/>
    <col min="15116" max="15131" width="4.7109375" style="227" customWidth="1"/>
    <col min="15132" max="15132" width="11.5703125" style="227" customWidth="1"/>
    <col min="15133" max="15195" width="4.7109375" style="227" customWidth="1"/>
    <col min="15196" max="15368" width="11.5703125" style="227"/>
    <col min="15369" max="15369" width="26.85546875" style="227" customWidth="1"/>
    <col min="15370" max="15371" width="2.7109375" style="227" customWidth="1"/>
    <col min="15372" max="15387" width="4.7109375" style="227" customWidth="1"/>
    <col min="15388" max="15388" width="11.5703125" style="227" customWidth="1"/>
    <col min="15389" max="15451" width="4.7109375" style="227" customWidth="1"/>
    <col min="15452" max="15624" width="11.5703125" style="227"/>
    <col min="15625" max="15625" width="26.85546875" style="227" customWidth="1"/>
    <col min="15626" max="15627" width="2.7109375" style="227" customWidth="1"/>
    <col min="15628" max="15643" width="4.7109375" style="227" customWidth="1"/>
    <col min="15644" max="15644" width="11.5703125" style="227" customWidth="1"/>
    <col min="15645" max="15707" width="4.7109375" style="227" customWidth="1"/>
    <col min="15708" max="15880" width="11.5703125" style="227"/>
    <col min="15881" max="15881" width="26.85546875" style="227" customWidth="1"/>
    <col min="15882" max="15883" width="2.7109375" style="227" customWidth="1"/>
    <col min="15884" max="15899" width="4.7109375" style="227" customWidth="1"/>
    <col min="15900" max="15900" width="11.5703125" style="227" customWidth="1"/>
    <col min="15901" max="15963" width="4.7109375" style="227" customWidth="1"/>
    <col min="15964" max="16136" width="11.5703125" style="227"/>
    <col min="16137" max="16137" width="26.85546875" style="227" customWidth="1"/>
    <col min="16138" max="16139" width="2.7109375" style="227" customWidth="1"/>
    <col min="16140" max="16155" width="4.7109375" style="227" customWidth="1"/>
    <col min="16156" max="16156" width="11.5703125" style="227" customWidth="1"/>
    <col min="16157" max="16219" width="4.7109375" style="227" customWidth="1"/>
    <col min="16220" max="16384" width="11.5703125" style="227"/>
  </cols>
  <sheetData>
    <row r="1" spans="1:16" s="225" customFormat="1" ht="24.95" customHeight="1" thickTop="1" thickBot="1" x14ac:dyDescent="0.3">
      <c r="A1" s="243" t="s">
        <v>158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P1" s="225">
        <v>2008</v>
      </c>
    </row>
    <row r="2" spans="1:16" s="225" customFormat="1" ht="24.95" customHeight="1" thickTop="1" thickBot="1" x14ac:dyDescent="0.3">
      <c r="A2" s="243" t="s">
        <v>11</v>
      </c>
      <c r="B2" s="243"/>
      <c r="C2" s="243"/>
      <c r="D2" s="243"/>
      <c r="E2" s="247" t="s">
        <v>157</v>
      </c>
      <c r="F2" s="247"/>
      <c r="G2" s="247"/>
      <c r="H2" s="247"/>
      <c r="I2" s="247"/>
      <c r="J2" s="247"/>
      <c r="K2" s="247"/>
      <c r="P2" s="225">
        <f>P1+1</f>
        <v>2009</v>
      </c>
    </row>
    <row r="3" spans="1:16" s="225" customFormat="1" ht="24.95" customHeight="1" thickTop="1" thickBot="1" x14ac:dyDescent="0.3">
      <c r="A3" s="243" t="s">
        <v>128</v>
      </c>
      <c r="B3" s="243"/>
      <c r="C3" s="243"/>
      <c r="D3" s="243"/>
      <c r="E3" s="250">
        <v>2017</v>
      </c>
      <c r="F3" s="250"/>
      <c r="G3" s="250"/>
      <c r="H3" s="250"/>
      <c r="I3" s="250"/>
      <c r="J3" s="250"/>
      <c r="K3" s="250"/>
      <c r="P3" s="225">
        <f>P2+1</f>
        <v>2010</v>
      </c>
    </row>
    <row r="4" spans="1:16" s="225" customFormat="1" ht="24.95" customHeight="1" thickTop="1" x14ac:dyDescent="0.25">
      <c r="A4" s="248" t="s">
        <v>153</v>
      </c>
      <c r="B4" s="248"/>
      <c r="C4" s="248"/>
      <c r="D4" s="234">
        <f>D8</f>
        <v>4</v>
      </c>
      <c r="E4" s="232"/>
      <c r="F4" s="226"/>
      <c r="G4" s="226"/>
      <c r="H4" s="226"/>
      <c r="I4" s="226"/>
      <c r="J4" s="226"/>
      <c r="K4" s="226"/>
      <c r="P4" s="225">
        <f>P3+1</f>
        <v>2011</v>
      </c>
    </row>
    <row r="5" spans="1:16" s="225" customFormat="1" ht="24.95" customHeight="1" x14ac:dyDescent="0.25">
      <c r="A5" s="249" t="s">
        <v>154</v>
      </c>
      <c r="B5" s="249"/>
      <c r="C5" s="249"/>
      <c r="D5" s="231">
        <f>G8+F8</f>
        <v>0</v>
      </c>
      <c r="E5" s="232"/>
      <c r="F5" s="226"/>
      <c r="G5" s="226"/>
      <c r="H5" s="226"/>
      <c r="I5" s="226"/>
      <c r="J5" s="226"/>
      <c r="K5" s="226"/>
      <c r="P5" s="225">
        <f t="shared" ref="P5:P31" si="0">P4+1</f>
        <v>2012</v>
      </c>
    </row>
    <row r="6" spans="1:16" s="225" customFormat="1" ht="24.95" customHeight="1" thickBot="1" x14ac:dyDescent="0.3">
      <c r="A6" s="235"/>
      <c r="B6" s="235"/>
      <c r="C6" s="235"/>
      <c r="D6" s="236"/>
      <c r="E6" s="233"/>
      <c r="F6" s="226"/>
      <c r="G6" s="226"/>
      <c r="H6" s="226"/>
      <c r="I6" s="226"/>
      <c r="J6" s="226"/>
      <c r="K6" s="226"/>
      <c r="P6" s="225">
        <f t="shared" si="0"/>
        <v>2013</v>
      </c>
    </row>
    <row r="7" spans="1:16" s="228" customFormat="1" ht="24.95" customHeight="1" thickTop="1" thickBot="1" x14ac:dyDescent="0.3">
      <c r="A7" s="242">
        <f ca="1">YEAR(TODAY())</f>
        <v>2016</v>
      </c>
      <c r="B7" s="244" t="s">
        <v>129</v>
      </c>
      <c r="C7" s="245"/>
      <c r="D7" s="237" t="s">
        <v>79</v>
      </c>
      <c r="E7" s="237" t="s">
        <v>108</v>
      </c>
      <c r="F7" s="237" t="s">
        <v>109</v>
      </c>
      <c r="G7" s="237" t="s">
        <v>110</v>
      </c>
      <c r="H7" s="237" t="s">
        <v>124</v>
      </c>
      <c r="I7" s="238" t="s">
        <v>125</v>
      </c>
      <c r="J7" s="237" t="s">
        <v>126</v>
      </c>
      <c r="K7" s="227"/>
      <c r="P7" s="225">
        <f t="shared" si="0"/>
        <v>2014</v>
      </c>
    </row>
    <row r="8" spans="1:16" ht="24.95" customHeight="1" thickTop="1" thickBot="1" x14ac:dyDescent="0.3">
      <c r="A8" s="246" t="s">
        <v>127</v>
      </c>
      <c r="B8" s="246"/>
      <c r="C8" s="239">
        <f>E3</f>
        <v>2017</v>
      </c>
      <c r="D8" s="240">
        <f>'2017'!A1</f>
        <v>4</v>
      </c>
      <c r="E8" s="240">
        <f>'2017'!D5</f>
        <v>0</v>
      </c>
      <c r="F8" s="240">
        <f>'2017'!E5</f>
        <v>0</v>
      </c>
      <c r="G8" s="240">
        <f>'2017'!F5</f>
        <v>0</v>
      </c>
      <c r="H8" s="240">
        <f>'2017'!H5</f>
        <v>0</v>
      </c>
      <c r="I8" s="239">
        <f>(D8-E8)-H8</f>
        <v>4</v>
      </c>
      <c r="J8" s="241" t="str">
        <f t="shared" ref="J8" si="1">IF(I8=0,"ensemble des zones traitées","Ecarts")</f>
        <v>Ecarts</v>
      </c>
      <c r="P8" s="225">
        <f t="shared" si="0"/>
        <v>2015</v>
      </c>
    </row>
    <row r="9" spans="1:16" ht="24.95" customHeight="1" thickTop="1" x14ac:dyDescent="0.25">
      <c r="A9" s="225"/>
      <c r="B9" s="225"/>
      <c r="C9" s="229"/>
      <c r="D9" s="229"/>
      <c r="E9" s="229"/>
      <c r="F9" s="229"/>
      <c r="G9" s="229"/>
      <c r="H9" s="229"/>
      <c r="I9" s="229"/>
      <c r="J9" s="229"/>
      <c r="K9" s="229"/>
      <c r="P9" s="225">
        <f t="shared" si="0"/>
        <v>2016</v>
      </c>
    </row>
    <row r="10" spans="1:16" s="229" customFormat="1" ht="24.95" customHeight="1" x14ac:dyDescent="0.25">
      <c r="A10" s="225"/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P10" s="225">
        <f t="shared" si="0"/>
        <v>2017</v>
      </c>
    </row>
    <row r="11" spans="1:16" s="225" customFormat="1" ht="24.95" customHeight="1" x14ac:dyDescent="0.25">
      <c r="P11" s="225">
        <f t="shared" si="0"/>
        <v>2018</v>
      </c>
    </row>
    <row r="12" spans="1:16" s="225" customFormat="1" ht="24.95" customHeight="1" x14ac:dyDescent="0.25">
      <c r="P12" s="225">
        <f t="shared" si="0"/>
        <v>2019</v>
      </c>
    </row>
    <row r="13" spans="1:16" s="225" customFormat="1" ht="24.95" customHeight="1" x14ac:dyDescent="0.25">
      <c r="P13" s="225">
        <f t="shared" si="0"/>
        <v>2020</v>
      </c>
    </row>
    <row r="14" spans="1:16" s="225" customFormat="1" ht="24.95" customHeight="1" x14ac:dyDescent="0.25">
      <c r="P14" s="225">
        <f t="shared" si="0"/>
        <v>2021</v>
      </c>
    </row>
    <row r="15" spans="1:16" s="225" customFormat="1" ht="24.95" customHeight="1" x14ac:dyDescent="0.25">
      <c r="P15" s="225">
        <f t="shared" si="0"/>
        <v>2022</v>
      </c>
    </row>
    <row r="16" spans="1:16" s="225" customFormat="1" ht="24.95" customHeight="1" x14ac:dyDescent="0.25">
      <c r="P16" s="225">
        <f t="shared" si="0"/>
        <v>2023</v>
      </c>
    </row>
    <row r="17" spans="16:16" s="225" customFormat="1" ht="24.95" customHeight="1" x14ac:dyDescent="0.25">
      <c r="P17" s="225">
        <f t="shared" si="0"/>
        <v>2024</v>
      </c>
    </row>
    <row r="18" spans="16:16" s="225" customFormat="1" ht="24.95" customHeight="1" x14ac:dyDescent="0.25">
      <c r="P18" s="225">
        <f t="shared" si="0"/>
        <v>2025</v>
      </c>
    </row>
    <row r="19" spans="16:16" s="225" customFormat="1" ht="24.95" customHeight="1" x14ac:dyDescent="0.25">
      <c r="P19" s="225">
        <f t="shared" si="0"/>
        <v>2026</v>
      </c>
    </row>
    <row r="20" spans="16:16" s="225" customFormat="1" ht="24.95" customHeight="1" x14ac:dyDescent="0.25">
      <c r="P20" s="225">
        <f t="shared" si="0"/>
        <v>2027</v>
      </c>
    </row>
    <row r="21" spans="16:16" s="225" customFormat="1" ht="24.95" customHeight="1" x14ac:dyDescent="0.25">
      <c r="P21" s="225">
        <f t="shared" si="0"/>
        <v>2028</v>
      </c>
    </row>
    <row r="22" spans="16:16" s="225" customFormat="1" ht="24.95" customHeight="1" x14ac:dyDescent="0.25">
      <c r="P22" s="225">
        <f t="shared" si="0"/>
        <v>2029</v>
      </c>
    </row>
    <row r="23" spans="16:16" s="225" customFormat="1" ht="24.95" customHeight="1" x14ac:dyDescent="0.25">
      <c r="P23" s="225">
        <f t="shared" si="0"/>
        <v>2030</v>
      </c>
    </row>
    <row r="24" spans="16:16" s="225" customFormat="1" ht="24.95" customHeight="1" x14ac:dyDescent="0.25">
      <c r="P24" s="225">
        <f t="shared" si="0"/>
        <v>2031</v>
      </c>
    </row>
    <row r="25" spans="16:16" s="225" customFormat="1" ht="24.95" customHeight="1" x14ac:dyDescent="0.25">
      <c r="P25" s="225">
        <f t="shared" si="0"/>
        <v>2032</v>
      </c>
    </row>
    <row r="26" spans="16:16" s="225" customFormat="1" ht="24.95" customHeight="1" x14ac:dyDescent="0.25">
      <c r="P26" s="225">
        <f t="shared" si="0"/>
        <v>2033</v>
      </c>
    </row>
    <row r="27" spans="16:16" s="225" customFormat="1" ht="24.95" customHeight="1" x14ac:dyDescent="0.25">
      <c r="P27" s="225">
        <f t="shared" si="0"/>
        <v>2034</v>
      </c>
    </row>
    <row r="28" spans="16:16" s="225" customFormat="1" ht="24.95" customHeight="1" x14ac:dyDescent="0.25">
      <c r="P28" s="225">
        <f t="shared" si="0"/>
        <v>2035</v>
      </c>
    </row>
    <row r="29" spans="16:16" s="225" customFormat="1" ht="24.95" customHeight="1" x14ac:dyDescent="0.25">
      <c r="P29" s="225">
        <f t="shared" si="0"/>
        <v>2036</v>
      </c>
    </row>
    <row r="30" spans="16:16" s="225" customFormat="1" ht="24.95" customHeight="1" x14ac:dyDescent="0.25">
      <c r="P30" s="225">
        <f t="shared" si="0"/>
        <v>2037</v>
      </c>
    </row>
    <row r="31" spans="16:16" s="225" customFormat="1" ht="24.95" customHeight="1" x14ac:dyDescent="0.25">
      <c r="P31" s="225">
        <f t="shared" si="0"/>
        <v>2038</v>
      </c>
    </row>
    <row r="32" spans="16:16" s="225" customFormat="1" ht="24.95" customHeight="1" x14ac:dyDescent="0.25"/>
    <row r="33" s="225" customFormat="1" ht="24.95" customHeight="1" x14ac:dyDescent="0.25"/>
    <row r="34" s="225" customFormat="1" ht="24.95" customHeight="1" x14ac:dyDescent="0.25"/>
    <row r="35" s="225" customFormat="1" ht="24.95" customHeight="1" x14ac:dyDescent="0.25"/>
    <row r="36" s="225" customFormat="1" ht="24.95" customHeight="1" x14ac:dyDescent="0.25"/>
    <row r="37" s="225" customFormat="1" ht="24.95" customHeight="1" x14ac:dyDescent="0.25"/>
    <row r="38" s="225" customFormat="1" ht="24.95" customHeight="1" x14ac:dyDescent="0.25"/>
    <row r="39" s="225" customFormat="1" ht="24.95" customHeight="1" x14ac:dyDescent="0.25"/>
    <row r="40" s="225" customFormat="1" ht="24.95" customHeight="1" x14ac:dyDescent="0.25"/>
    <row r="41" s="225" customFormat="1" ht="24.95" customHeight="1" x14ac:dyDescent="0.25"/>
    <row r="42" s="225" customFormat="1" ht="24.95" customHeight="1" x14ac:dyDescent="0.25"/>
    <row r="43" s="225" customFormat="1" ht="24.95" customHeight="1" x14ac:dyDescent="0.25"/>
    <row r="44" s="225" customFormat="1" ht="24.95" customHeight="1" x14ac:dyDescent="0.25"/>
    <row r="45" s="225" customFormat="1" ht="24.95" customHeight="1" x14ac:dyDescent="0.25"/>
    <row r="46" s="225" customFormat="1" ht="24.95" customHeight="1" x14ac:dyDescent="0.25"/>
    <row r="47" s="225" customFormat="1" ht="24.95" customHeight="1" x14ac:dyDescent="0.25"/>
    <row r="48" s="225" customFormat="1" ht="24.95" customHeight="1" x14ac:dyDescent="0.25"/>
    <row r="49" s="225" customFormat="1" ht="24.95" customHeight="1" x14ac:dyDescent="0.25"/>
    <row r="50" s="225" customFormat="1" ht="24.95" customHeight="1" x14ac:dyDescent="0.25"/>
    <row r="51" s="225" customFormat="1" ht="24.95" customHeight="1" x14ac:dyDescent="0.25"/>
    <row r="52" s="225" customFormat="1" ht="24.95" customHeight="1" x14ac:dyDescent="0.25"/>
    <row r="53" s="225" customFormat="1" ht="24.95" customHeight="1" x14ac:dyDescent="0.25"/>
    <row r="54" s="225" customFormat="1" ht="24.95" customHeight="1" x14ac:dyDescent="0.25"/>
    <row r="55" s="225" customFormat="1" ht="24.95" customHeight="1" x14ac:dyDescent="0.25"/>
    <row r="56" s="225" customFormat="1" ht="24.95" customHeight="1" x14ac:dyDescent="0.25"/>
    <row r="57" s="225" customFormat="1" ht="24.95" customHeight="1" x14ac:dyDescent="0.25"/>
    <row r="58" s="225" customFormat="1" ht="24.95" customHeight="1" x14ac:dyDescent="0.25"/>
    <row r="59" s="225" customFormat="1" ht="24.95" customHeight="1" x14ac:dyDescent="0.25"/>
    <row r="60" s="225" customFormat="1" ht="24.95" customHeight="1" x14ac:dyDescent="0.25"/>
    <row r="61" s="225" customFormat="1" ht="24.95" customHeight="1" x14ac:dyDescent="0.25"/>
    <row r="62" s="225" customFormat="1" ht="24.95" customHeight="1" x14ac:dyDescent="0.25"/>
    <row r="63" s="225" customFormat="1" ht="24.95" customHeight="1" x14ac:dyDescent="0.25"/>
    <row r="64" s="225" customFormat="1" ht="24.95" customHeight="1" x14ac:dyDescent="0.25"/>
    <row r="65" s="225" customFormat="1" ht="24.95" customHeight="1" x14ac:dyDescent="0.25"/>
    <row r="66" s="225" customFormat="1" ht="24.95" customHeight="1" x14ac:dyDescent="0.25"/>
    <row r="67" s="225" customFormat="1" ht="24.95" customHeight="1" x14ac:dyDescent="0.25"/>
    <row r="68" s="225" customFormat="1" ht="24.95" customHeight="1" x14ac:dyDescent="0.25"/>
    <row r="69" s="225" customFormat="1" ht="24.95" customHeight="1" x14ac:dyDescent="0.25"/>
    <row r="70" s="225" customFormat="1" ht="24.95" customHeight="1" x14ac:dyDescent="0.25"/>
    <row r="71" s="225" customFormat="1" ht="24.95" customHeight="1" x14ac:dyDescent="0.25"/>
    <row r="72" s="225" customFormat="1" ht="24.95" customHeight="1" x14ac:dyDescent="0.25"/>
    <row r="73" s="225" customFormat="1" ht="24.95" customHeight="1" x14ac:dyDescent="0.25"/>
    <row r="74" s="225" customFormat="1" ht="24.95" customHeight="1" x14ac:dyDescent="0.25"/>
    <row r="75" s="225" customFormat="1" ht="24.95" customHeight="1" x14ac:dyDescent="0.25"/>
    <row r="76" s="225" customFormat="1" ht="24.95" customHeight="1" x14ac:dyDescent="0.25"/>
    <row r="77" s="225" customFormat="1" ht="24.95" customHeight="1" x14ac:dyDescent="0.25"/>
    <row r="78" s="225" customFormat="1" ht="24.95" customHeight="1" x14ac:dyDescent="0.25"/>
    <row r="79" s="225" customFormat="1" ht="24.95" customHeight="1" x14ac:dyDescent="0.25"/>
    <row r="80" s="225" customFormat="1" ht="24.95" customHeight="1" x14ac:dyDescent="0.25"/>
    <row r="81" s="225" customFormat="1" ht="24.95" customHeight="1" x14ac:dyDescent="0.25"/>
    <row r="82" s="225" customFormat="1" ht="24.95" customHeight="1" x14ac:dyDescent="0.25"/>
    <row r="83" s="225" customFormat="1" ht="24.95" customHeight="1" x14ac:dyDescent="0.25"/>
    <row r="84" s="225" customFormat="1" ht="24.95" customHeight="1" x14ac:dyDescent="0.25"/>
    <row r="85" s="225" customFormat="1" ht="24.95" customHeight="1" x14ac:dyDescent="0.25"/>
    <row r="86" s="225" customFormat="1" ht="24.95" customHeight="1" x14ac:dyDescent="0.25"/>
    <row r="87" s="225" customFormat="1" ht="24.95" customHeight="1" x14ac:dyDescent="0.25"/>
    <row r="88" s="225" customFormat="1" ht="24.95" customHeight="1" x14ac:dyDescent="0.25"/>
    <row r="89" s="225" customFormat="1" ht="24.95" customHeight="1" x14ac:dyDescent="0.25"/>
    <row r="90" s="225" customFormat="1" ht="24.95" customHeight="1" x14ac:dyDescent="0.25"/>
    <row r="91" s="225" customFormat="1" ht="24.95" customHeight="1" x14ac:dyDescent="0.25"/>
    <row r="92" s="225" customFormat="1" ht="24.95" customHeight="1" x14ac:dyDescent="0.25"/>
    <row r="93" s="225" customFormat="1" ht="24.95" customHeight="1" x14ac:dyDescent="0.25"/>
    <row r="94" s="225" customFormat="1" ht="24.95" customHeight="1" x14ac:dyDescent="0.25"/>
    <row r="95" s="225" customFormat="1" ht="24.95" customHeight="1" x14ac:dyDescent="0.25"/>
    <row r="96" s="225" customFormat="1" ht="24.95" customHeight="1" x14ac:dyDescent="0.25"/>
    <row r="97" s="225" customFormat="1" ht="24.95" customHeight="1" x14ac:dyDescent="0.25"/>
    <row r="98" s="225" customFormat="1" ht="24.95" customHeight="1" x14ac:dyDescent="0.25"/>
    <row r="99" s="225" customFormat="1" ht="24.95" customHeight="1" x14ac:dyDescent="0.25"/>
    <row r="100" s="225" customFormat="1" ht="24.95" customHeight="1" x14ac:dyDescent="0.25"/>
    <row r="101" s="225" customFormat="1" ht="24.95" customHeight="1" x14ac:dyDescent="0.25"/>
    <row r="102" s="225" customFormat="1" ht="24.95" customHeight="1" x14ac:dyDescent="0.25"/>
    <row r="103" s="225" customFormat="1" ht="24.95" customHeight="1" x14ac:dyDescent="0.25"/>
    <row r="104" s="225" customFormat="1" ht="24.95" customHeight="1" x14ac:dyDescent="0.25"/>
    <row r="105" s="225" customFormat="1" ht="24.95" customHeight="1" x14ac:dyDescent="0.25"/>
    <row r="106" s="225" customFormat="1" ht="24.95" customHeight="1" x14ac:dyDescent="0.25"/>
    <row r="107" s="225" customFormat="1" ht="24.95" customHeight="1" x14ac:dyDescent="0.25"/>
    <row r="108" s="225" customFormat="1" ht="24.95" customHeight="1" x14ac:dyDescent="0.25"/>
    <row r="109" s="225" customFormat="1" ht="24.95" customHeight="1" x14ac:dyDescent="0.25"/>
    <row r="110" s="225" customFormat="1" ht="24.95" customHeight="1" x14ac:dyDescent="0.25"/>
    <row r="111" s="225" customFormat="1" ht="24.95" customHeight="1" x14ac:dyDescent="0.25"/>
    <row r="112" s="225" customFormat="1" ht="24.95" customHeight="1" x14ac:dyDescent="0.25"/>
    <row r="113" s="225" customFormat="1" ht="24.95" customHeight="1" x14ac:dyDescent="0.25"/>
    <row r="114" s="225" customFormat="1" ht="24.95" customHeight="1" x14ac:dyDescent="0.25"/>
    <row r="115" s="225" customFormat="1" ht="24.95" customHeight="1" x14ac:dyDescent="0.25"/>
    <row r="116" s="225" customFormat="1" ht="24.95" customHeight="1" x14ac:dyDescent="0.25"/>
    <row r="117" s="225" customFormat="1" ht="24.95" customHeight="1" x14ac:dyDescent="0.25"/>
    <row r="118" s="225" customFormat="1" ht="24.95" customHeight="1" x14ac:dyDescent="0.25"/>
    <row r="119" s="225" customFormat="1" ht="24.95" customHeight="1" x14ac:dyDescent="0.25"/>
    <row r="120" s="225" customFormat="1" ht="24.95" customHeight="1" x14ac:dyDescent="0.25"/>
    <row r="121" s="225" customFormat="1" ht="24.95" customHeight="1" x14ac:dyDescent="0.25"/>
    <row r="122" s="225" customFormat="1" ht="24.95" customHeight="1" x14ac:dyDescent="0.25"/>
    <row r="123" s="225" customFormat="1" ht="24.95" customHeight="1" x14ac:dyDescent="0.25"/>
    <row r="124" s="225" customFormat="1" ht="24.95" customHeight="1" x14ac:dyDescent="0.25"/>
    <row r="125" s="225" customFormat="1" ht="24.95" customHeight="1" x14ac:dyDescent="0.25"/>
    <row r="126" s="225" customFormat="1" ht="24.95" customHeight="1" x14ac:dyDescent="0.25"/>
    <row r="127" s="225" customFormat="1" ht="24.95" customHeight="1" x14ac:dyDescent="0.25"/>
    <row r="128" s="225" customFormat="1" ht="24.95" customHeight="1" x14ac:dyDescent="0.25"/>
    <row r="129" s="225" customFormat="1" ht="24.95" customHeight="1" x14ac:dyDescent="0.25"/>
    <row r="130" s="225" customFormat="1" ht="24.95" customHeight="1" x14ac:dyDescent="0.25"/>
    <row r="131" s="225" customFormat="1" ht="24.95" customHeight="1" x14ac:dyDescent="0.25"/>
    <row r="132" s="225" customFormat="1" ht="24.95" customHeight="1" x14ac:dyDescent="0.25"/>
    <row r="133" s="225" customFormat="1" ht="24.95" customHeight="1" x14ac:dyDescent="0.25"/>
    <row r="134" s="225" customFormat="1" ht="24.95" customHeight="1" x14ac:dyDescent="0.25"/>
    <row r="135" s="225" customFormat="1" ht="24.95" customHeight="1" x14ac:dyDescent="0.25"/>
    <row r="136" s="225" customFormat="1" ht="24.95" customHeight="1" x14ac:dyDescent="0.25"/>
    <row r="137" s="225" customFormat="1" ht="24.95" customHeight="1" x14ac:dyDescent="0.25"/>
    <row r="138" s="225" customFormat="1" ht="24.95" customHeight="1" x14ac:dyDescent="0.25"/>
    <row r="139" s="225" customFormat="1" ht="24.95" customHeight="1" x14ac:dyDescent="0.25"/>
    <row r="140" s="225" customFormat="1" ht="24.95" customHeight="1" x14ac:dyDescent="0.25"/>
    <row r="141" s="225" customFormat="1" ht="24.95" customHeight="1" x14ac:dyDescent="0.25"/>
    <row r="142" s="225" customFormat="1" ht="24.95" customHeight="1" x14ac:dyDescent="0.25"/>
    <row r="143" s="225" customFormat="1" ht="24.95" customHeight="1" x14ac:dyDescent="0.25"/>
    <row r="144" s="225" customFormat="1" ht="24.95" customHeight="1" x14ac:dyDescent="0.25"/>
    <row r="145" s="225" customFormat="1" ht="24.95" customHeight="1" x14ac:dyDescent="0.25"/>
    <row r="146" s="225" customFormat="1" ht="24.95" customHeight="1" x14ac:dyDescent="0.25"/>
    <row r="147" s="225" customFormat="1" ht="24.95" customHeight="1" x14ac:dyDescent="0.25"/>
    <row r="148" s="225" customFormat="1" ht="24.95" customHeight="1" x14ac:dyDescent="0.25"/>
    <row r="149" s="225" customFormat="1" ht="24.95" customHeight="1" x14ac:dyDescent="0.25"/>
    <row r="150" s="225" customFormat="1" ht="24.95" customHeight="1" x14ac:dyDescent="0.25"/>
    <row r="151" s="225" customFormat="1" ht="24.95" customHeight="1" x14ac:dyDescent="0.25"/>
    <row r="152" s="225" customFormat="1" ht="24.95" customHeight="1" x14ac:dyDescent="0.25"/>
    <row r="153" s="225" customFormat="1" ht="24.95" customHeight="1" x14ac:dyDescent="0.25"/>
    <row r="154" s="225" customFormat="1" ht="24.95" customHeight="1" x14ac:dyDescent="0.25"/>
    <row r="155" s="225" customFormat="1" ht="24.95" customHeight="1" x14ac:dyDescent="0.25"/>
    <row r="156" s="225" customFormat="1" ht="24.95" customHeight="1" x14ac:dyDescent="0.25"/>
    <row r="157" s="225" customFormat="1" ht="24.95" customHeight="1" x14ac:dyDescent="0.25"/>
    <row r="158" s="225" customFormat="1" ht="24.95" customHeight="1" x14ac:dyDescent="0.25"/>
    <row r="159" s="225" customFormat="1" ht="24.95" customHeight="1" x14ac:dyDescent="0.25"/>
    <row r="160" s="225" customFormat="1" ht="24.95" customHeight="1" x14ac:dyDescent="0.25"/>
    <row r="161" s="225" customFormat="1" ht="24.95" customHeight="1" x14ac:dyDescent="0.25"/>
    <row r="162" s="225" customFormat="1" ht="24.95" customHeight="1" x14ac:dyDescent="0.25"/>
    <row r="163" s="225" customFormat="1" ht="24.95" customHeight="1" x14ac:dyDescent="0.25"/>
    <row r="164" s="225" customFormat="1" ht="24.95" customHeight="1" x14ac:dyDescent="0.25"/>
    <row r="165" s="225" customFormat="1" ht="24.95" customHeight="1" x14ac:dyDescent="0.25"/>
    <row r="166" s="225" customFormat="1" ht="24.95" customHeight="1" x14ac:dyDescent="0.25"/>
    <row r="167" s="225" customFormat="1" ht="24.95" customHeight="1" x14ac:dyDescent="0.25"/>
    <row r="168" s="225" customFormat="1" ht="24.95" customHeight="1" x14ac:dyDescent="0.25"/>
    <row r="169" s="225" customFormat="1" ht="24.95" customHeight="1" x14ac:dyDescent="0.25"/>
    <row r="170" s="225" customFormat="1" ht="24.95" customHeight="1" x14ac:dyDescent="0.25"/>
    <row r="171" s="225" customFormat="1" ht="24.95" customHeight="1" x14ac:dyDescent="0.25"/>
    <row r="172" s="225" customFormat="1" ht="24.95" customHeight="1" x14ac:dyDescent="0.25"/>
    <row r="173" s="225" customFormat="1" ht="24.95" customHeight="1" x14ac:dyDescent="0.25"/>
    <row r="174" s="225" customFormat="1" ht="24.95" customHeight="1" x14ac:dyDescent="0.25"/>
    <row r="175" s="225" customFormat="1" ht="24.95" customHeight="1" x14ac:dyDescent="0.25"/>
    <row r="176" s="225" customFormat="1" ht="24.95" customHeight="1" x14ac:dyDescent="0.25"/>
    <row r="177" s="225" customFormat="1" ht="24.95" customHeight="1" x14ac:dyDescent="0.25"/>
    <row r="178" s="225" customFormat="1" ht="24.95" customHeight="1" x14ac:dyDescent="0.25"/>
    <row r="179" s="225" customFormat="1" ht="24.95" customHeight="1" x14ac:dyDescent="0.25"/>
    <row r="180" s="225" customFormat="1" ht="24.95" customHeight="1" x14ac:dyDescent="0.25"/>
    <row r="181" s="225" customFormat="1" ht="24.95" customHeight="1" x14ac:dyDescent="0.25"/>
    <row r="182" s="225" customFormat="1" ht="24.95" customHeight="1" x14ac:dyDescent="0.25"/>
    <row r="183" s="225" customFormat="1" ht="24.95" customHeight="1" x14ac:dyDescent="0.25"/>
    <row r="184" s="225" customFormat="1" ht="24.95" customHeight="1" x14ac:dyDescent="0.25"/>
    <row r="185" s="225" customFormat="1" ht="24.95" customHeight="1" x14ac:dyDescent="0.25"/>
    <row r="186" s="225" customFormat="1" ht="24.95" customHeight="1" x14ac:dyDescent="0.25"/>
    <row r="187" s="225" customFormat="1" ht="24.95" customHeight="1" x14ac:dyDescent="0.25"/>
    <row r="188" s="225" customFormat="1" ht="24.95" customHeight="1" x14ac:dyDescent="0.25"/>
    <row r="189" s="225" customFormat="1" ht="24.95" customHeight="1" x14ac:dyDescent="0.25"/>
    <row r="190" s="225" customFormat="1" ht="24.95" customHeight="1" x14ac:dyDescent="0.25"/>
    <row r="191" s="225" customFormat="1" ht="24.95" customHeight="1" x14ac:dyDescent="0.25"/>
    <row r="192" s="225" customFormat="1" ht="24.95" customHeight="1" x14ac:dyDescent="0.25"/>
    <row r="193" s="225" customFormat="1" ht="24.95" customHeight="1" x14ac:dyDescent="0.25"/>
    <row r="194" s="225" customFormat="1" ht="24.95" customHeight="1" x14ac:dyDescent="0.25"/>
    <row r="195" s="225" customFormat="1" ht="24.95" customHeight="1" x14ac:dyDescent="0.25"/>
    <row r="196" s="225" customFormat="1" ht="24.95" customHeight="1" x14ac:dyDescent="0.25"/>
    <row r="197" s="225" customFormat="1" ht="24.95" customHeight="1" x14ac:dyDescent="0.25"/>
    <row r="198" s="225" customFormat="1" ht="24.95" customHeight="1" x14ac:dyDescent="0.25"/>
    <row r="199" s="225" customFormat="1" ht="24.95" customHeight="1" x14ac:dyDescent="0.25"/>
    <row r="200" s="225" customFormat="1" ht="24.95" customHeight="1" x14ac:dyDescent="0.25"/>
    <row r="201" s="225" customFormat="1" ht="24.95" customHeight="1" x14ac:dyDescent="0.25"/>
    <row r="202" s="225" customFormat="1" ht="24.95" customHeight="1" x14ac:dyDescent="0.25"/>
    <row r="203" s="225" customFormat="1" ht="24.95" customHeight="1" x14ac:dyDescent="0.25"/>
    <row r="204" s="225" customFormat="1" ht="24.95" customHeight="1" x14ac:dyDescent="0.25"/>
    <row r="205" s="225" customFormat="1" ht="24.95" customHeight="1" x14ac:dyDescent="0.25"/>
    <row r="206" s="225" customFormat="1" ht="24.95" customHeight="1" x14ac:dyDescent="0.25"/>
    <row r="207" s="225" customFormat="1" ht="24.95" customHeight="1" x14ac:dyDescent="0.25"/>
    <row r="208" s="225" customFormat="1" ht="24.95" customHeight="1" x14ac:dyDescent="0.25"/>
    <row r="209" s="225" customFormat="1" ht="24.95" customHeight="1" x14ac:dyDescent="0.25"/>
    <row r="210" s="225" customFormat="1" ht="24.95" customHeight="1" x14ac:dyDescent="0.25"/>
    <row r="211" s="225" customFormat="1" ht="24.95" customHeight="1" x14ac:dyDescent="0.25"/>
    <row r="212" s="225" customFormat="1" ht="24.95" customHeight="1" x14ac:dyDescent="0.25"/>
    <row r="213" s="225" customFormat="1" ht="24.95" customHeight="1" x14ac:dyDescent="0.25"/>
    <row r="214" s="225" customFormat="1" ht="24.95" customHeight="1" x14ac:dyDescent="0.25"/>
    <row r="215" s="225" customFormat="1" ht="24.95" customHeight="1" x14ac:dyDescent="0.25"/>
    <row r="216" s="225" customFormat="1" ht="24.95" customHeight="1" x14ac:dyDescent="0.25"/>
    <row r="217" s="225" customFormat="1" ht="24.95" customHeight="1" x14ac:dyDescent="0.25"/>
    <row r="218" s="225" customFormat="1" ht="24.95" customHeight="1" x14ac:dyDescent="0.25"/>
    <row r="219" s="225" customFormat="1" ht="24.95" customHeight="1" x14ac:dyDescent="0.25"/>
    <row r="220" s="225" customFormat="1" ht="24.95" customHeight="1" x14ac:dyDescent="0.25"/>
    <row r="221" s="225" customFormat="1" ht="24.95" customHeight="1" x14ac:dyDescent="0.25"/>
    <row r="222" s="225" customFormat="1" ht="24.95" customHeight="1" x14ac:dyDescent="0.25"/>
    <row r="223" s="225" customFormat="1" ht="24.95" customHeight="1" x14ac:dyDescent="0.25"/>
    <row r="224" s="225" customFormat="1" ht="24.95" customHeight="1" x14ac:dyDescent="0.25"/>
    <row r="225" s="225" customFormat="1" ht="24.95" customHeight="1" x14ac:dyDescent="0.25"/>
    <row r="226" s="225" customFormat="1" ht="24.95" customHeight="1" x14ac:dyDescent="0.25"/>
    <row r="227" s="225" customFormat="1" ht="24.95" customHeight="1" x14ac:dyDescent="0.25"/>
    <row r="228" s="225" customFormat="1" ht="24.95" customHeight="1" x14ac:dyDescent="0.25"/>
    <row r="229" s="225" customFormat="1" ht="24.95" customHeight="1" x14ac:dyDescent="0.25"/>
    <row r="230" s="225" customFormat="1" ht="24.95" customHeight="1" x14ac:dyDescent="0.25"/>
    <row r="231" s="225" customFormat="1" ht="24.95" customHeight="1" x14ac:dyDescent="0.25"/>
    <row r="232" s="225" customFormat="1" ht="24.95" customHeight="1" x14ac:dyDescent="0.25"/>
    <row r="233" s="225" customFormat="1" ht="24.95" customHeight="1" x14ac:dyDescent="0.25"/>
    <row r="234" s="225" customFormat="1" ht="24.95" customHeight="1" x14ac:dyDescent="0.25"/>
    <row r="235" s="225" customFormat="1" ht="24.95" customHeight="1" x14ac:dyDescent="0.25"/>
    <row r="236" s="225" customFormat="1" ht="24.95" customHeight="1" x14ac:dyDescent="0.25"/>
    <row r="237" s="225" customFormat="1" ht="24.95" customHeight="1" x14ac:dyDescent="0.25"/>
    <row r="238" s="225" customFormat="1" ht="24.95" customHeight="1" x14ac:dyDescent="0.25"/>
    <row r="239" s="225" customFormat="1" ht="24.95" customHeight="1" x14ac:dyDescent="0.25"/>
    <row r="240" s="225" customFormat="1" ht="24.95" customHeight="1" x14ac:dyDescent="0.25"/>
    <row r="241" s="225" customFormat="1" ht="24.95" customHeight="1" x14ac:dyDescent="0.25"/>
    <row r="242" s="225" customFormat="1" ht="24.95" customHeight="1" x14ac:dyDescent="0.25"/>
    <row r="243" s="225" customFormat="1" ht="24.95" customHeight="1" x14ac:dyDescent="0.25"/>
    <row r="244" s="225" customFormat="1" ht="24.95" customHeight="1" x14ac:dyDescent="0.25"/>
    <row r="245" s="225" customFormat="1" ht="24.95" customHeight="1" x14ac:dyDescent="0.25"/>
    <row r="246" s="225" customFormat="1" ht="24.95" customHeight="1" x14ac:dyDescent="0.25"/>
    <row r="247" s="225" customFormat="1" ht="24.95" customHeight="1" x14ac:dyDescent="0.25"/>
    <row r="248" s="225" customFormat="1" ht="24.95" customHeight="1" x14ac:dyDescent="0.25"/>
    <row r="249" s="225" customFormat="1" ht="24.95" customHeight="1" x14ac:dyDescent="0.25"/>
    <row r="250" s="225" customFormat="1" ht="24.95" customHeight="1" x14ac:dyDescent="0.25"/>
    <row r="251" s="225" customFormat="1" ht="24.95" customHeight="1" x14ac:dyDescent="0.25"/>
    <row r="252" s="225" customFormat="1" ht="24.95" customHeight="1" x14ac:dyDescent="0.25"/>
    <row r="253" s="225" customFormat="1" ht="24.95" customHeight="1" x14ac:dyDescent="0.25"/>
    <row r="254" s="225" customFormat="1" ht="24.95" customHeight="1" x14ac:dyDescent="0.25"/>
    <row r="255" s="225" customFormat="1" ht="24.95" customHeight="1" x14ac:dyDescent="0.25"/>
    <row r="256" s="225" customFormat="1" ht="24.95" customHeight="1" x14ac:dyDescent="0.25"/>
    <row r="257" s="225" customFormat="1" ht="24.95" customHeight="1" x14ac:dyDescent="0.25"/>
    <row r="258" s="225" customFormat="1" ht="24.95" customHeight="1" x14ac:dyDescent="0.25"/>
    <row r="259" s="225" customFormat="1" ht="24.95" customHeight="1" x14ac:dyDescent="0.25"/>
    <row r="260" s="225" customFormat="1" ht="24.95" customHeight="1" x14ac:dyDescent="0.25"/>
    <row r="261" s="225" customFormat="1" ht="24.95" customHeight="1" x14ac:dyDescent="0.25"/>
    <row r="262" s="225" customFormat="1" ht="24.95" customHeight="1" x14ac:dyDescent="0.25"/>
    <row r="263" s="225" customFormat="1" ht="24.95" customHeight="1" x14ac:dyDescent="0.25"/>
    <row r="264" s="225" customFormat="1" ht="24.95" customHeight="1" x14ac:dyDescent="0.25"/>
    <row r="265" s="225" customFormat="1" ht="24.95" customHeight="1" x14ac:dyDescent="0.25"/>
    <row r="266" s="225" customFormat="1" ht="24.95" customHeight="1" x14ac:dyDescent="0.25"/>
    <row r="267" s="225" customFormat="1" ht="24.95" customHeight="1" x14ac:dyDescent="0.25"/>
    <row r="268" s="225" customFormat="1" ht="24.95" customHeight="1" x14ac:dyDescent="0.25"/>
    <row r="269" s="225" customFormat="1" ht="24.95" customHeight="1" x14ac:dyDescent="0.25"/>
    <row r="270" s="225" customFormat="1" ht="24.95" customHeight="1" x14ac:dyDescent="0.25"/>
    <row r="271" s="225" customFormat="1" ht="24.95" customHeight="1" x14ac:dyDescent="0.25"/>
    <row r="272" s="225" customFormat="1" ht="24.95" customHeight="1" x14ac:dyDescent="0.25"/>
    <row r="273" s="225" customFormat="1" ht="24.95" customHeight="1" x14ac:dyDescent="0.25"/>
    <row r="274" s="225" customFormat="1" ht="24.95" customHeight="1" x14ac:dyDescent="0.25"/>
    <row r="275" s="225" customFormat="1" ht="24.95" customHeight="1" x14ac:dyDescent="0.25"/>
    <row r="276" s="225" customFormat="1" ht="24.95" customHeight="1" x14ac:dyDescent="0.25"/>
    <row r="277" s="225" customFormat="1" ht="24.95" customHeight="1" x14ac:dyDescent="0.25"/>
    <row r="278" s="225" customFormat="1" ht="24.95" customHeight="1" x14ac:dyDescent="0.25"/>
    <row r="279" s="225" customFormat="1" ht="24.95" customHeight="1" x14ac:dyDescent="0.25"/>
    <row r="280" s="225" customFormat="1" ht="24.95" customHeight="1" x14ac:dyDescent="0.25"/>
    <row r="281" s="225" customFormat="1" ht="24.95" customHeight="1" x14ac:dyDescent="0.25"/>
    <row r="282" s="225" customFormat="1" ht="24.95" customHeight="1" x14ac:dyDescent="0.25"/>
    <row r="283" s="225" customFormat="1" ht="24.95" customHeight="1" x14ac:dyDescent="0.25"/>
    <row r="284" s="225" customFormat="1" ht="24.95" customHeight="1" x14ac:dyDescent="0.25"/>
    <row r="285" s="225" customFormat="1" ht="24.95" customHeight="1" x14ac:dyDescent="0.25"/>
    <row r="286" s="225" customFormat="1" ht="24.95" customHeight="1" x14ac:dyDescent="0.25"/>
    <row r="287" s="225" customFormat="1" ht="24.95" customHeight="1" x14ac:dyDescent="0.25"/>
    <row r="288" s="225" customFormat="1" ht="24.95" customHeight="1" x14ac:dyDescent="0.25"/>
    <row r="289" s="225" customFormat="1" ht="24.95" customHeight="1" x14ac:dyDescent="0.25"/>
    <row r="290" s="225" customFormat="1" ht="24.95" customHeight="1" x14ac:dyDescent="0.25"/>
    <row r="291" s="225" customFormat="1" ht="24.95" customHeight="1" x14ac:dyDescent="0.25"/>
    <row r="292" s="225" customFormat="1" ht="24.95" customHeight="1" x14ac:dyDescent="0.25"/>
    <row r="293" s="225" customFormat="1" ht="24.95" customHeight="1" x14ac:dyDescent="0.25"/>
    <row r="294" s="225" customFormat="1" ht="24.95" customHeight="1" x14ac:dyDescent="0.25"/>
    <row r="295" s="225" customFormat="1" ht="24.95" customHeight="1" x14ac:dyDescent="0.25"/>
    <row r="296" s="225" customFormat="1" ht="24.95" customHeight="1" x14ac:dyDescent="0.25"/>
    <row r="297" s="225" customFormat="1" ht="24.95" customHeight="1" x14ac:dyDescent="0.25"/>
    <row r="298" s="225" customFormat="1" ht="24.95" customHeight="1" x14ac:dyDescent="0.25"/>
    <row r="299" s="225" customFormat="1" ht="24.95" customHeight="1" x14ac:dyDescent="0.25"/>
    <row r="300" s="225" customFormat="1" ht="24.95" customHeight="1" x14ac:dyDescent="0.25"/>
    <row r="301" s="225" customFormat="1" ht="24.95" customHeight="1" x14ac:dyDescent="0.25"/>
    <row r="302" s="225" customFormat="1" ht="24.95" customHeight="1" x14ac:dyDescent="0.25"/>
    <row r="303" s="225" customFormat="1" ht="24.95" customHeight="1" x14ac:dyDescent="0.25"/>
    <row r="304" s="225" customFormat="1" ht="24.95" customHeight="1" x14ac:dyDescent="0.25"/>
    <row r="305" s="225" customFormat="1" ht="24.95" customHeight="1" x14ac:dyDescent="0.25"/>
    <row r="306" s="225" customFormat="1" ht="24.95" customHeight="1" x14ac:dyDescent="0.25"/>
    <row r="307" s="225" customFormat="1" ht="24.95" customHeight="1" x14ac:dyDescent="0.25"/>
    <row r="308" s="225" customFormat="1" ht="24.95" customHeight="1" x14ac:dyDescent="0.25"/>
    <row r="309" s="225" customFormat="1" ht="24.95" customHeight="1" x14ac:dyDescent="0.25"/>
    <row r="310" s="225" customFormat="1" ht="24.95" customHeight="1" x14ac:dyDescent="0.25"/>
    <row r="311" s="225" customFormat="1" ht="24.95" customHeight="1" x14ac:dyDescent="0.25"/>
    <row r="312" s="225" customFormat="1" ht="24.95" customHeight="1" x14ac:dyDescent="0.25"/>
    <row r="313" s="225" customFormat="1" ht="24.95" customHeight="1" x14ac:dyDescent="0.25"/>
    <row r="314" s="225" customFormat="1" ht="24.95" customHeight="1" x14ac:dyDescent="0.25"/>
    <row r="315" s="225" customFormat="1" ht="24.95" customHeight="1" x14ac:dyDescent="0.25"/>
    <row r="316" s="225" customFormat="1" ht="24.95" customHeight="1" x14ac:dyDescent="0.25"/>
    <row r="317" s="225" customFormat="1" ht="24.95" customHeight="1" x14ac:dyDescent="0.25"/>
    <row r="318" s="225" customFormat="1" ht="24.95" customHeight="1" x14ac:dyDescent="0.25"/>
    <row r="319" s="225" customFormat="1" ht="24.95" customHeight="1" x14ac:dyDescent="0.25"/>
    <row r="320" s="225" customFormat="1" ht="24.95" customHeight="1" x14ac:dyDescent="0.25"/>
    <row r="321" s="225" customFormat="1" ht="24.95" customHeight="1" x14ac:dyDescent="0.25"/>
    <row r="322" s="225" customFormat="1" ht="24.95" customHeight="1" x14ac:dyDescent="0.25"/>
    <row r="323" s="225" customFormat="1" ht="24.95" customHeight="1" x14ac:dyDescent="0.25"/>
    <row r="324" s="225" customFormat="1" ht="24.95" customHeight="1" x14ac:dyDescent="0.25"/>
    <row r="325" s="225" customFormat="1" ht="24.95" customHeight="1" x14ac:dyDescent="0.25"/>
    <row r="326" s="225" customFormat="1" ht="24.95" customHeight="1" x14ac:dyDescent="0.25"/>
    <row r="327" s="225" customFormat="1" ht="24.95" customHeight="1" x14ac:dyDescent="0.25"/>
    <row r="328" s="225" customFormat="1" ht="24.95" customHeight="1" x14ac:dyDescent="0.25"/>
    <row r="329" s="225" customFormat="1" ht="24.95" customHeight="1" x14ac:dyDescent="0.25"/>
    <row r="330" s="225" customFormat="1" ht="24.95" customHeight="1" x14ac:dyDescent="0.25"/>
    <row r="331" s="225" customFormat="1" ht="24.95" customHeight="1" x14ac:dyDescent="0.25"/>
    <row r="332" s="225" customFormat="1" ht="24.95" customHeight="1" x14ac:dyDescent="0.25"/>
    <row r="333" s="225" customFormat="1" ht="24.95" customHeight="1" x14ac:dyDescent="0.25"/>
    <row r="334" s="225" customFormat="1" ht="24.95" customHeight="1" x14ac:dyDescent="0.25"/>
    <row r="335" s="225" customFormat="1" ht="24.95" customHeight="1" x14ac:dyDescent="0.25"/>
    <row r="336" s="225" customFormat="1" ht="24.95" customHeight="1" x14ac:dyDescent="0.25"/>
    <row r="337" s="225" customFormat="1" ht="24.95" customHeight="1" x14ac:dyDescent="0.25"/>
    <row r="338" s="225" customFormat="1" ht="24.95" customHeight="1" x14ac:dyDescent="0.25"/>
    <row r="339" s="225" customFormat="1" ht="24.95" customHeight="1" x14ac:dyDescent="0.25"/>
    <row r="340" s="225" customFormat="1" ht="24.95" customHeight="1" x14ac:dyDescent="0.25"/>
    <row r="341" s="225" customFormat="1" ht="24.95" customHeight="1" x14ac:dyDescent="0.25"/>
    <row r="342" s="225" customFormat="1" ht="24.95" customHeight="1" x14ac:dyDescent="0.25"/>
    <row r="343" s="225" customFormat="1" ht="24.95" customHeight="1" x14ac:dyDescent="0.25"/>
    <row r="344" s="225" customFormat="1" ht="24.95" customHeight="1" x14ac:dyDescent="0.25"/>
    <row r="345" s="225" customFormat="1" ht="24.95" customHeight="1" x14ac:dyDescent="0.25"/>
    <row r="346" s="225" customFormat="1" ht="24.95" customHeight="1" x14ac:dyDescent="0.25"/>
    <row r="347" s="225" customFormat="1" ht="24.95" customHeight="1" x14ac:dyDescent="0.25"/>
    <row r="348" s="225" customFormat="1" ht="24.95" customHeight="1" x14ac:dyDescent="0.25"/>
    <row r="349" s="225" customFormat="1" ht="24.95" customHeight="1" x14ac:dyDescent="0.25"/>
    <row r="350" s="225" customFormat="1" ht="24.95" customHeight="1" x14ac:dyDescent="0.25"/>
    <row r="351" s="225" customFormat="1" ht="24.95" customHeight="1" x14ac:dyDescent="0.25"/>
    <row r="352" s="225" customFormat="1" ht="24.95" customHeight="1" x14ac:dyDescent="0.25"/>
    <row r="353" s="225" customFormat="1" ht="24.95" customHeight="1" x14ac:dyDescent="0.25"/>
    <row r="354" s="225" customFormat="1" ht="24.95" customHeight="1" x14ac:dyDescent="0.25"/>
    <row r="355" s="225" customFormat="1" ht="24.95" customHeight="1" x14ac:dyDescent="0.25"/>
    <row r="356" s="225" customFormat="1" ht="24.95" customHeight="1" x14ac:dyDescent="0.25"/>
    <row r="357" s="225" customFormat="1" ht="24.95" customHeight="1" x14ac:dyDescent="0.25"/>
    <row r="358" s="225" customFormat="1" ht="24.95" customHeight="1" x14ac:dyDescent="0.25"/>
    <row r="359" s="225" customFormat="1" ht="24.95" customHeight="1" x14ac:dyDescent="0.25"/>
    <row r="360" s="225" customFormat="1" ht="24.95" customHeight="1" x14ac:dyDescent="0.25"/>
    <row r="361" s="225" customFormat="1" ht="24.95" customHeight="1" x14ac:dyDescent="0.25"/>
    <row r="362" s="225" customFormat="1" ht="24.95" customHeight="1" x14ac:dyDescent="0.25"/>
    <row r="363" s="225" customFormat="1" ht="24.95" customHeight="1" x14ac:dyDescent="0.25"/>
    <row r="364" s="225" customFormat="1" ht="24.95" customHeight="1" x14ac:dyDescent="0.25"/>
    <row r="365" s="225" customFormat="1" ht="24.95" customHeight="1" x14ac:dyDescent="0.25"/>
    <row r="366" s="225" customFormat="1" ht="24.95" customHeight="1" x14ac:dyDescent="0.25"/>
    <row r="367" s="225" customFormat="1" ht="24.95" customHeight="1" x14ac:dyDescent="0.25"/>
    <row r="368" s="225" customFormat="1" ht="24.95" customHeight="1" x14ac:dyDescent="0.25"/>
    <row r="369" spans="1:11" s="225" customFormat="1" ht="24.95" customHeight="1" x14ac:dyDescent="0.25"/>
    <row r="370" spans="1:11" s="225" customFormat="1" ht="24.95" customHeight="1" x14ac:dyDescent="0.25"/>
    <row r="371" spans="1:11" s="225" customFormat="1" ht="24.95" customHeight="1" x14ac:dyDescent="0.25"/>
    <row r="372" spans="1:11" s="225" customFormat="1" ht="24.95" customHeight="1" x14ac:dyDescent="0.25"/>
    <row r="373" spans="1:11" s="225" customFormat="1" ht="24.95" customHeight="1" x14ac:dyDescent="0.25"/>
    <row r="374" spans="1:11" s="225" customFormat="1" ht="24.95" customHeight="1" x14ac:dyDescent="0.25">
      <c r="A374" s="227"/>
      <c r="B374" s="227"/>
      <c r="C374" s="230"/>
      <c r="D374" s="227"/>
      <c r="E374" s="227"/>
      <c r="F374" s="227"/>
      <c r="G374" s="227"/>
      <c r="H374" s="227"/>
      <c r="I374" s="227"/>
      <c r="J374" s="227"/>
      <c r="K374" s="227"/>
    </row>
  </sheetData>
  <mergeCells count="9">
    <mergeCell ref="A1:K1"/>
    <mergeCell ref="B7:C7"/>
    <mergeCell ref="A8:B8"/>
    <mergeCell ref="A2:D2"/>
    <mergeCell ref="E2:K2"/>
    <mergeCell ref="A4:C4"/>
    <mergeCell ref="A5:C5"/>
    <mergeCell ref="A3:D3"/>
    <mergeCell ref="E3:K3"/>
  </mergeCells>
  <dataValidations count="3">
    <dataValidation type="whole" allowBlank="1" showInputMessage="1" showErrorMessage="1" sqref="WVX983033:WWD983033 JL65529:JR65529 TH65529:TN65529 ADD65529:ADJ65529 AMZ65529:ANF65529 AWV65529:AXB65529 BGR65529:BGX65529 BQN65529:BQT65529 CAJ65529:CAP65529 CKF65529:CKL65529 CUB65529:CUH65529 DDX65529:DED65529 DNT65529:DNZ65529 DXP65529:DXV65529 EHL65529:EHR65529 ERH65529:ERN65529 FBD65529:FBJ65529 FKZ65529:FLF65529 FUV65529:FVB65529 GER65529:GEX65529 GON65529:GOT65529 GYJ65529:GYP65529 HIF65529:HIL65529 HSB65529:HSH65529 IBX65529:ICD65529 ILT65529:ILZ65529 IVP65529:IVV65529 JFL65529:JFR65529 JPH65529:JPN65529 JZD65529:JZJ65529 KIZ65529:KJF65529 KSV65529:KTB65529 LCR65529:LCX65529 LMN65529:LMT65529 LWJ65529:LWP65529 MGF65529:MGL65529 MQB65529:MQH65529 MZX65529:NAD65529 NJT65529:NJZ65529 NTP65529:NTV65529 ODL65529:ODR65529 ONH65529:ONN65529 OXD65529:OXJ65529 PGZ65529:PHF65529 PQV65529:PRB65529 QAR65529:QAX65529 QKN65529:QKT65529 QUJ65529:QUP65529 REF65529:REL65529 ROB65529:ROH65529 RXX65529:RYD65529 SHT65529:SHZ65529 SRP65529:SRV65529 TBL65529:TBR65529 TLH65529:TLN65529 TVD65529:TVJ65529 UEZ65529:UFF65529 UOV65529:UPB65529 UYR65529:UYX65529 VIN65529:VIT65529 VSJ65529:VSP65529 WCF65529:WCL65529 WMB65529:WMH65529 WVX65529:WWD65529 JL131065:JR131065 TH131065:TN131065 ADD131065:ADJ131065 AMZ131065:ANF131065 AWV131065:AXB131065 BGR131065:BGX131065 BQN131065:BQT131065 CAJ131065:CAP131065 CKF131065:CKL131065 CUB131065:CUH131065 DDX131065:DED131065 DNT131065:DNZ131065 DXP131065:DXV131065 EHL131065:EHR131065 ERH131065:ERN131065 FBD131065:FBJ131065 FKZ131065:FLF131065 FUV131065:FVB131065 GER131065:GEX131065 GON131065:GOT131065 GYJ131065:GYP131065 HIF131065:HIL131065 HSB131065:HSH131065 IBX131065:ICD131065 ILT131065:ILZ131065 IVP131065:IVV131065 JFL131065:JFR131065 JPH131065:JPN131065 JZD131065:JZJ131065 KIZ131065:KJF131065 KSV131065:KTB131065 LCR131065:LCX131065 LMN131065:LMT131065 LWJ131065:LWP131065 MGF131065:MGL131065 MQB131065:MQH131065 MZX131065:NAD131065 NJT131065:NJZ131065 NTP131065:NTV131065 ODL131065:ODR131065 ONH131065:ONN131065 OXD131065:OXJ131065 PGZ131065:PHF131065 PQV131065:PRB131065 QAR131065:QAX131065 QKN131065:QKT131065 QUJ131065:QUP131065 REF131065:REL131065 ROB131065:ROH131065 RXX131065:RYD131065 SHT131065:SHZ131065 SRP131065:SRV131065 TBL131065:TBR131065 TLH131065:TLN131065 TVD131065:TVJ131065 UEZ131065:UFF131065 UOV131065:UPB131065 UYR131065:UYX131065 VIN131065:VIT131065 VSJ131065:VSP131065 WCF131065:WCL131065 WMB131065:WMH131065 WVX131065:WWD131065 JL196601:JR196601 TH196601:TN196601 ADD196601:ADJ196601 AMZ196601:ANF196601 AWV196601:AXB196601 BGR196601:BGX196601 BQN196601:BQT196601 CAJ196601:CAP196601 CKF196601:CKL196601 CUB196601:CUH196601 DDX196601:DED196601 DNT196601:DNZ196601 DXP196601:DXV196601 EHL196601:EHR196601 ERH196601:ERN196601 FBD196601:FBJ196601 FKZ196601:FLF196601 FUV196601:FVB196601 GER196601:GEX196601 GON196601:GOT196601 GYJ196601:GYP196601 HIF196601:HIL196601 HSB196601:HSH196601 IBX196601:ICD196601 ILT196601:ILZ196601 IVP196601:IVV196601 JFL196601:JFR196601 JPH196601:JPN196601 JZD196601:JZJ196601 KIZ196601:KJF196601 KSV196601:KTB196601 LCR196601:LCX196601 LMN196601:LMT196601 LWJ196601:LWP196601 MGF196601:MGL196601 MQB196601:MQH196601 MZX196601:NAD196601 NJT196601:NJZ196601 NTP196601:NTV196601 ODL196601:ODR196601 ONH196601:ONN196601 OXD196601:OXJ196601 PGZ196601:PHF196601 PQV196601:PRB196601 QAR196601:QAX196601 QKN196601:QKT196601 QUJ196601:QUP196601 REF196601:REL196601 ROB196601:ROH196601 RXX196601:RYD196601 SHT196601:SHZ196601 SRP196601:SRV196601 TBL196601:TBR196601 TLH196601:TLN196601 TVD196601:TVJ196601 UEZ196601:UFF196601 UOV196601:UPB196601 UYR196601:UYX196601 VIN196601:VIT196601 VSJ196601:VSP196601 WCF196601:WCL196601 WMB196601:WMH196601 WVX196601:WWD196601 JL262137:JR262137 TH262137:TN262137 ADD262137:ADJ262137 AMZ262137:ANF262137 AWV262137:AXB262137 BGR262137:BGX262137 BQN262137:BQT262137 CAJ262137:CAP262137 CKF262137:CKL262137 CUB262137:CUH262137 DDX262137:DED262137 DNT262137:DNZ262137 DXP262137:DXV262137 EHL262137:EHR262137 ERH262137:ERN262137 FBD262137:FBJ262137 FKZ262137:FLF262137 FUV262137:FVB262137 GER262137:GEX262137 GON262137:GOT262137 GYJ262137:GYP262137 HIF262137:HIL262137 HSB262137:HSH262137 IBX262137:ICD262137 ILT262137:ILZ262137 IVP262137:IVV262137 JFL262137:JFR262137 JPH262137:JPN262137 JZD262137:JZJ262137 KIZ262137:KJF262137 KSV262137:KTB262137 LCR262137:LCX262137 LMN262137:LMT262137 LWJ262137:LWP262137 MGF262137:MGL262137 MQB262137:MQH262137 MZX262137:NAD262137 NJT262137:NJZ262137 NTP262137:NTV262137 ODL262137:ODR262137 ONH262137:ONN262137 OXD262137:OXJ262137 PGZ262137:PHF262137 PQV262137:PRB262137 QAR262137:QAX262137 QKN262137:QKT262137 QUJ262137:QUP262137 REF262137:REL262137 ROB262137:ROH262137 RXX262137:RYD262137 SHT262137:SHZ262137 SRP262137:SRV262137 TBL262137:TBR262137 TLH262137:TLN262137 TVD262137:TVJ262137 UEZ262137:UFF262137 UOV262137:UPB262137 UYR262137:UYX262137 VIN262137:VIT262137 VSJ262137:VSP262137 WCF262137:WCL262137 WMB262137:WMH262137 WVX262137:WWD262137 JL327673:JR327673 TH327673:TN327673 ADD327673:ADJ327673 AMZ327673:ANF327673 AWV327673:AXB327673 BGR327673:BGX327673 BQN327673:BQT327673 CAJ327673:CAP327673 CKF327673:CKL327673 CUB327673:CUH327673 DDX327673:DED327673 DNT327673:DNZ327673 DXP327673:DXV327673 EHL327673:EHR327673 ERH327673:ERN327673 FBD327673:FBJ327673 FKZ327673:FLF327673 FUV327673:FVB327673 GER327673:GEX327673 GON327673:GOT327673 GYJ327673:GYP327673 HIF327673:HIL327673 HSB327673:HSH327673 IBX327673:ICD327673 ILT327673:ILZ327673 IVP327673:IVV327673 JFL327673:JFR327673 JPH327673:JPN327673 JZD327673:JZJ327673 KIZ327673:KJF327673 KSV327673:KTB327673 LCR327673:LCX327673 LMN327673:LMT327673 LWJ327673:LWP327673 MGF327673:MGL327673 MQB327673:MQH327673 MZX327673:NAD327673 NJT327673:NJZ327673 NTP327673:NTV327673 ODL327673:ODR327673 ONH327673:ONN327673 OXD327673:OXJ327673 PGZ327673:PHF327673 PQV327673:PRB327673 QAR327673:QAX327673 QKN327673:QKT327673 QUJ327673:QUP327673 REF327673:REL327673 ROB327673:ROH327673 RXX327673:RYD327673 SHT327673:SHZ327673 SRP327673:SRV327673 TBL327673:TBR327673 TLH327673:TLN327673 TVD327673:TVJ327673 UEZ327673:UFF327673 UOV327673:UPB327673 UYR327673:UYX327673 VIN327673:VIT327673 VSJ327673:VSP327673 WCF327673:WCL327673 WMB327673:WMH327673 WVX327673:WWD327673 JL393209:JR393209 TH393209:TN393209 ADD393209:ADJ393209 AMZ393209:ANF393209 AWV393209:AXB393209 BGR393209:BGX393209 BQN393209:BQT393209 CAJ393209:CAP393209 CKF393209:CKL393209 CUB393209:CUH393209 DDX393209:DED393209 DNT393209:DNZ393209 DXP393209:DXV393209 EHL393209:EHR393209 ERH393209:ERN393209 FBD393209:FBJ393209 FKZ393209:FLF393209 FUV393209:FVB393209 GER393209:GEX393209 GON393209:GOT393209 GYJ393209:GYP393209 HIF393209:HIL393209 HSB393209:HSH393209 IBX393209:ICD393209 ILT393209:ILZ393209 IVP393209:IVV393209 JFL393209:JFR393209 JPH393209:JPN393209 JZD393209:JZJ393209 KIZ393209:KJF393209 KSV393209:KTB393209 LCR393209:LCX393209 LMN393209:LMT393209 LWJ393209:LWP393209 MGF393209:MGL393209 MQB393209:MQH393209 MZX393209:NAD393209 NJT393209:NJZ393209 NTP393209:NTV393209 ODL393209:ODR393209 ONH393209:ONN393209 OXD393209:OXJ393209 PGZ393209:PHF393209 PQV393209:PRB393209 QAR393209:QAX393209 QKN393209:QKT393209 QUJ393209:QUP393209 REF393209:REL393209 ROB393209:ROH393209 RXX393209:RYD393209 SHT393209:SHZ393209 SRP393209:SRV393209 TBL393209:TBR393209 TLH393209:TLN393209 TVD393209:TVJ393209 UEZ393209:UFF393209 UOV393209:UPB393209 UYR393209:UYX393209 VIN393209:VIT393209 VSJ393209:VSP393209 WCF393209:WCL393209 WMB393209:WMH393209 WVX393209:WWD393209 JL458745:JR458745 TH458745:TN458745 ADD458745:ADJ458745 AMZ458745:ANF458745 AWV458745:AXB458745 BGR458745:BGX458745 BQN458745:BQT458745 CAJ458745:CAP458745 CKF458745:CKL458745 CUB458745:CUH458745 DDX458745:DED458745 DNT458745:DNZ458745 DXP458745:DXV458745 EHL458745:EHR458745 ERH458745:ERN458745 FBD458745:FBJ458745 FKZ458745:FLF458745 FUV458745:FVB458745 GER458745:GEX458745 GON458745:GOT458745 GYJ458745:GYP458745 HIF458745:HIL458745 HSB458745:HSH458745 IBX458745:ICD458745 ILT458745:ILZ458745 IVP458745:IVV458745 JFL458745:JFR458745 JPH458745:JPN458745 JZD458745:JZJ458745 KIZ458745:KJF458745 KSV458745:KTB458745 LCR458745:LCX458745 LMN458745:LMT458745 LWJ458745:LWP458745 MGF458745:MGL458745 MQB458745:MQH458745 MZX458745:NAD458745 NJT458745:NJZ458745 NTP458745:NTV458745 ODL458745:ODR458745 ONH458745:ONN458745 OXD458745:OXJ458745 PGZ458745:PHF458745 PQV458745:PRB458745 QAR458745:QAX458745 QKN458745:QKT458745 QUJ458745:QUP458745 REF458745:REL458745 ROB458745:ROH458745 RXX458745:RYD458745 SHT458745:SHZ458745 SRP458745:SRV458745 TBL458745:TBR458745 TLH458745:TLN458745 TVD458745:TVJ458745 UEZ458745:UFF458745 UOV458745:UPB458745 UYR458745:UYX458745 VIN458745:VIT458745 VSJ458745:VSP458745 WCF458745:WCL458745 WMB458745:WMH458745 WVX458745:WWD458745 JL524281:JR524281 TH524281:TN524281 ADD524281:ADJ524281 AMZ524281:ANF524281 AWV524281:AXB524281 BGR524281:BGX524281 BQN524281:BQT524281 CAJ524281:CAP524281 CKF524281:CKL524281 CUB524281:CUH524281 DDX524281:DED524281 DNT524281:DNZ524281 DXP524281:DXV524281 EHL524281:EHR524281 ERH524281:ERN524281 FBD524281:FBJ524281 FKZ524281:FLF524281 FUV524281:FVB524281 GER524281:GEX524281 GON524281:GOT524281 GYJ524281:GYP524281 HIF524281:HIL524281 HSB524281:HSH524281 IBX524281:ICD524281 ILT524281:ILZ524281 IVP524281:IVV524281 JFL524281:JFR524281 JPH524281:JPN524281 JZD524281:JZJ524281 KIZ524281:KJF524281 KSV524281:KTB524281 LCR524281:LCX524281 LMN524281:LMT524281 LWJ524281:LWP524281 MGF524281:MGL524281 MQB524281:MQH524281 MZX524281:NAD524281 NJT524281:NJZ524281 NTP524281:NTV524281 ODL524281:ODR524281 ONH524281:ONN524281 OXD524281:OXJ524281 PGZ524281:PHF524281 PQV524281:PRB524281 QAR524281:QAX524281 QKN524281:QKT524281 QUJ524281:QUP524281 REF524281:REL524281 ROB524281:ROH524281 RXX524281:RYD524281 SHT524281:SHZ524281 SRP524281:SRV524281 TBL524281:TBR524281 TLH524281:TLN524281 TVD524281:TVJ524281 UEZ524281:UFF524281 UOV524281:UPB524281 UYR524281:UYX524281 VIN524281:VIT524281 VSJ524281:VSP524281 WCF524281:WCL524281 WMB524281:WMH524281 WVX524281:WWD524281 JL589817:JR589817 TH589817:TN589817 ADD589817:ADJ589817 AMZ589817:ANF589817 AWV589817:AXB589817 BGR589817:BGX589817 BQN589817:BQT589817 CAJ589817:CAP589817 CKF589817:CKL589817 CUB589817:CUH589817 DDX589817:DED589817 DNT589817:DNZ589817 DXP589817:DXV589817 EHL589817:EHR589817 ERH589817:ERN589817 FBD589817:FBJ589817 FKZ589817:FLF589817 FUV589817:FVB589817 GER589817:GEX589817 GON589817:GOT589817 GYJ589817:GYP589817 HIF589817:HIL589817 HSB589817:HSH589817 IBX589817:ICD589817 ILT589817:ILZ589817 IVP589817:IVV589817 JFL589817:JFR589817 JPH589817:JPN589817 JZD589817:JZJ589817 KIZ589817:KJF589817 KSV589817:KTB589817 LCR589817:LCX589817 LMN589817:LMT589817 LWJ589817:LWP589817 MGF589817:MGL589817 MQB589817:MQH589817 MZX589817:NAD589817 NJT589817:NJZ589817 NTP589817:NTV589817 ODL589817:ODR589817 ONH589817:ONN589817 OXD589817:OXJ589817 PGZ589817:PHF589817 PQV589817:PRB589817 QAR589817:QAX589817 QKN589817:QKT589817 QUJ589817:QUP589817 REF589817:REL589817 ROB589817:ROH589817 RXX589817:RYD589817 SHT589817:SHZ589817 SRP589817:SRV589817 TBL589817:TBR589817 TLH589817:TLN589817 TVD589817:TVJ589817 UEZ589817:UFF589817 UOV589817:UPB589817 UYR589817:UYX589817 VIN589817:VIT589817 VSJ589817:VSP589817 WCF589817:WCL589817 WMB589817:WMH589817 WVX589817:WWD589817 JL655353:JR655353 TH655353:TN655353 ADD655353:ADJ655353 AMZ655353:ANF655353 AWV655353:AXB655353 BGR655353:BGX655353 BQN655353:BQT655353 CAJ655353:CAP655353 CKF655353:CKL655353 CUB655353:CUH655353 DDX655353:DED655353 DNT655353:DNZ655353 DXP655353:DXV655353 EHL655353:EHR655353 ERH655353:ERN655353 FBD655353:FBJ655353 FKZ655353:FLF655353 FUV655353:FVB655353 GER655353:GEX655353 GON655353:GOT655353 GYJ655353:GYP655353 HIF655353:HIL655353 HSB655353:HSH655353 IBX655353:ICD655353 ILT655353:ILZ655353 IVP655353:IVV655353 JFL655353:JFR655353 JPH655353:JPN655353 JZD655353:JZJ655353 KIZ655353:KJF655353 KSV655353:KTB655353 LCR655353:LCX655353 LMN655353:LMT655353 LWJ655353:LWP655353 MGF655353:MGL655353 MQB655353:MQH655353 MZX655353:NAD655353 NJT655353:NJZ655353 NTP655353:NTV655353 ODL655353:ODR655353 ONH655353:ONN655353 OXD655353:OXJ655353 PGZ655353:PHF655353 PQV655353:PRB655353 QAR655353:QAX655353 QKN655353:QKT655353 QUJ655353:QUP655353 REF655353:REL655353 ROB655353:ROH655353 RXX655353:RYD655353 SHT655353:SHZ655353 SRP655353:SRV655353 TBL655353:TBR655353 TLH655353:TLN655353 TVD655353:TVJ655353 UEZ655353:UFF655353 UOV655353:UPB655353 UYR655353:UYX655353 VIN655353:VIT655353 VSJ655353:VSP655353 WCF655353:WCL655353 WMB655353:WMH655353 WVX655353:WWD655353 JL720889:JR720889 TH720889:TN720889 ADD720889:ADJ720889 AMZ720889:ANF720889 AWV720889:AXB720889 BGR720889:BGX720889 BQN720889:BQT720889 CAJ720889:CAP720889 CKF720889:CKL720889 CUB720889:CUH720889 DDX720889:DED720889 DNT720889:DNZ720889 DXP720889:DXV720889 EHL720889:EHR720889 ERH720889:ERN720889 FBD720889:FBJ720889 FKZ720889:FLF720889 FUV720889:FVB720889 GER720889:GEX720889 GON720889:GOT720889 GYJ720889:GYP720889 HIF720889:HIL720889 HSB720889:HSH720889 IBX720889:ICD720889 ILT720889:ILZ720889 IVP720889:IVV720889 JFL720889:JFR720889 JPH720889:JPN720889 JZD720889:JZJ720889 KIZ720889:KJF720889 KSV720889:KTB720889 LCR720889:LCX720889 LMN720889:LMT720889 LWJ720889:LWP720889 MGF720889:MGL720889 MQB720889:MQH720889 MZX720889:NAD720889 NJT720889:NJZ720889 NTP720889:NTV720889 ODL720889:ODR720889 ONH720889:ONN720889 OXD720889:OXJ720889 PGZ720889:PHF720889 PQV720889:PRB720889 QAR720889:QAX720889 QKN720889:QKT720889 QUJ720889:QUP720889 REF720889:REL720889 ROB720889:ROH720889 RXX720889:RYD720889 SHT720889:SHZ720889 SRP720889:SRV720889 TBL720889:TBR720889 TLH720889:TLN720889 TVD720889:TVJ720889 UEZ720889:UFF720889 UOV720889:UPB720889 UYR720889:UYX720889 VIN720889:VIT720889 VSJ720889:VSP720889 WCF720889:WCL720889 WMB720889:WMH720889 WVX720889:WWD720889 JL786425:JR786425 TH786425:TN786425 ADD786425:ADJ786425 AMZ786425:ANF786425 AWV786425:AXB786425 BGR786425:BGX786425 BQN786425:BQT786425 CAJ786425:CAP786425 CKF786425:CKL786425 CUB786425:CUH786425 DDX786425:DED786425 DNT786425:DNZ786425 DXP786425:DXV786425 EHL786425:EHR786425 ERH786425:ERN786425 FBD786425:FBJ786425 FKZ786425:FLF786425 FUV786425:FVB786425 GER786425:GEX786425 GON786425:GOT786425 GYJ786425:GYP786425 HIF786425:HIL786425 HSB786425:HSH786425 IBX786425:ICD786425 ILT786425:ILZ786425 IVP786425:IVV786425 JFL786425:JFR786425 JPH786425:JPN786425 JZD786425:JZJ786425 KIZ786425:KJF786425 KSV786425:KTB786425 LCR786425:LCX786425 LMN786425:LMT786425 LWJ786425:LWP786425 MGF786425:MGL786425 MQB786425:MQH786425 MZX786425:NAD786425 NJT786425:NJZ786425 NTP786425:NTV786425 ODL786425:ODR786425 ONH786425:ONN786425 OXD786425:OXJ786425 PGZ786425:PHF786425 PQV786425:PRB786425 QAR786425:QAX786425 QKN786425:QKT786425 QUJ786425:QUP786425 REF786425:REL786425 ROB786425:ROH786425 RXX786425:RYD786425 SHT786425:SHZ786425 SRP786425:SRV786425 TBL786425:TBR786425 TLH786425:TLN786425 TVD786425:TVJ786425 UEZ786425:UFF786425 UOV786425:UPB786425 UYR786425:UYX786425 VIN786425:VIT786425 VSJ786425:VSP786425 WCF786425:WCL786425 WMB786425:WMH786425 WVX786425:WWD786425 JL851961:JR851961 TH851961:TN851961 ADD851961:ADJ851961 AMZ851961:ANF851961 AWV851961:AXB851961 BGR851961:BGX851961 BQN851961:BQT851961 CAJ851961:CAP851961 CKF851961:CKL851961 CUB851961:CUH851961 DDX851961:DED851961 DNT851961:DNZ851961 DXP851961:DXV851961 EHL851961:EHR851961 ERH851961:ERN851961 FBD851961:FBJ851961 FKZ851961:FLF851961 FUV851961:FVB851961 GER851961:GEX851961 GON851961:GOT851961 GYJ851961:GYP851961 HIF851961:HIL851961 HSB851961:HSH851961 IBX851961:ICD851961 ILT851961:ILZ851961 IVP851961:IVV851961 JFL851961:JFR851961 JPH851961:JPN851961 JZD851961:JZJ851961 KIZ851961:KJF851961 KSV851961:KTB851961 LCR851961:LCX851961 LMN851961:LMT851961 LWJ851961:LWP851961 MGF851961:MGL851961 MQB851961:MQH851961 MZX851961:NAD851961 NJT851961:NJZ851961 NTP851961:NTV851961 ODL851961:ODR851961 ONH851961:ONN851961 OXD851961:OXJ851961 PGZ851961:PHF851961 PQV851961:PRB851961 QAR851961:QAX851961 QKN851961:QKT851961 QUJ851961:QUP851961 REF851961:REL851961 ROB851961:ROH851961 RXX851961:RYD851961 SHT851961:SHZ851961 SRP851961:SRV851961 TBL851961:TBR851961 TLH851961:TLN851961 TVD851961:TVJ851961 UEZ851961:UFF851961 UOV851961:UPB851961 UYR851961:UYX851961 VIN851961:VIT851961 VSJ851961:VSP851961 WCF851961:WCL851961 WMB851961:WMH851961 WVX851961:WWD851961 JL917497:JR917497 TH917497:TN917497 ADD917497:ADJ917497 AMZ917497:ANF917497 AWV917497:AXB917497 BGR917497:BGX917497 BQN917497:BQT917497 CAJ917497:CAP917497 CKF917497:CKL917497 CUB917497:CUH917497 DDX917497:DED917497 DNT917497:DNZ917497 DXP917497:DXV917497 EHL917497:EHR917497 ERH917497:ERN917497 FBD917497:FBJ917497 FKZ917497:FLF917497 FUV917497:FVB917497 GER917497:GEX917497 GON917497:GOT917497 GYJ917497:GYP917497 HIF917497:HIL917497 HSB917497:HSH917497 IBX917497:ICD917497 ILT917497:ILZ917497 IVP917497:IVV917497 JFL917497:JFR917497 JPH917497:JPN917497 JZD917497:JZJ917497 KIZ917497:KJF917497 KSV917497:KTB917497 LCR917497:LCX917497 LMN917497:LMT917497 LWJ917497:LWP917497 MGF917497:MGL917497 MQB917497:MQH917497 MZX917497:NAD917497 NJT917497:NJZ917497 NTP917497:NTV917497 ODL917497:ODR917497 ONH917497:ONN917497 OXD917497:OXJ917497 PGZ917497:PHF917497 PQV917497:PRB917497 QAR917497:QAX917497 QKN917497:QKT917497 QUJ917497:QUP917497 REF917497:REL917497 ROB917497:ROH917497 RXX917497:RYD917497 SHT917497:SHZ917497 SRP917497:SRV917497 TBL917497:TBR917497 TLH917497:TLN917497 TVD917497:TVJ917497 UEZ917497:UFF917497 UOV917497:UPB917497 UYR917497:UYX917497 VIN917497:VIT917497 VSJ917497:VSP917497 WCF917497:WCL917497 WMB917497:WMH917497 WVX917497:WWD917497 JL983033:JR983033 TH983033:TN983033 ADD983033:ADJ983033 AMZ983033:ANF983033 AWV983033:AXB983033 BGR983033:BGX983033 BQN983033:BQT983033 CAJ983033:CAP983033 CKF983033:CKL983033 CUB983033:CUH983033 DDX983033:DED983033 DNT983033:DNZ983033 DXP983033:DXV983033 EHL983033:EHR983033 ERH983033:ERN983033 FBD983033:FBJ983033 FKZ983033:FLF983033 FUV983033:FVB983033 GER983033:GEX983033 GON983033:GOT983033 GYJ983033:GYP983033 HIF983033:HIL983033 HSB983033:HSH983033 IBX983033:ICD983033 ILT983033:ILZ983033 IVP983033:IVV983033 JFL983033:JFR983033 JPH983033:JPN983033 JZD983033:JZJ983033 KIZ983033:KJF983033 KSV983033:KTB983033 LCR983033:LCX983033 LMN983033:LMT983033 LWJ983033:LWP983033 MGF983033:MGL983033 MQB983033:MQH983033 MZX983033:NAD983033 NJT983033:NJZ983033 NTP983033:NTV983033 ODL983033:ODR983033 ONH983033:ONN983033 OXD983033:OXJ983033 PGZ983033:PHF983033 PQV983033:PRB983033 QAR983033:QAX983033 QKN983033:QKT983033 QUJ983033:QUP983033 REF983033:REL983033 ROB983033:ROH983033 RXX983033:RYD983033 SHT983033:SHZ983033 SRP983033:SRV983033 TBL983033:TBR983033 TLH983033:TLN983033 TVD983033:TVJ983033 UEZ983033:UFF983033 UOV983033:UPB983033 UYR983033:UYX983033 VIN983033:VIT983033 VSJ983033:VSP983033 WCF983033:WCL983033 WMB983033:WMH983033 Q983033:V983033 Q917497:V917497 Q851961:V851961 Q786425:V786425 Q720889:V720889 Q655353:V655353 Q589817:V589817 Q524281:V524281 Q458745:V458745 Q393209:V393209 Q327673:V327673 Q262137:V262137 Q196601:V196601 Q131065:V131065 Q65529:V65529">
      <formula1>2008</formula1>
      <formula2>2500</formula2>
    </dataValidation>
    <dataValidation type="list" allowBlank="1" showInputMessage="1" showErrorMessage="1" sqref="JL65521:JR65521 TH65521:TN65521 ADD65521:ADJ65521 AMZ65521:ANF65521 AWV65521:AXB65521 BGR65521:BGX65521 BQN65521:BQT65521 CAJ65521:CAP65521 CKF65521:CKL65521 CUB65521:CUH65521 DDX65521:DED65521 DNT65521:DNZ65521 DXP65521:DXV65521 EHL65521:EHR65521 ERH65521:ERN65521 FBD65521:FBJ65521 FKZ65521:FLF65521 FUV65521:FVB65521 GER65521:GEX65521 GON65521:GOT65521 GYJ65521:GYP65521 HIF65521:HIL65521 HSB65521:HSH65521 IBX65521:ICD65521 ILT65521:ILZ65521 IVP65521:IVV65521 JFL65521:JFR65521 JPH65521:JPN65521 JZD65521:JZJ65521 KIZ65521:KJF65521 KSV65521:KTB65521 LCR65521:LCX65521 LMN65521:LMT65521 LWJ65521:LWP65521 MGF65521:MGL65521 MQB65521:MQH65521 MZX65521:NAD65521 NJT65521:NJZ65521 NTP65521:NTV65521 ODL65521:ODR65521 ONH65521:ONN65521 OXD65521:OXJ65521 PGZ65521:PHF65521 PQV65521:PRB65521 QAR65521:QAX65521 QKN65521:QKT65521 QUJ65521:QUP65521 REF65521:REL65521 ROB65521:ROH65521 RXX65521:RYD65521 SHT65521:SHZ65521 SRP65521:SRV65521 TBL65521:TBR65521 TLH65521:TLN65521 TVD65521:TVJ65521 UEZ65521:UFF65521 UOV65521:UPB65521 UYR65521:UYX65521 VIN65521:VIT65521 VSJ65521:VSP65521 WCF65521:WCL65521 WMB65521:WMH65521 WVX65521:WWD65521 JL131057:JR131057 TH131057:TN131057 ADD131057:ADJ131057 AMZ131057:ANF131057 AWV131057:AXB131057 BGR131057:BGX131057 BQN131057:BQT131057 CAJ131057:CAP131057 CKF131057:CKL131057 CUB131057:CUH131057 DDX131057:DED131057 DNT131057:DNZ131057 DXP131057:DXV131057 EHL131057:EHR131057 ERH131057:ERN131057 FBD131057:FBJ131057 FKZ131057:FLF131057 FUV131057:FVB131057 GER131057:GEX131057 GON131057:GOT131057 GYJ131057:GYP131057 HIF131057:HIL131057 HSB131057:HSH131057 IBX131057:ICD131057 ILT131057:ILZ131057 IVP131057:IVV131057 JFL131057:JFR131057 JPH131057:JPN131057 JZD131057:JZJ131057 KIZ131057:KJF131057 KSV131057:KTB131057 LCR131057:LCX131057 LMN131057:LMT131057 LWJ131057:LWP131057 MGF131057:MGL131057 MQB131057:MQH131057 MZX131057:NAD131057 NJT131057:NJZ131057 NTP131057:NTV131057 ODL131057:ODR131057 ONH131057:ONN131057 OXD131057:OXJ131057 PGZ131057:PHF131057 PQV131057:PRB131057 QAR131057:QAX131057 QKN131057:QKT131057 QUJ131057:QUP131057 REF131057:REL131057 ROB131057:ROH131057 RXX131057:RYD131057 SHT131057:SHZ131057 SRP131057:SRV131057 TBL131057:TBR131057 TLH131057:TLN131057 TVD131057:TVJ131057 UEZ131057:UFF131057 UOV131057:UPB131057 UYR131057:UYX131057 VIN131057:VIT131057 VSJ131057:VSP131057 WCF131057:WCL131057 WMB131057:WMH131057 WVX131057:WWD131057 JL196593:JR196593 TH196593:TN196593 ADD196593:ADJ196593 AMZ196593:ANF196593 AWV196593:AXB196593 BGR196593:BGX196593 BQN196593:BQT196593 CAJ196593:CAP196593 CKF196593:CKL196593 CUB196593:CUH196593 DDX196593:DED196593 DNT196593:DNZ196593 DXP196593:DXV196593 EHL196593:EHR196593 ERH196593:ERN196593 FBD196593:FBJ196593 FKZ196593:FLF196593 FUV196593:FVB196593 GER196593:GEX196593 GON196593:GOT196593 GYJ196593:GYP196593 HIF196593:HIL196593 HSB196593:HSH196593 IBX196593:ICD196593 ILT196593:ILZ196593 IVP196593:IVV196593 JFL196593:JFR196593 JPH196593:JPN196593 JZD196593:JZJ196593 KIZ196593:KJF196593 KSV196593:KTB196593 LCR196593:LCX196593 LMN196593:LMT196593 LWJ196593:LWP196593 MGF196593:MGL196593 MQB196593:MQH196593 MZX196593:NAD196593 NJT196593:NJZ196593 NTP196593:NTV196593 ODL196593:ODR196593 ONH196593:ONN196593 OXD196593:OXJ196593 PGZ196593:PHF196593 PQV196593:PRB196593 QAR196593:QAX196593 QKN196593:QKT196593 QUJ196593:QUP196593 REF196593:REL196593 ROB196593:ROH196593 RXX196593:RYD196593 SHT196593:SHZ196593 SRP196593:SRV196593 TBL196593:TBR196593 TLH196593:TLN196593 TVD196593:TVJ196593 UEZ196593:UFF196593 UOV196593:UPB196593 UYR196593:UYX196593 VIN196593:VIT196593 VSJ196593:VSP196593 WCF196593:WCL196593 WMB196593:WMH196593 WVX196593:WWD196593 JL262129:JR262129 TH262129:TN262129 ADD262129:ADJ262129 AMZ262129:ANF262129 AWV262129:AXB262129 BGR262129:BGX262129 BQN262129:BQT262129 CAJ262129:CAP262129 CKF262129:CKL262129 CUB262129:CUH262129 DDX262129:DED262129 DNT262129:DNZ262129 DXP262129:DXV262129 EHL262129:EHR262129 ERH262129:ERN262129 FBD262129:FBJ262129 FKZ262129:FLF262129 FUV262129:FVB262129 GER262129:GEX262129 GON262129:GOT262129 GYJ262129:GYP262129 HIF262129:HIL262129 HSB262129:HSH262129 IBX262129:ICD262129 ILT262129:ILZ262129 IVP262129:IVV262129 JFL262129:JFR262129 JPH262129:JPN262129 JZD262129:JZJ262129 KIZ262129:KJF262129 KSV262129:KTB262129 LCR262129:LCX262129 LMN262129:LMT262129 LWJ262129:LWP262129 MGF262129:MGL262129 MQB262129:MQH262129 MZX262129:NAD262129 NJT262129:NJZ262129 NTP262129:NTV262129 ODL262129:ODR262129 ONH262129:ONN262129 OXD262129:OXJ262129 PGZ262129:PHF262129 PQV262129:PRB262129 QAR262129:QAX262129 QKN262129:QKT262129 QUJ262129:QUP262129 REF262129:REL262129 ROB262129:ROH262129 RXX262129:RYD262129 SHT262129:SHZ262129 SRP262129:SRV262129 TBL262129:TBR262129 TLH262129:TLN262129 TVD262129:TVJ262129 UEZ262129:UFF262129 UOV262129:UPB262129 UYR262129:UYX262129 VIN262129:VIT262129 VSJ262129:VSP262129 WCF262129:WCL262129 WMB262129:WMH262129 WVX262129:WWD262129 JL327665:JR327665 TH327665:TN327665 ADD327665:ADJ327665 AMZ327665:ANF327665 AWV327665:AXB327665 BGR327665:BGX327665 BQN327665:BQT327665 CAJ327665:CAP327665 CKF327665:CKL327665 CUB327665:CUH327665 DDX327665:DED327665 DNT327665:DNZ327665 DXP327665:DXV327665 EHL327665:EHR327665 ERH327665:ERN327665 FBD327665:FBJ327665 FKZ327665:FLF327665 FUV327665:FVB327665 GER327665:GEX327665 GON327665:GOT327665 GYJ327665:GYP327665 HIF327665:HIL327665 HSB327665:HSH327665 IBX327665:ICD327665 ILT327665:ILZ327665 IVP327665:IVV327665 JFL327665:JFR327665 JPH327665:JPN327665 JZD327665:JZJ327665 KIZ327665:KJF327665 KSV327665:KTB327665 LCR327665:LCX327665 LMN327665:LMT327665 LWJ327665:LWP327665 MGF327665:MGL327665 MQB327665:MQH327665 MZX327665:NAD327665 NJT327665:NJZ327665 NTP327665:NTV327665 ODL327665:ODR327665 ONH327665:ONN327665 OXD327665:OXJ327665 PGZ327665:PHF327665 PQV327665:PRB327665 QAR327665:QAX327665 QKN327665:QKT327665 QUJ327665:QUP327665 REF327665:REL327665 ROB327665:ROH327665 RXX327665:RYD327665 SHT327665:SHZ327665 SRP327665:SRV327665 TBL327665:TBR327665 TLH327665:TLN327665 TVD327665:TVJ327665 UEZ327665:UFF327665 UOV327665:UPB327665 UYR327665:UYX327665 VIN327665:VIT327665 VSJ327665:VSP327665 WCF327665:WCL327665 WMB327665:WMH327665 WVX327665:WWD327665 JL393201:JR393201 TH393201:TN393201 ADD393201:ADJ393201 AMZ393201:ANF393201 AWV393201:AXB393201 BGR393201:BGX393201 BQN393201:BQT393201 CAJ393201:CAP393201 CKF393201:CKL393201 CUB393201:CUH393201 DDX393201:DED393201 DNT393201:DNZ393201 DXP393201:DXV393201 EHL393201:EHR393201 ERH393201:ERN393201 FBD393201:FBJ393201 FKZ393201:FLF393201 FUV393201:FVB393201 GER393201:GEX393201 GON393201:GOT393201 GYJ393201:GYP393201 HIF393201:HIL393201 HSB393201:HSH393201 IBX393201:ICD393201 ILT393201:ILZ393201 IVP393201:IVV393201 JFL393201:JFR393201 JPH393201:JPN393201 JZD393201:JZJ393201 KIZ393201:KJF393201 KSV393201:KTB393201 LCR393201:LCX393201 LMN393201:LMT393201 LWJ393201:LWP393201 MGF393201:MGL393201 MQB393201:MQH393201 MZX393201:NAD393201 NJT393201:NJZ393201 NTP393201:NTV393201 ODL393201:ODR393201 ONH393201:ONN393201 OXD393201:OXJ393201 PGZ393201:PHF393201 PQV393201:PRB393201 QAR393201:QAX393201 QKN393201:QKT393201 QUJ393201:QUP393201 REF393201:REL393201 ROB393201:ROH393201 RXX393201:RYD393201 SHT393201:SHZ393201 SRP393201:SRV393201 TBL393201:TBR393201 TLH393201:TLN393201 TVD393201:TVJ393201 UEZ393201:UFF393201 UOV393201:UPB393201 UYR393201:UYX393201 VIN393201:VIT393201 VSJ393201:VSP393201 WCF393201:WCL393201 WMB393201:WMH393201 WVX393201:WWD393201 JL458737:JR458737 TH458737:TN458737 ADD458737:ADJ458737 AMZ458737:ANF458737 AWV458737:AXB458737 BGR458737:BGX458737 BQN458737:BQT458737 CAJ458737:CAP458737 CKF458737:CKL458737 CUB458737:CUH458737 DDX458737:DED458737 DNT458737:DNZ458737 DXP458737:DXV458737 EHL458737:EHR458737 ERH458737:ERN458737 FBD458737:FBJ458737 FKZ458737:FLF458737 FUV458737:FVB458737 GER458737:GEX458737 GON458737:GOT458737 GYJ458737:GYP458737 HIF458737:HIL458737 HSB458737:HSH458737 IBX458737:ICD458737 ILT458737:ILZ458737 IVP458737:IVV458737 JFL458737:JFR458737 JPH458737:JPN458737 JZD458737:JZJ458737 KIZ458737:KJF458737 KSV458737:KTB458737 LCR458737:LCX458737 LMN458737:LMT458737 LWJ458737:LWP458737 MGF458737:MGL458737 MQB458737:MQH458737 MZX458737:NAD458737 NJT458737:NJZ458737 NTP458737:NTV458737 ODL458737:ODR458737 ONH458737:ONN458737 OXD458737:OXJ458737 PGZ458737:PHF458737 PQV458737:PRB458737 QAR458737:QAX458737 QKN458737:QKT458737 QUJ458737:QUP458737 REF458737:REL458737 ROB458737:ROH458737 RXX458737:RYD458737 SHT458737:SHZ458737 SRP458737:SRV458737 TBL458737:TBR458737 TLH458737:TLN458737 TVD458737:TVJ458737 UEZ458737:UFF458737 UOV458737:UPB458737 UYR458737:UYX458737 VIN458737:VIT458737 VSJ458737:VSP458737 WCF458737:WCL458737 WMB458737:WMH458737 WVX458737:WWD458737 JL524273:JR524273 TH524273:TN524273 ADD524273:ADJ524273 AMZ524273:ANF524273 AWV524273:AXB524273 BGR524273:BGX524273 BQN524273:BQT524273 CAJ524273:CAP524273 CKF524273:CKL524273 CUB524273:CUH524273 DDX524273:DED524273 DNT524273:DNZ524273 DXP524273:DXV524273 EHL524273:EHR524273 ERH524273:ERN524273 FBD524273:FBJ524273 FKZ524273:FLF524273 FUV524273:FVB524273 GER524273:GEX524273 GON524273:GOT524273 GYJ524273:GYP524273 HIF524273:HIL524273 HSB524273:HSH524273 IBX524273:ICD524273 ILT524273:ILZ524273 IVP524273:IVV524273 JFL524273:JFR524273 JPH524273:JPN524273 JZD524273:JZJ524273 KIZ524273:KJF524273 KSV524273:KTB524273 LCR524273:LCX524273 LMN524273:LMT524273 LWJ524273:LWP524273 MGF524273:MGL524273 MQB524273:MQH524273 MZX524273:NAD524273 NJT524273:NJZ524273 NTP524273:NTV524273 ODL524273:ODR524273 ONH524273:ONN524273 OXD524273:OXJ524273 PGZ524273:PHF524273 PQV524273:PRB524273 QAR524273:QAX524273 QKN524273:QKT524273 QUJ524273:QUP524273 REF524273:REL524273 ROB524273:ROH524273 RXX524273:RYD524273 SHT524273:SHZ524273 SRP524273:SRV524273 TBL524273:TBR524273 TLH524273:TLN524273 TVD524273:TVJ524273 UEZ524273:UFF524273 UOV524273:UPB524273 UYR524273:UYX524273 VIN524273:VIT524273 VSJ524273:VSP524273 WCF524273:WCL524273 WMB524273:WMH524273 WVX524273:WWD524273 JL589809:JR589809 TH589809:TN589809 ADD589809:ADJ589809 AMZ589809:ANF589809 AWV589809:AXB589809 BGR589809:BGX589809 BQN589809:BQT589809 CAJ589809:CAP589809 CKF589809:CKL589809 CUB589809:CUH589809 DDX589809:DED589809 DNT589809:DNZ589809 DXP589809:DXV589809 EHL589809:EHR589809 ERH589809:ERN589809 FBD589809:FBJ589809 FKZ589809:FLF589809 FUV589809:FVB589809 GER589809:GEX589809 GON589809:GOT589809 GYJ589809:GYP589809 HIF589809:HIL589809 HSB589809:HSH589809 IBX589809:ICD589809 ILT589809:ILZ589809 IVP589809:IVV589809 JFL589809:JFR589809 JPH589809:JPN589809 JZD589809:JZJ589809 KIZ589809:KJF589809 KSV589809:KTB589809 LCR589809:LCX589809 LMN589809:LMT589809 LWJ589809:LWP589809 MGF589809:MGL589809 MQB589809:MQH589809 MZX589809:NAD589809 NJT589809:NJZ589809 NTP589809:NTV589809 ODL589809:ODR589809 ONH589809:ONN589809 OXD589809:OXJ589809 PGZ589809:PHF589809 PQV589809:PRB589809 QAR589809:QAX589809 QKN589809:QKT589809 QUJ589809:QUP589809 REF589809:REL589809 ROB589809:ROH589809 RXX589809:RYD589809 SHT589809:SHZ589809 SRP589809:SRV589809 TBL589809:TBR589809 TLH589809:TLN589809 TVD589809:TVJ589809 UEZ589809:UFF589809 UOV589809:UPB589809 UYR589809:UYX589809 VIN589809:VIT589809 VSJ589809:VSP589809 WCF589809:WCL589809 WMB589809:WMH589809 WVX589809:WWD589809 JL655345:JR655345 TH655345:TN655345 ADD655345:ADJ655345 AMZ655345:ANF655345 AWV655345:AXB655345 BGR655345:BGX655345 BQN655345:BQT655345 CAJ655345:CAP655345 CKF655345:CKL655345 CUB655345:CUH655345 DDX655345:DED655345 DNT655345:DNZ655345 DXP655345:DXV655345 EHL655345:EHR655345 ERH655345:ERN655345 FBD655345:FBJ655345 FKZ655345:FLF655345 FUV655345:FVB655345 GER655345:GEX655345 GON655345:GOT655345 GYJ655345:GYP655345 HIF655345:HIL655345 HSB655345:HSH655345 IBX655345:ICD655345 ILT655345:ILZ655345 IVP655345:IVV655345 JFL655345:JFR655345 JPH655345:JPN655345 JZD655345:JZJ655345 KIZ655345:KJF655345 KSV655345:KTB655345 LCR655345:LCX655345 LMN655345:LMT655345 LWJ655345:LWP655345 MGF655345:MGL655345 MQB655345:MQH655345 MZX655345:NAD655345 NJT655345:NJZ655345 NTP655345:NTV655345 ODL655345:ODR655345 ONH655345:ONN655345 OXD655345:OXJ655345 PGZ655345:PHF655345 PQV655345:PRB655345 QAR655345:QAX655345 QKN655345:QKT655345 QUJ655345:QUP655345 REF655345:REL655345 ROB655345:ROH655345 RXX655345:RYD655345 SHT655345:SHZ655345 SRP655345:SRV655345 TBL655345:TBR655345 TLH655345:TLN655345 TVD655345:TVJ655345 UEZ655345:UFF655345 UOV655345:UPB655345 UYR655345:UYX655345 VIN655345:VIT655345 VSJ655345:VSP655345 WCF655345:WCL655345 WMB655345:WMH655345 WVX655345:WWD655345 JL720881:JR720881 TH720881:TN720881 ADD720881:ADJ720881 AMZ720881:ANF720881 AWV720881:AXB720881 BGR720881:BGX720881 BQN720881:BQT720881 CAJ720881:CAP720881 CKF720881:CKL720881 CUB720881:CUH720881 DDX720881:DED720881 DNT720881:DNZ720881 DXP720881:DXV720881 EHL720881:EHR720881 ERH720881:ERN720881 FBD720881:FBJ720881 FKZ720881:FLF720881 FUV720881:FVB720881 GER720881:GEX720881 GON720881:GOT720881 GYJ720881:GYP720881 HIF720881:HIL720881 HSB720881:HSH720881 IBX720881:ICD720881 ILT720881:ILZ720881 IVP720881:IVV720881 JFL720881:JFR720881 JPH720881:JPN720881 JZD720881:JZJ720881 KIZ720881:KJF720881 KSV720881:KTB720881 LCR720881:LCX720881 LMN720881:LMT720881 LWJ720881:LWP720881 MGF720881:MGL720881 MQB720881:MQH720881 MZX720881:NAD720881 NJT720881:NJZ720881 NTP720881:NTV720881 ODL720881:ODR720881 ONH720881:ONN720881 OXD720881:OXJ720881 PGZ720881:PHF720881 PQV720881:PRB720881 QAR720881:QAX720881 QKN720881:QKT720881 QUJ720881:QUP720881 REF720881:REL720881 ROB720881:ROH720881 RXX720881:RYD720881 SHT720881:SHZ720881 SRP720881:SRV720881 TBL720881:TBR720881 TLH720881:TLN720881 TVD720881:TVJ720881 UEZ720881:UFF720881 UOV720881:UPB720881 UYR720881:UYX720881 VIN720881:VIT720881 VSJ720881:VSP720881 WCF720881:WCL720881 WMB720881:WMH720881 WVX720881:WWD720881 JL786417:JR786417 TH786417:TN786417 ADD786417:ADJ786417 AMZ786417:ANF786417 AWV786417:AXB786417 BGR786417:BGX786417 BQN786417:BQT786417 CAJ786417:CAP786417 CKF786417:CKL786417 CUB786417:CUH786417 DDX786417:DED786417 DNT786417:DNZ786417 DXP786417:DXV786417 EHL786417:EHR786417 ERH786417:ERN786417 FBD786417:FBJ786417 FKZ786417:FLF786417 FUV786417:FVB786417 GER786417:GEX786417 GON786417:GOT786417 GYJ786417:GYP786417 HIF786417:HIL786417 HSB786417:HSH786417 IBX786417:ICD786417 ILT786417:ILZ786417 IVP786417:IVV786417 JFL786417:JFR786417 JPH786417:JPN786417 JZD786417:JZJ786417 KIZ786417:KJF786417 KSV786417:KTB786417 LCR786417:LCX786417 LMN786417:LMT786417 LWJ786417:LWP786417 MGF786417:MGL786417 MQB786417:MQH786417 MZX786417:NAD786417 NJT786417:NJZ786417 NTP786417:NTV786417 ODL786417:ODR786417 ONH786417:ONN786417 OXD786417:OXJ786417 PGZ786417:PHF786417 PQV786417:PRB786417 QAR786417:QAX786417 QKN786417:QKT786417 QUJ786417:QUP786417 REF786417:REL786417 ROB786417:ROH786417 RXX786417:RYD786417 SHT786417:SHZ786417 SRP786417:SRV786417 TBL786417:TBR786417 TLH786417:TLN786417 TVD786417:TVJ786417 UEZ786417:UFF786417 UOV786417:UPB786417 UYR786417:UYX786417 VIN786417:VIT786417 VSJ786417:VSP786417 WCF786417:WCL786417 WMB786417:WMH786417 WVX786417:WWD786417 JL851953:JR851953 TH851953:TN851953 ADD851953:ADJ851953 AMZ851953:ANF851953 AWV851953:AXB851953 BGR851953:BGX851953 BQN851953:BQT851953 CAJ851953:CAP851953 CKF851953:CKL851953 CUB851953:CUH851953 DDX851953:DED851953 DNT851953:DNZ851953 DXP851953:DXV851953 EHL851953:EHR851953 ERH851953:ERN851953 FBD851953:FBJ851953 FKZ851953:FLF851953 FUV851953:FVB851953 GER851953:GEX851953 GON851953:GOT851953 GYJ851953:GYP851953 HIF851953:HIL851953 HSB851953:HSH851953 IBX851953:ICD851953 ILT851953:ILZ851953 IVP851953:IVV851953 JFL851953:JFR851953 JPH851953:JPN851953 JZD851953:JZJ851953 KIZ851953:KJF851953 KSV851953:KTB851953 LCR851953:LCX851953 LMN851953:LMT851953 LWJ851953:LWP851953 MGF851953:MGL851953 MQB851953:MQH851953 MZX851953:NAD851953 NJT851953:NJZ851953 NTP851953:NTV851953 ODL851953:ODR851953 ONH851953:ONN851953 OXD851953:OXJ851953 PGZ851953:PHF851953 PQV851953:PRB851953 QAR851953:QAX851953 QKN851953:QKT851953 QUJ851953:QUP851953 REF851953:REL851953 ROB851953:ROH851953 RXX851953:RYD851953 SHT851953:SHZ851953 SRP851953:SRV851953 TBL851953:TBR851953 TLH851953:TLN851953 TVD851953:TVJ851953 UEZ851953:UFF851953 UOV851953:UPB851953 UYR851953:UYX851953 VIN851953:VIT851953 VSJ851953:VSP851953 WCF851953:WCL851953 WMB851953:WMH851953 WVX851953:WWD851953 JL917489:JR917489 TH917489:TN917489 ADD917489:ADJ917489 AMZ917489:ANF917489 AWV917489:AXB917489 BGR917489:BGX917489 BQN917489:BQT917489 CAJ917489:CAP917489 CKF917489:CKL917489 CUB917489:CUH917489 DDX917489:DED917489 DNT917489:DNZ917489 DXP917489:DXV917489 EHL917489:EHR917489 ERH917489:ERN917489 FBD917489:FBJ917489 FKZ917489:FLF917489 FUV917489:FVB917489 GER917489:GEX917489 GON917489:GOT917489 GYJ917489:GYP917489 HIF917489:HIL917489 HSB917489:HSH917489 IBX917489:ICD917489 ILT917489:ILZ917489 IVP917489:IVV917489 JFL917489:JFR917489 JPH917489:JPN917489 JZD917489:JZJ917489 KIZ917489:KJF917489 KSV917489:KTB917489 LCR917489:LCX917489 LMN917489:LMT917489 LWJ917489:LWP917489 MGF917489:MGL917489 MQB917489:MQH917489 MZX917489:NAD917489 NJT917489:NJZ917489 NTP917489:NTV917489 ODL917489:ODR917489 ONH917489:ONN917489 OXD917489:OXJ917489 PGZ917489:PHF917489 PQV917489:PRB917489 QAR917489:QAX917489 QKN917489:QKT917489 QUJ917489:QUP917489 REF917489:REL917489 ROB917489:ROH917489 RXX917489:RYD917489 SHT917489:SHZ917489 SRP917489:SRV917489 TBL917489:TBR917489 TLH917489:TLN917489 TVD917489:TVJ917489 UEZ917489:UFF917489 UOV917489:UPB917489 UYR917489:UYX917489 VIN917489:VIT917489 VSJ917489:VSP917489 WCF917489:WCL917489 WMB917489:WMH917489 WVX917489:WWD917489 JL983025:JR983025 TH983025:TN983025 ADD983025:ADJ983025 AMZ983025:ANF983025 AWV983025:AXB983025 BGR983025:BGX983025 BQN983025:BQT983025 CAJ983025:CAP983025 CKF983025:CKL983025 CUB983025:CUH983025 DDX983025:DED983025 DNT983025:DNZ983025 DXP983025:DXV983025 EHL983025:EHR983025 ERH983025:ERN983025 FBD983025:FBJ983025 FKZ983025:FLF983025 FUV983025:FVB983025 GER983025:GEX983025 GON983025:GOT983025 GYJ983025:GYP983025 HIF983025:HIL983025 HSB983025:HSH983025 IBX983025:ICD983025 ILT983025:ILZ983025 IVP983025:IVV983025 JFL983025:JFR983025 JPH983025:JPN983025 JZD983025:JZJ983025 KIZ983025:KJF983025 KSV983025:KTB983025 LCR983025:LCX983025 LMN983025:LMT983025 LWJ983025:LWP983025 MGF983025:MGL983025 MQB983025:MQH983025 MZX983025:NAD983025 NJT983025:NJZ983025 NTP983025:NTV983025 ODL983025:ODR983025 ONH983025:ONN983025 OXD983025:OXJ983025 PGZ983025:PHF983025 PQV983025:PRB983025 QAR983025:QAX983025 QKN983025:QKT983025 QUJ983025:QUP983025 REF983025:REL983025 ROB983025:ROH983025 RXX983025:RYD983025 SHT983025:SHZ983025 SRP983025:SRV983025 TBL983025:TBR983025 TLH983025:TLN983025 TVD983025:TVJ983025 UEZ983025:UFF983025 UOV983025:UPB983025 UYR983025:UYX983025 VIN983025:VIT983025 VSJ983025:VSP983025 WCF983025:WCL983025 WMB983025:WMH983025 WVX983025:WWD983025 Q983025:V983025 Q917489:V917489 Q851953:V851953 Q786417:V786417 Q720881:V720881 Q655345:V655345 Q589809:V589809 Q524273:V524273 Q458737:V458737 Q393201:V393201 Q327665:V327665 Q262129:V262129 Q196593:V196593 Q131057:V131057 Q65521:V65521">
      <formula1>#REF!</formula1>
    </dataValidation>
    <dataValidation type="list" allowBlank="1" showInputMessage="1" showErrorMessage="1" sqref="E3:K3">
      <formula1>$P:$P</formula1>
    </dataValidation>
  </dataValidations>
  <printOptions horizontalCentered="1" verticalCentered="1"/>
  <pageMargins left="0" right="0" top="0" bottom="0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indexed="17"/>
  </sheetPr>
  <dimension ref="A1:CH9"/>
  <sheetViews>
    <sheetView showGridLines="0" zoomScale="60" zoomScaleNormal="60" zoomScaleSheetLayoutView="85" workbookViewId="0">
      <pane xSplit="1" ySplit="5" topLeftCell="B6" activePane="bottomRight" state="frozen"/>
      <selection activeCell="H741" sqref="H741"/>
      <selection pane="topRight" activeCell="H741" sqref="H741"/>
      <selection pane="bottomLeft" activeCell="H741" sqref="H741"/>
      <selection pane="bottomRight" activeCell="P59" sqref="P59"/>
    </sheetView>
  </sheetViews>
  <sheetFormatPr baseColWidth="10" defaultRowHeight="12.75" x14ac:dyDescent="0.25"/>
  <cols>
    <col min="1" max="1" width="5.7109375" style="31" hidden="1" customWidth="1"/>
    <col min="2" max="3" width="6.7109375" style="31" hidden="1" customWidth="1"/>
    <col min="4" max="6" width="9.5703125" style="31" hidden="1" customWidth="1"/>
    <col min="7" max="8" width="6.7109375" style="31" hidden="1" customWidth="1"/>
    <col min="9" max="9" width="8.42578125" style="31" hidden="1" customWidth="1"/>
    <col min="10" max="10" width="6.5703125" style="36" customWidth="1" collapsed="1"/>
    <col min="11" max="11" width="6.5703125" style="36" customWidth="1"/>
    <col min="12" max="12" width="10" style="37" customWidth="1"/>
    <col min="13" max="13" width="10.85546875" style="38" customWidth="1"/>
    <col min="14" max="15" width="9.42578125" style="220" customWidth="1"/>
    <col min="16" max="16" width="10.140625" style="220" customWidth="1"/>
    <col min="17" max="17" width="11" style="220" customWidth="1"/>
    <col min="18" max="18" width="13.42578125" style="220" customWidth="1"/>
    <col min="19" max="19" width="31.42578125" style="221" customWidth="1"/>
    <col min="20" max="20" width="12.7109375" style="221" customWidth="1"/>
    <col min="21" max="21" width="6" style="222" customWidth="1"/>
    <col min="22" max="22" width="3.5703125" style="222" customWidth="1"/>
    <col min="23" max="23" width="16" style="42" hidden="1" customWidth="1"/>
    <col min="24" max="24" width="11.28515625" style="31" hidden="1" customWidth="1"/>
    <col min="25" max="26" width="9.140625" style="40" hidden="1" customWidth="1"/>
    <col min="27" max="27" width="5.7109375" style="31" hidden="1" customWidth="1"/>
    <col min="28" max="29" width="4.28515625" style="31" hidden="1" customWidth="1"/>
    <col min="30" max="30" width="11.7109375" style="31" hidden="1" customWidth="1"/>
    <col min="31" max="32" width="8.140625" style="117" hidden="1" customWidth="1"/>
    <col min="33" max="33" width="5.7109375" style="31" hidden="1" customWidth="1"/>
    <col min="34" max="35" width="4.28515625" style="31" hidden="1" customWidth="1"/>
    <col min="36" max="36" width="11.7109375" style="31" hidden="1" customWidth="1"/>
    <col min="37" max="38" width="8.140625" style="117" hidden="1" customWidth="1"/>
    <col min="39" max="39" width="5.85546875" style="31" hidden="1" customWidth="1"/>
    <col min="40" max="40" width="5.7109375" style="42" hidden="1" customWidth="1"/>
    <col min="41" max="41" width="16.7109375" style="42" hidden="1" customWidth="1"/>
    <col min="42" max="49" width="5.7109375" style="42" hidden="1" customWidth="1"/>
    <col min="50" max="50" width="8.7109375" style="41" customWidth="1"/>
    <col min="51" max="52" width="19.7109375" style="223" customWidth="1"/>
    <col min="53" max="53" width="6.7109375" style="224" customWidth="1"/>
    <col min="54" max="55" width="19.7109375" style="223" customWidth="1"/>
    <col min="56" max="56" width="6.7109375" style="224" customWidth="1"/>
    <col min="57" max="57" width="28" style="42" hidden="1" customWidth="1"/>
    <col min="58" max="58" width="11.28515625" style="31" hidden="1" customWidth="1"/>
    <col min="59" max="59" width="5.7109375" style="42" hidden="1" customWidth="1"/>
    <col min="60" max="60" width="5.7109375" style="31" hidden="1" customWidth="1"/>
    <col min="61" max="61" width="4.140625" style="31" hidden="1" customWidth="1"/>
    <col min="62" max="62" width="11.7109375" style="39" hidden="1" customWidth="1"/>
    <col min="63" max="63" width="7.5703125" style="43" hidden="1" customWidth="1"/>
    <col min="64" max="64" width="5.7109375" style="31" hidden="1" customWidth="1"/>
    <col min="65" max="65" width="4.140625" style="31" hidden="1" customWidth="1"/>
    <col min="66" max="66" width="11.7109375" style="31" hidden="1" customWidth="1"/>
    <col min="67" max="67" width="7.5703125" style="43" hidden="1" customWidth="1"/>
    <col min="68" max="68" width="5.7109375" style="31" hidden="1" customWidth="1"/>
    <col min="69" max="69" width="10.42578125" style="44" customWidth="1"/>
    <col min="70" max="70" width="13" style="42" customWidth="1"/>
    <col min="71" max="71" width="15.85546875" style="42" customWidth="1"/>
    <col min="72" max="73" width="8.7109375" style="42" customWidth="1"/>
    <col min="74" max="75" width="8.7109375" style="39" customWidth="1"/>
    <col min="76" max="76" width="8.7109375" style="43" customWidth="1"/>
    <col min="77" max="77" width="10.5703125" style="42" customWidth="1"/>
    <col min="78" max="79" width="8.7109375" style="39" customWidth="1"/>
    <col min="80" max="80" width="8.7109375" style="43" customWidth="1"/>
    <col min="81" max="81" width="11" style="42" customWidth="1"/>
    <col min="82" max="82" width="8.7109375" style="31" customWidth="1"/>
    <col min="83" max="83" width="8.7109375" style="42" customWidth="1"/>
    <col min="84" max="85" width="13.5703125" style="42" bestFit="1" customWidth="1"/>
    <col min="86" max="86" width="14.28515625" style="42" bestFit="1" customWidth="1"/>
    <col min="87" max="237" width="11.42578125" style="31"/>
    <col min="238" max="238" width="5.7109375" style="31" bestFit="1" customWidth="1"/>
    <col min="239" max="246" width="11.42578125" style="31" customWidth="1"/>
    <col min="247" max="248" width="6.5703125" style="31" bestFit="1" customWidth="1"/>
    <col min="249" max="249" width="5.42578125" style="31" bestFit="1" customWidth="1"/>
    <col min="250" max="250" width="5.7109375" style="31" bestFit="1" customWidth="1"/>
    <col min="251" max="251" width="10" style="31" customWidth="1"/>
    <col min="252" max="252" width="14.42578125" style="31" customWidth="1"/>
    <col min="253" max="253" width="13.42578125" style="31" bestFit="1" customWidth="1"/>
    <col min="254" max="254" width="11" style="31" bestFit="1" customWidth="1"/>
    <col min="255" max="255" width="15.85546875" style="31" bestFit="1" customWidth="1"/>
    <col min="256" max="256" width="13.42578125" style="31" bestFit="1" customWidth="1"/>
    <col min="257" max="257" width="13.42578125" style="31" customWidth="1"/>
    <col min="258" max="261" width="12.7109375" style="31" customWidth="1"/>
    <col min="262" max="262" width="11.28515625" style="31" customWidth="1"/>
    <col min="263" max="264" width="9.140625" style="31" bestFit="1" customWidth="1"/>
    <col min="265" max="265" width="8.7109375" style="31" customWidth="1"/>
    <col min="266" max="268" width="5.7109375" style="31" customWidth="1"/>
    <col min="269" max="269" width="20.7109375" style="31" customWidth="1"/>
    <col min="270" max="276" width="11.42578125" style="31" customWidth="1"/>
    <col min="277" max="277" width="16" style="31" customWidth="1"/>
    <col min="278" max="278" width="11.28515625" style="31" customWidth="1"/>
    <col min="279" max="280" width="4.28515625" style="31" customWidth="1"/>
    <col min="281" max="281" width="6.28515625" style="31" customWidth="1"/>
    <col min="282" max="283" width="8.140625" style="31" customWidth="1"/>
    <col min="284" max="285" width="4.28515625" style="31" customWidth="1"/>
    <col min="286" max="286" width="6.28515625" style="31" customWidth="1"/>
    <col min="287" max="288" width="8.140625" style="31" customWidth="1"/>
    <col min="289" max="289" width="5.85546875" style="31" customWidth="1"/>
    <col min="290" max="290" width="1.7109375" style="31" customWidth="1"/>
    <col min="291" max="292" width="19.7109375" style="31" customWidth="1"/>
    <col min="293" max="293" width="6.7109375" style="31" customWidth="1"/>
    <col min="294" max="295" width="19.7109375" style="31" customWidth="1"/>
    <col min="296" max="296" width="6.7109375" style="31" customWidth="1"/>
    <col min="297" max="297" width="28" style="31" customWidth="1"/>
    <col min="298" max="298" width="11.28515625" style="31" customWidth="1"/>
    <col min="299" max="301" width="5.7109375" style="31" customWidth="1"/>
    <col min="302" max="302" width="4.140625" style="31" customWidth="1"/>
    <col min="303" max="303" width="7.28515625" style="31" customWidth="1"/>
    <col min="304" max="304" width="7.5703125" style="31" customWidth="1"/>
    <col min="305" max="305" width="4.140625" style="31" customWidth="1"/>
    <col min="306" max="306" width="6.28515625" style="31" customWidth="1"/>
    <col min="307" max="307" width="7.5703125" style="31" customWidth="1"/>
    <col min="308" max="308" width="5.7109375" style="31" customWidth="1"/>
    <col min="309" max="309" width="1.7109375" style="31" customWidth="1"/>
    <col min="310" max="310" width="10.42578125" style="31" customWidth="1"/>
    <col min="311" max="311" width="13" style="31" customWidth="1"/>
    <col min="312" max="312" width="15.85546875" style="31" customWidth="1"/>
    <col min="313" max="314" width="8.7109375" style="31" customWidth="1"/>
    <col min="315" max="315" width="5.7109375" style="31" customWidth="1"/>
    <col min="316" max="324" width="11.42578125" style="31" customWidth="1"/>
    <col min="325" max="325" width="5.7109375" style="31" customWidth="1"/>
    <col min="326" max="329" width="11.42578125" style="31" customWidth="1"/>
    <col min="330" max="332" width="8.7109375" style="31" customWidth="1"/>
    <col min="333" max="333" width="10.5703125" style="31" customWidth="1"/>
    <col min="334" max="336" width="8.7109375" style="31" customWidth="1"/>
    <col min="337" max="337" width="11" style="31" customWidth="1"/>
    <col min="338" max="339" width="8.7109375" style="31" customWidth="1"/>
    <col min="340" max="341" width="13.5703125" style="31" bestFit="1" customWidth="1"/>
    <col min="342" max="342" width="14.28515625" style="31" bestFit="1" customWidth="1"/>
    <col min="343" max="493" width="11.42578125" style="31"/>
    <col min="494" max="494" width="5.7109375" style="31" bestFit="1" customWidth="1"/>
    <col min="495" max="502" width="11.42578125" style="31" customWidth="1"/>
    <col min="503" max="504" width="6.5703125" style="31" bestFit="1" customWidth="1"/>
    <col min="505" max="505" width="5.42578125" style="31" bestFit="1" customWidth="1"/>
    <col min="506" max="506" width="5.7109375" style="31" bestFit="1" customWidth="1"/>
    <col min="507" max="507" width="10" style="31" customWidth="1"/>
    <col min="508" max="508" width="14.42578125" style="31" customWidth="1"/>
    <col min="509" max="509" width="13.42578125" style="31" bestFit="1" customWidth="1"/>
    <col min="510" max="510" width="11" style="31" bestFit="1" customWidth="1"/>
    <col min="511" max="511" width="15.85546875" style="31" bestFit="1" customWidth="1"/>
    <col min="512" max="512" width="13.42578125" style="31" bestFit="1" customWidth="1"/>
    <col min="513" max="513" width="13.42578125" style="31" customWidth="1"/>
    <col min="514" max="517" width="12.7109375" style="31" customWidth="1"/>
    <col min="518" max="518" width="11.28515625" style="31" customWidth="1"/>
    <col min="519" max="520" width="9.140625" style="31" bestFit="1" customWidth="1"/>
    <col min="521" max="521" width="8.7109375" style="31" customWidth="1"/>
    <col min="522" max="524" width="5.7109375" style="31" customWidth="1"/>
    <col min="525" max="525" width="20.7109375" style="31" customWidth="1"/>
    <col min="526" max="532" width="11.42578125" style="31" customWidth="1"/>
    <col min="533" max="533" width="16" style="31" customWidth="1"/>
    <col min="534" max="534" width="11.28515625" style="31" customWidth="1"/>
    <col min="535" max="536" width="4.28515625" style="31" customWidth="1"/>
    <col min="537" max="537" width="6.28515625" style="31" customWidth="1"/>
    <col min="538" max="539" width="8.140625" style="31" customWidth="1"/>
    <col min="540" max="541" width="4.28515625" style="31" customWidth="1"/>
    <col min="542" max="542" width="6.28515625" style="31" customWidth="1"/>
    <col min="543" max="544" width="8.140625" style="31" customWidth="1"/>
    <col min="545" max="545" width="5.85546875" style="31" customWidth="1"/>
    <col min="546" max="546" width="1.7109375" style="31" customWidth="1"/>
    <col min="547" max="548" width="19.7109375" style="31" customWidth="1"/>
    <col min="549" max="549" width="6.7109375" style="31" customWidth="1"/>
    <col min="550" max="551" width="19.7109375" style="31" customWidth="1"/>
    <col min="552" max="552" width="6.7109375" style="31" customWidth="1"/>
    <col min="553" max="553" width="28" style="31" customWidth="1"/>
    <col min="554" max="554" width="11.28515625" style="31" customWidth="1"/>
    <col min="555" max="557" width="5.7109375" style="31" customWidth="1"/>
    <col min="558" max="558" width="4.140625" style="31" customWidth="1"/>
    <col min="559" max="559" width="7.28515625" style="31" customWidth="1"/>
    <col min="560" max="560" width="7.5703125" style="31" customWidth="1"/>
    <col min="561" max="561" width="4.140625" style="31" customWidth="1"/>
    <col min="562" max="562" width="6.28515625" style="31" customWidth="1"/>
    <col min="563" max="563" width="7.5703125" style="31" customWidth="1"/>
    <col min="564" max="564" width="5.7109375" style="31" customWidth="1"/>
    <col min="565" max="565" width="1.7109375" style="31" customWidth="1"/>
    <col min="566" max="566" width="10.42578125" style="31" customWidth="1"/>
    <col min="567" max="567" width="13" style="31" customWidth="1"/>
    <col min="568" max="568" width="15.85546875" style="31" customWidth="1"/>
    <col min="569" max="570" width="8.7109375" style="31" customWidth="1"/>
    <col min="571" max="571" width="5.7109375" style="31" customWidth="1"/>
    <col min="572" max="580" width="11.42578125" style="31" customWidth="1"/>
    <col min="581" max="581" width="5.7109375" style="31" customWidth="1"/>
    <col min="582" max="585" width="11.42578125" style="31" customWidth="1"/>
    <col min="586" max="588" width="8.7109375" style="31" customWidth="1"/>
    <col min="589" max="589" width="10.5703125" style="31" customWidth="1"/>
    <col min="590" max="592" width="8.7109375" style="31" customWidth="1"/>
    <col min="593" max="593" width="11" style="31" customWidth="1"/>
    <col min="594" max="595" width="8.7109375" style="31" customWidth="1"/>
    <col min="596" max="597" width="13.5703125" style="31" bestFit="1" customWidth="1"/>
    <col min="598" max="598" width="14.28515625" style="31" bestFit="1" customWidth="1"/>
    <col min="599" max="749" width="11.42578125" style="31"/>
    <col min="750" max="750" width="5.7109375" style="31" bestFit="1" customWidth="1"/>
    <col min="751" max="758" width="11.42578125" style="31" customWidth="1"/>
    <col min="759" max="760" width="6.5703125" style="31" bestFit="1" customWidth="1"/>
    <col min="761" max="761" width="5.42578125" style="31" bestFit="1" customWidth="1"/>
    <col min="762" max="762" width="5.7109375" style="31" bestFit="1" customWidth="1"/>
    <col min="763" max="763" width="10" style="31" customWidth="1"/>
    <col min="764" max="764" width="14.42578125" style="31" customWidth="1"/>
    <col min="765" max="765" width="13.42578125" style="31" bestFit="1" customWidth="1"/>
    <col min="766" max="766" width="11" style="31" bestFit="1" customWidth="1"/>
    <col min="767" max="767" width="15.85546875" style="31" bestFit="1" customWidth="1"/>
    <col min="768" max="768" width="13.42578125" style="31" bestFit="1" customWidth="1"/>
    <col min="769" max="769" width="13.42578125" style="31" customWidth="1"/>
    <col min="770" max="773" width="12.7109375" style="31" customWidth="1"/>
    <col min="774" max="774" width="11.28515625" style="31" customWidth="1"/>
    <col min="775" max="776" width="9.140625" style="31" bestFit="1" customWidth="1"/>
    <col min="777" max="777" width="8.7109375" style="31" customWidth="1"/>
    <col min="778" max="780" width="5.7109375" style="31" customWidth="1"/>
    <col min="781" max="781" width="20.7109375" style="31" customWidth="1"/>
    <col min="782" max="788" width="11.42578125" style="31" customWidth="1"/>
    <col min="789" max="789" width="16" style="31" customWidth="1"/>
    <col min="790" max="790" width="11.28515625" style="31" customWidth="1"/>
    <col min="791" max="792" width="4.28515625" style="31" customWidth="1"/>
    <col min="793" max="793" width="6.28515625" style="31" customWidth="1"/>
    <col min="794" max="795" width="8.140625" style="31" customWidth="1"/>
    <col min="796" max="797" width="4.28515625" style="31" customWidth="1"/>
    <col min="798" max="798" width="6.28515625" style="31" customWidth="1"/>
    <col min="799" max="800" width="8.140625" style="31" customWidth="1"/>
    <col min="801" max="801" width="5.85546875" style="31" customWidth="1"/>
    <col min="802" max="802" width="1.7109375" style="31" customWidth="1"/>
    <col min="803" max="804" width="19.7109375" style="31" customWidth="1"/>
    <col min="805" max="805" width="6.7109375" style="31" customWidth="1"/>
    <col min="806" max="807" width="19.7109375" style="31" customWidth="1"/>
    <col min="808" max="808" width="6.7109375" style="31" customWidth="1"/>
    <col min="809" max="809" width="28" style="31" customWidth="1"/>
    <col min="810" max="810" width="11.28515625" style="31" customWidth="1"/>
    <col min="811" max="813" width="5.7109375" style="31" customWidth="1"/>
    <col min="814" max="814" width="4.140625" style="31" customWidth="1"/>
    <col min="815" max="815" width="7.28515625" style="31" customWidth="1"/>
    <col min="816" max="816" width="7.5703125" style="31" customWidth="1"/>
    <col min="817" max="817" width="4.140625" style="31" customWidth="1"/>
    <col min="818" max="818" width="6.28515625" style="31" customWidth="1"/>
    <col min="819" max="819" width="7.5703125" style="31" customWidth="1"/>
    <col min="820" max="820" width="5.7109375" style="31" customWidth="1"/>
    <col min="821" max="821" width="1.7109375" style="31" customWidth="1"/>
    <col min="822" max="822" width="10.42578125" style="31" customWidth="1"/>
    <col min="823" max="823" width="13" style="31" customWidth="1"/>
    <col min="824" max="824" width="15.85546875" style="31" customWidth="1"/>
    <col min="825" max="826" width="8.7109375" style="31" customWidth="1"/>
    <col min="827" max="827" width="5.7109375" style="31" customWidth="1"/>
    <col min="828" max="836" width="11.42578125" style="31" customWidth="1"/>
    <col min="837" max="837" width="5.7109375" style="31" customWidth="1"/>
    <col min="838" max="841" width="11.42578125" style="31" customWidth="1"/>
    <col min="842" max="844" width="8.7109375" style="31" customWidth="1"/>
    <col min="845" max="845" width="10.5703125" style="31" customWidth="1"/>
    <col min="846" max="848" width="8.7109375" style="31" customWidth="1"/>
    <col min="849" max="849" width="11" style="31" customWidth="1"/>
    <col min="850" max="851" width="8.7109375" style="31" customWidth="1"/>
    <col min="852" max="853" width="13.5703125" style="31" bestFit="1" customWidth="1"/>
    <col min="854" max="854" width="14.28515625" style="31" bestFit="1" customWidth="1"/>
    <col min="855" max="1005" width="11.42578125" style="31"/>
    <col min="1006" max="1006" width="5.7109375" style="31" bestFit="1" customWidth="1"/>
    <col min="1007" max="1014" width="11.42578125" style="31" customWidth="1"/>
    <col min="1015" max="1016" width="6.5703125" style="31" bestFit="1" customWidth="1"/>
    <col min="1017" max="1017" width="5.42578125" style="31" bestFit="1" customWidth="1"/>
    <col min="1018" max="1018" width="5.7109375" style="31" bestFit="1" customWidth="1"/>
    <col min="1019" max="1019" width="10" style="31" customWidth="1"/>
    <col min="1020" max="1020" width="14.42578125" style="31" customWidth="1"/>
    <col min="1021" max="1021" width="13.42578125" style="31" bestFit="1" customWidth="1"/>
    <col min="1022" max="1022" width="11" style="31" bestFit="1" customWidth="1"/>
    <col min="1023" max="1023" width="15.85546875" style="31" bestFit="1" customWidth="1"/>
    <col min="1024" max="1024" width="13.42578125" style="31" bestFit="1" customWidth="1"/>
    <col min="1025" max="1025" width="13.42578125" style="31" customWidth="1"/>
    <col min="1026" max="1029" width="12.7109375" style="31" customWidth="1"/>
    <col min="1030" max="1030" width="11.28515625" style="31" customWidth="1"/>
    <col min="1031" max="1032" width="9.140625" style="31" bestFit="1" customWidth="1"/>
    <col min="1033" max="1033" width="8.7109375" style="31" customWidth="1"/>
    <col min="1034" max="1036" width="5.7109375" style="31" customWidth="1"/>
    <col min="1037" max="1037" width="20.7109375" style="31" customWidth="1"/>
    <col min="1038" max="1044" width="11.42578125" style="31" customWidth="1"/>
    <col min="1045" max="1045" width="16" style="31" customWidth="1"/>
    <col min="1046" max="1046" width="11.28515625" style="31" customWidth="1"/>
    <col min="1047" max="1048" width="4.28515625" style="31" customWidth="1"/>
    <col min="1049" max="1049" width="6.28515625" style="31" customWidth="1"/>
    <col min="1050" max="1051" width="8.140625" style="31" customWidth="1"/>
    <col min="1052" max="1053" width="4.28515625" style="31" customWidth="1"/>
    <col min="1054" max="1054" width="6.28515625" style="31" customWidth="1"/>
    <col min="1055" max="1056" width="8.140625" style="31" customWidth="1"/>
    <col min="1057" max="1057" width="5.85546875" style="31" customWidth="1"/>
    <col min="1058" max="1058" width="1.7109375" style="31" customWidth="1"/>
    <col min="1059" max="1060" width="19.7109375" style="31" customWidth="1"/>
    <col min="1061" max="1061" width="6.7109375" style="31" customWidth="1"/>
    <col min="1062" max="1063" width="19.7109375" style="31" customWidth="1"/>
    <col min="1064" max="1064" width="6.7109375" style="31" customWidth="1"/>
    <col min="1065" max="1065" width="28" style="31" customWidth="1"/>
    <col min="1066" max="1066" width="11.28515625" style="31" customWidth="1"/>
    <col min="1067" max="1069" width="5.7109375" style="31" customWidth="1"/>
    <col min="1070" max="1070" width="4.140625" style="31" customWidth="1"/>
    <col min="1071" max="1071" width="7.28515625" style="31" customWidth="1"/>
    <col min="1072" max="1072" width="7.5703125" style="31" customWidth="1"/>
    <col min="1073" max="1073" width="4.140625" style="31" customWidth="1"/>
    <col min="1074" max="1074" width="6.28515625" style="31" customWidth="1"/>
    <col min="1075" max="1075" width="7.5703125" style="31" customWidth="1"/>
    <col min="1076" max="1076" width="5.7109375" style="31" customWidth="1"/>
    <col min="1077" max="1077" width="1.7109375" style="31" customWidth="1"/>
    <col min="1078" max="1078" width="10.42578125" style="31" customWidth="1"/>
    <col min="1079" max="1079" width="13" style="31" customWidth="1"/>
    <col min="1080" max="1080" width="15.85546875" style="31" customWidth="1"/>
    <col min="1081" max="1082" width="8.7109375" style="31" customWidth="1"/>
    <col min="1083" max="1083" width="5.7109375" style="31" customWidth="1"/>
    <col min="1084" max="1092" width="11.42578125" style="31" customWidth="1"/>
    <col min="1093" max="1093" width="5.7109375" style="31" customWidth="1"/>
    <col min="1094" max="1097" width="11.42578125" style="31" customWidth="1"/>
    <col min="1098" max="1100" width="8.7109375" style="31" customWidth="1"/>
    <col min="1101" max="1101" width="10.5703125" style="31" customWidth="1"/>
    <col min="1102" max="1104" width="8.7109375" style="31" customWidth="1"/>
    <col min="1105" max="1105" width="11" style="31" customWidth="1"/>
    <col min="1106" max="1107" width="8.7109375" style="31" customWidth="1"/>
    <col min="1108" max="1109" width="13.5703125" style="31" bestFit="1" customWidth="1"/>
    <col min="1110" max="1110" width="14.28515625" style="31" bestFit="1" customWidth="1"/>
    <col min="1111" max="1261" width="11.42578125" style="31"/>
    <col min="1262" max="1262" width="5.7109375" style="31" bestFit="1" customWidth="1"/>
    <col min="1263" max="1270" width="11.42578125" style="31" customWidth="1"/>
    <col min="1271" max="1272" width="6.5703125" style="31" bestFit="1" customWidth="1"/>
    <col min="1273" max="1273" width="5.42578125" style="31" bestFit="1" customWidth="1"/>
    <col min="1274" max="1274" width="5.7109375" style="31" bestFit="1" customWidth="1"/>
    <col min="1275" max="1275" width="10" style="31" customWidth="1"/>
    <col min="1276" max="1276" width="14.42578125" style="31" customWidth="1"/>
    <col min="1277" max="1277" width="13.42578125" style="31" bestFit="1" customWidth="1"/>
    <col min="1278" max="1278" width="11" style="31" bestFit="1" customWidth="1"/>
    <col min="1279" max="1279" width="15.85546875" style="31" bestFit="1" customWidth="1"/>
    <col min="1280" max="1280" width="13.42578125" style="31" bestFit="1" customWidth="1"/>
    <col min="1281" max="1281" width="13.42578125" style="31" customWidth="1"/>
    <col min="1282" max="1285" width="12.7109375" style="31" customWidth="1"/>
    <col min="1286" max="1286" width="11.28515625" style="31" customWidth="1"/>
    <col min="1287" max="1288" width="9.140625" style="31" bestFit="1" customWidth="1"/>
    <col min="1289" max="1289" width="8.7109375" style="31" customWidth="1"/>
    <col min="1290" max="1292" width="5.7109375" style="31" customWidth="1"/>
    <col min="1293" max="1293" width="20.7109375" style="31" customWidth="1"/>
    <col min="1294" max="1300" width="11.42578125" style="31" customWidth="1"/>
    <col min="1301" max="1301" width="16" style="31" customWidth="1"/>
    <col min="1302" max="1302" width="11.28515625" style="31" customWidth="1"/>
    <col min="1303" max="1304" width="4.28515625" style="31" customWidth="1"/>
    <col min="1305" max="1305" width="6.28515625" style="31" customWidth="1"/>
    <col min="1306" max="1307" width="8.140625" style="31" customWidth="1"/>
    <col min="1308" max="1309" width="4.28515625" style="31" customWidth="1"/>
    <col min="1310" max="1310" width="6.28515625" style="31" customWidth="1"/>
    <col min="1311" max="1312" width="8.140625" style="31" customWidth="1"/>
    <col min="1313" max="1313" width="5.85546875" style="31" customWidth="1"/>
    <col min="1314" max="1314" width="1.7109375" style="31" customWidth="1"/>
    <col min="1315" max="1316" width="19.7109375" style="31" customWidth="1"/>
    <col min="1317" max="1317" width="6.7109375" style="31" customWidth="1"/>
    <col min="1318" max="1319" width="19.7109375" style="31" customWidth="1"/>
    <col min="1320" max="1320" width="6.7109375" style="31" customWidth="1"/>
    <col min="1321" max="1321" width="28" style="31" customWidth="1"/>
    <col min="1322" max="1322" width="11.28515625" style="31" customWidth="1"/>
    <col min="1323" max="1325" width="5.7109375" style="31" customWidth="1"/>
    <col min="1326" max="1326" width="4.140625" style="31" customWidth="1"/>
    <col min="1327" max="1327" width="7.28515625" style="31" customWidth="1"/>
    <col min="1328" max="1328" width="7.5703125" style="31" customWidth="1"/>
    <col min="1329" max="1329" width="4.140625" style="31" customWidth="1"/>
    <col min="1330" max="1330" width="6.28515625" style="31" customWidth="1"/>
    <col min="1331" max="1331" width="7.5703125" style="31" customWidth="1"/>
    <col min="1332" max="1332" width="5.7109375" style="31" customWidth="1"/>
    <col min="1333" max="1333" width="1.7109375" style="31" customWidth="1"/>
    <col min="1334" max="1334" width="10.42578125" style="31" customWidth="1"/>
    <col min="1335" max="1335" width="13" style="31" customWidth="1"/>
    <col min="1336" max="1336" width="15.85546875" style="31" customWidth="1"/>
    <col min="1337" max="1338" width="8.7109375" style="31" customWidth="1"/>
    <col min="1339" max="1339" width="5.7109375" style="31" customWidth="1"/>
    <col min="1340" max="1348" width="11.42578125" style="31" customWidth="1"/>
    <col min="1349" max="1349" width="5.7109375" style="31" customWidth="1"/>
    <col min="1350" max="1353" width="11.42578125" style="31" customWidth="1"/>
    <col min="1354" max="1356" width="8.7109375" style="31" customWidth="1"/>
    <col min="1357" max="1357" width="10.5703125" style="31" customWidth="1"/>
    <col min="1358" max="1360" width="8.7109375" style="31" customWidth="1"/>
    <col min="1361" max="1361" width="11" style="31" customWidth="1"/>
    <col min="1362" max="1363" width="8.7109375" style="31" customWidth="1"/>
    <col min="1364" max="1365" width="13.5703125" style="31" bestFit="1" customWidth="1"/>
    <col min="1366" max="1366" width="14.28515625" style="31" bestFit="1" customWidth="1"/>
    <col min="1367" max="1517" width="11.42578125" style="31"/>
    <col min="1518" max="1518" width="5.7109375" style="31" bestFit="1" customWidth="1"/>
    <col min="1519" max="1526" width="11.42578125" style="31" customWidth="1"/>
    <col min="1527" max="1528" width="6.5703125" style="31" bestFit="1" customWidth="1"/>
    <col min="1529" max="1529" width="5.42578125" style="31" bestFit="1" customWidth="1"/>
    <col min="1530" max="1530" width="5.7109375" style="31" bestFit="1" customWidth="1"/>
    <col min="1531" max="1531" width="10" style="31" customWidth="1"/>
    <col min="1532" max="1532" width="14.42578125" style="31" customWidth="1"/>
    <col min="1533" max="1533" width="13.42578125" style="31" bestFit="1" customWidth="1"/>
    <col min="1534" max="1534" width="11" style="31" bestFit="1" customWidth="1"/>
    <col min="1535" max="1535" width="15.85546875" style="31" bestFit="1" customWidth="1"/>
    <col min="1536" max="1536" width="13.42578125" style="31" bestFit="1" customWidth="1"/>
    <col min="1537" max="1537" width="13.42578125" style="31" customWidth="1"/>
    <col min="1538" max="1541" width="12.7109375" style="31" customWidth="1"/>
    <col min="1542" max="1542" width="11.28515625" style="31" customWidth="1"/>
    <col min="1543" max="1544" width="9.140625" style="31" bestFit="1" customWidth="1"/>
    <col min="1545" max="1545" width="8.7109375" style="31" customWidth="1"/>
    <col min="1546" max="1548" width="5.7109375" style="31" customWidth="1"/>
    <col min="1549" max="1549" width="20.7109375" style="31" customWidth="1"/>
    <col min="1550" max="1556" width="11.42578125" style="31" customWidth="1"/>
    <col min="1557" max="1557" width="16" style="31" customWidth="1"/>
    <col min="1558" max="1558" width="11.28515625" style="31" customWidth="1"/>
    <col min="1559" max="1560" width="4.28515625" style="31" customWidth="1"/>
    <col min="1561" max="1561" width="6.28515625" style="31" customWidth="1"/>
    <col min="1562" max="1563" width="8.140625" style="31" customWidth="1"/>
    <col min="1564" max="1565" width="4.28515625" style="31" customWidth="1"/>
    <col min="1566" max="1566" width="6.28515625" style="31" customWidth="1"/>
    <col min="1567" max="1568" width="8.140625" style="31" customWidth="1"/>
    <col min="1569" max="1569" width="5.85546875" style="31" customWidth="1"/>
    <col min="1570" max="1570" width="1.7109375" style="31" customWidth="1"/>
    <col min="1571" max="1572" width="19.7109375" style="31" customWidth="1"/>
    <col min="1573" max="1573" width="6.7109375" style="31" customWidth="1"/>
    <col min="1574" max="1575" width="19.7109375" style="31" customWidth="1"/>
    <col min="1576" max="1576" width="6.7109375" style="31" customWidth="1"/>
    <col min="1577" max="1577" width="28" style="31" customWidth="1"/>
    <col min="1578" max="1578" width="11.28515625" style="31" customWidth="1"/>
    <col min="1579" max="1581" width="5.7109375" style="31" customWidth="1"/>
    <col min="1582" max="1582" width="4.140625" style="31" customWidth="1"/>
    <col min="1583" max="1583" width="7.28515625" style="31" customWidth="1"/>
    <col min="1584" max="1584" width="7.5703125" style="31" customWidth="1"/>
    <col min="1585" max="1585" width="4.140625" style="31" customWidth="1"/>
    <col min="1586" max="1586" width="6.28515625" style="31" customWidth="1"/>
    <col min="1587" max="1587" width="7.5703125" style="31" customWidth="1"/>
    <col min="1588" max="1588" width="5.7109375" style="31" customWidth="1"/>
    <col min="1589" max="1589" width="1.7109375" style="31" customWidth="1"/>
    <col min="1590" max="1590" width="10.42578125" style="31" customWidth="1"/>
    <col min="1591" max="1591" width="13" style="31" customWidth="1"/>
    <col min="1592" max="1592" width="15.85546875" style="31" customWidth="1"/>
    <col min="1593" max="1594" width="8.7109375" style="31" customWidth="1"/>
    <col min="1595" max="1595" width="5.7109375" style="31" customWidth="1"/>
    <col min="1596" max="1604" width="11.42578125" style="31" customWidth="1"/>
    <col min="1605" max="1605" width="5.7109375" style="31" customWidth="1"/>
    <col min="1606" max="1609" width="11.42578125" style="31" customWidth="1"/>
    <col min="1610" max="1612" width="8.7109375" style="31" customWidth="1"/>
    <col min="1613" max="1613" width="10.5703125" style="31" customWidth="1"/>
    <col min="1614" max="1616" width="8.7109375" style="31" customWidth="1"/>
    <col min="1617" max="1617" width="11" style="31" customWidth="1"/>
    <col min="1618" max="1619" width="8.7109375" style="31" customWidth="1"/>
    <col min="1620" max="1621" width="13.5703125" style="31" bestFit="1" customWidth="1"/>
    <col min="1622" max="1622" width="14.28515625" style="31" bestFit="1" customWidth="1"/>
    <col min="1623" max="1773" width="11.42578125" style="31"/>
    <col min="1774" max="1774" width="5.7109375" style="31" bestFit="1" customWidth="1"/>
    <col min="1775" max="1782" width="11.42578125" style="31" customWidth="1"/>
    <col min="1783" max="1784" width="6.5703125" style="31" bestFit="1" customWidth="1"/>
    <col min="1785" max="1785" width="5.42578125" style="31" bestFit="1" customWidth="1"/>
    <col min="1786" max="1786" width="5.7109375" style="31" bestFit="1" customWidth="1"/>
    <col min="1787" max="1787" width="10" style="31" customWidth="1"/>
    <col min="1788" max="1788" width="14.42578125" style="31" customWidth="1"/>
    <col min="1789" max="1789" width="13.42578125" style="31" bestFit="1" customWidth="1"/>
    <col min="1790" max="1790" width="11" style="31" bestFit="1" customWidth="1"/>
    <col min="1791" max="1791" width="15.85546875" style="31" bestFit="1" customWidth="1"/>
    <col min="1792" max="1792" width="13.42578125" style="31" bestFit="1" customWidth="1"/>
    <col min="1793" max="1793" width="13.42578125" style="31" customWidth="1"/>
    <col min="1794" max="1797" width="12.7109375" style="31" customWidth="1"/>
    <col min="1798" max="1798" width="11.28515625" style="31" customWidth="1"/>
    <col min="1799" max="1800" width="9.140625" style="31" bestFit="1" customWidth="1"/>
    <col min="1801" max="1801" width="8.7109375" style="31" customWidth="1"/>
    <col min="1802" max="1804" width="5.7109375" style="31" customWidth="1"/>
    <col min="1805" max="1805" width="20.7109375" style="31" customWidth="1"/>
    <col min="1806" max="1812" width="11.42578125" style="31" customWidth="1"/>
    <col min="1813" max="1813" width="16" style="31" customWidth="1"/>
    <col min="1814" max="1814" width="11.28515625" style="31" customWidth="1"/>
    <col min="1815" max="1816" width="4.28515625" style="31" customWidth="1"/>
    <col min="1817" max="1817" width="6.28515625" style="31" customWidth="1"/>
    <col min="1818" max="1819" width="8.140625" style="31" customWidth="1"/>
    <col min="1820" max="1821" width="4.28515625" style="31" customWidth="1"/>
    <col min="1822" max="1822" width="6.28515625" style="31" customWidth="1"/>
    <col min="1823" max="1824" width="8.140625" style="31" customWidth="1"/>
    <col min="1825" max="1825" width="5.85546875" style="31" customWidth="1"/>
    <col min="1826" max="1826" width="1.7109375" style="31" customWidth="1"/>
    <col min="1827" max="1828" width="19.7109375" style="31" customWidth="1"/>
    <col min="1829" max="1829" width="6.7109375" style="31" customWidth="1"/>
    <col min="1830" max="1831" width="19.7109375" style="31" customWidth="1"/>
    <col min="1832" max="1832" width="6.7109375" style="31" customWidth="1"/>
    <col min="1833" max="1833" width="28" style="31" customWidth="1"/>
    <col min="1834" max="1834" width="11.28515625" style="31" customWidth="1"/>
    <col min="1835" max="1837" width="5.7109375" style="31" customWidth="1"/>
    <col min="1838" max="1838" width="4.140625" style="31" customWidth="1"/>
    <col min="1839" max="1839" width="7.28515625" style="31" customWidth="1"/>
    <col min="1840" max="1840" width="7.5703125" style="31" customWidth="1"/>
    <col min="1841" max="1841" width="4.140625" style="31" customWidth="1"/>
    <col min="1842" max="1842" width="6.28515625" style="31" customWidth="1"/>
    <col min="1843" max="1843" width="7.5703125" style="31" customWidth="1"/>
    <col min="1844" max="1844" width="5.7109375" style="31" customWidth="1"/>
    <col min="1845" max="1845" width="1.7109375" style="31" customWidth="1"/>
    <col min="1846" max="1846" width="10.42578125" style="31" customWidth="1"/>
    <col min="1847" max="1847" width="13" style="31" customWidth="1"/>
    <col min="1848" max="1848" width="15.85546875" style="31" customWidth="1"/>
    <col min="1849" max="1850" width="8.7109375" style="31" customWidth="1"/>
    <col min="1851" max="1851" width="5.7109375" style="31" customWidth="1"/>
    <col min="1852" max="1860" width="11.42578125" style="31" customWidth="1"/>
    <col min="1861" max="1861" width="5.7109375" style="31" customWidth="1"/>
    <col min="1862" max="1865" width="11.42578125" style="31" customWidth="1"/>
    <col min="1866" max="1868" width="8.7109375" style="31" customWidth="1"/>
    <col min="1869" max="1869" width="10.5703125" style="31" customWidth="1"/>
    <col min="1870" max="1872" width="8.7109375" style="31" customWidth="1"/>
    <col min="1873" max="1873" width="11" style="31" customWidth="1"/>
    <col min="1874" max="1875" width="8.7109375" style="31" customWidth="1"/>
    <col min="1876" max="1877" width="13.5703125" style="31" bestFit="1" customWidth="1"/>
    <col min="1878" max="1878" width="14.28515625" style="31" bestFit="1" customWidth="1"/>
    <col min="1879" max="2029" width="11.42578125" style="31"/>
    <col min="2030" max="2030" width="5.7109375" style="31" bestFit="1" customWidth="1"/>
    <col min="2031" max="2038" width="11.42578125" style="31" customWidth="1"/>
    <col min="2039" max="2040" width="6.5703125" style="31" bestFit="1" customWidth="1"/>
    <col min="2041" max="2041" width="5.42578125" style="31" bestFit="1" customWidth="1"/>
    <col min="2042" max="2042" width="5.7109375" style="31" bestFit="1" customWidth="1"/>
    <col min="2043" max="2043" width="10" style="31" customWidth="1"/>
    <col min="2044" max="2044" width="14.42578125" style="31" customWidth="1"/>
    <col min="2045" max="2045" width="13.42578125" style="31" bestFit="1" customWidth="1"/>
    <col min="2046" max="2046" width="11" style="31" bestFit="1" customWidth="1"/>
    <col min="2047" max="2047" width="15.85546875" style="31" bestFit="1" customWidth="1"/>
    <col min="2048" max="2048" width="13.42578125" style="31" bestFit="1" customWidth="1"/>
    <col min="2049" max="2049" width="13.42578125" style="31" customWidth="1"/>
    <col min="2050" max="2053" width="12.7109375" style="31" customWidth="1"/>
    <col min="2054" max="2054" width="11.28515625" style="31" customWidth="1"/>
    <col min="2055" max="2056" width="9.140625" style="31" bestFit="1" customWidth="1"/>
    <col min="2057" max="2057" width="8.7109375" style="31" customWidth="1"/>
    <col min="2058" max="2060" width="5.7109375" style="31" customWidth="1"/>
    <col min="2061" max="2061" width="20.7109375" style="31" customWidth="1"/>
    <col min="2062" max="2068" width="11.42578125" style="31" customWidth="1"/>
    <col min="2069" max="2069" width="16" style="31" customWidth="1"/>
    <col min="2070" max="2070" width="11.28515625" style="31" customWidth="1"/>
    <col min="2071" max="2072" width="4.28515625" style="31" customWidth="1"/>
    <col min="2073" max="2073" width="6.28515625" style="31" customWidth="1"/>
    <col min="2074" max="2075" width="8.140625" style="31" customWidth="1"/>
    <col min="2076" max="2077" width="4.28515625" style="31" customWidth="1"/>
    <col min="2078" max="2078" width="6.28515625" style="31" customWidth="1"/>
    <col min="2079" max="2080" width="8.140625" style="31" customWidth="1"/>
    <col min="2081" max="2081" width="5.85546875" style="31" customWidth="1"/>
    <col min="2082" max="2082" width="1.7109375" style="31" customWidth="1"/>
    <col min="2083" max="2084" width="19.7109375" style="31" customWidth="1"/>
    <col min="2085" max="2085" width="6.7109375" style="31" customWidth="1"/>
    <col min="2086" max="2087" width="19.7109375" style="31" customWidth="1"/>
    <col min="2088" max="2088" width="6.7109375" style="31" customWidth="1"/>
    <col min="2089" max="2089" width="28" style="31" customWidth="1"/>
    <col min="2090" max="2090" width="11.28515625" style="31" customWidth="1"/>
    <col min="2091" max="2093" width="5.7109375" style="31" customWidth="1"/>
    <col min="2094" max="2094" width="4.140625" style="31" customWidth="1"/>
    <col min="2095" max="2095" width="7.28515625" style="31" customWidth="1"/>
    <col min="2096" max="2096" width="7.5703125" style="31" customWidth="1"/>
    <col min="2097" max="2097" width="4.140625" style="31" customWidth="1"/>
    <col min="2098" max="2098" width="6.28515625" style="31" customWidth="1"/>
    <col min="2099" max="2099" width="7.5703125" style="31" customWidth="1"/>
    <col min="2100" max="2100" width="5.7109375" style="31" customWidth="1"/>
    <col min="2101" max="2101" width="1.7109375" style="31" customWidth="1"/>
    <col min="2102" max="2102" width="10.42578125" style="31" customWidth="1"/>
    <col min="2103" max="2103" width="13" style="31" customWidth="1"/>
    <col min="2104" max="2104" width="15.85546875" style="31" customWidth="1"/>
    <col min="2105" max="2106" width="8.7109375" style="31" customWidth="1"/>
    <col min="2107" max="2107" width="5.7109375" style="31" customWidth="1"/>
    <col min="2108" max="2116" width="11.42578125" style="31" customWidth="1"/>
    <col min="2117" max="2117" width="5.7109375" style="31" customWidth="1"/>
    <col min="2118" max="2121" width="11.42578125" style="31" customWidth="1"/>
    <col min="2122" max="2124" width="8.7109375" style="31" customWidth="1"/>
    <col min="2125" max="2125" width="10.5703125" style="31" customWidth="1"/>
    <col min="2126" max="2128" width="8.7109375" style="31" customWidth="1"/>
    <col min="2129" max="2129" width="11" style="31" customWidth="1"/>
    <col min="2130" max="2131" width="8.7109375" style="31" customWidth="1"/>
    <col min="2132" max="2133" width="13.5703125" style="31" bestFit="1" customWidth="1"/>
    <col min="2134" max="2134" width="14.28515625" style="31" bestFit="1" customWidth="1"/>
    <col min="2135" max="2285" width="11.42578125" style="31"/>
    <col min="2286" max="2286" width="5.7109375" style="31" bestFit="1" customWidth="1"/>
    <col min="2287" max="2294" width="11.42578125" style="31" customWidth="1"/>
    <col min="2295" max="2296" width="6.5703125" style="31" bestFit="1" customWidth="1"/>
    <col min="2297" max="2297" width="5.42578125" style="31" bestFit="1" customWidth="1"/>
    <col min="2298" max="2298" width="5.7109375" style="31" bestFit="1" customWidth="1"/>
    <col min="2299" max="2299" width="10" style="31" customWidth="1"/>
    <col min="2300" max="2300" width="14.42578125" style="31" customWidth="1"/>
    <col min="2301" max="2301" width="13.42578125" style="31" bestFit="1" customWidth="1"/>
    <col min="2302" max="2302" width="11" style="31" bestFit="1" customWidth="1"/>
    <col min="2303" max="2303" width="15.85546875" style="31" bestFit="1" customWidth="1"/>
    <col min="2304" max="2304" width="13.42578125" style="31" bestFit="1" customWidth="1"/>
    <col min="2305" max="2305" width="13.42578125" style="31" customWidth="1"/>
    <col min="2306" max="2309" width="12.7109375" style="31" customWidth="1"/>
    <col min="2310" max="2310" width="11.28515625" style="31" customWidth="1"/>
    <col min="2311" max="2312" width="9.140625" style="31" bestFit="1" customWidth="1"/>
    <col min="2313" max="2313" width="8.7109375" style="31" customWidth="1"/>
    <col min="2314" max="2316" width="5.7109375" style="31" customWidth="1"/>
    <col min="2317" max="2317" width="20.7109375" style="31" customWidth="1"/>
    <col min="2318" max="2324" width="11.42578125" style="31" customWidth="1"/>
    <col min="2325" max="2325" width="16" style="31" customWidth="1"/>
    <col min="2326" max="2326" width="11.28515625" style="31" customWidth="1"/>
    <col min="2327" max="2328" width="4.28515625" style="31" customWidth="1"/>
    <col min="2329" max="2329" width="6.28515625" style="31" customWidth="1"/>
    <col min="2330" max="2331" width="8.140625" style="31" customWidth="1"/>
    <col min="2332" max="2333" width="4.28515625" style="31" customWidth="1"/>
    <col min="2334" max="2334" width="6.28515625" style="31" customWidth="1"/>
    <col min="2335" max="2336" width="8.140625" style="31" customWidth="1"/>
    <col min="2337" max="2337" width="5.85546875" style="31" customWidth="1"/>
    <col min="2338" max="2338" width="1.7109375" style="31" customWidth="1"/>
    <col min="2339" max="2340" width="19.7109375" style="31" customWidth="1"/>
    <col min="2341" max="2341" width="6.7109375" style="31" customWidth="1"/>
    <col min="2342" max="2343" width="19.7109375" style="31" customWidth="1"/>
    <col min="2344" max="2344" width="6.7109375" style="31" customWidth="1"/>
    <col min="2345" max="2345" width="28" style="31" customWidth="1"/>
    <col min="2346" max="2346" width="11.28515625" style="31" customWidth="1"/>
    <col min="2347" max="2349" width="5.7109375" style="31" customWidth="1"/>
    <col min="2350" max="2350" width="4.140625" style="31" customWidth="1"/>
    <col min="2351" max="2351" width="7.28515625" style="31" customWidth="1"/>
    <col min="2352" max="2352" width="7.5703125" style="31" customWidth="1"/>
    <col min="2353" max="2353" width="4.140625" style="31" customWidth="1"/>
    <col min="2354" max="2354" width="6.28515625" style="31" customWidth="1"/>
    <col min="2355" max="2355" width="7.5703125" style="31" customWidth="1"/>
    <col min="2356" max="2356" width="5.7109375" style="31" customWidth="1"/>
    <col min="2357" max="2357" width="1.7109375" style="31" customWidth="1"/>
    <col min="2358" max="2358" width="10.42578125" style="31" customWidth="1"/>
    <col min="2359" max="2359" width="13" style="31" customWidth="1"/>
    <col min="2360" max="2360" width="15.85546875" style="31" customWidth="1"/>
    <col min="2361" max="2362" width="8.7109375" style="31" customWidth="1"/>
    <col min="2363" max="2363" width="5.7109375" style="31" customWidth="1"/>
    <col min="2364" max="2372" width="11.42578125" style="31" customWidth="1"/>
    <col min="2373" max="2373" width="5.7109375" style="31" customWidth="1"/>
    <col min="2374" max="2377" width="11.42578125" style="31" customWidth="1"/>
    <col min="2378" max="2380" width="8.7109375" style="31" customWidth="1"/>
    <col min="2381" max="2381" width="10.5703125" style="31" customWidth="1"/>
    <col min="2382" max="2384" width="8.7109375" style="31" customWidth="1"/>
    <col min="2385" max="2385" width="11" style="31" customWidth="1"/>
    <col min="2386" max="2387" width="8.7109375" style="31" customWidth="1"/>
    <col min="2388" max="2389" width="13.5703125" style="31" bestFit="1" customWidth="1"/>
    <col min="2390" max="2390" width="14.28515625" style="31" bestFit="1" customWidth="1"/>
    <col min="2391" max="2541" width="11.42578125" style="31"/>
    <col min="2542" max="2542" width="5.7109375" style="31" bestFit="1" customWidth="1"/>
    <col min="2543" max="2550" width="11.42578125" style="31" customWidth="1"/>
    <col min="2551" max="2552" width="6.5703125" style="31" bestFit="1" customWidth="1"/>
    <col min="2553" max="2553" width="5.42578125" style="31" bestFit="1" customWidth="1"/>
    <col min="2554" max="2554" width="5.7109375" style="31" bestFit="1" customWidth="1"/>
    <col min="2555" max="2555" width="10" style="31" customWidth="1"/>
    <col min="2556" max="2556" width="14.42578125" style="31" customWidth="1"/>
    <col min="2557" max="2557" width="13.42578125" style="31" bestFit="1" customWidth="1"/>
    <col min="2558" max="2558" width="11" style="31" bestFit="1" customWidth="1"/>
    <col min="2559" max="2559" width="15.85546875" style="31" bestFit="1" customWidth="1"/>
    <col min="2560" max="2560" width="13.42578125" style="31" bestFit="1" customWidth="1"/>
    <col min="2561" max="2561" width="13.42578125" style="31" customWidth="1"/>
    <col min="2562" max="2565" width="12.7109375" style="31" customWidth="1"/>
    <col min="2566" max="2566" width="11.28515625" style="31" customWidth="1"/>
    <col min="2567" max="2568" width="9.140625" style="31" bestFit="1" customWidth="1"/>
    <col min="2569" max="2569" width="8.7109375" style="31" customWidth="1"/>
    <col min="2570" max="2572" width="5.7109375" style="31" customWidth="1"/>
    <col min="2573" max="2573" width="20.7109375" style="31" customWidth="1"/>
    <col min="2574" max="2580" width="11.42578125" style="31" customWidth="1"/>
    <col min="2581" max="2581" width="16" style="31" customWidth="1"/>
    <col min="2582" max="2582" width="11.28515625" style="31" customWidth="1"/>
    <col min="2583" max="2584" width="4.28515625" style="31" customWidth="1"/>
    <col min="2585" max="2585" width="6.28515625" style="31" customWidth="1"/>
    <col min="2586" max="2587" width="8.140625" style="31" customWidth="1"/>
    <col min="2588" max="2589" width="4.28515625" style="31" customWidth="1"/>
    <col min="2590" max="2590" width="6.28515625" style="31" customWidth="1"/>
    <col min="2591" max="2592" width="8.140625" style="31" customWidth="1"/>
    <col min="2593" max="2593" width="5.85546875" style="31" customWidth="1"/>
    <col min="2594" max="2594" width="1.7109375" style="31" customWidth="1"/>
    <col min="2595" max="2596" width="19.7109375" style="31" customWidth="1"/>
    <col min="2597" max="2597" width="6.7109375" style="31" customWidth="1"/>
    <col min="2598" max="2599" width="19.7109375" style="31" customWidth="1"/>
    <col min="2600" max="2600" width="6.7109375" style="31" customWidth="1"/>
    <col min="2601" max="2601" width="28" style="31" customWidth="1"/>
    <col min="2602" max="2602" width="11.28515625" style="31" customWidth="1"/>
    <col min="2603" max="2605" width="5.7109375" style="31" customWidth="1"/>
    <col min="2606" max="2606" width="4.140625" style="31" customWidth="1"/>
    <col min="2607" max="2607" width="7.28515625" style="31" customWidth="1"/>
    <col min="2608" max="2608" width="7.5703125" style="31" customWidth="1"/>
    <col min="2609" max="2609" width="4.140625" style="31" customWidth="1"/>
    <col min="2610" max="2610" width="6.28515625" style="31" customWidth="1"/>
    <col min="2611" max="2611" width="7.5703125" style="31" customWidth="1"/>
    <col min="2612" max="2612" width="5.7109375" style="31" customWidth="1"/>
    <col min="2613" max="2613" width="1.7109375" style="31" customWidth="1"/>
    <col min="2614" max="2614" width="10.42578125" style="31" customWidth="1"/>
    <col min="2615" max="2615" width="13" style="31" customWidth="1"/>
    <col min="2616" max="2616" width="15.85546875" style="31" customWidth="1"/>
    <col min="2617" max="2618" width="8.7109375" style="31" customWidth="1"/>
    <col min="2619" max="2619" width="5.7109375" style="31" customWidth="1"/>
    <col min="2620" max="2628" width="11.42578125" style="31" customWidth="1"/>
    <col min="2629" max="2629" width="5.7109375" style="31" customWidth="1"/>
    <col min="2630" max="2633" width="11.42578125" style="31" customWidth="1"/>
    <col min="2634" max="2636" width="8.7109375" style="31" customWidth="1"/>
    <col min="2637" max="2637" width="10.5703125" style="31" customWidth="1"/>
    <col min="2638" max="2640" width="8.7109375" style="31" customWidth="1"/>
    <col min="2641" max="2641" width="11" style="31" customWidth="1"/>
    <col min="2642" max="2643" width="8.7109375" style="31" customWidth="1"/>
    <col min="2644" max="2645" width="13.5703125" style="31" bestFit="1" customWidth="1"/>
    <col min="2646" max="2646" width="14.28515625" style="31" bestFit="1" customWidth="1"/>
    <col min="2647" max="2797" width="11.42578125" style="31"/>
    <col min="2798" max="2798" width="5.7109375" style="31" bestFit="1" customWidth="1"/>
    <col min="2799" max="2806" width="11.42578125" style="31" customWidth="1"/>
    <col min="2807" max="2808" width="6.5703125" style="31" bestFit="1" customWidth="1"/>
    <col min="2809" max="2809" width="5.42578125" style="31" bestFit="1" customWidth="1"/>
    <col min="2810" max="2810" width="5.7109375" style="31" bestFit="1" customWidth="1"/>
    <col min="2811" max="2811" width="10" style="31" customWidth="1"/>
    <col min="2812" max="2812" width="14.42578125" style="31" customWidth="1"/>
    <col min="2813" max="2813" width="13.42578125" style="31" bestFit="1" customWidth="1"/>
    <col min="2814" max="2814" width="11" style="31" bestFit="1" customWidth="1"/>
    <col min="2815" max="2815" width="15.85546875" style="31" bestFit="1" customWidth="1"/>
    <col min="2816" max="2816" width="13.42578125" style="31" bestFit="1" customWidth="1"/>
    <col min="2817" max="2817" width="13.42578125" style="31" customWidth="1"/>
    <col min="2818" max="2821" width="12.7109375" style="31" customWidth="1"/>
    <col min="2822" max="2822" width="11.28515625" style="31" customWidth="1"/>
    <col min="2823" max="2824" width="9.140625" style="31" bestFit="1" customWidth="1"/>
    <col min="2825" max="2825" width="8.7109375" style="31" customWidth="1"/>
    <col min="2826" max="2828" width="5.7109375" style="31" customWidth="1"/>
    <col min="2829" max="2829" width="20.7109375" style="31" customWidth="1"/>
    <col min="2830" max="2836" width="11.42578125" style="31" customWidth="1"/>
    <col min="2837" max="2837" width="16" style="31" customWidth="1"/>
    <col min="2838" max="2838" width="11.28515625" style="31" customWidth="1"/>
    <col min="2839" max="2840" width="4.28515625" style="31" customWidth="1"/>
    <col min="2841" max="2841" width="6.28515625" style="31" customWidth="1"/>
    <col min="2842" max="2843" width="8.140625" style="31" customWidth="1"/>
    <col min="2844" max="2845" width="4.28515625" style="31" customWidth="1"/>
    <col min="2846" max="2846" width="6.28515625" style="31" customWidth="1"/>
    <col min="2847" max="2848" width="8.140625" style="31" customWidth="1"/>
    <col min="2849" max="2849" width="5.85546875" style="31" customWidth="1"/>
    <col min="2850" max="2850" width="1.7109375" style="31" customWidth="1"/>
    <col min="2851" max="2852" width="19.7109375" style="31" customWidth="1"/>
    <col min="2853" max="2853" width="6.7109375" style="31" customWidth="1"/>
    <col min="2854" max="2855" width="19.7109375" style="31" customWidth="1"/>
    <col min="2856" max="2856" width="6.7109375" style="31" customWidth="1"/>
    <col min="2857" max="2857" width="28" style="31" customWidth="1"/>
    <col min="2858" max="2858" width="11.28515625" style="31" customWidth="1"/>
    <col min="2859" max="2861" width="5.7109375" style="31" customWidth="1"/>
    <col min="2862" max="2862" width="4.140625" style="31" customWidth="1"/>
    <col min="2863" max="2863" width="7.28515625" style="31" customWidth="1"/>
    <col min="2864" max="2864" width="7.5703125" style="31" customWidth="1"/>
    <col min="2865" max="2865" width="4.140625" style="31" customWidth="1"/>
    <col min="2866" max="2866" width="6.28515625" style="31" customWidth="1"/>
    <col min="2867" max="2867" width="7.5703125" style="31" customWidth="1"/>
    <col min="2868" max="2868" width="5.7109375" style="31" customWidth="1"/>
    <col min="2869" max="2869" width="1.7109375" style="31" customWidth="1"/>
    <col min="2870" max="2870" width="10.42578125" style="31" customWidth="1"/>
    <col min="2871" max="2871" width="13" style="31" customWidth="1"/>
    <col min="2872" max="2872" width="15.85546875" style="31" customWidth="1"/>
    <col min="2873" max="2874" width="8.7109375" style="31" customWidth="1"/>
    <col min="2875" max="2875" width="5.7109375" style="31" customWidth="1"/>
    <col min="2876" max="2884" width="11.42578125" style="31" customWidth="1"/>
    <col min="2885" max="2885" width="5.7109375" style="31" customWidth="1"/>
    <col min="2886" max="2889" width="11.42578125" style="31" customWidth="1"/>
    <col min="2890" max="2892" width="8.7109375" style="31" customWidth="1"/>
    <col min="2893" max="2893" width="10.5703125" style="31" customWidth="1"/>
    <col min="2894" max="2896" width="8.7109375" style="31" customWidth="1"/>
    <col min="2897" max="2897" width="11" style="31" customWidth="1"/>
    <col min="2898" max="2899" width="8.7109375" style="31" customWidth="1"/>
    <col min="2900" max="2901" width="13.5703125" style="31" bestFit="1" customWidth="1"/>
    <col min="2902" max="2902" width="14.28515625" style="31" bestFit="1" customWidth="1"/>
    <col min="2903" max="3053" width="11.42578125" style="31"/>
    <col min="3054" max="3054" width="5.7109375" style="31" bestFit="1" customWidth="1"/>
    <col min="3055" max="3062" width="11.42578125" style="31" customWidth="1"/>
    <col min="3063" max="3064" width="6.5703125" style="31" bestFit="1" customWidth="1"/>
    <col min="3065" max="3065" width="5.42578125" style="31" bestFit="1" customWidth="1"/>
    <col min="3066" max="3066" width="5.7109375" style="31" bestFit="1" customWidth="1"/>
    <col min="3067" max="3067" width="10" style="31" customWidth="1"/>
    <col min="3068" max="3068" width="14.42578125" style="31" customWidth="1"/>
    <col min="3069" max="3069" width="13.42578125" style="31" bestFit="1" customWidth="1"/>
    <col min="3070" max="3070" width="11" style="31" bestFit="1" customWidth="1"/>
    <col min="3071" max="3071" width="15.85546875" style="31" bestFit="1" customWidth="1"/>
    <col min="3072" max="3072" width="13.42578125" style="31" bestFit="1" customWidth="1"/>
    <col min="3073" max="3073" width="13.42578125" style="31" customWidth="1"/>
    <col min="3074" max="3077" width="12.7109375" style="31" customWidth="1"/>
    <col min="3078" max="3078" width="11.28515625" style="31" customWidth="1"/>
    <col min="3079" max="3080" width="9.140625" style="31" bestFit="1" customWidth="1"/>
    <col min="3081" max="3081" width="8.7109375" style="31" customWidth="1"/>
    <col min="3082" max="3084" width="5.7109375" style="31" customWidth="1"/>
    <col min="3085" max="3085" width="20.7109375" style="31" customWidth="1"/>
    <col min="3086" max="3092" width="11.42578125" style="31" customWidth="1"/>
    <col min="3093" max="3093" width="16" style="31" customWidth="1"/>
    <col min="3094" max="3094" width="11.28515625" style="31" customWidth="1"/>
    <col min="3095" max="3096" width="4.28515625" style="31" customWidth="1"/>
    <col min="3097" max="3097" width="6.28515625" style="31" customWidth="1"/>
    <col min="3098" max="3099" width="8.140625" style="31" customWidth="1"/>
    <col min="3100" max="3101" width="4.28515625" style="31" customWidth="1"/>
    <col min="3102" max="3102" width="6.28515625" style="31" customWidth="1"/>
    <col min="3103" max="3104" width="8.140625" style="31" customWidth="1"/>
    <col min="3105" max="3105" width="5.85546875" style="31" customWidth="1"/>
    <col min="3106" max="3106" width="1.7109375" style="31" customWidth="1"/>
    <col min="3107" max="3108" width="19.7109375" style="31" customWidth="1"/>
    <col min="3109" max="3109" width="6.7109375" style="31" customWidth="1"/>
    <col min="3110" max="3111" width="19.7109375" style="31" customWidth="1"/>
    <col min="3112" max="3112" width="6.7109375" style="31" customWidth="1"/>
    <col min="3113" max="3113" width="28" style="31" customWidth="1"/>
    <col min="3114" max="3114" width="11.28515625" style="31" customWidth="1"/>
    <col min="3115" max="3117" width="5.7109375" style="31" customWidth="1"/>
    <col min="3118" max="3118" width="4.140625" style="31" customWidth="1"/>
    <col min="3119" max="3119" width="7.28515625" style="31" customWidth="1"/>
    <col min="3120" max="3120" width="7.5703125" style="31" customWidth="1"/>
    <col min="3121" max="3121" width="4.140625" style="31" customWidth="1"/>
    <col min="3122" max="3122" width="6.28515625" style="31" customWidth="1"/>
    <col min="3123" max="3123" width="7.5703125" style="31" customWidth="1"/>
    <col min="3124" max="3124" width="5.7109375" style="31" customWidth="1"/>
    <col min="3125" max="3125" width="1.7109375" style="31" customWidth="1"/>
    <col min="3126" max="3126" width="10.42578125" style="31" customWidth="1"/>
    <col min="3127" max="3127" width="13" style="31" customWidth="1"/>
    <col min="3128" max="3128" width="15.85546875" style="31" customWidth="1"/>
    <col min="3129" max="3130" width="8.7109375" style="31" customWidth="1"/>
    <col min="3131" max="3131" width="5.7109375" style="31" customWidth="1"/>
    <col min="3132" max="3140" width="11.42578125" style="31" customWidth="1"/>
    <col min="3141" max="3141" width="5.7109375" style="31" customWidth="1"/>
    <col min="3142" max="3145" width="11.42578125" style="31" customWidth="1"/>
    <col min="3146" max="3148" width="8.7109375" style="31" customWidth="1"/>
    <col min="3149" max="3149" width="10.5703125" style="31" customWidth="1"/>
    <col min="3150" max="3152" width="8.7109375" style="31" customWidth="1"/>
    <col min="3153" max="3153" width="11" style="31" customWidth="1"/>
    <col min="3154" max="3155" width="8.7109375" style="31" customWidth="1"/>
    <col min="3156" max="3157" width="13.5703125" style="31" bestFit="1" customWidth="1"/>
    <col min="3158" max="3158" width="14.28515625" style="31" bestFit="1" customWidth="1"/>
    <col min="3159" max="3309" width="11.42578125" style="31"/>
    <col min="3310" max="3310" width="5.7109375" style="31" bestFit="1" customWidth="1"/>
    <col min="3311" max="3318" width="11.42578125" style="31" customWidth="1"/>
    <col min="3319" max="3320" width="6.5703125" style="31" bestFit="1" customWidth="1"/>
    <col min="3321" max="3321" width="5.42578125" style="31" bestFit="1" customWidth="1"/>
    <col min="3322" max="3322" width="5.7109375" style="31" bestFit="1" customWidth="1"/>
    <col min="3323" max="3323" width="10" style="31" customWidth="1"/>
    <col min="3324" max="3324" width="14.42578125" style="31" customWidth="1"/>
    <col min="3325" max="3325" width="13.42578125" style="31" bestFit="1" customWidth="1"/>
    <col min="3326" max="3326" width="11" style="31" bestFit="1" customWidth="1"/>
    <col min="3327" max="3327" width="15.85546875" style="31" bestFit="1" customWidth="1"/>
    <col min="3328" max="3328" width="13.42578125" style="31" bestFit="1" customWidth="1"/>
    <col min="3329" max="3329" width="13.42578125" style="31" customWidth="1"/>
    <col min="3330" max="3333" width="12.7109375" style="31" customWidth="1"/>
    <col min="3334" max="3334" width="11.28515625" style="31" customWidth="1"/>
    <col min="3335" max="3336" width="9.140625" style="31" bestFit="1" customWidth="1"/>
    <col min="3337" max="3337" width="8.7109375" style="31" customWidth="1"/>
    <col min="3338" max="3340" width="5.7109375" style="31" customWidth="1"/>
    <col min="3341" max="3341" width="20.7109375" style="31" customWidth="1"/>
    <col min="3342" max="3348" width="11.42578125" style="31" customWidth="1"/>
    <col min="3349" max="3349" width="16" style="31" customWidth="1"/>
    <col min="3350" max="3350" width="11.28515625" style="31" customWidth="1"/>
    <col min="3351" max="3352" width="4.28515625" style="31" customWidth="1"/>
    <col min="3353" max="3353" width="6.28515625" style="31" customWidth="1"/>
    <col min="3354" max="3355" width="8.140625" style="31" customWidth="1"/>
    <col min="3356" max="3357" width="4.28515625" style="31" customWidth="1"/>
    <col min="3358" max="3358" width="6.28515625" style="31" customWidth="1"/>
    <col min="3359" max="3360" width="8.140625" style="31" customWidth="1"/>
    <col min="3361" max="3361" width="5.85546875" style="31" customWidth="1"/>
    <col min="3362" max="3362" width="1.7109375" style="31" customWidth="1"/>
    <col min="3363" max="3364" width="19.7109375" style="31" customWidth="1"/>
    <col min="3365" max="3365" width="6.7109375" style="31" customWidth="1"/>
    <col min="3366" max="3367" width="19.7109375" style="31" customWidth="1"/>
    <col min="3368" max="3368" width="6.7109375" style="31" customWidth="1"/>
    <col min="3369" max="3369" width="28" style="31" customWidth="1"/>
    <col min="3370" max="3370" width="11.28515625" style="31" customWidth="1"/>
    <col min="3371" max="3373" width="5.7109375" style="31" customWidth="1"/>
    <col min="3374" max="3374" width="4.140625" style="31" customWidth="1"/>
    <col min="3375" max="3375" width="7.28515625" style="31" customWidth="1"/>
    <col min="3376" max="3376" width="7.5703125" style="31" customWidth="1"/>
    <col min="3377" max="3377" width="4.140625" style="31" customWidth="1"/>
    <col min="3378" max="3378" width="6.28515625" style="31" customWidth="1"/>
    <col min="3379" max="3379" width="7.5703125" style="31" customWidth="1"/>
    <col min="3380" max="3380" width="5.7109375" style="31" customWidth="1"/>
    <col min="3381" max="3381" width="1.7109375" style="31" customWidth="1"/>
    <col min="3382" max="3382" width="10.42578125" style="31" customWidth="1"/>
    <col min="3383" max="3383" width="13" style="31" customWidth="1"/>
    <col min="3384" max="3384" width="15.85546875" style="31" customWidth="1"/>
    <col min="3385" max="3386" width="8.7109375" style="31" customWidth="1"/>
    <col min="3387" max="3387" width="5.7109375" style="31" customWidth="1"/>
    <col min="3388" max="3396" width="11.42578125" style="31" customWidth="1"/>
    <col min="3397" max="3397" width="5.7109375" style="31" customWidth="1"/>
    <col min="3398" max="3401" width="11.42578125" style="31" customWidth="1"/>
    <col min="3402" max="3404" width="8.7109375" style="31" customWidth="1"/>
    <col min="3405" max="3405" width="10.5703125" style="31" customWidth="1"/>
    <col min="3406" max="3408" width="8.7109375" style="31" customWidth="1"/>
    <col min="3409" max="3409" width="11" style="31" customWidth="1"/>
    <col min="3410" max="3411" width="8.7109375" style="31" customWidth="1"/>
    <col min="3412" max="3413" width="13.5703125" style="31" bestFit="1" customWidth="1"/>
    <col min="3414" max="3414" width="14.28515625" style="31" bestFit="1" customWidth="1"/>
    <col min="3415" max="3565" width="11.42578125" style="31"/>
    <col min="3566" max="3566" width="5.7109375" style="31" bestFit="1" customWidth="1"/>
    <col min="3567" max="3574" width="11.42578125" style="31" customWidth="1"/>
    <col min="3575" max="3576" width="6.5703125" style="31" bestFit="1" customWidth="1"/>
    <col min="3577" max="3577" width="5.42578125" style="31" bestFit="1" customWidth="1"/>
    <col min="3578" max="3578" width="5.7109375" style="31" bestFit="1" customWidth="1"/>
    <col min="3579" max="3579" width="10" style="31" customWidth="1"/>
    <col min="3580" max="3580" width="14.42578125" style="31" customWidth="1"/>
    <col min="3581" max="3581" width="13.42578125" style="31" bestFit="1" customWidth="1"/>
    <col min="3582" max="3582" width="11" style="31" bestFit="1" customWidth="1"/>
    <col min="3583" max="3583" width="15.85546875" style="31" bestFit="1" customWidth="1"/>
    <col min="3584" max="3584" width="13.42578125" style="31" bestFit="1" customWidth="1"/>
    <col min="3585" max="3585" width="13.42578125" style="31" customWidth="1"/>
    <col min="3586" max="3589" width="12.7109375" style="31" customWidth="1"/>
    <col min="3590" max="3590" width="11.28515625" style="31" customWidth="1"/>
    <col min="3591" max="3592" width="9.140625" style="31" bestFit="1" customWidth="1"/>
    <col min="3593" max="3593" width="8.7109375" style="31" customWidth="1"/>
    <col min="3594" max="3596" width="5.7109375" style="31" customWidth="1"/>
    <col min="3597" max="3597" width="20.7109375" style="31" customWidth="1"/>
    <col min="3598" max="3604" width="11.42578125" style="31" customWidth="1"/>
    <col min="3605" max="3605" width="16" style="31" customWidth="1"/>
    <col min="3606" max="3606" width="11.28515625" style="31" customWidth="1"/>
    <col min="3607" max="3608" width="4.28515625" style="31" customWidth="1"/>
    <col min="3609" max="3609" width="6.28515625" style="31" customWidth="1"/>
    <col min="3610" max="3611" width="8.140625" style="31" customWidth="1"/>
    <col min="3612" max="3613" width="4.28515625" style="31" customWidth="1"/>
    <col min="3614" max="3614" width="6.28515625" style="31" customWidth="1"/>
    <col min="3615" max="3616" width="8.140625" style="31" customWidth="1"/>
    <col min="3617" max="3617" width="5.85546875" style="31" customWidth="1"/>
    <col min="3618" max="3618" width="1.7109375" style="31" customWidth="1"/>
    <col min="3619" max="3620" width="19.7109375" style="31" customWidth="1"/>
    <col min="3621" max="3621" width="6.7109375" style="31" customWidth="1"/>
    <col min="3622" max="3623" width="19.7109375" style="31" customWidth="1"/>
    <col min="3624" max="3624" width="6.7109375" style="31" customWidth="1"/>
    <col min="3625" max="3625" width="28" style="31" customWidth="1"/>
    <col min="3626" max="3626" width="11.28515625" style="31" customWidth="1"/>
    <col min="3627" max="3629" width="5.7109375" style="31" customWidth="1"/>
    <col min="3630" max="3630" width="4.140625" style="31" customWidth="1"/>
    <col min="3631" max="3631" width="7.28515625" style="31" customWidth="1"/>
    <col min="3632" max="3632" width="7.5703125" style="31" customWidth="1"/>
    <col min="3633" max="3633" width="4.140625" style="31" customWidth="1"/>
    <col min="3634" max="3634" width="6.28515625" style="31" customWidth="1"/>
    <col min="3635" max="3635" width="7.5703125" style="31" customWidth="1"/>
    <col min="3636" max="3636" width="5.7109375" style="31" customWidth="1"/>
    <col min="3637" max="3637" width="1.7109375" style="31" customWidth="1"/>
    <col min="3638" max="3638" width="10.42578125" style="31" customWidth="1"/>
    <col min="3639" max="3639" width="13" style="31" customWidth="1"/>
    <col min="3640" max="3640" width="15.85546875" style="31" customWidth="1"/>
    <col min="3641" max="3642" width="8.7109375" style="31" customWidth="1"/>
    <col min="3643" max="3643" width="5.7109375" style="31" customWidth="1"/>
    <col min="3644" max="3652" width="11.42578125" style="31" customWidth="1"/>
    <col min="3653" max="3653" width="5.7109375" style="31" customWidth="1"/>
    <col min="3654" max="3657" width="11.42578125" style="31" customWidth="1"/>
    <col min="3658" max="3660" width="8.7109375" style="31" customWidth="1"/>
    <col min="3661" max="3661" width="10.5703125" style="31" customWidth="1"/>
    <col min="3662" max="3664" width="8.7109375" style="31" customWidth="1"/>
    <col min="3665" max="3665" width="11" style="31" customWidth="1"/>
    <col min="3666" max="3667" width="8.7109375" style="31" customWidth="1"/>
    <col min="3668" max="3669" width="13.5703125" style="31" bestFit="1" customWidth="1"/>
    <col min="3670" max="3670" width="14.28515625" style="31" bestFit="1" customWidth="1"/>
    <col min="3671" max="3821" width="11.42578125" style="31"/>
    <col min="3822" max="3822" width="5.7109375" style="31" bestFit="1" customWidth="1"/>
    <col min="3823" max="3830" width="11.42578125" style="31" customWidth="1"/>
    <col min="3831" max="3832" width="6.5703125" style="31" bestFit="1" customWidth="1"/>
    <col min="3833" max="3833" width="5.42578125" style="31" bestFit="1" customWidth="1"/>
    <col min="3834" max="3834" width="5.7109375" style="31" bestFit="1" customWidth="1"/>
    <col min="3835" max="3835" width="10" style="31" customWidth="1"/>
    <col min="3836" max="3836" width="14.42578125" style="31" customWidth="1"/>
    <col min="3837" max="3837" width="13.42578125" style="31" bestFit="1" customWidth="1"/>
    <col min="3838" max="3838" width="11" style="31" bestFit="1" customWidth="1"/>
    <col min="3839" max="3839" width="15.85546875" style="31" bestFit="1" customWidth="1"/>
    <col min="3840" max="3840" width="13.42578125" style="31" bestFit="1" customWidth="1"/>
    <col min="3841" max="3841" width="13.42578125" style="31" customWidth="1"/>
    <col min="3842" max="3845" width="12.7109375" style="31" customWidth="1"/>
    <col min="3846" max="3846" width="11.28515625" style="31" customWidth="1"/>
    <col min="3847" max="3848" width="9.140625" style="31" bestFit="1" customWidth="1"/>
    <col min="3849" max="3849" width="8.7109375" style="31" customWidth="1"/>
    <col min="3850" max="3852" width="5.7109375" style="31" customWidth="1"/>
    <col min="3853" max="3853" width="20.7109375" style="31" customWidth="1"/>
    <col min="3854" max="3860" width="11.42578125" style="31" customWidth="1"/>
    <col min="3861" max="3861" width="16" style="31" customWidth="1"/>
    <col min="3862" max="3862" width="11.28515625" style="31" customWidth="1"/>
    <col min="3863" max="3864" width="4.28515625" style="31" customWidth="1"/>
    <col min="3865" max="3865" width="6.28515625" style="31" customWidth="1"/>
    <col min="3866" max="3867" width="8.140625" style="31" customWidth="1"/>
    <col min="3868" max="3869" width="4.28515625" style="31" customWidth="1"/>
    <col min="3870" max="3870" width="6.28515625" style="31" customWidth="1"/>
    <col min="3871" max="3872" width="8.140625" style="31" customWidth="1"/>
    <col min="3873" max="3873" width="5.85546875" style="31" customWidth="1"/>
    <col min="3874" max="3874" width="1.7109375" style="31" customWidth="1"/>
    <col min="3875" max="3876" width="19.7109375" style="31" customWidth="1"/>
    <col min="3877" max="3877" width="6.7109375" style="31" customWidth="1"/>
    <col min="3878" max="3879" width="19.7109375" style="31" customWidth="1"/>
    <col min="3880" max="3880" width="6.7109375" style="31" customWidth="1"/>
    <col min="3881" max="3881" width="28" style="31" customWidth="1"/>
    <col min="3882" max="3882" width="11.28515625" style="31" customWidth="1"/>
    <col min="3883" max="3885" width="5.7109375" style="31" customWidth="1"/>
    <col min="3886" max="3886" width="4.140625" style="31" customWidth="1"/>
    <col min="3887" max="3887" width="7.28515625" style="31" customWidth="1"/>
    <col min="3888" max="3888" width="7.5703125" style="31" customWidth="1"/>
    <col min="3889" max="3889" width="4.140625" style="31" customWidth="1"/>
    <col min="3890" max="3890" width="6.28515625" style="31" customWidth="1"/>
    <col min="3891" max="3891" width="7.5703125" style="31" customWidth="1"/>
    <col min="3892" max="3892" width="5.7109375" style="31" customWidth="1"/>
    <col min="3893" max="3893" width="1.7109375" style="31" customWidth="1"/>
    <col min="3894" max="3894" width="10.42578125" style="31" customWidth="1"/>
    <col min="3895" max="3895" width="13" style="31" customWidth="1"/>
    <col min="3896" max="3896" width="15.85546875" style="31" customWidth="1"/>
    <col min="3897" max="3898" width="8.7109375" style="31" customWidth="1"/>
    <col min="3899" max="3899" width="5.7109375" style="31" customWidth="1"/>
    <col min="3900" max="3908" width="11.42578125" style="31" customWidth="1"/>
    <col min="3909" max="3909" width="5.7109375" style="31" customWidth="1"/>
    <col min="3910" max="3913" width="11.42578125" style="31" customWidth="1"/>
    <col min="3914" max="3916" width="8.7109375" style="31" customWidth="1"/>
    <col min="3917" max="3917" width="10.5703125" style="31" customWidth="1"/>
    <col min="3918" max="3920" width="8.7109375" style="31" customWidth="1"/>
    <col min="3921" max="3921" width="11" style="31" customWidth="1"/>
    <col min="3922" max="3923" width="8.7109375" style="31" customWidth="1"/>
    <col min="3924" max="3925" width="13.5703125" style="31" bestFit="1" customWidth="1"/>
    <col min="3926" max="3926" width="14.28515625" style="31" bestFit="1" customWidth="1"/>
    <col min="3927" max="4077" width="11.42578125" style="31"/>
    <col min="4078" max="4078" width="5.7109375" style="31" bestFit="1" customWidth="1"/>
    <col min="4079" max="4086" width="11.42578125" style="31" customWidth="1"/>
    <col min="4087" max="4088" width="6.5703125" style="31" bestFit="1" customWidth="1"/>
    <col min="4089" max="4089" width="5.42578125" style="31" bestFit="1" customWidth="1"/>
    <col min="4090" max="4090" width="5.7109375" style="31" bestFit="1" customWidth="1"/>
    <col min="4091" max="4091" width="10" style="31" customWidth="1"/>
    <col min="4092" max="4092" width="14.42578125" style="31" customWidth="1"/>
    <col min="4093" max="4093" width="13.42578125" style="31" bestFit="1" customWidth="1"/>
    <col min="4094" max="4094" width="11" style="31" bestFit="1" customWidth="1"/>
    <col min="4095" max="4095" width="15.85546875" style="31" bestFit="1" customWidth="1"/>
    <col min="4096" max="4096" width="13.42578125" style="31" bestFit="1" customWidth="1"/>
    <col min="4097" max="4097" width="13.42578125" style="31" customWidth="1"/>
    <col min="4098" max="4101" width="12.7109375" style="31" customWidth="1"/>
    <col min="4102" max="4102" width="11.28515625" style="31" customWidth="1"/>
    <col min="4103" max="4104" width="9.140625" style="31" bestFit="1" customWidth="1"/>
    <col min="4105" max="4105" width="8.7109375" style="31" customWidth="1"/>
    <col min="4106" max="4108" width="5.7109375" style="31" customWidth="1"/>
    <col min="4109" max="4109" width="20.7109375" style="31" customWidth="1"/>
    <col min="4110" max="4116" width="11.42578125" style="31" customWidth="1"/>
    <col min="4117" max="4117" width="16" style="31" customWidth="1"/>
    <col min="4118" max="4118" width="11.28515625" style="31" customWidth="1"/>
    <col min="4119" max="4120" width="4.28515625" style="31" customWidth="1"/>
    <col min="4121" max="4121" width="6.28515625" style="31" customWidth="1"/>
    <col min="4122" max="4123" width="8.140625" style="31" customWidth="1"/>
    <col min="4124" max="4125" width="4.28515625" style="31" customWidth="1"/>
    <col min="4126" max="4126" width="6.28515625" style="31" customWidth="1"/>
    <col min="4127" max="4128" width="8.140625" style="31" customWidth="1"/>
    <col min="4129" max="4129" width="5.85546875" style="31" customWidth="1"/>
    <col min="4130" max="4130" width="1.7109375" style="31" customWidth="1"/>
    <col min="4131" max="4132" width="19.7109375" style="31" customWidth="1"/>
    <col min="4133" max="4133" width="6.7109375" style="31" customWidth="1"/>
    <col min="4134" max="4135" width="19.7109375" style="31" customWidth="1"/>
    <col min="4136" max="4136" width="6.7109375" style="31" customWidth="1"/>
    <col min="4137" max="4137" width="28" style="31" customWidth="1"/>
    <col min="4138" max="4138" width="11.28515625" style="31" customWidth="1"/>
    <col min="4139" max="4141" width="5.7109375" style="31" customWidth="1"/>
    <col min="4142" max="4142" width="4.140625" style="31" customWidth="1"/>
    <col min="4143" max="4143" width="7.28515625" style="31" customWidth="1"/>
    <col min="4144" max="4144" width="7.5703125" style="31" customWidth="1"/>
    <col min="4145" max="4145" width="4.140625" style="31" customWidth="1"/>
    <col min="4146" max="4146" width="6.28515625" style="31" customWidth="1"/>
    <col min="4147" max="4147" width="7.5703125" style="31" customWidth="1"/>
    <col min="4148" max="4148" width="5.7109375" style="31" customWidth="1"/>
    <col min="4149" max="4149" width="1.7109375" style="31" customWidth="1"/>
    <col min="4150" max="4150" width="10.42578125" style="31" customWidth="1"/>
    <col min="4151" max="4151" width="13" style="31" customWidth="1"/>
    <col min="4152" max="4152" width="15.85546875" style="31" customWidth="1"/>
    <col min="4153" max="4154" width="8.7109375" style="31" customWidth="1"/>
    <col min="4155" max="4155" width="5.7109375" style="31" customWidth="1"/>
    <col min="4156" max="4164" width="11.42578125" style="31" customWidth="1"/>
    <col min="4165" max="4165" width="5.7109375" style="31" customWidth="1"/>
    <col min="4166" max="4169" width="11.42578125" style="31" customWidth="1"/>
    <col min="4170" max="4172" width="8.7109375" style="31" customWidth="1"/>
    <col min="4173" max="4173" width="10.5703125" style="31" customWidth="1"/>
    <col min="4174" max="4176" width="8.7109375" style="31" customWidth="1"/>
    <col min="4177" max="4177" width="11" style="31" customWidth="1"/>
    <col min="4178" max="4179" width="8.7109375" style="31" customWidth="1"/>
    <col min="4180" max="4181" width="13.5703125" style="31" bestFit="1" customWidth="1"/>
    <col min="4182" max="4182" width="14.28515625" style="31" bestFit="1" customWidth="1"/>
    <col min="4183" max="4333" width="11.42578125" style="31"/>
    <col min="4334" max="4334" width="5.7109375" style="31" bestFit="1" customWidth="1"/>
    <col min="4335" max="4342" width="11.42578125" style="31" customWidth="1"/>
    <col min="4343" max="4344" width="6.5703125" style="31" bestFit="1" customWidth="1"/>
    <col min="4345" max="4345" width="5.42578125" style="31" bestFit="1" customWidth="1"/>
    <col min="4346" max="4346" width="5.7109375" style="31" bestFit="1" customWidth="1"/>
    <col min="4347" max="4347" width="10" style="31" customWidth="1"/>
    <col min="4348" max="4348" width="14.42578125" style="31" customWidth="1"/>
    <col min="4349" max="4349" width="13.42578125" style="31" bestFit="1" customWidth="1"/>
    <col min="4350" max="4350" width="11" style="31" bestFit="1" customWidth="1"/>
    <col min="4351" max="4351" width="15.85546875" style="31" bestFit="1" customWidth="1"/>
    <col min="4352" max="4352" width="13.42578125" style="31" bestFit="1" customWidth="1"/>
    <col min="4353" max="4353" width="13.42578125" style="31" customWidth="1"/>
    <col min="4354" max="4357" width="12.7109375" style="31" customWidth="1"/>
    <col min="4358" max="4358" width="11.28515625" style="31" customWidth="1"/>
    <col min="4359" max="4360" width="9.140625" style="31" bestFit="1" customWidth="1"/>
    <col min="4361" max="4361" width="8.7109375" style="31" customWidth="1"/>
    <col min="4362" max="4364" width="5.7109375" style="31" customWidth="1"/>
    <col min="4365" max="4365" width="20.7109375" style="31" customWidth="1"/>
    <col min="4366" max="4372" width="11.42578125" style="31" customWidth="1"/>
    <col min="4373" max="4373" width="16" style="31" customWidth="1"/>
    <col min="4374" max="4374" width="11.28515625" style="31" customWidth="1"/>
    <col min="4375" max="4376" width="4.28515625" style="31" customWidth="1"/>
    <col min="4377" max="4377" width="6.28515625" style="31" customWidth="1"/>
    <col min="4378" max="4379" width="8.140625" style="31" customWidth="1"/>
    <col min="4380" max="4381" width="4.28515625" style="31" customWidth="1"/>
    <col min="4382" max="4382" width="6.28515625" style="31" customWidth="1"/>
    <col min="4383" max="4384" width="8.140625" style="31" customWidth="1"/>
    <col min="4385" max="4385" width="5.85546875" style="31" customWidth="1"/>
    <col min="4386" max="4386" width="1.7109375" style="31" customWidth="1"/>
    <col min="4387" max="4388" width="19.7109375" style="31" customWidth="1"/>
    <col min="4389" max="4389" width="6.7109375" style="31" customWidth="1"/>
    <col min="4390" max="4391" width="19.7109375" style="31" customWidth="1"/>
    <col min="4392" max="4392" width="6.7109375" style="31" customWidth="1"/>
    <col min="4393" max="4393" width="28" style="31" customWidth="1"/>
    <col min="4394" max="4394" width="11.28515625" style="31" customWidth="1"/>
    <col min="4395" max="4397" width="5.7109375" style="31" customWidth="1"/>
    <col min="4398" max="4398" width="4.140625" style="31" customWidth="1"/>
    <col min="4399" max="4399" width="7.28515625" style="31" customWidth="1"/>
    <col min="4400" max="4400" width="7.5703125" style="31" customWidth="1"/>
    <col min="4401" max="4401" width="4.140625" style="31" customWidth="1"/>
    <col min="4402" max="4402" width="6.28515625" style="31" customWidth="1"/>
    <col min="4403" max="4403" width="7.5703125" style="31" customWidth="1"/>
    <col min="4404" max="4404" width="5.7109375" style="31" customWidth="1"/>
    <col min="4405" max="4405" width="1.7109375" style="31" customWidth="1"/>
    <col min="4406" max="4406" width="10.42578125" style="31" customWidth="1"/>
    <col min="4407" max="4407" width="13" style="31" customWidth="1"/>
    <col min="4408" max="4408" width="15.85546875" style="31" customWidth="1"/>
    <col min="4409" max="4410" width="8.7109375" style="31" customWidth="1"/>
    <col min="4411" max="4411" width="5.7109375" style="31" customWidth="1"/>
    <col min="4412" max="4420" width="11.42578125" style="31" customWidth="1"/>
    <col min="4421" max="4421" width="5.7109375" style="31" customWidth="1"/>
    <col min="4422" max="4425" width="11.42578125" style="31" customWidth="1"/>
    <col min="4426" max="4428" width="8.7109375" style="31" customWidth="1"/>
    <col min="4429" max="4429" width="10.5703125" style="31" customWidth="1"/>
    <col min="4430" max="4432" width="8.7109375" style="31" customWidth="1"/>
    <col min="4433" max="4433" width="11" style="31" customWidth="1"/>
    <col min="4434" max="4435" width="8.7109375" style="31" customWidth="1"/>
    <col min="4436" max="4437" width="13.5703125" style="31" bestFit="1" customWidth="1"/>
    <col min="4438" max="4438" width="14.28515625" style="31" bestFit="1" customWidth="1"/>
    <col min="4439" max="4589" width="11.42578125" style="31"/>
    <col min="4590" max="4590" width="5.7109375" style="31" bestFit="1" customWidth="1"/>
    <col min="4591" max="4598" width="11.42578125" style="31" customWidth="1"/>
    <col min="4599" max="4600" width="6.5703125" style="31" bestFit="1" customWidth="1"/>
    <col min="4601" max="4601" width="5.42578125" style="31" bestFit="1" customWidth="1"/>
    <col min="4602" max="4602" width="5.7109375" style="31" bestFit="1" customWidth="1"/>
    <col min="4603" max="4603" width="10" style="31" customWidth="1"/>
    <col min="4604" max="4604" width="14.42578125" style="31" customWidth="1"/>
    <col min="4605" max="4605" width="13.42578125" style="31" bestFit="1" customWidth="1"/>
    <col min="4606" max="4606" width="11" style="31" bestFit="1" customWidth="1"/>
    <col min="4607" max="4607" width="15.85546875" style="31" bestFit="1" customWidth="1"/>
    <col min="4608" max="4608" width="13.42578125" style="31" bestFit="1" customWidth="1"/>
    <col min="4609" max="4609" width="13.42578125" style="31" customWidth="1"/>
    <col min="4610" max="4613" width="12.7109375" style="31" customWidth="1"/>
    <col min="4614" max="4614" width="11.28515625" style="31" customWidth="1"/>
    <col min="4615" max="4616" width="9.140625" style="31" bestFit="1" customWidth="1"/>
    <col min="4617" max="4617" width="8.7109375" style="31" customWidth="1"/>
    <col min="4618" max="4620" width="5.7109375" style="31" customWidth="1"/>
    <col min="4621" max="4621" width="20.7109375" style="31" customWidth="1"/>
    <col min="4622" max="4628" width="11.42578125" style="31" customWidth="1"/>
    <col min="4629" max="4629" width="16" style="31" customWidth="1"/>
    <col min="4630" max="4630" width="11.28515625" style="31" customWidth="1"/>
    <col min="4631" max="4632" width="4.28515625" style="31" customWidth="1"/>
    <col min="4633" max="4633" width="6.28515625" style="31" customWidth="1"/>
    <col min="4634" max="4635" width="8.140625" style="31" customWidth="1"/>
    <col min="4636" max="4637" width="4.28515625" style="31" customWidth="1"/>
    <col min="4638" max="4638" width="6.28515625" style="31" customWidth="1"/>
    <col min="4639" max="4640" width="8.140625" style="31" customWidth="1"/>
    <col min="4641" max="4641" width="5.85546875" style="31" customWidth="1"/>
    <col min="4642" max="4642" width="1.7109375" style="31" customWidth="1"/>
    <col min="4643" max="4644" width="19.7109375" style="31" customWidth="1"/>
    <col min="4645" max="4645" width="6.7109375" style="31" customWidth="1"/>
    <col min="4646" max="4647" width="19.7109375" style="31" customWidth="1"/>
    <col min="4648" max="4648" width="6.7109375" style="31" customWidth="1"/>
    <col min="4649" max="4649" width="28" style="31" customWidth="1"/>
    <col min="4650" max="4650" width="11.28515625" style="31" customWidth="1"/>
    <col min="4651" max="4653" width="5.7109375" style="31" customWidth="1"/>
    <col min="4654" max="4654" width="4.140625" style="31" customWidth="1"/>
    <col min="4655" max="4655" width="7.28515625" style="31" customWidth="1"/>
    <col min="4656" max="4656" width="7.5703125" style="31" customWidth="1"/>
    <col min="4657" max="4657" width="4.140625" style="31" customWidth="1"/>
    <col min="4658" max="4658" width="6.28515625" style="31" customWidth="1"/>
    <col min="4659" max="4659" width="7.5703125" style="31" customWidth="1"/>
    <col min="4660" max="4660" width="5.7109375" style="31" customWidth="1"/>
    <col min="4661" max="4661" width="1.7109375" style="31" customWidth="1"/>
    <col min="4662" max="4662" width="10.42578125" style="31" customWidth="1"/>
    <col min="4663" max="4663" width="13" style="31" customWidth="1"/>
    <col min="4664" max="4664" width="15.85546875" style="31" customWidth="1"/>
    <col min="4665" max="4666" width="8.7109375" style="31" customWidth="1"/>
    <col min="4667" max="4667" width="5.7109375" style="31" customWidth="1"/>
    <col min="4668" max="4676" width="11.42578125" style="31" customWidth="1"/>
    <col min="4677" max="4677" width="5.7109375" style="31" customWidth="1"/>
    <col min="4678" max="4681" width="11.42578125" style="31" customWidth="1"/>
    <col min="4682" max="4684" width="8.7109375" style="31" customWidth="1"/>
    <col min="4685" max="4685" width="10.5703125" style="31" customWidth="1"/>
    <col min="4686" max="4688" width="8.7109375" style="31" customWidth="1"/>
    <col min="4689" max="4689" width="11" style="31" customWidth="1"/>
    <col min="4690" max="4691" width="8.7109375" style="31" customWidth="1"/>
    <col min="4692" max="4693" width="13.5703125" style="31" bestFit="1" customWidth="1"/>
    <col min="4694" max="4694" width="14.28515625" style="31" bestFit="1" customWidth="1"/>
    <col min="4695" max="4845" width="11.42578125" style="31"/>
    <col min="4846" max="4846" width="5.7109375" style="31" bestFit="1" customWidth="1"/>
    <col min="4847" max="4854" width="11.42578125" style="31" customWidth="1"/>
    <col min="4855" max="4856" width="6.5703125" style="31" bestFit="1" customWidth="1"/>
    <col min="4857" max="4857" width="5.42578125" style="31" bestFit="1" customWidth="1"/>
    <col min="4858" max="4858" width="5.7109375" style="31" bestFit="1" customWidth="1"/>
    <col min="4859" max="4859" width="10" style="31" customWidth="1"/>
    <col min="4860" max="4860" width="14.42578125" style="31" customWidth="1"/>
    <col min="4861" max="4861" width="13.42578125" style="31" bestFit="1" customWidth="1"/>
    <col min="4862" max="4862" width="11" style="31" bestFit="1" customWidth="1"/>
    <col min="4863" max="4863" width="15.85546875" style="31" bestFit="1" customWidth="1"/>
    <col min="4864" max="4864" width="13.42578125" style="31" bestFit="1" customWidth="1"/>
    <col min="4865" max="4865" width="13.42578125" style="31" customWidth="1"/>
    <col min="4866" max="4869" width="12.7109375" style="31" customWidth="1"/>
    <col min="4870" max="4870" width="11.28515625" style="31" customWidth="1"/>
    <col min="4871" max="4872" width="9.140625" style="31" bestFit="1" customWidth="1"/>
    <col min="4873" max="4873" width="8.7109375" style="31" customWidth="1"/>
    <col min="4874" max="4876" width="5.7109375" style="31" customWidth="1"/>
    <col min="4877" max="4877" width="20.7109375" style="31" customWidth="1"/>
    <col min="4878" max="4884" width="11.42578125" style="31" customWidth="1"/>
    <col min="4885" max="4885" width="16" style="31" customWidth="1"/>
    <col min="4886" max="4886" width="11.28515625" style="31" customWidth="1"/>
    <col min="4887" max="4888" width="4.28515625" style="31" customWidth="1"/>
    <col min="4889" max="4889" width="6.28515625" style="31" customWidth="1"/>
    <col min="4890" max="4891" width="8.140625" style="31" customWidth="1"/>
    <col min="4892" max="4893" width="4.28515625" style="31" customWidth="1"/>
    <col min="4894" max="4894" width="6.28515625" style="31" customWidth="1"/>
    <col min="4895" max="4896" width="8.140625" style="31" customWidth="1"/>
    <col min="4897" max="4897" width="5.85546875" style="31" customWidth="1"/>
    <col min="4898" max="4898" width="1.7109375" style="31" customWidth="1"/>
    <col min="4899" max="4900" width="19.7109375" style="31" customWidth="1"/>
    <col min="4901" max="4901" width="6.7109375" style="31" customWidth="1"/>
    <col min="4902" max="4903" width="19.7109375" style="31" customWidth="1"/>
    <col min="4904" max="4904" width="6.7109375" style="31" customWidth="1"/>
    <col min="4905" max="4905" width="28" style="31" customWidth="1"/>
    <col min="4906" max="4906" width="11.28515625" style="31" customWidth="1"/>
    <col min="4907" max="4909" width="5.7109375" style="31" customWidth="1"/>
    <col min="4910" max="4910" width="4.140625" style="31" customWidth="1"/>
    <col min="4911" max="4911" width="7.28515625" style="31" customWidth="1"/>
    <col min="4912" max="4912" width="7.5703125" style="31" customWidth="1"/>
    <col min="4913" max="4913" width="4.140625" style="31" customWidth="1"/>
    <col min="4914" max="4914" width="6.28515625" style="31" customWidth="1"/>
    <col min="4915" max="4915" width="7.5703125" style="31" customWidth="1"/>
    <col min="4916" max="4916" width="5.7109375" style="31" customWidth="1"/>
    <col min="4917" max="4917" width="1.7109375" style="31" customWidth="1"/>
    <col min="4918" max="4918" width="10.42578125" style="31" customWidth="1"/>
    <col min="4919" max="4919" width="13" style="31" customWidth="1"/>
    <col min="4920" max="4920" width="15.85546875" style="31" customWidth="1"/>
    <col min="4921" max="4922" width="8.7109375" style="31" customWidth="1"/>
    <col min="4923" max="4923" width="5.7109375" style="31" customWidth="1"/>
    <col min="4924" max="4932" width="11.42578125" style="31" customWidth="1"/>
    <col min="4933" max="4933" width="5.7109375" style="31" customWidth="1"/>
    <col min="4934" max="4937" width="11.42578125" style="31" customWidth="1"/>
    <col min="4938" max="4940" width="8.7109375" style="31" customWidth="1"/>
    <col min="4941" max="4941" width="10.5703125" style="31" customWidth="1"/>
    <col min="4942" max="4944" width="8.7109375" style="31" customWidth="1"/>
    <col min="4945" max="4945" width="11" style="31" customWidth="1"/>
    <col min="4946" max="4947" width="8.7109375" style="31" customWidth="1"/>
    <col min="4948" max="4949" width="13.5703125" style="31" bestFit="1" customWidth="1"/>
    <col min="4950" max="4950" width="14.28515625" style="31" bestFit="1" customWidth="1"/>
    <col min="4951" max="5101" width="11.42578125" style="31"/>
    <col min="5102" max="5102" width="5.7109375" style="31" bestFit="1" customWidth="1"/>
    <col min="5103" max="5110" width="11.42578125" style="31" customWidth="1"/>
    <col min="5111" max="5112" width="6.5703125" style="31" bestFit="1" customWidth="1"/>
    <col min="5113" max="5113" width="5.42578125" style="31" bestFit="1" customWidth="1"/>
    <col min="5114" max="5114" width="5.7109375" style="31" bestFit="1" customWidth="1"/>
    <col min="5115" max="5115" width="10" style="31" customWidth="1"/>
    <col min="5116" max="5116" width="14.42578125" style="31" customWidth="1"/>
    <col min="5117" max="5117" width="13.42578125" style="31" bestFit="1" customWidth="1"/>
    <col min="5118" max="5118" width="11" style="31" bestFit="1" customWidth="1"/>
    <col min="5119" max="5119" width="15.85546875" style="31" bestFit="1" customWidth="1"/>
    <col min="5120" max="5120" width="13.42578125" style="31" bestFit="1" customWidth="1"/>
    <col min="5121" max="5121" width="13.42578125" style="31" customWidth="1"/>
    <col min="5122" max="5125" width="12.7109375" style="31" customWidth="1"/>
    <col min="5126" max="5126" width="11.28515625" style="31" customWidth="1"/>
    <col min="5127" max="5128" width="9.140625" style="31" bestFit="1" customWidth="1"/>
    <col min="5129" max="5129" width="8.7109375" style="31" customWidth="1"/>
    <col min="5130" max="5132" width="5.7109375" style="31" customWidth="1"/>
    <col min="5133" max="5133" width="20.7109375" style="31" customWidth="1"/>
    <col min="5134" max="5140" width="11.42578125" style="31" customWidth="1"/>
    <col min="5141" max="5141" width="16" style="31" customWidth="1"/>
    <col min="5142" max="5142" width="11.28515625" style="31" customWidth="1"/>
    <col min="5143" max="5144" width="4.28515625" style="31" customWidth="1"/>
    <col min="5145" max="5145" width="6.28515625" style="31" customWidth="1"/>
    <col min="5146" max="5147" width="8.140625" style="31" customWidth="1"/>
    <col min="5148" max="5149" width="4.28515625" style="31" customWidth="1"/>
    <col min="5150" max="5150" width="6.28515625" style="31" customWidth="1"/>
    <col min="5151" max="5152" width="8.140625" style="31" customWidth="1"/>
    <col min="5153" max="5153" width="5.85546875" style="31" customWidth="1"/>
    <col min="5154" max="5154" width="1.7109375" style="31" customWidth="1"/>
    <col min="5155" max="5156" width="19.7109375" style="31" customWidth="1"/>
    <col min="5157" max="5157" width="6.7109375" style="31" customWidth="1"/>
    <col min="5158" max="5159" width="19.7109375" style="31" customWidth="1"/>
    <col min="5160" max="5160" width="6.7109375" style="31" customWidth="1"/>
    <col min="5161" max="5161" width="28" style="31" customWidth="1"/>
    <col min="5162" max="5162" width="11.28515625" style="31" customWidth="1"/>
    <col min="5163" max="5165" width="5.7109375" style="31" customWidth="1"/>
    <col min="5166" max="5166" width="4.140625" style="31" customWidth="1"/>
    <col min="5167" max="5167" width="7.28515625" style="31" customWidth="1"/>
    <col min="5168" max="5168" width="7.5703125" style="31" customWidth="1"/>
    <col min="5169" max="5169" width="4.140625" style="31" customWidth="1"/>
    <col min="5170" max="5170" width="6.28515625" style="31" customWidth="1"/>
    <col min="5171" max="5171" width="7.5703125" style="31" customWidth="1"/>
    <col min="5172" max="5172" width="5.7109375" style="31" customWidth="1"/>
    <col min="5173" max="5173" width="1.7109375" style="31" customWidth="1"/>
    <col min="5174" max="5174" width="10.42578125" style="31" customWidth="1"/>
    <col min="5175" max="5175" width="13" style="31" customWidth="1"/>
    <col min="5176" max="5176" width="15.85546875" style="31" customWidth="1"/>
    <col min="5177" max="5178" width="8.7109375" style="31" customWidth="1"/>
    <col min="5179" max="5179" width="5.7109375" style="31" customWidth="1"/>
    <col min="5180" max="5188" width="11.42578125" style="31" customWidth="1"/>
    <col min="5189" max="5189" width="5.7109375" style="31" customWidth="1"/>
    <col min="5190" max="5193" width="11.42578125" style="31" customWidth="1"/>
    <col min="5194" max="5196" width="8.7109375" style="31" customWidth="1"/>
    <col min="5197" max="5197" width="10.5703125" style="31" customWidth="1"/>
    <col min="5198" max="5200" width="8.7109375" style="31" customWidth="1"/>
    <col min="5201" max="5201" width="11" style="31" customWidth="1"/>
    <col min="5202" max="5203" width="8.7109375" style="31" customWidth="1"/>
    <col min="5204" max="5205" width="13.5703125" style="31" bestFit="1" customWidth="1"/>
    <col min="5206" max="5206" width="14.28515625" style="31" bestFit="1" customWidth="1"/>
    <col min="5207" max="5357" width="11.42578125" style="31"/>
    <col min="5358" max="5358" width="5.7109375" style="31" bestFit="1" customWidth="1"/>
    <col min="5359" max="5366" width="11.42578125" style="31" customWidth="1"/>
    <col min="5367" max="5368" width="6.5703125" style="31" bestFit="1" customWidth="1"/>
    <col min="5369" max="5369" width="5.42578125" style="31" bestFit="1" customWidth="1"/>
    <col min="5370" max="5370" width="5.7109375" style="31" bestFit="1" customWidth="1"/>
    <col min="5371" max="5371" width="10" style="31" customWidth="1"/>
    <col min="5372" max="5372" width="14.42578125" style="31" customWidth="1"/>
    <col min="5373" max="5373" width="13.42578125" style="31" bestFit="1" customWidth="1"/>
    <col min="5374" max="5374" width="11" style="31" bestFit="1" customWidth="1"/>
    <col min="5375" max="5375" width="15.85546875" style="31" bestFit="1" customWidth="1"/>
    <col min="5376" max="5376" width="13.42578125" style="31" bestFit="1" customWidth="1"/>
    <col min="5377" max="5377" width="13.42578125" style="31" customWidth="1"/>
    <col min="5378" max="5381" width="12.7109375" style="31" customWidth="1"/>
    <col min="5382" max="5382" width="11.28515625" style="31" customWidth="1"/>
    <col min="5383" max="5384" width="9.140625" style="31" bestFit="1" customWidth="1"/>
    <col min="5385" max="5385" width="8.7109375" style="31" customWidth="1"/>
    <col min="5386" max="5388" width="5.7109375" style="31" customWidth="1"/>
    <col min="5389" max="5389" width="20.7109375" style="31" customWidth="1"/>
    <col min="5390" max="5396" width="11.42578125" style="31" customWidth="1"/>
    <col min="5397" max="5397" width="16" style="31" customWidth="1"/>
    <col min="5398" max="5398" width="11.28515625" style="31" customWidth="1"/>
    <col min="5399" max="5400" width="4.28515625" style="31" customWidth="1"/>
    <col min="5401" max="5401" width="6.28515625" style="31" customWidth="1"/>
    <col min="5402" max="5403" width="8.140625" style="31" customWidth="1"/>
    <col min="5404" max="5405" width="4.28515625" style="31" customWidth="1"/>
    <col min="5406" max="5406" width="6.28515625" style="31" customWidth="1"/>
    <col min="5407" max="5408" width="8.140625" style="31" customWidth="1"/>
    <col min="5409" max="5409" width="5.85546875" style="31" customWidth="1"/>
    <col min="5410" max="5410" width="1.7109375" style="31" customWidth="1"/>
    <col min="5411" max="5412" width="19.7109375" style="31" customWidth="1"/>
    <col min="5413" max="5413" width="6.7109375" style="31" customWidth="1"/>
    <col min="5414" max="5415" width="19.7109375" style="31" customWidth="1"/>
    <col min="5416" max="5416" width="6.7109375" style="31" customWidth="1"/>
    <col min="5417" max="5417" width="28" style="31" customWidth="1"/>
    <col min="5418" max="5418" width="11.28515625" style="31" customWidth="1"/>
    <col min="5419" max="5421" width="5.7109375" style="31" customWidth="1"/>
    <col min="5422" max="5422" width="4.140625" style="31" customWidth="1"/>
    <col min="5423" max="5423" width="7.28515625" style="31" customWidth="1"/>
    <col min="5424" max="5424" width="7.5703125" style="31" customWidth="1"/>
    <col min="5425" max="5425" width="4.140625" style="31" customWidth="1"/>
    <col min="5426" max="5426" width="6.28515625" style="31" customWidth="1"/>
    <col min="5427" max="5427" width="7.5703125" style="31" customWidth="1"/>
    <col min="5428" max="5428" width="5.7109375" style="31" customWidth="1"/>
    <col min="5429" max="5429" width="1.7109375" style="31" customWidth="1"/>
    <col min="5430" max="5430" width="10.42578125" style="31" customWidth="1"/>
    <col min="5431" max="5431" width="13" style="31" customWidth="1"/>
    <col min="5432" max="5432" width="15.85546875" style="31" customWidth="1"/>
    <col min="5433" max="5434" width="8.7109375" style="31" customWidth="1"/>
    <col min="5435" max="5435" width="5.7109375" style="31" customWidth="1"/>
    <col min="5436" max="5444" width="11.42578125" style="31" customWidth="1"/>
    <col min="5445" max="5445" width="5.7109375" style="31" customWidth="1"/>
    <col min="5446" max="5449" width="11.42578125" style="31" customWidth="1"/>
    <col min="5450" max="5452" width="8.7109375" style="31" customWidth="1"/>
    <col min="5453" max="5453" width="10.5703125" style="31" customWidth="1"/>
    <col min="5454" max="5456" width="8.7109375" style="31" customWidth="1"/>
    <col min="5457" max="5457" width="11" style="31" customWidth="1"/>
    <col min="5458" max="5459" width="8.7109375" style="31" customWidth="1"/>
    <col min="5460" max="5461" width="13.5703125" style="31" bestFit="1" customWidth="1"/>
    <col min="5462" max="5462" width="14.28515625" style="31" bestFit="1" customWidth="1"/>
    <col min="5463" max="5613" width="11.42578125" style="31"/>
    <col min="5614" max="5614" width="5.7109375" style="31" bestFit="1" customWidth="1"/>
    <col min="5615" max="5622" width="11.42578125" style="31" customWidth="1"/>
    <col min="5623" max="5624" width="6.5703125" style="31" bestFit="1" customWidth="1"/>
    <col min="5625" max="5625" width="5.42578125" style="31" bestFit="1" customWidth="1"/>
    <col min="5626" max="5626" width="5.7109375" style="31" bestFit="1" customWidth="1"/>
    <col min="5627" max="5627" width="10" style="31" customWidth="1"/>
    <col min="5628" max="5628" width="14.42578125" style="31" customWidth="1"/>
    <col min="5629" max="5629" width="13.42578125" style="31" bestFit="1" customWidth="1"/>
    <col min="5630" max="5630" width="11" style="31" bestFit="1" customWidth="1"/>
    <col min="5631" max="5631" width="15.85546875" style="31" bestFit="1" customWidth="1"/>
    <col min="5632" max="5632" width="13.42578125" style="31" bestFit="1" customWidth="1"/>
    <col min="5633" max="5633" width="13.42578125" style="31" customWidth="1"/>
    <col min="5634" max="5637" width="12.7109375" style="31" customWidth="1"/>
    <col min="5638" max="5638" width="11.28515625" style="31" customWidth="1"/>
    <col min="5639" max="5640" width="9.140625" style="31" bestFit="1" customWidth="1"/>
    <col min="5641" max="5641" width="8.7109375" style="31" customWidth="1"/>
    <col min="5642" max="5644" width="5.7109375" style="31" customWidth="1"/>
    <col min="5645" max="5645" width="20.7109375" style="31" customWidth="1"/>
    <col min="5646" max="5652" width="11.42578125" style="31" customWidth="1"/>
    <col min="5653" max="5653" width="16" style="31" customWidth="1"/>
    <col min="5654" max="5654" width="11.28515625" style="31" customWidth="1"/>
    <col min="5655" max="5656" width="4.28515625" style="31" customWidth="1"/>
    <col min="5657" max="5657" width="6.28515625" style="31" customWidth="1"/>
    <col min="5658" max="5659" width="8.140625" style="31" customWidth="1"/>
    <col min="5660" max="5661" width="4.28515625" style="31" customWidth="1"/>
    <col min="5662" max="5662" width="6.28515625" style="31" customWidth="1"/>
    <col min="5663" max="5664" width="8.140625" style="31" customWidth="1"/>
    <col min="5665" max="5665" width="5.85546875" style="31" customWidth="1"/>
    <col min="5666" max="5666" width="1.7109375" style="31" customWidth="1"/>
    <col min="5667" max="5668" width="19.7109375" style="31" customWidth="1"/>
    <col min="5669" max="5669" width="6.7109375" style="31" customWidth="1"/>
    <col min="5670" max="5671" width="19.7109375" style="31" customWidth="1"/>
    <col min="5672" max="5672" width="6.7109375" style="31" customWidth="1"/>
    <col min="5673" max="5673" width="28" style="31" customWidth="1"/>
    <col min="5674" max="5674" width="11.28515625" style="31" customWidth="1"/>
    <col min="5675" max="5677" width="5.7109375" style="31" customWidth="1"/>
    <col min="5678" max="5678" width="4.140625" style="31" customWidth="1"/>
    <col min="5679" max="5679" width="7.28515625" style="31" customWidth="1"/>
    <col min="5680" max="5680" width="7.5703125" style="31" customWidth="1"/>
    <col min="5681" max="5681" width="4.140625" style="31" customWidth="1"/>
    <col min="5682" max="5682" width="6.28515625" style="31" customWidth="1"/>
    <col min="5683" max="5683" width="7.5703125" style="31" customWidth="1"/>
    <col min="5684" max="5684" width="5.7109375" style="31" customWidth="1"/>
    <col min="5685" max="5685" width="1.7109375" style="31" customWidth="1"/>
    <col min="5686" max="5686" width="10.42578125" style="31" customWidth="1"/>
    <col min="5687" max="5687" width="13" style="31" customWidth="1"/>
    <col min="5688" max="5688" width="15.85546875" style="31" customWidth="1"/>
    <col min="5689" max="5690" width="8.7109375" style="31" customWidth="1"/>
    <col min="5691" max="5691" width="5.7109375" style="31" customWidth="1"/>
    <col min="5692" max="5700" width="11.42578125" style="31" customWidth="1"/>
    <col min="5701" max="5701" width="5.7109375" style="31" customWidth="1"/>
    <col min="5702" max="5705" width="11.42578125" style="31" customWidth="1"/>
    <col min="5706" max="5708" width="8.7109375" style="31" customWidth="1"/>
    <col min="5709" max="5709" width="10.5703125" style="31" customWidth="1"/>
    <col min="5710" max="5712" width="8.7109375" style="31" customWidth="1"/>
    <col min="5713" max="5713" width="11" style="31" customWidth="1"/>
    <col min="5714" max="5715" width="8.7109375" style="31" customWidth="1"/>
    <col min="5716" max="5717" width="13.5703125" style="31" bestFit="1" customWidth="1"/>
    <col min="5718" max="5718" width="14.28515625" style="31" bestFit="1" customWidth="1"/>
    <col min="5719" max="5869" width="11.42578125" style="31"/>
    <col min="5870" max="5870" width="5.7109375" style="31" bestFit="1" customWidth="1"/>
    <col min="5871" max="5878" width="11.42578125" style="31" customWidth="1"/>
    <col min="5879" max="5880" width="6.5703125" style="31" bestFit="1" customWidth="1"/>
    <col min="5881" max="5881" width="5.42578125" style="31" bestFit="1" customWidth="1"/>
    <col min="5882" max="5882" width="5.7109375" style="31" bestFit="1" customWidth="1"/>
    <col min="5883" max="5883" width="10" style="31" customWidth="1"/>
    <col min="5884" max="5884" width="14.42578125" style="31" customWidth="1"/>
    <col min="5885" max="5885" width="13.42578125" style="31" bestFit="1" customWidth="1"/>
    <col min="5886" max="5886" width="11" style="31" bestFit="1" customWidth="1"/>
    <col min="5887" max="5887" width="15.85546875" style="31" bestFit="1" customWidth="1"/>
    <col min="5888" max="5888" width="13.42578125" style="31" bestFit="1" customWidth="1"/>
    <col min="5889" max="5889" width="13.42578125" style="31" customWidth="1"/>
    <col min="5890" max="5893" width="12.7109375" style="31" customWidth="1"/>
    <col min="5894" max="5894" width="11.28515625" style="31" customWidth="1"/>
    <col min="5895" max="5896" width="9.140625" style="31" bestFit="1" customWidth="1"/>
    <col min="5897" max="5897" width="8.7109375" style="31" customWidth="1"/>
    <col min="5898" max="5900" width="5.7109375" style="31" customWidth="1"/>
    <col min="5901" max="5901" width="20.7109375" style="31" customWidth="1"/>
    <col min="5902" max="5908" width="11.42578125" style="31" customWidth="1"/>
    <col min="5909" max="5909" width="16" style="31" customWidth="1"/>
    <col min="5910" max="5910" width="11.28515625" style="31" customWidth="1"/>
    <col min="5911" max="5912" width="4.28515625" style="31" customWidth="1"/>
    <col min="5913" max="5913" width="6.28515625" style="31" customWidth="1"/>
    <col min="5914" max="5915" width="8.140625" style="31" customWidth="1"/>
    <col min="5916" max="5917" width="4.28515625" style="31" customWidth="1"/>
    <col min="5918" max="5918" width="6.28515625" style="31" customWidth="1"/>
    <col min="5919" max="5920" width="8.140625" style="31" customWidth="1"/>
    <col min="5921" max="5921" width="5.85546875" style="31" customWidth="1"/>
    <col min="5922" max="5922" width="1.7109375" style="31" customWidth="1"/>
    <col min="5923" max="5924" width="19.7109375" style="31" customWidth="1"/>
    <col min="5925" max="5925" width="6.7109375" style="31" customWidth="1"/>
    <col min="5926" max="5927" width="19.7109375" style="31" customWidth="1"/>
    <col min="5928" max="5928" width="6.7109375" style="31" customWidth="1"/>
    <col min="5929" max="5929" width="28" style="31" customWidth="1"/>
    <col min="5930" max="5930" width="11.28515625" style="31" customWidth="1"/>
    <col min="5931" max="5933" width="5.7109375" style="31" customWidth="1"/>
    <col min="5934" max="5934" width="4.140625" style="31" customWidth="1"/>
    <col min="5935" max="5935" width="7.28515625" style="31" customWidth="1"/>
    <col min="5936" max="5936" width="7.5703125" style="31" customWidth="1"/>
    <col min="5937" max="5937" width="4.140625" style="31" customWidth="1"/>
    <col min="5938" max="5938" width="6.28515625" style="31" customWidth="1"/>
    <col min="5939" max="5939" width="7.5703125" style="31" customWidth="1"/>
    <col min="5940" max="5940" width="5.7109375" style="31" customWidth="1"/>
    <col min="5941" max="5941" width="1.7109375" style="31" customWidth="1"/>
    <col min="5942" max="5942" width="10.42578125" style="31" customWidth="1"/>
    <col min="5943" max="5943" width="13" style="31" customWidth="1"/>
    <col min="5944" max="5944" width="15.85546875" style="31" customWidth="1"/>
    <col min="5945" max="5946" width="8.7109375" style="31" customWidth="1"/>
    <col min="5947" max="5947" width="5.7109375" style="31" customWidth="1"/>
    <col min="5948" max="5956" width="11.42578125" style="31" customWidth="1"/>
    <col min="5957" max="5957" width="5.7109375" style="31" customWidth="1"/>
    <col min="5958" max="5961" width="11.42578125" style="31" customWidth="1"/>
    <col min="5962" max="5964" width="8.7109375" style="31" customWidth="1"/>
    <col min="5965" max="5965" width="10.5703125" style="31" customWidth="1"/>
    <col min="5966" max="5968" width="8.7109375" style="31" customWidth="1"/>
    <col min="5969" max="5969" width="11" style="31" customWidth="1"/>
    <col min="5970" max="5971" width="8.7109375" style="31" customWidth="1"/>
    <col min="5972" max="5973" width="13.5703125" style="31" bestFit="1" customWidth="1"/>
    <col min="5974" max="5974" width="14.28515625" style="31" bestFit="1" customWidth="1"/>
    <col min="5975" max="6125" width="11.42578125" style="31"/>
    <col min="6126" max="6126" width="5.7109375" style="31" bestFit="1" customWidth="1"/>
    <col min="6127" max="6134" width="11.42578125" style="31" customWidth="1"/>
    <col min="6135" max="6136" width="6.5703125" style="31" bestFit="1" customWidth="1"/>
    <col min="6137" max="6137" width="5.42578125" style="31" bestFit="1" customWidth="1"/>
    <col min="6138" max="6138" width="5.7109375" style="31" bestFit="1" customWidth="1"/>
    <col min="6139" max="6139" width="10" style="31" customWidth="1"/>
    <col min="6140" max="6140" width="14.42578125" style="31" customWidth="1"/>
    <col min="6141" max="6141" width="13.42578125" style="31" bestFit="1" customWidth="1"/>
    <col min="6142" max="6142" width="11" style="31" bestFit="1" customWidth="1"/>
    <col min="6143" max="6143" width="15.85546875" style="31" bestFit="1" customWidth="1"/>
    <col min="6144" max="6144" width="13.42578125" style="31" bestFit="1" customWidth="1"/>
    <col min="6145" max="6145" width="13.42578125" style="31" customWidth="1"/>
    <col min="6146" max="6149" width="12.7109375" style="31" customWidth="1"/>
    <col min="6150" max="6150" width="11.28515625" style="31" customWidth="1"/>
    <col min="6151" max="6152" width="9.140625" style="31" bestFit="1" customWidth="1"/>
    <col min="6153" max="6153" width="8.7109375" style="31" customWidth="1"/>
    <col min="6154" max="6156" width="5.7109375" style="31" customWidth="1"/>
    <col min="6157" max="6157" width="20.7109375" style="31" customWidth="1"/>
    <col min="6158" max="6164" width="11.42578125" style="31" customWidth="1"/>
    <col min="6165" max="6165" width="16" style="31" customWidth="1"/>
    <col min="6166" max="6166" width="11.28515625" style="31" customWidth="1"/>
    <col min="6167" max="6168" width="4.28515625" style="31" customWidth="1"/>
    <col min="6169" max="6169" width="6.28515625" style="31" customWidth="1"/>
    <col min="6170" max="6171" width="8.140625" style="31" customWidth="1"/>
    <col min="6172" max="6173" width="4.28515625" style="31" customWidth="1"/>
    <col min="6174" max="6174" width="6.28515625" style="31" customWidth="1"/>
    <col min="6175" max="6176" width="8.140625" style="31" customWidth="1"/>
    <col min="6177" max="6177" width="5.85546875" style="31" customWidth="1"/>
    <col min="6178" max="6178" width="1.7109375" style="31" customWidth="1"/>
    <col min="6179" max="6180" width="19.7109375" style="31" customWidth="1"/>
    <col min="6181" max="6181" width="6.7109375" style="31" customWidth="1"/>
    <col min="6182" max="6183" width="19.7109375" style="31" customWidth="1"/>
    <col min="6184" max="6184" width="6.7109375" style="31" customWidth="1"/>
    <col min="6185" max="6185" width="28" style="31" customWidth="1"/>
    <col min="6186" max="6186" width="11.28515625" style="31" customWidth="1"/>
    <col min="6187" max="6189" width="5.7109375" style="31" customWidth="1"/>
    <col min="6190" max="6190" width="4.140625" style="31" customWidth="1"/>
    <col min="6191" max="6191" width="7.28515625" style="31" customWidth="1"/>
    <col min="6192" max="6192" width="7.5703125" style="31" customWidth="1"/>
    <col min="6193" max="6193" width="4.140625" style="31" customWidth="1"/>
    <col min="6194" max="6194" width="6.28515625" style="31" customWidth="1"/>
    <col min="6195" max="6195" width="7.5703125" style="31" customWidth="1"/>
    <col min="6196" max="6196" width="5.7109375" style="31" customWidth="1"/>
    <col min="6197" max="6197" width="1.7109375" style="31" customWidth="1"/>
    <col min="6198" max="6198" width="10.42578125" style="31" customWidth="1"/>
    <col min="6199" max="6199" width="13" style="31" customWidth="1"/>
    <col min="6200" max="6200" width="15.85546875" style="31" customWidth="1"/>
    <col min="6201" max="6202" width="8.7109375" style="31" customWidth="1"/>
    <col min="6203" max="6203" width="5.7109375" style="31" customWidth="1"/>
    <col min="6204" max="6212" width="11.42578125" style="31" customWidth="1"/>
    <col min="6213" max="6213" width="5.7109375" style="31" customWidth="1"/>
    <col min="6214" max="6217" width="11.42578125" style="31" customWidth="1"/>
    <col min="6218" max="6220" width="8.7109375" style="31" customWidth="1"/>
    <col min="6221" max="6221" width="10.5703125" style="31" customWidth="1"/>
    <col min="6222" max="6224" width="8.7109375" style="31" customWidth="1"/>
    <col min="6225" max="6225" width="11" style="31" customWidth="1"/>
    <col min="6226" max="6227" width="8.7109375" style="31" customWidth="1"/>
    <col min="6228" max="6229" width="13.5703125" style="31" bestFit="1" customWidth="1"/>
    <col min="6230" max="6230" width="14.28515625" style="31" bestFit="1" customWidth="1"/>
    <col min="6231" max="6381" width="11.42578125" style="31"/>
    <col min="6382" max="6382" width="5.7109375" style="31" bestFit="1" customWidth="1"/>
    <col min="6383" max="6390" width="11.42578125" style="31" customWidth="1"/>
    <col min="6391" max="6392" width="6.5703125" style="31" bestFit="1" customWidth="1"/>
    <col min="6393" max="6393" width="5.42578125" style="31" bestFit="1" customWidth="1"/>
    <col min="6394" max="6394" width="5.7109375" style="31" bestFit="1" customWidth="1"/>
    <col min="6395" max="6395" width="10" style="31" customWidth="1"/>
    <col min="6396" max="6396" width="14.42578125" style="31" customWidth="1"/>
    <col min="6397" max="6397" width="13.42578125" style="31" bestFit="1" customWidth="1"/>
    <col min="6398" max="6398" width="11" style="31" bestFit="1" customWidth="1"/>
    <col min="6399" max="6399" width="15.85546875" style="31" bestFit="1" customWidth="1"/>
    <col min="6400" max="6400" width="13.42578125" style="31" bestFit="1" customWidth="1"/>
    <col min="6401" max="6401" width="13.42578125" style="31" customWidth="1"/>
    <col min="6402" max="6405" width="12.7109375" style="31" customWidth="1"/>
    <col min="6406" max="6406" width="11.28515625" style="31" customWidth="1"/>
    <col min="6407" max="6408" width="9.140625" style="31" bestFit="1" customWidth="1"/>
    <col min="6409" max="6409" width="8.7109375" style="31" customWidth="1"/>
    <col min="6410" max="6412" width="5.7109375" style="31" customWidth="1"/>
    <col min="6413" max="6413" width="20.7109375" style="31" customWidth="1"/>
    <col min="6414" max="6420" width="11.42578125" style="31" customWidth="1"/>
    <col min="6421" max="6421" width="16" style="31" customWidth="1"/>
    <col min="6422" max="6422" width="11.28515625" style="31" customWidth="1"/>
    <col min="6423" max="6424" width="4.28515625" style="31" customWidth="1"/>
    <col min="6425" max="6425" width="6.28515625" style="31" customWidth="1"/>
    <col min="6426" max="6427" width="8.140625" style="31" customWidth="1"/>
    <col min="6428" max="6429" width="4.28515625" style="31" customWidth="1"/>
    <col min="6430" max="6430" width="6.28515625" style="31" customWidth="1"/>
    <col min="6431" max="6432" width="8.140625" style="31" customWidth="1"/>
    <col min="6433" max="6433" width="5.85546875" style="31" customWidth="1"/>
    <col min="6434" max="6434" width="1.7109375" style="31" customWidth="1"/>
    <col min="6435" max="6436" width="19.7109375" style="31" customWidth="1"/>
    <col min="6437" max="6437" width="6.7109375" style="31" customWidth="1"/>
    <col min="6438" max="6439" width="19.7109375" style="31" customWidth="1"/>
    <col min="6440" max="6440" width="6.7109375" style="31" customWidth="1"/>
    <col min="6441" max="6441" width="28" style="31" customWidth="1"/>
    <col min="6442" max="6442" width="11.28515625" style="31" customWidth="1"/>
    <col min="6443" max="6445" width="5.7109375" style="31" customWidth="1"/>
    <col min="6446" max="6446" width="4.140625" style="31" customWidth="1"/>
    <col min="6447" max="6447" width="7.28515625" style="31" customWidth="1"/>
    <col min="6448" max="6448" width="7.5703125" style="31" customWidth="1"/>
    <col min="6449" max="6449" width="4.140625" style="31" customWidth="1"/>
    <col min="6450" max="6450" width="6.28515625" style="31" customWidth="1"/>
    <col min="6451" max="6451" width="7.5703125" style="31" customWidth="1"/>
    <col min="6452" max="6452" width="5.7109375" style="31" customWidth="1"/>
    <col min="6453" max="6453" width="1.7109375" style="31" customWidth="1"/>
    <col min="6454" max="6454" width="10.42578125" style="31" customWidth="1"/>
    <col min="6455" max="6455" width="13" style="31" customWidth="1"/>
    <col min="6456" max="6456" width="15.85546875" style="31" customWidth="1"/>
    <col min="6457" max="6458" width="8.7109375" style="31" customWidth="1"/>
    <col min="6459" max="6459" width="5.7109375" style="31" customWidth="1"/>
    <col min="6460" max="6468" width="11.42578125" style="31" customWidth="1"/>
    <col min="6469" max="6469" width="5.7109375" style="31" customWidth="1"/>
    <col min="6470" max="6473" width="11.42578125" style="31" customWidth="1"/>
    <col min="6474" max="6476" width="8.7109375" style="31" customWidth="1"/>
    <col min="6477" max="6477" width="10.5703125" style="31" customWidth="1"/>
    <col min="6478" max="6480" width="8.7109375" style="31" customWidth="1"/>
    <col min="6481" max="6481" width="11" style="31" customWidth="1"/>
    <col min="6482" max="6483" width="8.7109375" style="31" customWidth="1"/>
    <col min="6484" max="6485" width="13.5703125" style="31" bestFit="1" customWidth="1"/>
    <col min="6486" max="6486" width="14.28515625" style="31" bestFit="1" customWidth="1"/>
    <col min="6487" max="6637" width="11.42578125" style="31"/>
    <col min="6638" max="6638" width="5.7109375" style="31" bestFit="1" customWidth="1"/>
    <col min="6639" max="6646" width="11.42578125" style="31" customWidth="1"/>
    <col min="6647" max="6648" width="6.5703125" style="31" bestFit="1" customWidth="1"/>
    <col min="6649" max="6649" width="5.42578125" style="31" bestFit="1" customWidth="1"/>
    <col min="6650" max="6650" width="5.7109375" style="31" bestFit="1" customWidth="1"/>
    <col min="6651" max="6651" width="10" style="31" customWidth="1"/>
    <col min="6652" max="6652" width="14.42578125" style="31" customWidth="1"/>
    <col min="6653" max="6653" width="13.42578125" style="31" bestFit="1" customWidth="1"/>
    <col min="6654" max="6654" width="11" style="31" bestFit="1" customWidth="1"/>
    <col min="6655" max="6655" width="15.85546875" style="31" bestFit="1" customWidth="1"/>
    <col min="6656" max="6656" width="13.42578125" style="31" bestFit="1" customWidth="1"/>
    <col min="6657" max="6657" width="13.42578125" style="31" customWidth="1"/>
    <col min="6658" max="6661" width="12.7109375" style="31" customWidth="1"/>
    <col min="6662" max="6662" width="11.28515625" style="31" customWidth="1"/>
    <col min="6663" max="6664" width="9.140625" style="31" bestFit="1" customWidth="1"/>
    <col min="6665" max="6665" width="8.7109375" style="31" customWidth="1"/>
    <col min="6666" max="6668" width="5.7109375" style="31" customWidth="1"/>
    <col min="6669" max="6669" width="20.7109375" style="31" customWidth="1"/>
    <col min="6670" max="6676" width="11.42578125" style="31" customWidth="1"/>
    <col min="6677" max="6677" width="16" style="31" customWidth="1"/>
    <col min="6678" max="6678" width="11.28515625" style="31" customWidth="1"/>
    <col min="6679" max="6680" width="4.28515625" style="31" customWidth="1"/>
    <col min="6681" max="6681" width="6.28515625" style="31" customWidth="1"/>
    <col min="6682" max="6683" width="8.140625" style="31" customWidth="1"/>
    <col min="6684" max="6685" width="4.28515625" style="31" customWidth="1"/>
    <col min="6686" max="6686" width="6.28515625" style="31" customWidth="1"/>
    <col min="6687" max="6688" width="8.140625" style="31" customWidth="1"/>
    <col min="6689" max="6689" width="5.85546875" style="31" customWidth="1"/>
    <col min="6690" max="6690" width="1.7109375" style="31" customWidth="1"/>
    <col min="6691" max="6692" width="19.7109375" style="31" customWidth="1"/>
    <col min="6693" max="6693" width="6.7109375" style="31" customWidth="1"/>
    <col min="6694" max="6695" width="19.7109375" style="31" customWidth="1"/>
    <col min="6696" max="6696" width="6.7109375" style="31" customWidth="1"/>
    <col min="6697" max="6697" width="28" style="31" customWidth="1"/>
    <col min="6698" max="6698" width="11.28515625" style="31" customWidth="1"/>
    <col min="6699" max="6701" width="5.7109375" style="31" customWidth="1"/>
    <col min="6702" max="6702" width="4.140625" style="31" customWidth="1"/>
    <col min="6703" max="6703" width="7.28515625" style="31" customWidth="1"/>
    <col min="6704" max="6704" width="7.5703125" style="31" customWidth="1"/>
    <col min="6705" max="6705" width="4.140625" style="31" customWidth="1"/>
    <col min="6706" max="6706" width="6.28515625" style="31" customWidth="1"/>
    <col min="6707" max="6707" width="7.5703125" style="31" customWidth="1"/>
    <col min="6708" max="6708" width="5.7109375" style="31" customWidth="1"/>
    <col min="6709" max="6709" width="1.7109375" style="31" customWidth="1"/>
    <col min="6710" max="6710" width="10.42578125" style="31" customWidth="1"/>
    <col min="6711" max="6711" width="13" style="31" customWidth="1"/>
    <col min="6712" max="6712" width="15.85546875" style="31" customWidth="1"/>
    <col min="6713" max="6714" width="8.7109375" style="31" customWidth="1"/>
    <col min="6715" max="6715" width="5.7109375" style="31" customWidth="1"/>
    <col min="6716" max="6724" width="11.42578125" style="31" customWidth="1"/>
    <col min="6725" max="6725" width="5.7109375" style="31" customWidth="1"/>
    <col min="6726" max="6729" width="11.42578125" style="31" customWidth="1"/>
    <col min="6730" max="6732" width="8.7109375" style="31" customWidth="1"/>
    <col min="6733" max="6733" width="10.5703125" style="31" customWidth="1"/>
    <col min="6734" max="6736" width="8.7109375" style="31" customWidth="1"/>
    <col min="6737" max="6737" width="11" style="31" customWidth="1"/>
    <col min="6738" max="6739" width="8.7109375" style="31" customWidth="1"/>
    <col min="6740" max="6741" width="13.5703125" style="31" bestFit="1" customWidth="1"/>
    <col min="6742" max="6742" width="14.28515625" style="31" bestFit="1" customWidth="1"/>
    <col min="6743" max="6893" width="11.42578125" style="31"/>
    <col min="6894" max="6894" width="5.7109375" style="31" bestFit="1" customWidth="1"/>
    <col min="6895" max="6902" width="11.42578125" style="31" customWidth="1"/>
    <col min="6903" max="6904" width="6.5703125" style="31" bestFit="1" customWidth="1"/>
    <col min="6905" max="6905" width="5.42578125" style="31" bestFit="1" customWidth="1"/>
    <col min="6906" max="6906" width="5.7109375" style="31" bestFit="1" customWidth="1"/>
    <col min="6907" max="6907" width="10" style="31" customWidth="1"/>
    <col min="6908" max="6908" width="14.42578125" style="31" customWidth="1"/>
    <col min="6909" max="6909" width="13.42578125" style="31" bestFit="1" customWidth="1"/>
    <col min="6910" max="6910" width="11" style="31" bestFit="1" customWidth="1"/>
    <col min="6911" max="6911" width="15.85546875" style="31" bestFit="1" customWidth="1"/>
    <col min="6912" max="6912" width="13.42578125" style="31" bestFit="1" customWidth="1"/>
    <col min="6913" max="6913" width="13.42578125" style="31" customWidth="1"/>
    <col min="6914" max="6917" width="12.7109375" style="31" customWidth="1"/>
    <col min="6918" max="6918" width="11.28515625" style="31" customWidth="1"/>
    <col min="6919" max="6920" width="9.140625" style="31" bestFit="1" customWidth="1"/>
    <col min="6921" max="6921" width="8.7109375" style="31" customWidth="1"/>
    <col min="6922" max="6924" width="5.7109375" style="31" customWidth="1"/>
    <col min="6925" max="6925" width="20.7109375" style="31" customWidth="1"/>
    <col min="6926" max="6932" width="11.42578125" style="31" customWidth="1"/>
    <col min="6933" max="6933" width="16" style="31" customWidth="1"/>
    <col min="6934" max="6934" width="11.28515625" style="31" customWidth="1"/>
    <col min="6935" max="6936" width="4.28515625" style="31" customWidth="1"/>
    <col min="6937" max="6937" width="6.28515625" style="31" customWidth="1"/>
    <col min="6938" max="6939" width="8.140625" style="31" customWidth="1"/>
    <col min="6940" max="6941" width="4.28515625" style="31" customWidth="1"/>
    <col min="6942" max="6942" width="6.28515625" style="31" customWidth="1"/>
    <col min="6943" max="6944" width="8.140625" style="31" customWidth="1"/>
    <col min="6945" max="6945" width="5.85546875" style="31" customWidth="1"/>
    <col min="6946" max="6946" width="1.7109375" style="31" customWidth="1"/>
    <col min="6947" max="6948" width="19.7109375" style="31" customWidth="1"/>
    <col min="6949" max="6949" width="6.7109375" style="31" customWidth="1"/>
    <col min="6950" max="6951" width="19.7109375" style="31" customWidth="1"/>
    <col min="6952" max="6952" width="6.7109375" style="31" customWidth="1"/>
    <col min="6953" max="6953" width="28" style="31" customWidth="1"/>
    <col min="6954" max="6954" width="11.28515625" style="31" customWidth="1"/>
    <col min="6955" max="6957" width="5.7109375" style="31" customWidth="1"/>
    <col min="6958" max="6958" width="4.140625" style="31" customWidth="1"/>
    <col min="6959" max="6959" width="7.28515625" style="31" customWidth="1"/>
    <col min="6960" max="6960" width="7.5703125" style="31" customWidth="1"/>
    <col min="6961" max="6961" width="4.140625" style="31" customWidth="1"/>
    <col min="6962" max="6962" width="6.28515625" style="31" customWidth="1"/>
    <col min="6963" max="6963" width="7.5703125" style="31" customWidth="1"/>
    <col min="6964" max="6964" width="5.7109375" style="31" customWidth="1"/>
    <col min="6965" max="6965" width="1.7109375" style="31" customWidth="1"/>
    <col min="6966" max="6966" width="10.42578125" style="31" customWidth="1"/>
    <col min="6967" max="6967" width="13" style="31" customWidth="1"/>
    <col min="6968" max="6968" width="15.85546875" style="31" customWidth="1"/>
    <col min="6969" max="6970" width="8.7109375" style="31" customWidth="1"/>
    <col min="6971" max="6971" width="5.7109375" style="31" customWidth="1"/>
    <col min="6972" max="6980" width="11.42578125" style="31" customWidth="1"/>
    <col min="6981" max="6981" width="5.7109375" style="31" customWidth="1"/>
    <col min="6982" max="6985" width="11.42578125" style="31" customWidth="1"/>
    <col min="6986" max="6988" width="8.7109375" style="31" customWidth="1"/>
    <col min="6989" max="6989" width="10.5703125" style="31" customWidth="1"/>
    <col min="6990" max="6992" width="8.7109375" style="31" customWidth="1"/>
    <col min="6993" max="6993" width="11" style="31" customWidth="1"/>
    <col min="6994" max="6995" width="8.7109375" style="31" customWidth="1"/>
    <col min="6996" max="6997" width="13.5703125" style="31" bestFit="1" customWidth="1"/>
    <col min="6998" max="6998" width="14.28515625" style="31" bestFit="1" customWidth="1"/>
    <col min="6999" max="7149" width="11.42578125" style="31"/>
    <col min="7150" max="7150" width="5.7109375" style="31" bestFit="1" customWidth="1"/>
    <col min="7151" max="7158" width="11.42578125" style="31" customWidth="1"/>
    <col min="7159" max="7160" width="6.5703125" style="31" bestFit="1" customWidth="1"/>
    <col min="7161" max="7161" width="5.42578125" style="31" bestFit="1" customWidth="1"/>
    <col min="7162" max="7162" width="5.7109375" style="31" bestFit="1" customWidth="1"/>
    <col min="7163" max="7163" width="10" style="31" customWidth="1"/>
    <col min="7164" max="7164" width="14.42578125" style="31" customWidth="1"/>
    <col min="7165" max="7165" width="13.42578125" style="31" bestFit="1" customWidth="1"/>
    <col min="7166" max="7166" width="11" style="31" bestFit="1" customWidth="1"/>
    <col min="7167" max="7167" width="15.85546875" style="31" bestFit="1" customWidth="1"/>
    <col min="7168" max="7168" width="13.42578125" style="31" bestFit="1" customWidth="1"/>
    <col min="7169" max="7169" width="13.42578125" style="31" customWidth="1"/>
    <col min="7170" max="7173" width="12.7109375" style="31" customWidth="1"/>
    <col min="7174" max="7174" width="11.28515625" style="31" customWidth="1"/>
    <col min="7175" max="7176" width="9.140625" style="31" bestFit="1" customWidth="1"/>
    <col min="7177" max="7177" width="8.7109375" style="31" customWidth="1"/>
    <col min="7178" max="7180" width="5.7109375" style="31" customWidth="1"/>
    <col min="7181" max="7181" width="20.7109375" style="31" customWidth="1"/>
    <col min="7182" max="7188" width="11.42578125" style="31" customWidth="1"/>
    <col min="7189" max="7189" width="16" style="31" customWidth="1"/>
    <col min="7190" max="7190" width="11.28515625" style="31" customWidth="1"/>
    <col min="7191" max="7192" width="4.28515625" style="31" customWidth="1"/>
    <col min="7193" max="7193" width="6.28515625" style="31" customWidth="1"/>
    <col min="7194" max="7195" width="8.140625" style="31" customWidth="1"/>
    <col min="7196" max="7197" width="4.28515625" style="31" customWidth="1"/>
    <col min="7198" max="7198" width="6.28515625" style="31" customWidth="1"/>
    <col min="7199" max="7200" width="8.140625" style="31" customWidth="1"/>
    <col min="7201" max="7201" width="5.85546875" style="31" customWidth="1"/>
    <col min="7202" max="7202" width="1.7109375" style="31" customWidth="1"/>
    <col min="7203" max="7204" width="19.7109375" style="31" customWidth="1"/>
    <col min="7205" max="7205" width="6.7109375" style="31" customWidth="1"/>
    <col min="7206" max="7207" width="19.7109375" style="31" customWidth="1"/>
    <col min="7208" max="7208" width="6.7109375" style="31" customWidth="1"/>
    <col min="7209" max="7209" width="28" style="31" customWidth="1"/>
    <col min="7210" max="7210" width="11.28515625" style="31" customWidth="1"/>
    <col min="7211" max="7213" width="5.7109375" style="31" customWidth="1"/>
    <col min="7214" max="7214" width="4.140625" style="31" customWidth="1"/>
    <col min="7215" max="7215" width="7.28515625" style="31" customWidth="1"/>
    <col min="7216" max="7216" width="7.5703125" style="31" customWidth="1"/>
    <col min="7217" max="7217" width="4.140625" style="31" customWidth="1"/>
    <col min="7218" max="7218" width="6.28515625" style="31" customWidth="1"/>
    <col min="7219" max="7219" width="7.5703125" style="31" customWidth="1"/>
    <col min="7220" max="7220" width="5.7109375" style="31" customWidth="1"/>
    <col min="7221" max="7221" width="1.7109375" style="31" customWidth="1"/>
    <col min="7222" max="7222" width="10.42578125" style="31" customWidth="1"/>
    <col min="7223" max="7223" width="13" style="31" customWidth="1"/>
    <col min="7224" max="7224" width="15.85546875" style="31" customWidth="1"/>
    <col min="7225" max="7226" width="8.7109375" style="31" customWidth="1"/>
    <col min="7227" max="7227" width="5.7109375" style="31" customWidth="1"/>
    <col min="7228" max="7236" width="11.42578125" style="31" customWidth="1"/>
    <col min="7237" max="7237" width="5.7109375" style="31" customWidth="1"/>
    <col min="7238" max="7241" width="11.42578125" style="31" customWidth="1"/>
    <col min="7242" max="7244" width="8.7109375" style="31" customWidth="1"/>
    <col min="7245" max="7245" width="10.5703125" style="31" customWidth="1"/>
    <col min="7246" max="7248" width="8.7109375" style="31" customWidth="1"/>
    <col min="7249" max="7249" width="11" style="31" customWidth="1"/>
    <col min="7250" max="7251" width="8.7109375" style="31" customWidth="1"/>
    <col min="7252" max="7253" width="13.5703125" style="31" bestFit="1" customWidth="1"/>
    <col min="7254" max="7254" width="14.28515625" style="31" bestFit="1" customWidth="1"/>
    <col min="7255" max="7405" width="11.42578125" style="31"/>
    <col min="7406" max="7406" width="5.7109375" style="31" bestFit="1" customWidth="1"/>
    <col min="7407" max="7414" width="11.42578125" style="31" customWidth="1"/>
    <col min="7415" max="7416" width="6.5703125" style="31" bestFit="1" customWidth="1"/>
    <col min="7417" max="7417" width="5.42578125" style="31" bestFit="1" customWidth="1"/>
    <col min="7418" max="7418" width="5.7109375" style="31" bestFit="1" customWidth="1"/>
    <col min="7419" max="7419" width="10" style="31" customWidth="1"/>
    <col min="7420" max="7420" width="14.42578125" style="31" customWidth="1"/>
    <col min="7421" max="7421" width="13.42578125" style="31" bestFit="1" customWidth="1"/>
    <col min="7422" max="7422" width="11" style="31" bestFit="1" customWidth="1"/>
    <col min="7423" max="7423" width="15.85546875" style="31" bestFit="1" customWidth="1"/>
    <col min="7424" max="7424" width="13.42578125" style="31" bestFit="1" customWidth="1"/>
    <col min="7425" max="7425" width="13.42578125" style="31" customWidth="1"/>
    <col min="7426" max="7429" width="12.7109375" style="31" customWidth="1"/>
    <col min="7430" max="7430" width="11.28515625" style="31" customWidth="1"/>
    <col min="7431" max="7432" width="9.140625" style="31" bestFit="1" customWidth="1"/>
    <col min="7433" max="7433" width="8.7109375" style="31" customWidth="1"/>
    <col min="7434" max="7436" width="5.7109375" style="31" customWidth="1"/>
    <col min="7437" max="7437" width="20.7109375" style="31" customWidth="1"/>
    <col min="7438" max="7444" width="11.42578125" style="31" customWidth="1"/>
    <col min="7445" max="7445" width="16" style="31" customWidth="1"/>
    <col min="7446" max="7446" width="11.28515625" style="31" customWidth="1"/>
    <col min="7447" max="7448" width="4.28515625" style="31" customWidth="1"/>
    <col min="7449" max="7449" width="6.28515625" style="31" customWidth="1"/>
    <col min="7450" max="7451" width="8.140625" style="31" customWidth="1"/>
    <col min="7452" max="7453" width="4.28515625" style="31" customWidth="1"/>
    <col min="7454" max="7454" width="6.28515625" style="31" customWidth="1"/>
    <col min="7455" max="7456" width="8.140625" style="31" customWidth="1"/>
    <col min="7457" max="7457" width="5.85546875" style="31" customWidth="1"/>
    <col min="7458" max="7458" width="1.7109375" style="31" customWidth="1"/>
    <col min="7459" max="7460" width="19.7109375" style="31" customWidth="1"/>
    <col min="7461" max="7461" width="6.7109375" style="31" customWidth="1"/>
    <col min="7462" max="7463" width="19.7109375" style="31" customWidth="1"/>
    <col min="7464" max="7464" width="6.7109375" style="31" customWidth="1"/>
    <col min="7465" max="7465" width="28" style="31" customWidth="1"/>
    <col min="7466" max="7466" width="11.28515625" style="31" customWidth="1"/>
    <col min="7467" max="7469" width="5.7109375" style="31" customWidth="1"/>
    <col min="7470" max="7470" width="4.140625" style="31" customWidth="1"/>
    <col min="7471" max="7471" width="7.28515625" style="31" customWidth="1"/>
    <col min="7472" max="7472" width="7.5703125" style="31" customWidth="1"/>
    <col min="7473" max="7473" width="4.140625" style="31" customWidth="1"/>
    <col min="7474" max="7474" width="6.28515625" style="31" customWidth="1"/>
    <col min="7475" max="7475" width="7.5703125" style="31" customWidth="1"/>
    <col min="7476" max="7476" width="5.7109375" style="31" customWidth="1"/>
    <col min="7477" max="7477" width="1.7109375" style="31" customWidth="1"/>
    <col min="7478" max="7478" width="10.42578125" style="31" customWidth="1"/>
    <col min="7479" max="7479" width="13" style="31" customWidth="1"/>
    <col min="7480" max="7480" width="15.85546875" style="31" customWidth="1"/>
    <col min="7481" max="7482" width="8.7109375" style="31" customWidth="1"/>
    <col min="7483" max="7483" width="5.7109375" style="31" customWidth="1"/>
    <col min="7484" max="7492" width="11.42578125" style="31" customWidth="1"/>
    <col min="7493" max="7493" width="5.7109375" style="31" customWidth="1"/>
    <col min="7494" max="7497" width="11.42578125" style="31" customWidth="1"/>
    <col min="7498" max="7500" width="8.7109375" style="31" customWidth="1"/>
    <col min="7501" max="7501" width="10.5703125" style="31" customWidth="1"/>
    <col min="7502" max="7504" width="8.7109375" style="31" customWidth="1"/>
    <col min="7505" max="7505" width="11" style="31" customWidth="1"/>
    <col min="7506" max="7507" width="8.7109375" style="31" customWidth="1"/>
    <col min="7508" max="7509" width="13.5703125" style="31" bestFit="1" customWidth="1"/>
    <col min="7510" max="7510" width="14.28515625" style="31" bestFit="1" customWidth="1"/>
    <col min="7511" max="7661" width="11.42578125" style="31"/>
    <col min="7662" max="7662" width="5.7109375" style="31" bestFit="1" customWidth="1"/>
    <col min="7663" max="7670" width="11.42578125" style="31" customWidth="1"/>
    <col min="7671" max="7672" width="6.5703125" style="31" bestFit="1" customWidth="1"/>
    <col min="7673" max="7673" width="5.42578125" style="31" bestFit="1" customWidth="1"/>
    <col min="7674" max="7674" width="5.7109375" style="31" bestFit="1" customWidth="1"/>
    <col min="7675" max="7675" width="10" style="31" customWidth="1"/>
    <col min="7676" max="7676" width="14.42578125" style="31" customWidth="1"/>
    <col min="7677" max="7677" width="13.42578125" style="31" bestFit="1" customWidth="1"/>
    <col min="7678" max="7678" width="11" style="31" bestFit="1" customWidth="1"/>
    <col min="7679" max="7679" width="15.85546875" style="31" bestFit="1" customWidth="1"/>
    <col min="7680" max="7680" width="13.42578125" style="31" bestFit="1" customWidth="1"/>
    <col min="7681" max="7681" width="13.42578125" style="31" customWidth="1"/>
    <col min="7682" max="7685" width="12.7109375" style="31" customWidth="1"/>
    <col min="7686" max="7686" width="11.28515625" style="31" customWidth="1"/>
    <col min="7687" max="7688" width="9.140625" style="31" bestFit="1" customWidth="1"/>
    <col min="7689" max="7689" width="8.7109375" style="31" customWidth="1"/>
    <col min="7690" max="7692" width="5.7109375" style="31" customWidth="1"/>
    <col min="7693" max="7693" width="20.7109375" style="31" customWidth="1"/>
    <col min="7694" max="7700" width="11.42578125" style="31" customWidth="1"/>
    <col min="7701" max="7701" width="16" style="31" customWidth="1"/>
    <col min="7702" max="7702" width="11.28515625" style="31" customWidth="1"/>
    <col min="7703" max="7704" width="4.28515625" style="31" customWidth="1"/>
    <col min="7705" max="7705" width="6.28515625" style="31" customWidth="1"/>
    <col min="7706" max="7707" width="8.140625" style="31" customWidth="1"/>
    <col min="7708" max="7709" width="4.28515625" style="31" customWidth="1"/>
    <col min="7710" max="7710" width="6.28515625" style="31" customWidth="1"/>
    <col min="7711" max="7712" width="8.140625" style="31" customWidth="1"/>
    <col min="7713" max="7713" width="5.85546875" style="31" customWidth="1"/>
    <col min="7714" max="7714" width="1.7109375" style="31" customWidth="1"/>
    <col min="7715" max="7716" width="19.7109375" style="31" customWidth="1"/>
    <col min="7717" max="7717" width="6.7109375" style="31" customWidth="1"/>
    <col min="7718" max="7719" width="19.7109375" style="31" customWidth="1"/>
    <col min="7720" max="7720" width="6.7109375" style="31" customWidth="1"/>
    <col min="7721" max="7721" width="28" style="31" customWidth="1"/>
    <col min="7722" max="7722" width="11.28515625" style="31" customWidth="1"/>
    <col min="7723" max="7725" width="5.7109375" style="31" customWidth="1"/>
    <col min="7726" max="7726" width="4.140625" style="31" customWidth="1"/>
    <col min="7727" max="7727" width="7.28515625" style="31" customWidth="1"/>
    <col min="7728" max="7728" width="7.5703125" style="31" customWidth="1"/>
    <col min="7729" max="7729" width="4.140625" style="31" customWidth="1"/>
    <col min="7730" max="7730" width="6.28515625" style="31" customWidth="1"/>
    <col min="7731" max="7731" width="7.5703125" style="31" customWidth="1"/>
    <col min="7732" max="7732" width="5.7109375" style="31" customWidth="1"/>
    <col min="7733" max="7733" width="1.7109375" style="31" customWidth="1"/>
    <col min="7734" max="7734" width="10.42578125" style="31" customWidth="1"/>
    <col min="7735" max="7735" width="13" style="31" customWidth="1"/>
    <col min="7736" max="7736" width="15.85546875" style="31" customWidth="1"/>
    <col min="7737" max="7738" width="8.7109375" style="31" customWidth="1"/>
    <col min="7739" max="7739" width="5.7109375" style="31" customWidth="1"/>
    <col min="7740" max="7748" width="11.42578125" style="31" customWidth="1"/>
    <col min="7749" max="7749" width="5.7109375" style="31" customWidth="1"/>
    <col min="7750" max="7753" width="11.42578125" style="31" customWidth="1"/>
    <col min="7754" max="7756" width="8.7109375" style="31" customWidth="1"/>
    <col min="7757" max="7757" width="10.5703125" style="31" customWidth="1"/>
    <col min="7758" max="7760" width="8.7109375" style="31" customWidth="1"/>
    <col min="7761" max="7761" width="11" style="31" customWidth="1"/>
    <col min="7762" max="7763" width="8.7109375" style="31" customWidth="1"/>
    <col min="7764" max="7765" width="13.5703125" style="31" bestFit="1" customWidth="1"/>
    <col min="7766" max="7766" width="14.28515625" style="31" bestFit="1" customWidth="1"/>
    <col min="7767" max="7917" width="11.42578125" style="31"/>
    <col min="7918" max="7918" width="5.7109375" style="31" bestFit="1" customWidth="1"/>
    <col min="7919" max="7926" width="11.42578125" style="31" customWidth="1"/>
    <col min="7927" max="7928" width="6.5703125" style="31" bestFit="1" customWidth="1"/>
    <col min="7929" max="7929" width="5.42578125" style="31" bestFit="1" customWidth="1"/>
    <col min="7930" max="7930" width="5.7109375" style="31" bestFit="1" customWidth="1"/>
    <col min="7931" max="7931" width="10" style="31" customWidth="1"/>
    <col min="7932" max="7932" width="14.42578125" style="31" customWidth="1"/>
    <col min="7933" max="7933" width="13.42578125" style="31" bestFit="1" customWidth="1"/>
    <col min="7934" max="7934" width="11" style="31" bestFit="1" customWidth="1"/>
    <col min="7935" max="7935" width="15.85546875" style="31" bestFit="1" customWidth="1"/>
    <col min="7936" max="7936" width="13.42578125" style="31" bestFit="1" customWidth="1"/>
    <col min="7937" max="7937" width="13.42578125" style="31" customWidth="1"/>
    <col min="7938" max="7941" width="12.7109375" style="31" customWidth="1"/>
    <col min="7942" max="7942" width="11.28515625" style="31" customWidth="1"/>
    <col min="7943" max="7944" width="9.140625" style="31" bestFit="1" customWidth="1"/>
    <col min="7945" max="7945" width="8.7109375" style="31" customWidth="1"/>
    <col min="7946" max="7948" width="5.7109375" style="31" customWidth="1"/>
    <col min="7949" max="7949" width="20.7109375" style="31" customWidth="1"/>
    <col min="7950" max="7956" width="11.42578125" style="31" customWidth="1"/>
    <col min="7957" max="7957" width="16" style="31" customWidth="1"/>
    <col min="7958" max="7958" width="11.28515625" style="31" customWidth="1"/>
    <col min="7959" max="7960" width="4.28515625" style="31" customWidth="1"/>
    <col min="7961" max="7961" width="6.28515625" style="31" customWidth="1"/>
    <col min="7962" max="7963" width="8.140625" style="31" customWidth="1"/>
    <col min="7964" max="7965" width="4.28515625" style="31" customWidth="1"/>
    <col min="7966" max="7966" width="6.28515625" style="31" customWidth="1"/>
    <col min="7967" max="7968" width="8.140625" style="31" customWidth="1"/>
    <col min="7969" max="7969" width="5.85546875" style="31" customWidth="1"/>
    <col min="7970" max="7970" width="1.7109375" style="31" customWidth="1"/>
    <col min="7971" max="7972" width="19.7109375" style="31" customWidth="1"/>
    <col min="7973" max="7973" width="6.7109375" style="31" customWidth="1"/>
    <col min="7974" max="7975" width="19.7109375" style="31" customWidth="1"/>
    <col min="7976" max="7976" width="6.7109375" style="31" customWidth="1"/>
    <col min="7977" max="7977" width="28" style="31" customWidth="1"/>
    <col min="7978" max="7978" width="11.28515625" style="31" customWidth="1"/>
    <col min="7979" max="7981" width="5.7109375" style="31" customWidth="1"/>
    <col min="7982" max="7982" width="4.140625" style="31" customWidth="1"/>
    <col min="7983" max="7983" width="7.28515625" style="31" customWidth="1"/>
    <col min="7984" max="7984" width="7.5703125" style="31" customWidth="1"/>
    <col min="7985" max="7985" width="4.140625" style="31" customWidth="1"/>
    <col min="7986" max="7986" width="6.28515625" style="31" customWidth="1"/>
    <col min="7987" max="7987" width="7.5703125" style="31" customWidth="1"/>
    <col min="7988" max="7988" width="5.7109375" style="31" customWidth="1"/>
    <col min="7989" max="7989" width="1.7109375" style="31" customWidth="1"/>
    <col min="7990" max="7990" width="10.42578125" style="31" customWidth="1"/>
    <col min="7991" max="7991" width="13" style="31" customWidth="1"/>
    <col min="7992" max="7992" width="15.85546875" style="31" customWidth="1"/>
    <col min="7993" max="7994" width="8.7109375" style="31" customWidth="1"/>
    <col min="7995" max="7995" width="5.7109375" style="31" customWidth="1"/>
    <col min="7996" max="8004" width="11.42578125" style="31" customWidth="1"/>
    <col min="8005" max="8005" width="5.7109375" style="31" customWidth="1"/>
    <col min="8006" max="8009" width="11.42578125" style="31" customWidth="1"/>
    <col min="8010" max="8012" width="8.7109375" style="31" customWidth="1"/>
    <col min="8013" max="8013" width="10.5703125" style="31" customWidth="1"/>
    <col min="8014" max="8016" width="8.7109375" style="31" customWidth="1"/>
    <col min="8017" max="8017" width="11" style="31" customWidth="1"/>
    <col min="8018" max="8019" width="8.7109375" style="31" customWidth="1"/>
    <col min="8020" max="8021" width="13.5703125" style="31" bestFit="1" customWidth="1"/>
    <col min="8022" max="8022" width="14.28515625" style="31" bestFit="1" customWidth="1"/>
    <col min="8023" max="8173" width="11.42578125" style="31"/>
    <col min="8174" max="8174" width="5.7109375" style="31" bestFit="1" customWidth="1"/>
    <col min="8175" max="8182" width="11.42578125" style="31" customWidth="1"/>
    <col min="8183" max="8184" width="6.5703125" style="31" bestFit="1" customWidth="1"/>
    <col min="8185" max="8185" width="5.42578125" style="31" bestFit="1" customWidth="1"/>
    <col min="8186" max="8186" width="5.7109375" style="31" bestFit="1" customWidth="1"/>
    <col min="8187" max="8187" width="10" style="31" customWidth="1"/>
    <col min="8188" max="8188" width="14.42578125" style="31" customWidth="1"/>
    <col min="8189" max="8189" width="13.42578125" style="31" bestFit="1" customWidth="1"/>
    <col min="8190" max="8190" width="11" style="31" bestFit="1" customWidth="1"/>
    <col min="8191" max="8191" width="15.85546875" style="31" bestFit="1" customWidth="1"/>
    <col min="8192" max="8192" width="13.42578125" style="31" bestFit="1" customWidth="1"/>
    <col min="8193" max="8193" width="13.42578125" style="31" customWidth="1"/>
    <col min="8194" max="8197" width="12.7109375" style="31" customWidth="1"/>
    <col min="8198" max="8198" width="11.28515625" style="31" customWidth="1"/>
    <col min="8199" max="8200" width="9.140625" style="31" bestFit="1" customWidth="1"/>
    <col min="8201" max="8201" width="8.7109375" style="31" customWidth="1"/>
    <col min="8202" max="8204" width="5.7109375" style="31" customWidth="1"/>
    <col min="8205" max="8205" width="20.7109375" style="31" customWidth="1"/>
    <col min="8206" max="8212" width="11.42578125" style="31" customWidth="1"/>
    <col min="8213" max="8213" width="16" style="31" customWidth="1"/>
    <col min="8214" max="8214" width="11.28515625" style="31" customWidth="1"/>
    <col min="8215" max="8216" width="4.28515625" style="31" customWidth="1"/>
    <col min="8217" max="8217" width="6.28515625" style="31" customWidth="1"/>
    <col min="8218" max="8219" width="8.140625" style="31" customWidth="1"/>
    <col min="8220" max="8221" width="4.28515625" style="31" customWidth="1"/>
    <col min="8222" max="8222" width="6.28515625" style="31" customWidth="1"/>
    <col min="8223" max="8224" width="8.140625" style="31" customWidth="1"/>
    <col min="8225" max="8225" width="5.85546875" style="31" customWidth="1"/>
    <col min="8226" max="8226" width="1.7109375" style="31" customWidth="1"/>
    <col min="8227" max="8228" width="19.7109375" style="31" customWidth="1"/>
    <col min="8229" max="8229" width="6.7109375" style="31" customWidth="1"/>
    <col min="8230" max="8231" width="19.7109375" style="31" customWidth="1"/>
    <col min="8232" max="8232" width="6.7109375" style="31" customWidth="1"/>
    <col min="8233" max="8233" width="28" style="31" customWidth="1"/>
    <col min="8234" max="8234" width="11.28515625" style="31" customWidth="1"/>
    <col min="8235" max="8237" width="5.7109375" style="31" customWidth="1"/>
    <col min="8238" max="8238" width="4.140625" style="31" customWidth="1"/>
    <col min="8239" max="8239" width="7.28515625" style="31" customWidth="1"/>
    <col min="8240" max="8240" width="7.5703125" style="31" customWidth="1"/>
    <col min="8241" max="8241" width="4.140625" style="31" customWidth="1"/>
    <col min="8242" max="8242" width="6.28515625" style="31" customWidth="1"/>
    <col min="8243" max="8243" width="7.5703125" style="31" customWidth="1"/>
    <col min="8244" max="8244" width="5.7109375" style="31" customWidth="1"/>
    <col min="8245" max="8245" width="1.7109375" style="31" customWidth="1"/>
    <col min="8246" max="8246" width="10.42578125" style="31" customWidth="1"/>
    <col min="8247" max="8247" width="13" style="31" customWidth="1"/>
    <col min="8248" max="8248" width="15.85546875" style="31" customWidth="1"/>
    <col min="8249" max="8250" width="8.7109375" style="31" customWidth="1"/>
    <col min="8251" max="8251" width="5.7109375" style="31" customWidth="1"/>
    <col min="8252" max="8260" width="11.42578125" style="31" customWidth="1"/>
    <col min="8261" max="8261" width="5.7109375" style="31" customWidth="1"/>
    <col min="8262" max="8265" width="11.42578125" style="31" customWidth="1"/>
    <col min="8266" max="8268" width="8.7109375" style="31" customWidth="1"/>
    <col min="8269" max="8269" width="10.5703125" style="31" customWidth="1"/>
    <col min="8270" max="8272" width="8.7109375" style="31" customWidth="1"/>
    <col min="8273" max="8273" width="11" style="31" customWidth="1"/>
    <col min="8274" max="8275" width="8.7109375" style="31" customWidth="1"/>
    <col min="8276" max="8277" width="13.5703125" style="31" bestFit="1" customWidth="1"/>
    <col min="8278" max="8278" width="14.28515625" style="31" bestFit="1" customWidth="1"/>
    <col min="8279" max="8429" width="11.42578125" style="31"/>
    <col min="8430" max="8430" width="5.7109375" style="31" bestFit="1" customWidth="1"/>
    <col min="8431" max="8438" width="11.42578125" style="31" customWidth="1"/>
    <col min="8439" max="8440" width="6.5703125" style="31" bestFit="1" customWidth="1"/>
    <col min="8441" max="8441" width="5.42578125" style="31" bestFit="1" customWidth="1"/>
    <col min="8442" max="8442" width="5.7109375" style="31" bestFit="1" customWidth="1"/>
    <col min="8443" max="8443" width="10" style="31" customWidth="1"/>
    <col min="8444" max="8444" width="14.42578125" style="31" customWidth="1"/>
    <col min="8445" max="8445" width="13.42578125" style="31" bestFit="1" customWidth="1"/>
    <col min="8446" max="8446" width="11" style="31" bestFit="1" customWidth="1"/>
    <col min="8447" max="8447" width="15.85546875" style="31" bestFit="1" customWidth="1"/>
    <col min="8448" max="8448" width="13.42578125" style="31" bestFit="1" customWidth="1"/>
    <col min="8449" max="8449" width="13.42578125" style="31" customWidth="1"/>
    <col min="8450" max="8453" width="12.7109375" style="31" customWidth="1"/>
    <col min="8454" max="8454" width="11.28515625" style="31" customWidth="1"/>
    <col min="8455" max="8456" width="9.140625" style="31" bestFit="1" customWidth="1"/>
    <col min="8457" max="8457" width="8.7109375" style="31" customWidth="1"/>
    <col min="8458" max="8460" width="5.7109375" style="31" customWidth="1"/>
    <col min="8461" max="8461" width="20.7109375" style="31" customWidth="1"/>
    <col min="8462" max="8468" width="11.42578125" style="31" customWidth="1"/>
    <col min="8469" max="8469" width="16" style="31" customWidth="1"/>
    <col min="8470" max="8470" width="11.28515625" style="31" customWidth="1"/>
    <col min="8471" max="8472" width="4.28515625" style="31" customWidth="1"/>
    <col min="8473" max="8473" width="6.28515625" style="31" customWidth="1"/>
    <col min="8474" max="8475" width="8.140625" style="31" customWidth="1"/>
    <col min="8476" max="8477" width="4.28515625" style="31" customWidth="1"/>
    <col min="8478" max="8478" width="6.28515625" style="31" customWidth="1"/>
    <col min="8479" max="8480" width="8.140625" style="31" customWidth="1"/>
    <col min="8481" max="8481" width="5.85546875" style="31" customWidth="1"/>
    <col min="8482" max="8482" width="1.7109375" style="31" customWidth="1"/>
    <col min="8483" max="8484" width="19.7109375" style="31" customWidth="1"/>
    <col min="8485" max="8485" width="6.7109375" style="31" customWidth="1"/>
    <col min="8486" max="8487" width="19.7109375" style="31" customWidth="1"/>
    <col min="8488" max="8488" width="6.7109375" style="31" customWidth="1"/>
    <col min="8489" max="8489" width="28" style="31" customWidth="1"/>
    <col min="8490" max="8490" width="11.28515625" style="31" customWidth="1"/>
    <col min="8491" max="8493" width="5.7109375" style="31" customWidth="1"/>
    <col min="8494" max="8494" width="4.140625" style="31" customWidth="1"/>
    <col min="8495" max="8495" width="7.28515625" style="31" customWidth="1"/>
    <col min="8496" max="8496" width="7.5703125" style="31" customWidth="1"/>
    <col min="8497" max="8497" width="4.140625" style="31" customWidth="1"/>
    <col min="8498" max="8498" width="6.28515625" style="31" customWidth="1"/>
    <col min="8499" max="8499" width="7.5703125" style="31" customWidth="1"/>
    <col min="8500" max="8500" width="5.7109375" style="31" customWidth="1"/>
    <col min="8501" max="8501" width="1.7109375" style="31" customWidth="1"/>
    <col min="8502" max="8502" width="10.42578125" style="31" customWidth="1"/>
    <col min="8503" max="8503" width="13" style="31" customWidth="1"/>
    <col min="8504" max="8504" width="15.85546875" style="31" customWidth="1"/>
    <col min="8505" max="8506" width="8.7109375" style="31" customWidth="1"/>
    <col min="8507" max="8507" width="5.7109375" style="31" customWidth="1"/>
    <col min="8508" max="8516" width="11.42578125" style="31" customWidth="1"/>
    <col min="8517" max="8517" width="5.7109375" style="31" customWidth="1"/>
    <col min="8518" max="8521" width="11.42578125" style="31" customWidth="1"/>
    <col min="8522" max="8524" width="8.7109375" style="31" customWidth="1"/>
    <col min="8525" max="8525" width="10.5703125" style="31" customWidth="1"/>
    <col min="8526" max="8528" width="8.7109375" style="31" customWidth="1"/>
    <col min="8529" max="8529" width="11" style="31" customWidth="1"/>
    <col min="8530" max="8531" width="8.7109375" style="31" customWidth="1"/>
    <col min="8532" max="8533" width="13.5703125" style="31" bestFit="1" customWidth="1"/>
    <col min="8534" max="8534" width="14.28515625" style="31" bestFit="1" customWidth="1"/>
    <col min="8535" max="8685" width="11.42578125" style="31"/>
    <col min="8686" max="8686" width="5.7109375" style="31" bestFit="1" customWidth="1"/>
    <col min="8687" max="8694" width="11.42578125" style="31" customWidth="1"/>
    <col min="8695" max="8696" width="6.5703125" style="31" bestFit="1" customWidth="1"/>
    <col min="8697" max="8697" width="5.42578125" style="31" bestFit="1" customWidth="1"/>
    <col min="8698" max="8698" width="5.7109375" style="31" bestFit="1" customWidth="1"/>
    <col min="8699" max="8699" width="10" style="31" customWidth="1"/>
    <col min="8700" max="8700" width="14.42578125" style="31" customWidth="1"/>
    <col min="8701" max="8701" width="13.42578125" style="31" bestFit="1" customWidth="1"/>
    <col min="8702" max="8702" width="11" style="31" bestFit="1" customWidth="1"/>
    <col min="8703" max="8703" width="15.85546875" style="31" bestFit="1" customWidth="1"/>
    <col min="8704" max="8704" width="13.42578125" style="31" bestFit="1" customWidth="1"/>
    <col min="8705" max="8705" width="13.42578125" style="31" customWidth="1"/>
    <col min="8706" max="8709" width="12.7109375" style="31" customWidth="1"/>
    <col min="8710" max="8710" width="11.28515625" style="31" customWidth="1"/>
    <col min="8711" max="8712" width="9.140625" style="31" bestFit="1" customWidth="1"/>
    <col min="8713" max="8713" width="8.7109375" style="31" customWidth="1"/>
    <col min="8714" max="8716" width="5.7109375" style="31" customWidth="1"/>
    <col min="8717" max="8717" width="20.7109375" style="31" customWidth="1"/>
    <col min="8718" max="8724" width="11.42578125" style="31" customWidth="1"/>
    <col min="8725" max="8725" width="16" style="31" customWidth="1"/>
    <col min="8726" max="8726" width="11.28515625" style="31" customWidth="1"/>
    <col min="8727" max="8728" width="4.28515625" style="31" customWidth="1"/>
    <col min="8729" max="8729" width="6.28515625" style="31" customWidth="1"/>
    <col min="8730" max="8731" width="8.140625" style="31" customWidth="1"/>
    <col min="8732" max="8733" width="4.28515625" style="31" customWidth="1"/>
    <col min="8734" max="8734" width="6.28515625" style="31" customWidth="1"/>
    <col min="8735" max="8736" width="8.140625" style="31" customWidth="1"/>
    <col min="8737" max="8737" width="5.85546875" style="31" customWidth="1"/>
    <col min="8738" max="8738" width="1.7109375" style="31" customWidth="1"/>
    <col min="8739" max="8740" width="19.7109375" style="31" customWidth="1"/>
    <col min="8741" max="8741" width="6.7109375" style="31" customWidth="1"/>
    <col min="8742" max="8743" width="19.7109375" style="31" customWidth="1"/>
    <col min="8744" max="8744" width="6.7109375" style="31" customWidth="1"/>
    <col min="8745" max="8745" width="28" style="31" customWidth="1"/>
    <col min="8746" max="8746" width="11.28515625" style="31" customWidth="1"/>
    <col min="8747" max="8749" width="5.7109375" style="31" customWidth="1"/>
    <col min="8750" max="8750" width="4.140625" style="31" customWidth="1"/>
    <col min="8751" max="8751" width="7.28515625" style="31" customWidth="1"/>
    <col min="8752" max="8752" width="7.5703125" style="31" customWidth="1"/>
    <col min="8753" max="8753" width="4.140625" style="31" customWidth="1"/>
    <col min="8754" max="8754" width="6.28515625" style="31" customWidth="1"/>
    <col min="8755" max="8755" width="7.5703125" style="31" customWidth="1"/>
    <col min="8756" max="8756" width="5.7109375" style="31" customWidth="1"/>
    <col min="8757" max="8757" width="1.7109375" style="31" customWidth="1"/>
    <col min="8758" max="8758" width="10.42578125" style="31" customWidth="1"/>
    <col min="8759" max="8759" width="13" style="31" customWidth="1"/>
    <col min="8760" max="8760" width="15.85546875" style="31" customWidth="1"/>
    <col min="8761" max="8762" width="8.7109375" style="31" customWidth="1"/>
    <col min="8763" max="8763" width="5.7109375" style="31" customWidth="1"/>
    <col min="8764" max="8772" width="11.42578125" style="31" customWidth="1"/>
    <col min="8773" max="8773" width="5.7109375" style="31" customWidth="1"/>
    <col min="8774" max="8777" width="11.42578125" style="31" customWidth="1"/>
    <col min="8778" max="8780" width="8.7109375" style="31" customWidth="1"/>
    <col min="8781" max="8781" width="10.5703125" style="31" customWidth="1"/>
    <col min="8782" max="8784" width="8.7109375" style="31" customWidth="1"/>
    <col min="8785" max="8785" width="11" style="31" customWidth="1"/>
    <col min="8786" max="8787" width="8.7109375" style="31" customWidth="1"/>
    <col min="8788" max="8789" width="13.5703125" style="31" bestFit="1" customWidth="1"/>
    <col min="8790" max="8790" width="14.28515625" style="31" bestFit="1" customWidth="1"/>
    <col min="8791" max="8941" width="11.42578125" style="31"/>
    <col min="8942" max="8942" width="5.7109375" style="31" bestFit="1" customWidth="1"/>
    <col min="8943" max="8950" width="11.42578125" style="31" customWidth="1"/>
    <col min="8951" max="8952" width="6.5703125" style="31" bestFit="1" customWidth="1"/>
    <col min="8953" max="8953" width="5.42578125" style="31" bestFit="1" customWidth="1"/>
    <col min="8954" max="8954" width="5.7109375" style="31" bestFit="1" customWidth="1"/>
    <col min="8955" max="8955" width="10" style="31" customWidth="1"/>
    <col min="8956" max="8956" width="14.42578125" style="31" customWidth="1"/>
    <col min="8957" max="8957" width="13.42578125" style="31" bestFit="1" customWidth="1"/>
    <col min="8958" max="8958" width="11" style="31" bestFit="1" customWidth="1"/>
    <col min="8959" max="8959" width="15.85546875" style="31" bestFit="1" customWidth="1"/>
    <col min="8960" max="8960" width="13.42578125" style="31" bestFit="1" customWidth="1"/>
    <col min="8961" max="8961" width="13.42578125" style="31" customWidth="1"/>
    <col min="8962" max="8965" width="12.7109375" style="31" customWidth="1"/>
    <col min="8966" max="8966" width="11.28515625" style="31" customWidth="1"/>
    <col min="8967" max="8968" width="9.140625" style="31" bestFit="1" customWidth="1"/>
    <col min="8969" max="8969" width="8.7109375" style="31" customWidth="1"/>
    <col min="8970" max="8972" width="5.7109375" style="31" customWidth="1"/>
    <col min="8973" max="8973" width="20.7109375" style="31" customWidth="1"/>
    <col min="8974" max="8980" width="11.42578125" style="31" customWidth="1"/>
    <col min="8981" max="8981" width="16" style="31" customWidth="1"/>
    <col min="8982" max="8982" width="11.28515625" style="31" customWidth="1"/>
    <col min="8983" max="8984" width="4.28515625" style="31" customWidth="1"/>
    <col min="8985" max="8985" width="6.28515625" style="31" customWidth="1"/>
    <col min="8986" max="8987" width="8.140625" style="31" customWidth="1"/>
    <col min="8988" max="8989" width="4.28515625" style="31" customWidth="1"/>
    <col min="8990" max="8990" width="6.28515625" style="31" customWidth="1"/>
    <col min="8991" max="8992" width="8.140625" style="31" customWidth="1"/>
    <col min="8993" max="8993" width="5.85546875" style="31" customWidth="1"/>
    <col min="8994" max="8994" width="1.7109375" style="31" customWidth="1"/>
    <col min="8995" max="8996" width="19.7109375" style="31" customWidth="1"/>
    <col min="8997" max="8997" width="6.7109375" style="31" customWidth="1"/>
    <col min="8998" max="8999" width="19.7109375" style="31" customWidth="1"/>
    <col min="9000" max="9000" width="6.7109375" style="31" customWidth="1"/>
    <col min="9001" max="9001" width="28" style="31" customWidth="1"/>
    <col min="9002" max="9002" width="11.28515625" style="31" customWidth="1"/>
    <col min="9003" max="9005" width="5.7109375" style="31" customWidth="1"/>
    <col min="9006" max="9006" width="4.140625" style="31" customWidth="1"/>
    <col min="9007" max="9007" width="7.28515625" style="31" customWidth="1"/>
    <col min="9008" max="9008" width="7.5703125" style="31" customWidth="1"/>
    <col min="9009" max="9009" width="4.140625" style="31" customWidth="1"/>
    <col min="9010" max="9010" width="6.28515625" style="31" customWidth="1"/>
    <col min="9011" max="9011" width="7.5703125" style="31" customWidth="1"/>
    <col min="9012" max="9012" width="5.7109375" style="31" customWidth="1"/>
    <col min="9013" max="9013" width="1.7109375" style="31" customWidth="1"/>
    <col min="9014" max="9014" width="10.42578125" style="31" customWidth="1"/>
    <col min="9015" max="9015" width="13" style="31" customWidth="1"/>
    <col min="9016" max="9016" width="15.85546875" style="31" customWidth="1"/>
    <col min="9017" max="9018" width="8.7109375" style="31" customWidth="1"/>
    <col min="9019" max="9019" width="5.7109375" style="31" customWidth="1"/>
    <col min="9020" max="9028" width="11.42578125" style="31" customWidth="1"/>
    <col min="9029" max="9029" width="5.7109375" style="31" customWidth="1"/>
    <col min="9030" max="9033" width="11.42578125" style="31" customWidth="1"/>
    <col min="9034" max="9036" width="8.7109375" style="31" customWidth="1"/>
    <col min="9037" max="9037" width="10.5703125" style="31" customWidth="1"/>
    <col min="9038" max="9040" width="8.7109375" style="31" customWidth="1"/>
    <col min="9041" max="9041" width="11" style="31" customWidth="1"/>
    <col min="9042" max="9043" width="8.7109375" style="31" customWidth="1"/>
    <col min="9044" max="9045" width="13.5703125" style="31" bestFit="1" customWidth="1"/>
    <col min="9046" max="9046" width="14.28515625" style="31" bestFit="1" customWidth="1"/>
    <col min="9047" max="9197" width="11.42578125" style="31"/>
    <col min="9198" max="9198" width="5.7109375" style="31" bestFit="1" customWidth="1"/>
    <col min="9199" max="9206" width="11.42578125" style="31" customWidth="1"/>
    <col min="9207" max="9208" width="6.5703125" style="31" bestFit="1" customWidth="1"/>
    <col min="9209" max="9209" width="5.42578125" style="31" bestFit="1" customWidth="1"/>
    <col min="9210" max="9210" width="5.7109375" style="31" bestFit="1" customWidth="1"/>
    <col min="9211" max="9211" width="10" style="31" customWidth="1"/>
    <col min="9212" max="9212" width="14.42578125" style="31" customWidth="1"/>
    <col min="9213" max="9213" width="13.42578125" style="31" bestFit="1" customWidth="1"/>
    <col min="9214" max="9214" width="11" style="31" bestFit="1" customWidth="1"/>
    <col min="9215" max="9215" width="15.85546875" style="31" bestFit="1" customWidth="1"/>
    <col min="9216" max="9216" width="13.42578125" style="31" bestFit="1" customWidth="1"/>
    <col min="9217" max="9217" width="13.42578125" style="31" customWidth="1"/>
    <col min="9218" max="9221" width="12.7109375" style="31" customWidth="1"/>
    <col min="9222" max="9222" width="11.28515625" style="31" customWidth="1"/>
    <col min="9223" max="9224" width="9.140625" style="31" bestFit="1" customWidth="1"/>
    <col min="9225" max="9225" width="8.7109375" style="31" customWidth="1"/>
    <col min="9226" max="9228" width="5.7109375" style="31" customWidth="1"/>
    <col min="9229" max="9229" width="20.7109375" style="31" customWidth="1"/>
    <col min="9230" max="9236" width="11.42578125" style="31" customWidth="1"/>
    <col min="9237" max="9237" width="16" style="31" customWidth="1"/>
    <col min="9238" max="9238" width="11.28515625" style="31" customWidth="1"/>
    <col min="9239" max="9240" width="4.28515625" style="31" customWidth="1"/>
    <col min="9241" max="9241" width="6.28515625" style="31" customWidth="1"/>
    <col min="9242" max="9243" width="8.140625" style="31" customWidth="1"/>
    <col min="9244" max="9245" width="4.28515625" style="31" customWidth="1"/>
    <col min="9246" max="9246" width="6.28515625" style="31" customWidth="1"/>
    <col min="9247" max="9248" width="8.140625" style="31" customWidth="1"/>
    <col min="9249" max="9249" width="5.85546875" style="31" customWidth="1"/>
    <col min="9250" max="9250" width="1.7109375" style="31" customWidth="1"/>
    <col min="9251" max="9252" width="19.7109375" style="31" customWidth="1"/>
    <col min="9253" max="9253" width="6.7109375" style="31" customWidth="1"/>
    <col min="9254" max="9255" width="19.7109375" style="31" customWidth="1"/>
    <col min="9256" max="9256" width="6.7109375" style="31" customWidth="1"/>
    <col min="9257" max="9257" width="28" style="31" customWidth="1"/>
    <col min="9258" max="9258" width="11.28515625" style="31" customWidth="1"/>
    <col min="9259" max="9261" width="5.7109375" style="31" customWidth="1"/>
    <col min="9262" max="9262" width="4.140625" style="31" customWidth="1"/>
    <col min="9263" max="9263" width="7.28515625" style="31" customWidth="1"/>
    <col min="9264" max="9264" width="7.5703125" style="31" customWidth="1"/>
    <col min="9265" max="9265" width="4.140625" style="31" customWidth="1"/>
    <col min="9266" max="9266" width="6.28515625" style="31" customWidth="1"/>
    <col min="9267" max="9267" width="7.5703125" style="31" customWidth="1"/>
    <col min="9268" max="9268" width="5.7109375" style="31" customWidth="1"/>
    <col min="9269" max="9269" width="1.7109375" style="31" customWidth="1"/>
    <col min="9270" max="9270" width="10.42578125" style="31" customWidth="1"/>
    <col min="9271" max="9271" width="13" style="31" customWidth="1"/>
    <col min="9272" max="9272" width="15.85546875" style="31" customWidth="1"/>
    <col min="9273" max="9274" width="8.7109375" style="31" customWidth="1"/>
    <col min="9275" max="9275" width="5.7109375" style="31" customWidth="1"/>
    <col min="9276" max="9284" width="11.42578125" style="31" customWidth="1"/>
    <col min="9285" max="9285" width="5.7109375" style="31" customWidth="1"/>
    <col min="9286" max="9289" width="11.42578125" style="31" customWidth="1"/>
    <col min="9290" max="9292" width="8.7109375" style="31" customWidth="1"/>
    <col min="9293" max="9293" width="10.5703125" style="31" customWidth="1"/>
    <col min="9294" max="9296" width="8.7109375" style="31" customWidth="1"/>
    <col min="9297" max="9297" width="11" style="31" customWidth="1"/>
    <col min="9298" max="9299" width="8.7109375" style="31" customWidth="1"/>
    <col min="9300" max="9301" width="13.5703125" style="31" bestFit="1" customWidth="1"/>
    <col min="9302" max="9302" width="14.28515625" style="31" bestFit="1" customWidth="1"/>
    <col min="9303" max="9453" width="11.42578125" style="31"/>
    <col min="9454" max="9454" width="5.7109375" style="31" bestFit="1" customWidth="1"/>
    <col min="9455" max="9462" width="11.42578125" style="31" customWidth="1"/>
    <col min="9463" max="9464" width="6.5703125" style="31" bestFit="1" customWidth="1"/>
    <col min="9465" max="9465" width="5.42578125" style="31" bestFit="1" customWidth="1"/>
    <col min="9466" max="9466" width="5.7109375" style="31" bestFit="1" customWidth="1"/>
    <col min="9467" max="9467" width="10" style="31" customWidth="1"/>
    <col min="9468" max="9468" width="14.42578125" style="31" customWidth="1"/>
    <col min="9469" max="9469" width="13.42578125" style="31" bestFit="1" customWidth="1"/>
    <col min="9470" max="9470" width="11" style="31" bestFit="1" customWidth="1"/>
    <col min="9471" max="9471" width="15.85546875" style="31" bestFit="1" customWidth="1"/>
    <col min="9472" max="9472" width="13.42578125" style="31" bestFit="1" customWidth="1"/>
    <col min="9473" max="9473" width="13.42578125" style="31" customWidth="1"/>
    <col min="9474" max="9477" width="12.7109375" style="31" customWidth="1"/>
    <col min="9478" max="9478" width="11.28515625" style="31" customWidth="1"/>
    <col min="9479" max="9480" width="9.140625" style="31" bestFit="1" customWidth="1"/>
    <col min="9481" max="9481" width="8.7109375" style="31" customWidth="1"/>
    <col min="9482" max="9484" width="5.7109375" style="31" customWidth="1"/>
    <col min="9485" max="9485" width="20.7109375" style="31" customWidth="1"/>
    <col min="9486" max="9492" width="11.42578125" style="31" customWidth="1"/>
    <col min="9493" max="9493" width="16" style="31" customWidth="1"/>
    <col min="9494" max="9494" width="11.28515625" style="31" customWidth="1"/>
    <col min="9495" max="9496" width="4.28515625" style="31" customWidth="1"/>
    <col min="9497" max="9497" width="6.28515625" style="31" customWidth="1"/>
    <col min="9498" max="9499" width="8.140625" style="31" customWidth="1"/>
    <col min="9500" max="9501" width="4.28515625" style="31" customWidth="1"/>
    <col min="9502" max="9502" width="6.28515625" style="31" customWidth="1"/>
    <col min="9503" max="9504" width="8.140625" style="31" customWidth="1"/>
    <col min="9505" max="9505" width="5.85546875" style="31" customWidth="1"/>
    <col min="9506" max="9506" width="1.7109375" style="31" customWidth="1"/>
    <col min="9507" max="9508" width="19.7109375" style="31" customWidth="1"/>
    <col min="9509" max="9509" width="6.7109375" style="31" customWidth="1"/>
    <col min="9510" max="9511" width="19.7109375" style="31" customWidth="1"/>
    <col min="9512" max="9512" width="6.7109375" style="31" customWidth="1"/>
    <col min="9513" max="9513" width="28" style="31" customWidth="1"/>
    <col min="9514" max="9514" width="11.28515625" style="31" customWidth="1"/>
    <col min="9515" max="9517" width="5.7109375" style="31" customWidth="1"/>
    <col min="9518" max="9518" width="4.140625" style="31" customWidth="1"/>
    <col min="9519" max="9519" width="7.28515625" style="31" customWidth="1"/>
    <col min="9520" max="9520" width="7.5703125" style="31" customWidth="1"/>
    <col min="9521" max="9521" width="4.140625" style="31" customWidth="1"/>
    <col min="9522" max="9522" width="6.28515625" style="31" customWidth="1"/>
    <col min="9523" max="9523" width="7.5703125" style="31" customWidth="1"/>
    <col min="9524" max="9524" width="5.7109375" style="31" customWidth="1"/>
    <col min="9525" max="9525" width="1.7109375" style="31" customWidth="1"/>
    <col min="9526" max="9526" width="10.42578125" style="31" customWidth="1"/>
    <col min="9527" max="9527" width="13" style="31" customWidth="1"/>
    <col min="9528" max="9528" width="15.85546875" style="31" customWidth="1"/>
    <col min="9529" max="9530" width="8.7109375" style="31" customWidth="1"/>
    <col min="9531" max="9531" width="5.7109375" style="31" customWidth="1"/>
    <col min="9532" max="9540" width="11.42578125" style="31" customWidth="1"/>
    <col min="9541" max="9541" width="5.7109375" style="31" customWidth="1"/>
    <col min="9542" max="9545" width="11.42578125" style="31" customWidth="1"/>
    <col min="9546" max="9548" width="8.7109375" style="31" customWidth="1"/>
    <col min="9549" max="9549" width="10.5703125" style="31" customWidth="1"/>
    <col min="9550" max="9552" width="8.7109375" style="31" customWidth="1"/>
    <col min="9553" max="9553" width="11" style="31" customWidth="1"/>
    <col min="9554" max="9555" width="8.7109375" style="31" customWidth="1"/>
    <col min="9556" max="9557" width="13.5703125" style="31" bestFit="1" customWidth="1"/>
    <col min="9558" max="9558" width="14.28515625" style="31" bestFit="1" customWidth="1"/>
    <col min="9559" max="9709" width="11.42578125" style="31"/>
    <col min="9710" max="9710" width="5.7109375" style="31" bestFit="1" customWidth="1"/>
    <col min="9711" max="9718" width="11.42578125" style="31" customWidth="1"/>
    <col min="9719" max="9720" width="6.5703125" style="31" bestFit="1" customWidth="1"/>
    <col min="9721" max="9721" width="5.42578125" style="31" bestFit="1" customWidth="1"/>
    <col min="9722" max="9722" width="5.7109375" style="31" bestFit="1" customWidth="1"/>
    <col min="9723" max="9723" width="10" style="31" customWidth="1"/>
    <col min="9724" max="9724" width="14.42578125" style="31" customWidth="1"/>
    <col min="9725" max="9725" width="13.42578125" style="31" bestFit="1" customWidth="1"/>
    <col min="9726" max="9726" width="11" style="31" bestFit="1" customWidth="1"/>
    <col min="9727" max="9727" width="15.85546875" style="31" bestFit="1" customWidth="1"/>
    <col min="9728" max="9728" width="13.42578125" style="31" bestFit="1" customWidth="1"/>
    <col min="9729" max="9729" width="13.42578125" style="31" customWidth="1"/>
    <col min="9730" max="9733" width="12.7109375" style="31" customWidth="1"/>
    <col min="9734" max="9734" width="11.28515625" style="31" customWidth="1"/>
    <col min="9735" max="9736" width="9.140625" style="31" bestFit="1" customWidth="1"/>
    <col min="9737" max="9737" width="8.7109375" style="31" customWidth="1"/>
    <col min="9738" max="9740" width="5.7109375" style="31" customWidth="1"/>
    <col min="9741" max="9741" width="20.7109375" style="31" customWidth="1"/>
    <col min="9742" max="9748" width="11.42578125" style="31" customWidth="1"/>
    <col min="9749" max="9749" width="16" style="31" customWidth="1"/>
    <col min="9750" max="9750" width="11.28515625" style="31" customWidth="1"/>
    <col min="9751" max="9752" width="4.28515625" style="31" customWidth="1"/>
    <col min="9753" max="9753" width="6.28515625" style="31" customWidth="1"/>
    <col min="9754" max="9755" width="8.140625" style="31" customWidth="1"/>
    <col min="9756" max="9757" width="4.28515625" style="31" customWidth="1"/>
    <col min="9758" max="9758" width="6.28515625" style="31" customWidth="1"/>
    <col min="9759" max="9760" width="8.140625" style="31" customWidth="1"/>
    <col min="9761" max="9761" width="5.85546875" style="31" customWidth="1"/>
    <col min="9762" max="9762" width="1.7109375" style="31" customWidth="1"/>
    <col min="9763" max="9764" width="19.7109375" style="31" customWidth="1"/>
    <col min="9765" max="9765" width="6.7109375" style="31" customWidth="1"/>
    <col min="9766" max="9767" width="19.7109375" style="31" customWidth="1"/>
    <col min="9768" max="9768" width="6.7109375" style="31" customWidth="1"/>
    <col min="9769" max="9769" width="28" style="31" customWidth="1"/>
    <col min="9770" max="9770" width="11.28515625" style="31" customWidth="1"/>
    <col min="9771" max="9773" width="5.7109375" style="31" customWidth="1"/>
    <col min="9774" max="9774" width="4.140625" style="31" customWidth="1"/>
    <col min="9775" max="9775" width="7.28515625" style="31" customWidth="1"/>
    <col min="9776" max="9776" width="7.5703125" style="31" customWidth="1"/>
    <col min="9777" max="9777" width="4.140625" style="31" customWidth="1"/>
    <col min="9778" max="9778" width="6.28515625" style="31" customWidth="1"/>
    <col min="9779" max="9779" width="7.5703125" style="31" customWidth="1"/>
    <col min="9780" max="9780" width="5.7109375" style="31" customWidth="1"/>
    <col min="9781" max="9781" width="1.7109375" style="31" customWidth="1"/>
    <col min="9782" max="9782" width="10.42578125" style="31" customWidth="1"/>
    <col min="9783" max="9783" width="13" style="31" customWidth="1"/>
    <col min="9784" max="9784" width="15.85546875" style="31" customWidth="1"/>
    <col min="9785" max="9786" width="8.7109375" style="31" customWidth="1"/>
    <col min="9787" max="9787" width="5.7109375" style="31" customWidth="1"/>
    <col min="9788" max="9796" width="11.42578125" style="31" customWidth="1"/>
    <col min="9797" max="9797" width="5.7109375" style="31" customWidth="1"/>
    <col min="9798" max="9801" width="11.42578125" style="31" customWidth="1"/>
    <col min="9802" max="9804" width="8.7109375" style="31" customWidth="1"/>
    <col min="9805" max="9805" width="10.5703125" style="31" customWidth="1"/>
    <col min="9806" max="9808" width="8.7109375" style="31" customWidth="1"/>
    <col min="9809" max="9809" width="11" style="31" customWidth="1"/>
    <col min="9810" max="9811" width="8.7109375" style="31" customWidth="1"/>
    <col min="9812" max="9813" width="13.5703125" style="31" bestFit="1" customWidth="1"/>
    <col min="9814" max="9814" width="14.28515625" style="31" bestFit="1" customWidth="1"/>
    <col min="9815" max="9965" width="11.42578125" style="31"/>
    <col min="9966" max="9966" width="5.7109375" style="31" bestFit="1" customWidth="1"/>
    <col min="9967" max="9974" width="11.42578125" style="31" customWidth="1"/>
    <col min="9975" max="9976" width="6.5703125" style="31" bestFit="1" customWidth="1"/>
    <col min="9977" max="9977" width="5.42578125" style="31" bestFit="1" customWidth="1"/>
    <col min="9978" max="9978" width="5.7109375" style="31" bestFit="1" customWidth="1"/>
    <col min="9979" max="9979" width="10" style="31" customWidth="1"/>
    <col min="9980" max="9980" width="14.42578125" style="31" customWidth="1"/>
    <col min="9981" max="9981" width="13.42578125" style="31" bestFit="1" customWidth="1"/>
    <col min="9982" max="9982" width="11" style="31" bestFit="1" customWidth="1"/>
    <col min="9983" max="9983" width="15.85546875" style="31" bestFit="1" customWidth="1"/>
    <col min="9984" max="9984" width="13.42578125" style="31" bestFit="1" customWidth="1"/>
    <col min="9985" max="9985" width="13.42578125" style="31" customWidth="1"/>
    <col min="9986" max="9989" width="12.7109375" style="31" customWidth="1"/>
    <col min="9990" max="9990" width="11.28515625" style="31" customWidth="1"/>
    <col min="9991" max="9992" width="9.140625" style="31" bestFit="1" customWidth="1"/>
    <col min="9993" max="9993" width="8.7109375" style="31" customWidth="1"/>
    <col min="9994" max="9996" width="5.7109375" style="31" customWidth="1"/>
    <col min="9997" max="9997" width="20.7109375" style="31" customWidth="1"/>
    <col min="9998" max="10004" width="11.42578125" style="31" customWidth="1"/>
    <col min="10005" max="10005" width="16" style="31" customWidth="1"/>
    <col min="10006" max="10006" width="11.28515625" style="31" customWidth="1"/>
    <col min="10007" max="10008" width="4.28515625" style="31" customWidth="1"/>
    <col min="10009" max="10009" width="6.28515625" style="31" customWidth="1"/>
    <col min="10010" max="10011" width="8.140625" style="31" customWidth="1"/>
    <col min="10012" max="10013" width="4.28515625" style="31" customWidth="1"/>
    <col min="10014" max="10014" width="6.28515625" style="31" customWidth="1"/>
    <col min="10015" max="10016" width="8.140625" style="31" customWidth="1"/>
    <col min="10017" max="10017" width="5.85546875" style="31" customWidth="1"/>
    <col min="10018" max="10018" width="1.7109375" style="31" customWidth="1"/>
    <col min="10019" max="10020" width="19.7109375" style="31" customWidth="1"/>
    <col min="10021" max="10021" width="6.7109375" style="31" customWidth="1"/>
    <col min="10022" max="10023" width="19.7109375" style="31" customWidth="1"/>
    <col min="10024" max="10024" width="6.7109375" style="31" customWidth="1"/>
    <col min="10025" max="10025" width="28" style="31" customWidth="1"/>
    <col min="10026" max="10026" width="11.28515625" style="31" customWidth="1"/>
    <col min="10027" max="10029" width="5.7109375" style="31" customWidth="1"/>
    <col min="10030" max="10030" width="4.140625" style="31" customWidth="1"/>
    <col min="10031" max="10031" width="7.28515625" style="31" customWidth="1"/>
    <col min="10032" max="10032" width="7.5703125" style="31" customWidth="1"/>
    <col min="10033" max="10033" width="4.140625" style="31" customWidth="1"/>
    <col min="10034" max="10034" width="6.28515625" style="31" customWidth="1"/>
    <col min="10035" max="10035" width="7.5703125" style="31" customWidth="1"/>
    <col min="10036" max="10036" width="5.7109375" style="31" customWidth="1"/>
    <col min="10037" max="10037" width="1.7109375" style="31" customWidth="1"/>
    <col min="10038" max="10038" width="10.42578125" style="31" customWidth="1"/>
    <col min="10039" max="10039" width="13" style="31" customWidth="1"/>
    <col min="10040" max="10040" width="15.85546875" style="31" customWidth="1"/>
    <col min="10041" max="10042" width="8.7109375" style="31" customWidth="1"/>
    <col min="10043" max="10043" width="5.7109375" style="31" customWidth="1"/>
    <col min="10044" max="10052" width="11.42578125" style="31" customWidth="1"/>
    <col min="10053" max="10053" width="5.7109375" style="31" customWidth="1"/>
    <col min="10054" max="10057" width="11.42578125" style="31" customWidth="1"/>
    <col min="10058" max="10060" width="8.7109375" style="31" customWidth="1"/>
    <col min="10061" max="10061" width="10.5703125" style="31" customWidth="1"/>
    <col min="10062" max="10064" width="8.7109375" style="31" customWidth="1"/>
    <col min="10065" max="10065" width="11" style="31" customWidth="1"/>
    <col min="10066" max="10067" width="8.7109375" style="31" customWidth="1"/>
    <col min="10068" max="10069" width="13.5703125" style="31" bestFit="1" customWidth="1"/>
    <col min="10070" max="10070" width="14.28515625" style="31" bestFit="1" customWidth="1"/>
    <col min="10071" max="10221" width="11.42578125" style="31"/>
    <col min="10222" max="10222" width="5.7109375" style="31" bestFit="1" customWidth="1"/>
    <col min="10223" max="10230" width="11.42578125" style="31" customWidth="1"/>
    <col min="10231" max="10232" width="6.5703125" style="31" bestFit="1" customWidth="1"/>
    <col min="10233" max="10233" width="5.42578125" style="31" bestFit="1" customWidth="1"/>
    <col min="10234" max="10234" width="5.7109375" style="31" bestFit="1" customWidth="1"/>
    <col min="10235" max="10235" width="10" style="31" customWidth="1"/>
    <col min="10236" max="10236" width="14.42578125" style="31" customWidth="1"/>
    <col min="10237" max="10237" width="13.42578125" style="31" bestFit="1" customWidth="1"/>
    <col min="10238" max="10238" width="11" style="31" bestFit="1" customWidth="1"/>
    <col min="10239" max="10239" width="15.85546875" style="31" bestFit="1" customWidth="1"/>
    <col min="10240" max="10240" width="13.42578125" style="31" bestFit="1" customWidth="1"/>
    <col min="10241" max="10241" width="13.42578125" style="31" customWidth="1"/>
    <col min="10242" max="10245" width="12.7109375" style="31" customWidth="1"/>
    <col min="10246" max="10246" width="11.28515625" style="31" customWidth="1"/>
    <col min="10247" max="10248" width="9.140625" style="31" bestFit="1" customWidth="1"/>
    <col min="10249" max="10249" width="8.7109375" style="31" customWidth="1"/>
    <col min="10250" max="10252" width="5.7109375" style="31" customWidth="1"/>
    <col min="10253" max="10253" width="20.7109375" style="31" customWidth="1"/>
    <col min="10254" max="10260" width="11.42578125" style="31" customWidth="1"/>
    <col min="10261" max="10261" width="16" style="31" customWidth="1"/>
    <col min="10262" max="10262" width="11.28515625" style="31" customWidth="1"/>
    <col min="10263" max="10264" width="4.28515625" style="31" customWidth="1"/>
    <col min="10265" max="10265" width="6.28515625" style="31" customWidth="1"/>
    <col min="10266" max="10267" width="8.140625" style="31" customWidth="1"/>
    <col min="10268" max="10269" width="4.28515625" style="31" customWidth="1"/>
    <col min="10270" max="10270" width="6.28515625" style="31" customWidth="1"/>
    <col min="10271" max="10272" width="8.140625" style="31" customWidth="1"/>
    <col min="10273" max="10273" width="5.85546875" style="31" customWidth="1"/>
    <col min="10274" max="10274" width="1.7109375" style="31" customWidth="1"/>
    <col min="10275" max="10276" width="19.7109375" style="31" customWidth="1"/>
    <col min="10277" max="10277" width="6.7109375" style="31" customWidth="1"/>
    <col min="10278" max="10279" width="19.7109375" style="31" customWidth="1"/>
    <col min="10280" max="10280" width="6.7109375" style="31" customWidth="1"/>
    <col min="10281" max="10281" width="28" style="31" customWidth="1"/>
    <col min="10282" max="10282" width="11.28515625" style="31" customWidth="1"/>
    <col min="10283" max="10285" width="5.7109375" style="31" customWidth="1"/>
    <col min="10286" max="10286" width="4.140625" style="31" customWidth="1"/>
    <col min="10287" max="10287" width="7.28515625" style="31" customWidth="1"/>
    <col min="10288" max="10288" width="7.5703125" style="31" customWidth="1"/>
    <col min="10289" max="10289" width="4.140625" style="31" customWidth="1"/>
    <col min="10290" max="10290" width="6.28515625" style="31" customWidth="1"/>
    <col min="10291" max="10291" width="7.5703125" style="31" customWidth="1"/>
    <col min="10292" max="10292" width="5.7109375" style="31" customWidth="1"/>
    <col min="10293" max="10293" width="1.7109375" style="31" customWidth="1"/>
    <col min="10294" max="10294" width="10.42578125" style="31" customWidth="1"/>
    <col min="10295" max="10295" width="13" style="31" customWidth="1"/>
    <col min="10296" max="10296" width="15.85546875" style="31" customWidth="1"/>
    <col min="10297" max="10298" width="8.7109375" style="31" customWidth="1"/>
    <col min="10299" max="10299" width="5.7109375" style="31" customWidth="1"/>
    <col min="10300" max="10308" width="11.42578125" style="31" customWidth="1"/>
    <col min="10309" max="10309" width="5.7109375" style="31" customWidth="1"/>
    <col min="10310" max="10313" width="11.42578125" style="31" customWidth="1"/>
    <col min="10314" max="10316" width="8.7109375" style="31" customWidth="1"/>
    <col min="10317" max="10317" width="10.5703125" style="31" customWidth="1"/>
    <col min="10318" max="10320" width="8.7109375" style="31" customWidth="1"/>
    <col min="10321" max="10321" width="11" style="31" customWidth="1"/>
    <col min="10322" max="10323" width="8.7109375" style="31" customWidth="1"/>
    <col min="10324" max="10325" width="13.5703125" style="31" bestFit="1" customWidth="1"/>
    <col min="10326" max="10326" width="14.28515625" style="31" bestFit="1" customWidth="1"/>
    <col min="10327" max="10477" width="11.42578125" style="31"/>
    <col min="10478" max="10478" width="5.7109375" style="31" bestFit="1" customWidth="1"/>
    <col min="10479" max="10486" width="11.42578125" style="31" customWidth="1"/>
    <col min="10487" max="10488" width="6.5703125" style="31" bestFit="1" customWidth="1"/>
    <col min="10489" max="10489" width="5.42578125" style="31" bestFit="1" customWidth="1"/>
    <col min="10490" max="10490" width="5.7109375" style="31" bestFit="1" customWidth="1"/>
    <col min="10491" max="10491" width="10" style="31" customWidth="1"/>
    <col min="10492" max="10492" width="14.42578125" style="31" customWidth="1"/>
    <col min="10493" max="10493" width="13.42578125" style="31" bestFit="1" customWidth="1"/>
    <col min="10494" max="10494" width="11" style="31" bestFit="1" customWidth="1"/>
    <col min="10495" max="10495" width="15.85546875" style="31" bestFit="1" customWidth="1"/>
    <col min="10496" max="10496" width="13.42578125" style="31" bestFit="1" customWidth="1"/>
    <col min="10497" max="10497" width="13.42578125" style="31" customWidth="1"/>
    <col min="10498" max="10501" width="12.7109375" style="31" customWidth="1"/>
    <col min="10502" max="10502" width="11.28515625" style="31" customWidth="1"/>
    <col min="10503" max="10504" width="9.140625" style="31" bestFit="1" customWidth="1"/>
    <col min="10505" max="10505" width="8.7109375" style="31" customWidth="1"/>
    <col min="10506" max="10508" width="5.7109375" style="31" customWidth="1"/>
    <col min="10509" max="10509" width="20.7109375" style="31" customWidth="1"/>
    <col min="10510" max="10516" width="11.42578125" style="31" customWidth="1"/>
    <col min="10517" max="10517" width="16" style="31" customWidth="1"/>
    <col min="10518" max="10518" width="11.28515625" style="31" customWidth="1"/>
    <col min="10519" max="10520" width="4.28515625" style="31" customWidth="1"/>
    <col min="10521" max="10521" width="6.28515625" style="31" customWidth="1"/>
    <col min="10522" max="10523" width="8.140625" style="31" customWidth="1"/>
    <col min="10524" max="10525" width="4.28515625" style="31" customWidth="1"/>
    <col min="10526" max="10526" width="6.28515625" style="31" customWidth="1"/>
    <col min="10527" max="10528" width="8.140625" style="31" customWidth="1"/>
    <col min="10529" max="10529" width="5.85546875" style="31" customWidth="1"/>
    <col min="10530" max="10530" width="1.7109375" style="31" customWidth="1"/>
    <col min="10531" max="10532" width="19.7109375" style="31" customWidth="1"/>
    <col min="10533" max="10533" width="6.7109375" style="31" customWidth="1"/>
    <col min="10534" max="10535" width="19.7109375" style="31" customWidth="1"/>
    <col min="10536" max="10536" width="6.7109375" style="31" customWidth="1"/>
    <col min="10537" max="10537" width="28" style="31" customWidth="1"/>
    <col min="10538" max="10538" width="11.28515625" style="31" customWidth="1"/>
    <col min="10539" max="10541" width="5.7109375" style="31" customWidth="1"/>
    <col min="10542" max="10542" width="4.140625" style="31" customWidth="1"/>
    <col min="10543" max="10543" width="7.28515625" style="31" customWidth="1"/>
    <col min="10544" max="10544" width="7.5703125" style="31" customWidth="1"/>
    <col min="10545" max="10545" width="4.140625" style="31" customWidth="1"/>
    <col min="10546" max="10546" width="6.28515625" style="31" customWidth="1"/>
    <col min="10547" max="10547" width="7.5703125" style="31" customWidth="1"/>
    <col min="10548" max="10548" width="5.7109375" style="31" customWidth="1"/>
    <col min="10549" max="10549" width="1.7109375" style="31" customWidth="1"/>
    <col min="10550" max="10550" width="10.42578125" style="31" customWidth="1"/>
    <col min="10551" max="10551" width="13" style="31" customWidth="1"/>
    <col min="10552" max="10552" width="15.85546875" style="31" customWidth="1"/>
    <col min="10553" max="10554" width="8.7109375" style="31" customWidth="1"/>
    <col min="10555" max="10555" width="5.7109375" style="31" customWidth="1"/>
    <col min="10556" max="10564" width="11.42578125" style="31" customWidth="1"/>
    <col min="10565" max="10565" width="5.7109375" style="31" customWidth="1"/>
    <col min="10566" max="10569" width="11.42578125" style="31" customWidth="1"/>
    <col min="10570" max="10572" width="8.7109375" style="31" customWidth="1"/>
    <col min="10573" max="10573" width="10.5703125" style="31" customWidth="1"/>
    <col min="10574" max="10576" width="8.7109375" style="31" customWidth="1"/>
    <col min="10577" max="10577" width="11" style="31" customWidth="1"/>
    <col min="10578" max="10579" width="8.7109375" style="31" customWidth="1"/>
    <col min="10580" max="10581" width="13.5703125" style="31" bestFit="1" customWidth="1"/>
    <col min="10582" max="10582" width="14.28515625" style="31" bestFit="1" customWidth="1"/>
    <col min="10583" max="10733" width="11.42578125" style="31"/>
    <col min="10734" max="10734" width="5.7109375" style="31" bestFit="1" customWidth="1"/>
    <col min="10735" max="10742" width="11.42578125" style="31" customWidth="1"/>
    <col min="10743" max="10744" width="6.5703125" style="31" bestFit="1" customWidth="1"/>
    <col min="10745" max="10745" width="5.42578125" style="31" bestFit="1" customWidth="1"/>
    <col min="10746" max="10746" width="5.7109375" style="31" bestFit="1" customWidth="1"/>
    <col min="10747" max="10747" width="10" style="31" customWidth="1"/>
    <col min="10748" max="10748" width="14.42578125" style="31" customWidth="1"/>
    <col min="10749" max="10749" width="13.42578125" style="31" bestFit="1" customWidth="1"/>
    <col min="10750" max="10750" width="11" style="31" bestFit="1" customWidth="1"/>
    <col min="10751" max="10751" width="15.85546875" style="31" bestFit="1" customWidth="1"/>
    <col min="10752" max="10752" width="13.42578125" style="31" bestFit="1" customWidth="1"/>
    <col min="10753" max="10753" width="13.42578125" style="31" customWidth="1"/>
    <col min="10754" max="10757" width="12.7109375" style="31" customWidth="1"/>
    <col min="10758" max="10758" width="11.28515625" style="31" customWidth="1"/>
    <col min="10759" max="10760" width="9.140625" style="31" bestFit="1" customWidth="1"/>
    <col min="10761" max="10761" width="8.7109375" style="31" customWidth="1"/>
    <col min="10762" max="10764" width="5.7109375" style="31" customWidth="1"/>
    <col min="10765" max="10765" width="20.7109375" style="31" customWidth="1"/>
    <col min="10766" max="10772" width="11.42578125" style="31" customWidth="1"/>
    <col min="10773" max="10773" width="16" style="31" customWidth="1"/>
    <col min="10774" max="10774" width="11.28515625" style="31" customWidth="1"/>
    <col min="10775" max="10776" width="4.28515625" style="31" customWidth="1"/>
    <col min="10777" max="10777" width="6.28515625" style="31" customWidth="1"/>
    <col min="10778" max="10779" width="8.140625" style="31" customWidth="1"/>
    <col min="10780" max="10781" width="4.28515625" style="31" customWidth="1"/>
    <col min="10782" max="10782" width="6.28515625" style="31" customWidth="1"/>
    <col min="10783" max="10784" width="8.140625" style="31" customWidth="1"/>
    <col min="10785" max="10785" width="5.85546875" style="31" customWidth="1"/>
    <col min="10786" max="10786" width="1.7109375" style="31" customWidth="1"/>
    <col min="10787" max="10788" width="19.7109375" style="31" customWidth="1"/>
    <col min="10789" max="10789" width="6.7109375" style="31" customWidth="1"/>
    <col min="10790" max="10791" width="19.7109375" style="31" customWidth="1"/>
    <col min="10792" max="10792" width="6.7109375" style="31" customWidth="1"/>
    <col min="10793" max="10793" width="28" style="31" customWidth="1"/>
    <col min="10794" max="10794" width="11.28515625" style="31" customWidth="1"/>
    <col min="10795" max="10797" width="5.7109375" style="31" customWidth="1"/>
    <col min="10798" max="10798" width="4.140625" style="31" customWidth="1"/>
    <col min="10799" max="10799" width="7.28515625" style="31" customWidth="1"/>
    <col min="10800" max="10800" width="7.5703125" style="31" customWidth="1"/>
    <col min="10801" max="10801" width="4.140625" style="31" customWidth="1"/>
    <col min="10802" max="10802" width="6.28515625" style="31" customWidth="1"/>
    <col min="10803" max="10803" width="7.5703125" style="31" customWidth="1"/>
    <col min="10804" max="10804" width="5.7109375" style="31" customWidth="1"/>
    <col min="10805" max="10805" width="1.7109375" style="31" customWidth="1"/>
    <col min="10806" max="10806" width="10.42578125" style="31" customWidth="1"/>
    <col min="10807" max="10807" width="13" style="31" customWidth="1"/>
    <col min="10808" max="10808" width="15.85546875" style="31" customWidth="1"/>
    <col min="10809" max="10810" width="8.7109375" style="31" customWidth="1"/>
    <col min="10811" max="10811" width="5.7109375" style="31" customWidth="1"/>
    <col min="10812" max="10820" width="11.42578125" style="31" customWidth="1"/>
    <col min="10821" max="10821" width="5.7109375" style="31" customWidth="1"/>
    <col min="10822" max="10825" width="11.42578125" style="31" customWidth="1"/>
    <col min="10826" max="10828" width="8.7109375" style="31" customWidth="1"/>
    <col min="10829" max="10829" width="10.5703125" style="31" customWidth="1"/>
    <col min="10830" max="10832" width="8.7109375" style="31" customWidth="1"/>
    <col min="10833" max="10833" width="11" style="31" customWidth="1"/>
    <col min="10834" max="10835" width="8.7109375" style="31" customWidth="1"/>
    <col min="10836" max="10837" width="13.5703125" style="31" bestFit="1" customWidth="1"/>
    <col min="10838" max="10838" width="14.28515625" style="31" bestFit="1" customWidth="1"/>
    <col min="10839" max="10989" width="11.42578125" style="31"/>
    <col min="10990" max="10990" width="5.7109375" style="31" bestFit="1" customWidth="1"/>
    <col min="10991" max="10998" width="11.42578125" style="31" customWidth="1"/>
    <col min="10999" max="11000" width="6.5703125" style="31" bestFit="1" customWidth="1"/>
    <col min="11001" max="11001" width="5.42578125" style="31" bestFit="1" customWidth="1"/>
    <col min="11002" max="11002" width="5.7109375" style="31" bestFit="1" customWidth="1"/>
    <col min="11003" max="11003" width="10" style="31" customWidth="1"/>
    <col min="11004" max="11004" width="14.42578125" style="31" customWidth="1"/>
    <col min="11005" max="11005" width="13.42578125" style="31" bestFit="1" customWidth="1"/>
    <col min="11006" max="11006" width="11" style="31" bestFit="1" customWidth="1"/>
    <col min="11007" max="11007" width="15.85546875" style="31" bestFit="1" customWidth="1"/>
    <col min="11008" max="11008" width="13.42578125" style="31" bestFit="1" customWidth="1"/>
    <col min="11009" max="11009" width="13.42578125" style="31" customWidth="1"/>
    <col min="11010" max="11013" width="12.7109375" style="31" customWidth="1"/>
    <col min="11014" max="11014" width="11.28515625" style="31" customWidth="1"/>
    <col min="11015" max="11016" width="9.140625" style="31" bestFit="1" customWidth="1"/>
    <col min="11017" max="11017" width="8.7109375" style="31" customWidth="1"/>
    <col min="11018" max="11020" width="5.7109375" style="31" customWidth="1"/>
    <col min="11021" max="11021" width="20.7109375" style="31" customWidth="1"/>
    <col min="11022" max="11028" width="11.42578125" style="31" customWidth="1"/>
    <col min="11029" max="11029" width="16" style="31" customWidth="1"/>
    <col min="11030" max="11030" width="11.28515625" style="31" customWidth="1"/>
    <col min="11031" max="11032" width="4.28515625" style="31" customWidth="1"/>
    <col min="11033" max="11033" width="6.28515625" style="31" customWidth="1"/>
    <col min="11034" max="11035" width="8.140625" style="31" customWidth="1"/>
    <col min="11036" max="11037" width="4.28515625" style="31" customWidth="1"/>
    <col min="11038" max="11038" width="6.28515625" style="31" customWidth="1"/>
    <col min="11039" max="11040" width="8.140625" style="31" customWidth="1"/>
    <col min="11041" max="11041" width="5.85546875" style="31" customWidth="1"/>
    <col min="11042" max="11042" width="1.7109375" style="31" customWidth="1"/>
    <col min="11043" max="11044" width="19.7109375" style="31" customWidth="1"/>
    <col min="11045" max="11045" width="6.7109375" style="31" customWidth="1"/>
    <col min="11046" max="11047" width="19.7109375" style="31" customWidth="1"/>
    <col min="11048" max="11048" width="6.7109375" style="31" customWidth="1"/>
    <col min="11049" max="11049" width="28" style="31" customWidth="1"/>
    <col min="11050" max="11050" width="11.28515625" style="31" customWidth="1"/>
    <col min="11051" max="11053" width="5.7109375" style="31" customWidth="1"/>
    <col min="11054" max="11054" width="4.140625" style="31" customWidth="1"/>
    <col min="11055" max="11055" width="7.28515625" style="31" customWidth="1"/>
    <col min="11056" max="11056" width="7.5703125" style="31" customWidth="1"/>
    <col min="11057" max="11057" width="4.140625" style="31" customWidth="1"/>
    <col min="11058" max="11058" width="6.28515625" style="31" customWidth="1"/>
    <col min="11059" max="11059" width="7.5703125" style="31" customWidth="1"/>
    <col min="11060" max="11060" width="5.7109375" style="31" customWidth="1"/>
    <col min="11061" max="11061" width="1.7109375" style="31" customWidth="1"/>
    <col min="11062" max="11062" width="10.42578125" style="31" customWidth="1"/>
    <col min="11063" max="11063" width="13" style="31" customWidth="1"/>
    <col min="11064" max="11064" width="15.85546875" style="31" customWidth="1"/>
    <col min="11065" max="11066" width="8.7109375" style="31" customWidth="1"/>
    <col min="11067" max="11067" width="5.7109375" style="31" customWidth="1"/>
    <col min="11068" max="11076" width="11.42578125" style="31" customWidth="1"/>
    <col min="11077" max="11077" width="5.7109375" style="31" customWidth="1"/>
    <col min="11078" max="11081" width="11.42578125" style="31" customWidth="1"/>
    <col min="11082" max="11084" width="8.7109375" style="31" customWidth="1"/>
    <col min="11085" max="11085" width="10.5703125" style="31" customWidth="1"/>
    <col min="11086" max="11088" width="8.7109375" style="31" customWidth="1"/>
    <col min="11089" max="11089" width="11" style="31" customWidth="1"/>
    <col min="11090" max="11091" width="8.7109375" style="31" customWidth="1"/>
    <col min="11092" max="11093" width="13.5703125" style="31" bestFit="1" customWidth="1"/>
    <col min="11094" max="11094" width="14.28515625" style="31" bestFit="1" customWidth="1"/>
    <col min="11095" max="11245" width="11.42578125" style="31"/>
    <col min="11246" max="11246" width="5.7109375" style="31" bestFit="1" customWidth="1"/>
    <col min="11247" max="11254" width="11.42578125" style="31" customWidth="1"/>
    <col min="11255" max="11256" width="6.5703125" style="31" bestFit="1" customWidth="1"/>
    <col min="11257" max="11257" width="5.42578125" style="31" bestFit="1" customWidth="1"/>
    <col min="11258" max="11258" width="5.7109375" style="31" bestFit="1" customWidth="1"/>
    <col min="11259" max="11259" width="10" style="31" customWidth="1"/>
    <col min="11260" max="11260" width="14.42578125" style="31" customWidth="1"/>
    <col min="11261" max="11261" width="13.42578125" style="31" bestFit="1" customWidth="1"/>
    <col min="11262" max="11262" width="11" style="31" bestFit="1" customWidth="1"/>
    <col min="11263" max="11263" width="15.85546875" style="31" bestFit="1" customWidth="1"/>
    <col min="11264" max="11264" width="13.42578125" style="31" bestFit="1" customWidth="1"/>
    <col min="11265" max="11265" width="13.42578125" style="31" customWidth="1"/>
    <col min="11266" max="11269" width="12.7109375" style="31" customWidth="1"/>
    <col min="11270" max="11270" width="11.28515625" style="31" customWidth="1"/>
    <col min="11271" max="11272" width="9.140625" style="31" bestFit="1" customWidth="1"/>
    <col min="11273" max="11273" width="8.7109375" style="31" customWidth="1"/>
    <col min="11274" max="11276" width="5.7109375" style="31" customWidth="1"/>
    <col min="11277" max="11277" width="20.7109375" style="31" customWidth="1"/>
    <col min="11278" max="11284" width="11.42578125" style="31" customWidth="1"/>
    <col min="11285" max="11285" width="16" style="31" customWidth="1"/>
    <col min="11286" max="11286" width="11.28515625" style="31" customWidth="1"/>
    <col min="11287" max="11288" width="4.28515625" style="31" customWidth="1"/>
    <col min="11289" max="11289" width="6.28515625" style="31" customWidth="1"/>
    <col min="11290" max="11291" width="8.140625" style="31" customWidth="1"/>
    <col min="11292" max="11293" width="4.28515625" style="31" customWidth="1"/>
    <col min="11294" max="11294" width="6.28515625" style="31" customWidth="1"/>
    <col min="11295" max="11296" width="8.140625" style="31" customWidth="1"/>
    <col min="11297" max="11297" width="5.85546875" style="31" customWidth="1"/>
    <col min="11298" max="11298" width="1.7109375" style="31" customWidth="1"/>
    <col min="11299" max="11300" width="19.7109375" style="31" customWidth="1"/>
    <col min="11301" max="11301" width="6.7109375" style="31" customWidth="1"/>
    <col min="11302" max="11303" width="19.7109375" style="31" customWidth="1"/>
    <col min="11304" max="11304" width="6.7109375" style="31" customWidth="1"/>
    <col min="11305" max="11305" width="28" style="31" customWidth="1"/>
    <col min="11306" max="11306" width="11.28515625" style="31" customWidth="1"/>
    <col min="11307" max="11309" width="5.7109375" style="31" customWidth="1"/>
    <col min="11310" max="11310" width="4.140625" style="31" customWidth="1"/>
    <col min="11311" max="11311" width="7.28515625" style="31" customWidth="1"/>
    <col min="11312" max="11312" width="7.5703125" style="31" customWidth="1"/>
    <col min="11313" max="11313" width="4.140625" style="31" customWidth="1"/>
    <col min="11314" max="11314" width="6.28515625" style="31" customWidth="1"/>
    <col min="11315" max="11315" width="7.5703125" style="31" customWidth="1"/>
    <col min="11316" max="11316" width="5.7109375" style="31" customWidth="1"/>
    <col min="11317" max="11317" width="1.7109375" style="31" customWidth="1"/>
    <col min="11318" max="11318" width="10.42578125" style="31" customWidth="1"/>
    <col min="11319" max="11319" width="13" style="31" customWidth="1"/>
    <col min="11320" max="11320" width="15.85546875" style="31" customWidth="1"/>
    <col min="11321" max="11322" width="8.7109375" style="31" customWidth="1"/>
    <col min="11323" max="11323" width="5.7109375" style="31" customWidth="1"/>
    <col min="11324" max="11332" width="11.42578125" style="31" customWidth="1"/>
    <col min="11333" max="11333" width="5.7109375" style="31" customWidth="1"/>
    <col min="11334" max="11337" width="11.42578125" style="31" customWidth="1"/>
    <col min="11338" max="11340" width="8.7109375" style="31" customWidth="1"/>
    <col min="11341" max="11341" width="10.5703125" style="31" customWidth="1"/>
    <col min="11342" max="11344" width="8.7109375" style="31" customWidth="1"/>
    <col min="11345" max="11345" width="11" style="31" customWidth="1"/>
    <col min="11346" max="11347" width="8.7109375" style="31" customWidth="1"/>
    <col min="11348" max="11349" width="13.5703125" style="31" bestFit="1" customWidth="1"/>
    <col min="11350" max="11350" width="14.28515625" style="31" bestFit="1" customWidth="1"/>
    <col min="11351" max="11501" width="11.42578125" style="31"/>
    <col min="11502" max="11502" width="5.7109375" style="31" bestFit="1" customWidth="1"/>
    <col min="11503" max="11510" width="11.42578125" style="31" customWidth="1"/>
    <col min="11511" max="11512" width="6.5703125" style="31" bestFit="1" customWidth="1"/>
    <col min="11513" max="11513" width="5.42578125" style="31" bestFit="1" customWidth="1"/>
    <col min="11514" max="11514" width="5.7109375" style="31" bestFit="1" customWidth="1"/>
    <col min="11515" max="11515" width="10" style="31" customWidth="1"/>
    <col min="11516" max="11516" width="14.42578125" style="31" customWidth="1"/>
    <col min="11517" max="11517" width="13.42578125" style="31" bestFit="1" customWidth="1"/>
    <col min="11518" max="11518" width="11" style="31" bestFit="1" customWidth="1"/>
    <col min="11519" max="11519" width="15.85546875" style="31" bestFit="1" customWidth="1"/>
    <col min="11520" max="11520" width="13.42578125" style="31" bestFit="1" customWidth="1"/>
    <col min="11521" max="11521" width="13.42578125" style="31" customWidth="1"/>
    <col min="11522" max="11525" width="12.7109375" style="31" customWidth="1"/>
    <col min="11526" max="11526" width="11.28515625" style="31" customWidth="1"/>
    <col min="11527" max="11528" width="9.140625" style="31" bestFit="1" customWidth="1"/>
    <col min="11529" max="11529" width="8.7109375" style="31" customWidth="1"/>
    <col min="11530" max="11532" width="5.7109375" style="31" customWidth="1"/>
    <col min="11533" max="11533" width="20.7109375" style="31" customWidth="1"/>
    <col min="11534" max="11540" width="11.42578125" style="31" customWidth="1"/>
    <col min="11541" max="11541" width="16" style="31" customWidth="1"/>
    <col min="11542" max="11542" width="11.28515625" style="31" customWidth="1"/>
    <col min="11543" max="11544" width="4.28515625" style="31" customWidth="1"/>
    <col min="11545" max="11545" width="6.28515625" style="31" customWidth="1"/>
    <col min="11546" max="11547" width="8.140625" style="31" customWidth="1"/>
    <col min="11548" max="11549" width="4.28515625" style="31" customWidth="1"/>
    <col min="11550" max="11550" width="6.28515625" style="31" customWidth="1"/>
    <col min="11551" max="11552" width="8.140625" style="31" customWidth="1"/>
    <col min="11553" max="11553" width="5.85546875" style="31" customWidth="1"/>
    <col min="11554" max="11554" width="1.7109375" style="31" customWidth="1"/>
    <col min="11555" max="11556" width="19.7109375" style="31" customWidth="1"/>
    <col min="11557" max="11557" width="6.7109375" style="31" customWidth="1"/>
    <col min="11558" max="11559" width="19.7109375" style="31" customWidth="1"/>
    <col min="11560" max="11560" width="6.7109375" style="31" customWidth="1"/>
    <col min="11561" max="11561" width="28" style="31" customWidth="1"/>
    <col min="11562" max="11562" width="11.28515625" style="31" customWidth="1"/>
    <col min="11563" max="11565" width="5.7109375" style="31" customWidth="1"/>
    <col min="11566" max="11566" width="4.140625" style="31" customWidth="1"/>
    <col min="11567" max="11567" width="7.28515625" style="31" customWidth="1"/>
    <col min="11568" max="11568" width="7.5703125" style="31" customWidth="1"/>
    <col min="11569" max="11569" width="4.140625" style="31" customWidth="1"/>
    <col min="11570" max="11570" width="6.28515625" style="31" customWidth="1"/>
    <col min="11571" max="11571" width="7.5703125" style="31" customWidth="1"/>
    <col min="11572" max="11572" width="5.7109375" style="31" customWidth="1"/>
    <col min="11573" max="11573" width="1.7109375" style="31" customWidth="1"/>
    <col min="11574" max="11574" width="10.42578125" style="31" customWidth="1"/>
    <col min="11575" max="11575" width="13" style="31" customWidth="1"/>
    <col min="11576" max="11576" width="15.85546875" style="31" customWidth="1"/>
    <col min="11577" max="11578" width="8.7109375" style="31" customWidth="1"/>
    <col min="11579" max="11579" width="5.7109375" style="31" customWidth="1"/>
    <col min="11580" max="11588" width="11.42578125" style="31" customWidth="1"/>
    <col min="11589" max="11589" width="5.7109375" style="31" customWidth="1"/>
    <col min="11590" max="11593" width="11.42578125" style="31" customWidth="1"/>
    <col min="11594" max="11596" width="8.7109375" style="31" customWidth="1"/>
    <col min="11597" max="11597" width="10.5703125" style="31" customWidth="1"/>
    <col min="11598" max="11600" width="8.7109375" style="31" customWidth="1"/>
    <col min="11601" max="11601" width="11" style="31" customWidth="1"/>
    <col min="11602" max="11603" width="8.7109375" style="31" customWidth="1"/>
    <col min="11604" max="11605" width="13.5703125" style="31" bestFit="1" customWidth="1"/>
    <col min="11606" max="11606" width="14.28515625" style="31" bestFit="1" customWidth="1"/>
    <col min="11607" max="11757" width="11.42578125" style="31"/>
    <col min="11758" max="11758" width="5.7109375" style="31" bestFit="1" customWidth="1"/>
    <col min="11759" max="11766" width="11.42578125" style="31" customWidth="1"/>
    <col min="11767" max="11768" width="6.5703125" style="31" bestFit="1" customWidth="1"/>
    <col min="11769" max="11769" width="5.42578125" style="31" bestFit="1" customWidth="1"/>
    <col min="11770" max="11770" width="5.7109375" style="31" bestFit="1" customWidth="1"/>
    <col min="11771" max="11771" width="10" style="31" customWidth="1"/>
    <col min="11772" max="11772" width="14.42578125" style="31" customWidth="1"/>
    <col min="11773" max="11773" width="13.42578125" style="31" bestFit="1" customWidth="1"/>
    <col min="11774" max="11774" width="11" style="31" bestFit="1" customWidth="1"/>
    <col min="11775" max="11775" width="15.85546875" style="31" bestFit="1" customWidth="1"/>
    <col min="11776" max="11776" width="13.42578125" style="31" bestFit="1" customWidth="1"/>
    <col min="11777" max="11777" width="13.42578125" style="31" customWidth="1"/>
    <col min="11778" max="11781" width="12.7109375" style="31" customWidth="1"/>
    <col min="11782" max="11782" width="11.28515625" style="31" customWidth="1"/>
    <col min="11783" max="11784" width="9.140625" style="31" bestFit="1" customWidth="1"/>
    <col min="11785" max="11785" width="8.7109375" style="31" customWidth="1"/>
    <col min="11786" max="11788" width="5.7109375" style="31" customWidth="1"/>
    <col min="11789" max="11789" width="20.7109375" style="31" customWidth="1"/>
    <col min="11790" max="11796" width="11.42578125" style="31" customWidth="1"/>
    <col min="11797" max="11797" width="16" style="31" customWidth="1"/>
    <col min="11798" max="11798" width="11.28515625" style="31" customWidth="1"/>
    <col min="11799" max="11800" width="4.28515625" style="31" customWidth="1"/>
    <col min="11801" max="11801" width="6.28515625" style="31" customWidth="1"/>
    <col min="11802" max="11803" width="8.140625" style="31" customWidth="1"/>
    <col min="11804" max="11805" width="4.28515625" style="31" customWidth="1"/>
    <col min="11806" max="11806" width="6.28515625" style="31" customWidth="1"/>
    <col min="11807" max="11808" width="8.140625" style="31" customWidth="1"/>
    <col min="11809" max="11809" width="5.85546875" style="31" customWidth="1"/>
    <col min="11810" max="11810" width="1.7109375" style="31" customWidth="1"/>
    <col min="11811" max="11812" width="19.7109375" style="31" customWidth="1"/>
    <col min="11813" max="11813" width="6.7109375" style="31" customWidth="1"/>
    <col min="11814" max="11815" width="19.7109375" style="31" customWidth="1"/>
    <col min="11816" max="11816" width="6.7109375" style="31" customWidth="1"/>
    <col min="11817" max="11817" width="28" style="31" customWidth="1"/>
    <col min="11818" max="11818" width="11.28515625" style="31" customWidth="1"/>
    <col min="11819" max="11821" width="5.7109375" style="31" customWidth="1"/>
    <col min="11822" max="11822" width="4.140625" style="31" customWidth="1"/>
    <col min="11823" max="11823" width="7.28515625" style="31" customWidth="1"/>
    <col min="11824" max="11824" width="7.5703125" style="31" customWidth="1"/>
    <col min="11825" max="11825" width="4.140625" style="31" customWidth="1"/>
    <col min="11826" max="11826" width="6.28515625" style="31" customWidth="1"/>
    <col min="11827" max="11827" width="7.5703125" style="31" customWidth="1"/>
    <col min="11828" max="11828" width="5.7109375" style="31" customWidth="1"/>
    <col min="11829" max="11829" width="1.7109375" style="31" customWidth="1"/>
    <col min="11830" max="11830" width="10.42578125" style="31" customWidth="1"/>
    <col min="11831" max="11831" width="13" style="31" customWidth="1"/>
    <col min="11832" max="11832" width="15.85546875" style="31" customWidth="1"/>
    <col min="11833" max="11834" width="8.7109375" style="31" customWidth="1"/>
    <col min="11835" max="11835" width="5.7109375" style="31" customWidth="1"/>
    <col min="11836" max="11844" width="11.42578125" style="31" customWidth="1"/>
    <col min="11845" max="11845" width="5.7109375" style="31" customWidth="1"/>
    <col min="11846" max="11849" width="11.42578125" style="31" customWidth="1"/>
    <col min="11850" max="11852" width="8.7109375" style="31" customWidth="1"/>
    <col min="11853" max="11853" width="10.5703125" style="31" customWidth="1"/>
    <col min="11854" max="11856" width="8.7109375" style="31" customWidth="1"/>
    <col min="11857" max="11857" width="11" style="31" customWidth="1"/>
    <col min="11858" max="11859" width="8.7109375" style="31" customWidth="1"/>
    <col min="11860" max="11861" width="13.5703125" style="31" bestFit="1" customWidth="1"/>
    <col min="11862" max="11862" width="14.28515625" style="31" bestFit="1" customWidth="1"/>
    <col min="11863" max="12013" width="11.42578125" style="31"/>
    <col min="12014" max="12014" width="5.7109375" style="31" bestFit="1" customWidth="1"/>
    <col min="12015" max="12022" width="11.42578125" style="31" customWidth="1"/>
    <col min="12023" max="12024" width="6.5703125" style="31" bestFit="1" customWidth="1"/>
    <col min="12025" max="12025" width="5.42578125" style="31" bestFit="1" customWidth="1"/>
    <col min="12026" max="12026" width="5.7109375" style="31" bestFit="1" customWidth="1"/>
    <col min="12027" max="12027" width="10" style="31" customWidth="1"/>
    <col min="12028" max="12028" width="14.42578125" style="31" customWidth="1"/>
    <col min="12029" max="12029" width="13.42578125" style="31" bestFit="1" customWidth="1"/>
    <col min="12030" max="12030" width="11" style="31" bestFit="1" customWidth="1"/>
    <col min="12031" max="12031" width="15.85546875" style="31" bestFit="1" customWidth="1"/>
    <col min="12032" max="12032" width="13.42578125" style="31" bestFit="1" customWidth="1"/>
    <col min="12033" max="12033" width="13.42578125" style="31" customWidth="1"/>
    <col min="12034" max="12037" width="12.7109375" style="31" customWidth="1"/>
    <col min="12038" max="12038" width="11.28515625" style="31" customWidth="1"/>
    <col min="12039" max="12040" width="9.140625" style="31" bestFit="1" customWidth="1"/>
    <col min="12041" max="12041" width="8.7109375" style="31" customWidth="1"/>
    <col min="12042" max="12044" width="5.7109375" style="31" customWidth="1"/>
    <col min="12045" max="12045" width="20.7109375" style="31" customWidth="1"/>
    <col min="12046" max="12052" width="11.42578125" style="31" customWidth="1"/>
    <col min="12053" max="12053" width="16" style="31" customWidth="1"/>
    <col min="12054" max="12054" width="11.28515625" style="31" customWidth="1"/>
    <col min="12055" max="12056" width="4.28515625" style="31" customWidth="1"/>
    <col min="12057" max="12057" width="6.28515625" style="31" customWidth="1"/>
    <col min="12058" max="12059" width="8.140625" style="31" customWidth="1"/>
    <col min="12060" max="12061" width="4.28515625" style="31" customWidth="1"/>
    <col min="12062" max="12062" width="6.28515625" style="31" customWidth="1"/>
    <col min="12063" max="12064" width="8.140625" style="31" customWidth="1"/>
    <col min="12065" max="12065" width="5.85546875" style="31" customWidth="1"/>
    <col min="12066" max="12066" width="1.7109375" style="31" customWidth="1"/>
    <col min="12067" max="12068" width="19.7109375" style="31" customWidth="1"/>
    <col min="12069" max="12069" width="6.7109375" style="31" customWidth="1"/>
    <col min="12070" max="12071" width="19.7109375" style="31" customWidth="1"/>
    <col min="12072" max="12072" width="6.7109375" style="31" customWidth="1"/>
    <col min="12073" max="12073" width="28" style="31" customWidth="1"/>
    <col min="12074" max="12074" width="11.28515625" style="31" customWidth="1"/>
    <col min="12075" max="12077" width="5.7109375" style="31" customWidth="1"/>
    <col min="12078" max="12078" width="4.140625" style="31" customWidth="1"/>
    <col min="12079" max="12079" width="7.28515625" style="31" customWidth="1"/>
    <col min="12080" max="12080" width="7.5703125" style="31" customWidth="1"/>
    <col min="12081" max="12081" width="4.140625" style="31" customWidth="1"/>
    <col min="12082" max="12082" width="6.28515625" style="31" customWidth="1"/>
    <col min="12083" max="12083" width="7.5703125" style="31" customWidth="1"/>
    <col min="12084" max="12084" width="5.7109375" style="31" customWidth="1"/>
    <col min="12085" max="12085" width="1.7109375" style="31" customWidth="1"/>
    <col min="12086" max="12086" width="10.42578125" style="31" customWidth="1"/>
    <col min="12087" max="12087" width="13" style="31" customWidth="1"/>
    <col min="12088" max="12088" width="15.85546875" style="31" customWidth="1"/>
    <col min="12089" max="12090" width="8.7109375" style="31" customWidth="1"/>
    <col min="12091" max="12091" width="5.7109375" style="31" customWidth="1"/>
    <col min="12092" max="12100" width="11.42578125" style="31" customWidth="1"/>
    <col min="12101" max="12101" width="5.7109375" style="31" customWidth="1"/>
    <col min="12102" max="12105" width="11.42578125" style="31" customWidth="1"/>
    <col min="12106" max="12108" width="8.7109375" style="31" customWidth="1"/>
    <col min="12109" max="12109" width="10.5703125" style="31" customWidth="1"/>
    <col min="12110" max="12112" width="8.7109375" style="31" customWidth="1"/>
    <col min="12113" max="12113" width="11" style="31" customWidth="1"/>
    <col min="12114" max="12115" width="8.7109375" style="31" customWidth="1"/>
    <col min="12116" max="12117" width="13.5703125" style="31" bestFit="1" customWidth="1"/>
    <col min="12118" max="12118" width="14.28515625" style="31" bestFit="1" customWidth="1"/>
    <col min="12119" max="12269" width="11.42578125" style="31"/>
    <col min="12270" max="12270" width="5.7109375" style="31" bestFit="1" customWidth="1"/>
    <col min="12271" max="12278" width="11.42578125" style="31" customWidth="1"/>
    <col min="12279" max="12280" width="6.5703125" style="31" bestFit="1" customWidth="1"/>
    <col min="12281" max="12281" width="5.42578125" style="31" bestFit="1" customWidth="1"/>
    <col min="12282" max="12282" width="5.7109375" style="31" bestFit="1" customWidth="1"/>
    <col min="12283" max="12283" width="10" style="31" customWidth="1"/>
    <col min="12284" max="12284" width="14.42578125" style="31" customWidth="1"/>
    <col min="12285" max="12285" width="13.42578125" style="31" bestFit="1" customWidth="1"/>
    <col min="12286" max="12286" width="11" style="31" bestFit="1" customWidth="1"/>
    <col min="12287" max="12287" width="15.85546875" style="31" bestFit="1" customWidth="1"/>
    <col min="12288" max="12288" width="13.42578125" style="31" bestFit="1" customWidth="1"/>
    <col min="12289" max="12289" width="13.42578125" style="31" customWidth="1"/>
    <col min="12290" max="12293" width="12.7109375" style="31" customWidth="1"/>
    <col min="12294" max="12294" width="11.28515625" style="31" customWidth="1"/>
    <col min="12295" max="12296" width="9.140625" style="31" bestFit="1" customWidth="1"/>
    <col min="12297" max="12297" width="8.7109375" style="31" customWidth="1"/>
    <col min="12298" max="12300" width="5.7109375" style="31" customWidth="1"/>
    <col min="12301" max="12301" width="20.7109375" style="31" customWidth="1"/>
    <col min="12302" max="12308" width="11.42578125" style="31" customWidth="1"/>
    <col min="12309" max="12309" width="16" style="31" customWidth="1"/>
    <col min="12310" max="12310" width="11.28515625" style="31" customWidth="1"/>
    <col min="12311" max="12312" width="4.28515625" style="31" customWidth="1"/>
    <col min="12313" max="12313" width="6.28515625" style="31" customWidth="1"/>
    <col min="12314" max="12315" width="8.140625" style="31" customWidth="1"/>
    <col min="12316" max="12317" width="4.28515625" style="31" customWidth="1"/>
    <col min="12318" max="12318" width="6.28515625" style="31" customWidth="1"/>
    <col min="12319" max="12320" width="8.140625" style="31" customWidth="1"/>
    <col min="12321" max="12321" width="5.85546875" style="31" customWidth="1"/>
    <col min="12322" max="12322" width="1.7109375" style="31" customWidth="1"/>
    <col min="12323" max="12324" width="19.7109375" style="31" customWidth="1"/>
    <col min="12325" max="12325" width="6.7109375" style="31" customWidth="1"/>
    <col min="12326" max="12327" width="19.7109375" style="31" customWidth="1"/>
    <col min="12328" max="12328" width="6.7109375" style="31" customWidth="1"/>
    <col min="12329" max="12329" width="28" style="31" customWidth="1"/>
    <col min="12330" max="12330" width="11.28515625" style="31" customWidth="1"/>
    <col min="12331" max="12333" width="5.7109375" style="31" customWidth="1"/>
    <col min="12334" max="12334" width="4.140625" style="31" customWidth="1"/>
    <col min="12335" max="12335" width="7.28515625" style="31" customWidth="1"/>
    <col min="12336" max="12336" width="7.5703125" style="31" customWidth="1"/>
    <col min="12337" max="12337" width="4.140625" style="31" customWidth="1"/>
    <col min="12338" max="12338" width="6.28515625" style="31" customWidth="1"/>
    <col min="12339" max="12339" width="7.5703125" style="31" customWidth="1"/>
    <col min="12340" max="12340" width="5.7109375" style="31" customWidth="1"/>
    <col min="12341" max="12341" width="1.7109375" style="31" customWidth="1"/>
    <col min="12342" max="12342" width="10.42578125" style="31" customWidth="1"/>
    <col min="12343" max="12343" width="13" style="31" customWidth="1"/>
    <col min="12344" max="12344" width="15.85546875" style="31" customWidth="1"/>
    <col min="12345" max="12346" width="8.7109375" style="31" customWidth="1"/>
    <col min="12347" max="12347" width="5.7109375" style="31" customWidth="1"/>
    <col min="12348" max="12356" width="11.42578125" style="31" customWidth="1"/>
    <col min="12357" max="12357" width="5.7109375" style="31" customWidth="1"/>
    <col min="12358" max="12361" width="11.42578125" style="31" customWidth="1"/>
    <col min="12362" max="12364" width="8.7109375" style="31" customWidth="1"/>
    <col min="12365" max="12365" width="10.5703125" style="31" customWidth="1"/>
    <col min="12366" max="12368" width="8.7109375" style="31" customWidth="1"/>
    <col min="12369" max="12369" width="11" style="31" customWidth="1"/>
    <col min="12370" max="12371" width="8.7109375" style="31" customWidth="1"/>
    <col min="12372" max="12373" width="13.5703125" style="31" bestFit="1" customWidth="1"/>
    <col min="12374" max="12374" width="14.28515625" style="31" bestFit="1" customWidth="1"/>
    <col min="12375" max="12525" width="11.42578125" style="31"/>
    <col min="12526" max="12526" width="5.7109375" style="31" bestFit="1" customWidth="1"/>
    <col min="12527" max="12534" width="11.42578125" style="31" customWidth="1"/>
    <col min="12535" max="12536" width="6.5703125" style="31" bestFit="1" customWidth="1"/>
    <col min="12537" max="12537" width="5.42578125" style="31" bestFit="1" customWidth="1"/>
    <col min="12538" max="12538" width="5.7109375" style="31" bestFit="1" customWidth="1"/>
    <col min="12539" max="12539" width="10" style="31" customWidth="1"/>
    <col min="12540" max="12540" width="14.42578125" style="31" customWidth="1"/>
    <col min="12541" max="12541" width="13.42578125" style="31" bestFit="1" customWidth="1"/>
    <col min="12542" max="12542" width="11" style="31" bestFit="1" customWidth="1"/>
    <col min="12543" max="12543" width="15.85546875" style="31" bestFit="1" customWidth="1"/>
    <col min="12544" max="12544" width="13.42578125" style="31" bestFit="1" customWidth="1"/>
    <col min="12545" max="12545" width="13.42578125" style="31" customWidth="1"/>
    <col min="12546" max="12549" width="12.7109375" style="31" customWidth="1"/>
    <col min="12550" max="12550" width="11.28515625" style="31" customWidth="1"/>
    <col min="12551" max="12552" width="9.140625" style="31" bestFit="1" customWidth="1"/>
    <col min="12553" max="12553" width="8.7109375" style="31" customWidth="1"/>
    <col min="12554" max="12556" width="5.7109375" style="31" customWidth="1"/>
    <col min="12557" max="12557" width="20.7109375" style="31" customWidth="1"/>
    <col min="12558" max="12564" width="11.42578125" style="31" customWidth="1"/>
    <col min="12565" max="12565" width="16" style="31" customWidth="1"/>
    <col min="12566" max="12566" width="11.28515625" style="31" customWidth="1"/>
    <col min="12567" max="12568" width="4.28515625" style="31" customWidth="1"/>
    <col min="12569" max="12569" width="6.28515625" style="31" customWidth="1"/>
    <col min="12570" max="12571" width="8.140625" style="31" customWidth="1"/>
    <col min="12572" max="12573" width="4.28515625" style="31" customWidth="1"/>
    <col min="12574" max="12574" width="6.28515625" style="31" customWidth="1"/>
    <col min="12575" max="12576" width="8.140625" style="31" customWidth="1"/>
    <col min="12577" max="12577" width="5.85546875" style="31" customWidth="1"/>
    <col min="12578" max="12578" width="1.7109375" style="31" customWidth="1"/>
    <col min="12579" max="12580" width="19.7109375" style="31" customWidth="1"/>
    <col min="12581" max="12581" width="6.7109375" style="31" customWidth="1"/>
    <col min="12582" max="12583" width="19.7109375" style="31" customWidth="1"/>
    <col min="12584" max="12584" width="6.7109375" style="31" customWidth="1"/>
    <col min="12585" max="12585" width="28" style="31" customWidth="1"/>
    <col min="12586" max="12586" width="11.28515625" style="31" customWidth="1"/>
    <col min="12587" max="12589" width="5.7109375" style="31" customWidth="1"/>
    <col min="12590" max="12590" width="4.140625" style="31" customWidth="1"/>
    <col min="12591" max="12591" width="7.28515625" style="31" customWidth="1"/>
    <col min="12592" max="12592" width="7.5703125" style="31" customWidth="1"/>
    <col min="12593" max="12593" width="4.140625" style="31" customWidth="1"/>
    <col min="12594" max="12594" width="6.28515625" style="31" customWidth="1"/>
    <col min="12595" max="12595" width="7.5703125" style="31" customWidth="1"/>
    <col min="12596" max="12596" width="5.7109375" style="31" customWidth="1"/>
    <col min="12597" max="12597" width="1.7109375" style="31" customWidth="1"/>
    <col min="12598" max="12598" width="10.42578125" style="31" customWidth="1"/>
    <col min="12599" max="12599" width="13" style="31" customWidth="1"/>
    <col min="12600" max="12600" width="15.85546875" style="31" customWidth="1"/>
    <col min="12601" max="12602" width="8.7109375" style="31" customWidth="1"/>
    <col min="12603" max="12603" width="5.7109375" style="31" customWidth="1"/>
    <col min="12604" max="12612" width="11.42578125" style="31" customWidth="1"/>
    <col min="12613" max="12613" width="5.7109375" style="31" customWidth="1"/>
    <col min="12614" max="12617" width="11.42578125" style="31" customWidth="1"/>
    <col min="12618" max="12620" width="8.7109375" style="31" customWidth="1"/>
    <col min="12621" max="12621" width="10.5703125" style="31" customWidth="1"/>
    <col min="12622" max="12624" width="8.7109375" style="31" customWidth="1"/>
    <col min="12625" max="12625" width="11" style="31" customWidth="1"/>
    <col min="12626" max="12627" width="8.7109375" style="31" customWidth="1"/>
    <col min="12628" max="12629" width="13.5703125" style="31" bestFit="1" customWidth="1"/>
    <col min="12630" max="12630" width="14.28515625" style="31" bestFit="1" customWidth="1"/>
    <col min="12631" max="12781" width="11.42578125" style="31"/>
    <col min="12782" max="12782" width="5.7109375" style="31" bestFit="1" customWidth="1"/>
    <col min="12783" max="12790" width="11.42578125" style="31" customWidth="1"/>
    <col min="12791" max="12792" width="6.5703125" style="31" bestFit="1" customWidth="1"/>
    <col min="12793" max="12793" width="5.42578125" style="31" bestFit="1" customWidth="1"/>
    <col min="12794" max="12794" width="5.7109375" style="31" bestFit="1" customWidth="1"/>
    <col min="12795" max="12795" width="10" style="31" customWidth="1"/>
    <col min="12796" max="12796" width="14.42578125" style="31" customWidth="1"/>
    <col min="12797" max="12797" width="13.42578125" style="31" bestFit="1" customWidth="1"/>
    <col min="12798" max="12798" width="11" style="31" bestFit="1" customWidth="1"/>
    <col min="12799" max="12799" width="15.85546875" style="31" bestFit="1" customWidth="1"/>
    <col min="12800" max="12800" width="13.42578125" style="31" bestFit="1" customWidth="1"/>
    <col min="12801" max="12801" width="13.42578125" style="31" customWidth="1"/>
    <col min="12802" max="12805" width="12.7109375" style="31" customWidth="1"/>
    <col min="12806" max="12806" width="11.28515625" style="31" customWidth="1"/>
    <col min="12807" max="12808" width="9.140625" style="31" bestFit="1" customWidth="1"/>
    <col min="12809" max="12809" width="8.7109375" style="31" customWidth="1"/>
    <col min="12810" max="12812" width="5.7109375" style="31" customWidth="1"/>
    <col min="12813" max="12813" width="20.7109375" style="31" customWidth="1"/>
    <col min="12814" max="12820" width="11.42578125" style="31" customWidth="1"/>
    <col min="12821" max="12821" width="16" style="31" customWidth="1"/>
    <col min="12822" max="12822" width="11.28515625" style="31" customWidth="1"/>
    <col min="12823" max="12824" width="4.28515625" style="31" customWidth="1"/>
    <col min="12825" max="12825" width="6.28515625" style="31" customWidth="1"/>
    <col min="12826" max="12827" width="8.140625" style="31" customWidth="1"/>
    <col min="12828" max="12829" width="4.28515625" style="31" customWidth="1"/>
    <col min="12830" max="12830" width="6.28515625" style="31" customWidth="1"/>
    <col min="12831" max="12832" width="8.140625" style="31" customWidth="1"/>
    <col min="12833" max="12833" width="5.85546875" style="31" customWidth="1"/>
    <col min="12834" max="12834" width="1.7109375" style="31" customWidth="1"/>
    <col min="12835" max="12836" width="19.7109375" style="31" customWidth="1"/>
    <col min="12837" max="12837" width="6.7109375" style="31" customWidth="1"/>
    <col min="12838" max="12839" width="19.7109375" style="31" customWidth="1"/>
    <col min="12840" max="12840" width="6.7109375" style="31" customWidth="1"/>
    <col min="12841" max="12841" width="28" style="31" customWidth="1"/>
    <col min="12842" max="12842" width="11.28515625" style="31" customWidth="1"/>
    <col min="12843" max="12845" width="5.7109375" style="31" customWidth="1"/>
    <col min="12846" max="12846" width="4.140625" style="31" customWidth="1"/>
    <col min="12847" max="12847" width="7.28515625" style="31" customWidth="1"/>
    <col min="12848" max="12848" width="7.5703125" style="31" customWidth="1"/>
    <col min="12849" max="12849" width="4.140625" style="31" customWidth="1"/>
    <col min="12850" max="12850" width="6.28515625" style="31" customWidth="1"/>
    <col min="12851" max="12851" width="7.5703125" style="31" customWidth="1"/>
    <col min="12852" max="12852" width="5.7109375" style="31" customWidth="1"/>
    <col min="12853" max="12853" width="1.7109375" style="31" customWidth="1"/>
    <col min="12854" max="12854" width="10.42578125" style="31" customWidth="1"/>
    <col min="12855" max="12855" width="13" style="31" customWidth="1"/>
    <col min="12856" max="12856" width="15.85546875" style="31" customWidth="1"/>
    <col min="12857" max="12858" width="8.7109375" style="31" customWidth="1"/>
    <col min="12859" max="12859" width="5.7109375" style="31" customWidth="1"/>
    <col min="12860" max="12868" width="11.42578125" style="31" customWidth="1"/>
    <col min="12869" max="12869" width="5.7109375" style="31" customWidth="1"/>
    <col min="12870" max="12873" width="11.42578125" style="31" customWidth="1"/>
    <col min="12874" max="12876" width="8.7109375" style="31" customWidth="1"/>
    <col min="12877" max="12877" width="10.5703125" style="31" customWidth="1"/>
    <col min="12878" max="12880" width="8.7109375" style="31" customWidth="1"/>
    <col min="12881" max="12881" width="11" style="31" customWidth="1"/>
    <col min="12882" max="12883" width="8.7109375" style="31" customWidth="1"/>
    <col min="12884" max="12885" width="13.5703125" style="31" bestFit="1" customWidth="1"/>
    <col min="12886" max="12886" width="14.28515625" style="31" bestFit="1" customWidth="1"/>
    <col min="12887" max="13037" width="11.42578125" style="31"/>
    <col min="13038" max="13038" width="5.7109375" style="31" bestFit="1" customWidth="1"/>
    <col min="13039" max="13046" width="11.42578125" style="31" customWidth="1"/>
    <col min="13047" max="13048" width="6.5703125" style="31" bestFit="1" customWidth="1"/>
    <col min="13049" max="13049" width="5.42578125" style="31" bestFit="1" customWidth="1"/>
    <col min="13050" max="13050" width="5.7109375" style="31" bestFit="1" customWidth="1"/>
    <col min="13051" max="13051" width="10" style="31" customWidth="1"/>
    <col min="13052" max="13052" width="14.42578125" style="31" customWidth="1"/>
    <col min="13053" max="13053" width="13.42578125" style="31" bestFit="1" customWidth="1"/>
    <col min="13054" max="13054" width="11" style="31" bestFit="1" customWidth="1"/>
    <col min="13055" max="13055" width="15.85546875" style="31" bestFit="1" customWidth="1"/>
    <col min="13056" max="13056" width="13.42578125" style="31" bestFit="1" customWidth="1"/>
    <col min="13057" max="13057" width="13.42578125" style="31" customWidth="1"/>
    <col min="13058" max="13061" width="12.7109375" style="31" customWidth="1"/>
    <col min="13062" max="13062" width="11.28515625" style="31" customWidth="1"/>
    <col min="13063" max="13064" width="9.140625" style="31" bestFit="1" customWidth="1"/>
    <col min="13065" max="13065" width="8.7109375" style="31" customWidth="1"/>
    <col min="13066" max="13068" width="5.7109375" style="31" customWidth="1"/>
    <col min="13069" max="13069" width="20.7109375" style="31" customWidth="1"/>
    <col min="13070" max="13076" width="11.42578125" style="31" customWidth="1"/>
    <col min="13077" max="13077" width="16" style="31" customWidth="1"/>
    <col min="13078" max="13078" width="11.28515625" style="31" customWidth="1"/>
    <col min="13079" max="13080" width="4.28515625" style="31" customWidth="1"/>
    <col min="13081" max="13081" width="6.28515625" style="31" customWidth="1"/>
    <col min="13082" max="13083" width="8.140625" style="31" customWidth="1"/>
    <col min="13084" max="13085" width="4.28515625" style="31" customWidth="1"/>
    <col min="13086" max="13086" width="6.28515625" style="31" customWidth="1"/>
    <col min="13087" max="13088" width="8.140625" style="31" customWidth="1"/>
    <col min="13089" max="13089" width="5.85546875" style="31" customWidth="1"/>
    <col min="13090" max="13090" width="1.7109375" style="31" customWidth="1"/>
    <col min="13091" max="13092" width="19.7109375" style="31" customWidth="1"/>
    <col min="13093" max="13093" width="6.7109375" style="31" customWidth="1"/>
    <col min="13094" max="13095" width="19.7109375" style="31" customWidth="1"/>
    <col min="13096" max="13096" width="6.7109375" style="31" customWidth="1"/>
    <col min="13097" max="13097" width="28" style="31" customWidth="1"/>
    <col min="13098" max="13098" width="11.28515625" style="31" customWidth="1"/>
    <col min="13099" max="13101" width="5.7109375" style="31" customWidth="1"/>
    <col min="13102" max="13102" width="4.140625" style="31" customWidth="1"/>
    <col min="13103" max="13103" width="7.28515625" style="31" customWidth="1"/>
    <col min="13104" max="13104" width="7.5703125" style="31" customWidth="1"/>
    <col min="13105" max="13105" width="4.140625" style="31" customWidth="1"/>
    <col min="13106" max="13106" width="6.28515625" style="31" customWidth="1"/>
    <col min="13107" max="13107" width="7.5703125" style="31" customWidth="1"/>
    <col min="13108" max="13108" width="5.7109375" style="31" customWidth="1"/>
    <col min="13109" max="13109" width="1.7109375" style="31" customWidth="1"/>
    <col min="13110" max="13110" width="10.42578125" style="31" customWidth="1"/>
    <col min="13111" max="13111" width="13" style="31" customWidth="1"/>
    <col min="13112" max="13112" width="15.85546875" style="31" customWidth="1"/>
    <col min="13113" max="13114" width="8.7109375" style="31" customWidth="1"/>
    <col min="13115" max="13115" width="5.7109375" style="31" customWidth="1"/>
    <col min="13116" max="13124" width="11.42578125" style="31" customWidth="1"/>
    <col min="13125" max="13125" width="5.7109375" style="31" customWidth="1"/>
    <col min="13126" max="13129" width="11.42578125" style="31" customWidth="1"/>
    <col min="13130" max="13132" width="8.7109375" style="31" customWidth="1"/>
    <col min="13133" max="13133" width="10.5703125" style="31" customWidth="1"/>
    <col min="13134" max="13136" width="8.7109375" style="31" customWidth="1"/>
    <col min="13137" max="13137" width="11" style="31" customWidth="1"/>
    <col min="13138" max="13139" width="8.7109375" style="31" customWidth="1"/>
    <col min="13140" max="13141" width="13.5703125" style="31" bestFit="1" customWidth="1"/>
    <col min="13142" max="13142" width="14.28515625" style="31" bestFit="1" customWidth="1"/>
    <col min="13143" max="13293" width="11.42578125" style="31"/>
    <col min="13294" max="13294" width="5.7109375" style="31" bestFit="1" customWidth="1"/>
    <col min="13295" max="13302" width="11.42578125" style="31" customWidth="1"/>
    <col min="13303" max="13304" width="6.5703125" style="31" bestFit="1" customWidth="1"/>
    <col min="13305" max="13305" width="5.42578125" style="31" bestFit="1" customWidth="1"/>
    <col min="13306" max="13306" width="5.7109375" style="31" bestFit="1" customWidth="1"/>
    <col min="13307" max="13307" width="10" style="31" customWidth="1"/>
    <col min="13308" max="13308" width="14.42578125" style="31" customWidth="1"/>
    <col min="13309" max="13309" width="13.42578125" style="31" bestFit="1" customWidth="1"/>
    <col min="13310" max="13310" width="11" style="31" bestFit="1" customWidth="1"/>
    <col min="13311" max="13311" width="15.85546875" style="31" bestFit="1" customWidth="1"/>
    <col min="13312" max="13312" width="13.42578125" style="31" bestFit="1" customWidth="1"/>
    <col min="13313" max="13313" width="13.42578125" style="31" customWidth="1"/>
    <col min="13314" max="13317" width="12.7109375" style="31" customWidth="1"/>
    <col min="13318" max="13318" width="11.28515625" style="31" customWidth="1"/>
    <col min="13319" max="13320" width="9.140625" style="31" bestFit="1" customWidth="1"/>
    <col min="13321" max="13321" width="8.7109375" style="31" customWidth="1"/>
    <col min="13322" max="13324" width="5.7109375" style="31" customWidth="1"/>
    <col min="13325" max="13325" width="20.7109375" style="31" customWidth="1"/>
    <col min="13326" max="13332" width="11.42578125" style="31" customWidth="1"/>
    <col min="13333" max="13333" width="16" style="31" customWidth="1"/>
    <col min="13334" max="13334" width="11.28515625" style="31" customWidth="1"/>
    <col min="13335" max="13336" width="4.28515625" style="31" customWidth="1"/>
    <col min="13337" max="13337" width="6.28515625" style="31" customWidth="1"/>
    <col min="13338" max="13339" width="8.140625" style="31" customWidth="1"/>
    <col min="13340" max="13341" width="4.28515625" style="31" customWidth="1"/>
    <col min="13342" max="13342" width="6.28515625" style="31" customWidth="1"/>
    <col min="13343" max="13344" width="8.140625" style="31" customWidth="1"/>
    <col min="13345" max="13345" width="5.85546875" style="31" customWidth="1"/>
    <col min="13346" max="13346" width="1.7109375" style="31" customWidth="1"/>
    <col min="13347" max="13348" width="19.7109375" style="31" customWidth="1"/>
    <col min="13349" max="13349" width="6.7109375" style="31" customWidth="1"/>
    <col min="13350" max="13351" width="19.7109375" style="31" customWidth="1"/>
    <col min="13352" max="13352" width="6.7109375" style="31" customWidth="1"/>
    <col min="13353" max="13353" width="28" style="31" customWidth="1"/>
    <col min="13354" max="13354" width="11.28515625" style="31" customWidth="1"/>
    <col min="13355" max="13357" width="5.7109375" style="31" customWidth="1"/>
    <col min="13358" max="13358" width="4.140625" style="31" customWidth="1"/>
    <col min="13359" max="13359" width="7.28515625" style="31" customWidth="1"/>
    <col min="13360" max="13360" width="7.5703125" style="31" customWidth="1"/>
    <col min="13361" max="13361" width="4.140625" style="31" customWidth="1"/>
    <col min="13362" max="13362" width="6.28515625" style="31" customWidth="1"/>
    <col min="13363" max="13363" width="7.5703125" style="31" customWidth="1"/>
    <col min="13364" max="13364" width="5.7109375" style="31" customWidth="1"/>
    <col min="13365" max="13365" width="1.7109375" style="31" customWidth="1"/>
    <col min="13366" max="13366" width="10.42578125" style="31" customWidth="1"/>
    <col min="13367" max="13367" width="13" style="31" customWidth="1"/>
    <col min="13368" max="13368" width="15.85546875" style="31" customWidth="1"/>
    <col min="13369" max="13370" width="8.7109375" style="31" customWidth="1"/>
    <col min="13371" max="13371" width="5.7109375" style="31" customWidth="1"/>
    <col min="13372" max="13380" width="11.42578125" style="31" customWidth="1"/>
    <col min="13381" max="13381" width="5.7109375" style="31" customWidth="1"/>
    <col min="13382" max="13385" width="11.42578125" style="31" customWidth="1"/>
    <col min="13386" max="13388" width="8.7109375" style="31" customWidth="1"/>
    <col min="13389" max="13389" width="10.5703125" style="31" customWidth="1"/>
    <col min="13390" max="13392" width="8.7109375" style="31" customWidth="1"/>
    <col min="13393" max="13393" width="11" style="31" customWidth="1"/>
    <col min="13394" max="13395" width="8.7109375" style="31" customWidth="1"/>
    <col min="13396" max="13397" width="13.5703125" style="31" bestFit="1" customWidth="1"/>
    <col min="13398" max="13398" width="14.28515625" style="31" bestFit="1" customWidth="1"/>
    <col min="13399" max="13549" width="11.42578125" style="31"/>
    <col min="13550" max="13550" width="5.7109375" style="31" bestFit="1" customWidth="1"/>
    <col min="13551" max="13558" width="11.42578125" style="31" customWidth="1"/>
    <col min="13559" max="13560" width="6.5703125" style="31" bestFit="1" customWidth="1"/>
    <col min="13561" max="13561" width="5.42578125" style="31" bestFit="1" customWidth="1"/>
    <col min="13562" max="13562" width="5.7109375" style="31" bestFit="1" customWidth="1"/>
    <col min="13563" max="13563" width="10" style="31" customWidth="1"/>
    <col min="13564" max="13564" width="14.42578125" style="31" customWidth="1"/>
    <col min="13565" max="13565" width="13.42578125" style="31" bestFit="1" customWidth="1"/>
    <col min="13566" max="13566" width="11" style="31" bestFit="1" customWidth="1"/>
    <col min="13567" max="13567" width="15.85546875" style="31" bestFit="1" customWidth="1"/>
    <col min="13568" max="13568" width="13.42578125" style="31" bestFit="1" customWidth="1"/>
    <col min="13569" max="13569" width="13.42578125" style="31" customWidth="1"/>
    <col min="13570" max="13573" width="12.7109375" style="31" customWidth="1"/>
    <col min="13574" max="13574" width="11.28515625" style="31" customWidth="1"/>
    <col min="13575" max="13576" width="9.140625" style="31" bestFit="1" customWidth="1"/>
    <col min="13577" max="13577" width="8.7109375" style="31" customWidth="1"/>
    <col min="13578" max="13580" width="5.7109375" style="31" customWidth="1"/>
    <col min="13581" max="13581" width="20.7109375" style="31" customWidth="1"/>
    <col min="13582" max="13588" width="11.42578125" style="31" customWidth="1"/>
    <col min="13589" max="13589" width="16" style="31" customWidth="1"/>
    <col min="13590" max="13590" width="11.28515625" style="31" customWidth="1"/>
    <col min="13591" max="13592" width="4.28515625" style="31" customWidth="1"/>
    <col min="13593" max="13593" width="6.28515625" style="31" customWidth="1"/>
    <col min="13594" max="13595" width="8.140625" style="31" customWidth="1"/>
    <col min="13596" max="13597" width="4.28515625" style="31" customWidth="1"/>
    <col min="13598" max="13598" width="6.28515625" style="31" customWidth="1"/>
    <col min="13599" max="13600" width="8.140625" style="31" customWidth="1"/>
    <col min="13601" max="13601" width="5.85546875" style="31" customWidth="1"/>
    <col min="13602" max="13602" width="1.7109375" style="31" customWidth="1"/>
    <col min="13603" max="13604" width="19.7109375" style="31" customWidth="1"/>
    <col min="13605" max="13605" width="6.7109375" style="31" customWidth="1"/>
    <col min="13606" max="13607" width="19.7109375" style="31" customWidth="1"/>
    <col min="13608" max="13608" width="6.7109375" style="31" customWidth="1"/>
    <col min="13609" max="13609" width="28" style="31" customWidth="1"/>
    <col min="13610" max="13610" width="11.28515625" style="31" customWidth="1"/>
    <col min="13611" max="13613" width="5.7109375" style="31" customWidth="1"/>
    <col min="13614" max="13614" width="4.140625" style="31" customWidth="1"/>
    <col min="13615" max="13615" width="7.28515625" style="31" customWidth="1"/>
    <col min="13616" max="13616" width="7.5703125" style="31" customWidth="1"/>
    <col min="13617" max="13617" width="4.140625" style="31" customWidth="1"/>
    <col min="13618" max="13618" width="6.28515625" style="31" customWidth="1"/>
    <col min="13619" max="13619" width="7.5703125" style="31" customWidth="1"/>
    <col min="13620" max="13620" width="5.7109375" style="31" customWidth="1"/>
    <col min="13621" max="13621" width="1.7109375" style="31" customWidth="1"/>
    <col min="13622" max="13622" width="10.42578125" style="31" customWidth="1"/>
    <col min="13623" max="13623" width="13" style="31" customWidth="1"/>
    <col min="13624" max="13624" width="15.85546875" style="31" customWidth="1"/>
    <col min="13625" max="13626" width="8.7109375" style="31" customWidth="1"/>
    <col min="13627" max="13627" width="5.7109375" style="31" customWidth="1"/>
    <col min="13628" max="13636" width="11.42578125" style="31" customWidth="1"/>
    <col min="13637" max="13637" width="5.7109375" style="31" customWidth="1"/>
    <col min="13638" max="13641" width="11.42578125" style="31" customWidth="1"/>
    <col min="13642" max="13644" width="8.7109375" style="31" customWidth="1"/>
    <col min="13645" max="13645" width="10.5703125" style="31" customWidth="1"/>
    <col min="13646" max="13648" width="8.7109375" style="31" customWidth="1"/>
    <col min="13649" max="13649" width="11" style="31" customWidth="1"/>
    <col min="13650" max="13651" width="8.7109375" style="31" customWidth="1"/>
    <col min="13652" max="13653" width="13.5703125" style="31" bestFit="1" customWidth="1"/>
    <col min="13654" max="13654" width="14.28515625" style="31" bestFit="1" customWidth="1"/>
    <col min="13655" max="13805" width="11.42578125" style="31"/>
    <col min="13806" max="13806" width="5.7109375" style="31" bestFit="1" customWidth="1"/>
    <col min="13807" max="13814" width="11.42578125" style="31" customWidth="1"/>
    <col min="13815" max="13816" width="6.5703125" style="31" bestFit="1" customWidth="1"/>
    <col min="13817" max="13817" width="5.42578125" style="31" bestFit="1" customWidth="1"/>
    <col min="13818" max="13818" width="5.7109375" style="31" bestFit="1" customWidth="1"/>
    <col min="13819" max="13819" width="10" style="31" customWidth="1"/>
    <col min="13820" max="13820" width="14.42578125" style="31" customWidth="1"/>
    <col min="13821" max="13821" width="13.42578125" style="31" bestFit="1" customWidth="1"/>
    <col min="13822" max="13822" width="11" style="31" bestFit="1" customWidth="1"/>
    <col min="13823" max="13823" width="15.85546875" style="31" bestFit="1" customWidth="1"/>
    <col min="13824" max="13824" width="13.42578125" style="31" bestFit="1" customWidth="1"/>
    <col min="13825" max="13825" width="13.42578125" style="31" customWidth="1"/>
    <col min="13826" max="13829" width="12.7109375" style="31" customWidth="1"/>
    <col min="13830" max="13830" width="11.28515625" style="31" customWidth="1"/>
    <col min="13831" max="13832" width="9.140625" style="31" bestFit="1" customWidth="1"/>
    <col min="13833" max="13833" width="8.7109375" style="31" customWidth="1"/>
    <col min="13834" max="13836" width="5.7109375" style="31" customWidth="1"/>
    <col min="13837" max="13837" width="20.7109375" style="31" customWidth="1"/>
    <col min="13838" max="13844" width="11.42578125" style="31" customWidth="1"/>
    <col min="13845" max="13845" width="16" style="31" customWidth="1"/>
    <col min="13846" max="13846" width="11.28515625" style="31" customWidth="1"/>
    <col min="13847" max="13848" width="4.28515625" style="31" customWidth="1"/>
    <col min="13849" max="13849" width="6.28515625" style="31" customWidth="1"/>
    <col min="13850" max="13851" width="8.140625" style="31" customWidth="1"/>
    <col min="13852" max="13853" width="4.28515625" style="31" customWidth="1"/>
    <col min="13854" max="13854" width="6.28515625" style="31" customWidth="1"/>
    <col min="13855" max="13856" width="8.140625" style="31" customWidth="1"/>
    <col min="13857" max="13857" width="5.85546875" style="31" customWidth="1"/>
    <col min="13858" max="13858" width="1.7109375" style="31" customWidth="1"/>
    <col min="13859" max="13860" width="19.7109375" style="31" customWidth="1"/>
    <col min="13861" max="13861" width="6.7109375" style="31" customWidth="1"/>
    <col min="13862" max="13863" width="19.7109375" style="31" customWidth="1"/>
    <col min="13864" max="13864" width="6.7109375" style="31" customWidth="1"/>
    <col min="13865" max="13865" width="28" style="31" customWidth="1"/>
    <col min="13866" max="13866" width="11.28515625" style="31" customWidth="1"/>
    <col min="13867" max="13869" width="5.7109375" style="31" customWidth="1"/>
    <col min="13870" max="13870" width="4.140625" style="31" customWidth="1"/>
    <col min="13871" max="13871" width="7.28515625" style="31" customWidth="1"/>
    <col min="13872" max="13872" width="7.5703125" style="31" customWidth="1"/>
    <col min="13873" max="13873" width="4.140625" style="31" customWidth="1"/>
    <col min="13874" max="13874" width="6.28515625" style="31" customWidth="1"/>
    <col min="13875" max="13875" width="7.5703125" style="31" customWidth="1"/>
    <col min="13876" max="13876" width="5.7109375" style="31" customWidth="1"/>
    <col min="13877" max="13877" width="1.7109375" style="31" customWidth="1"/>
    <col min="13878" max="13878" width="10.42578125" style="31" customWidth="1"/>
    <col min="13879" max="13879" width="13" style="31" customWidth="1"/>
    <col min="13880" max="13880" width="15.85546875" style="31" customWidth="1"/>
    <col min="13881" max="13882" width="8.7109375" style="31" customWidth="1"/>
    <col min="13883" max="13883" width="5.7109375" style="31" customWidth="1"/>
    <col min="13884" max="13892" width="11.42578125" style="31" customWidth="1"/>
    <col min="13893" max="13893" width="5.7109375" style="31" customWidth="1"/>
    <col min="13894" max="13897" width="11.42578125" style="31" customWidth="1"/>
    <col min="13898" max="13900" width="8.7109375" style="31" customWidth="1"/>
    <col min="13901" max="13901" width="10.5703125" style="31" customWidth="1"/>
    <col min="13902" max="13904" width="8.7109375" style="31" customWidth="1"/>
    <col min="13905" max="13905" width="11" style="31" customWidth="1"/>
    <col min="13906" max="13907" width="8.7109375" style="31" customWidth="1"/>
    <col min="13908" max="13909" width="13.5703125" style="31" bestFit="1" customWidth="1"/>
    <col min="13910" max="13910" width="14.28515625" style="31" bestFit="1" customWidth="1"/>
    <col min="13911" max="14061" width="11.42578125" style="31"/>
    <col min="14062" max="14062" width="5.7109375" style="31" bestFit="1" customWidth="1"/>
    <col min="14063" max="14070" width="11.42578125" style="31" customWidth="1"/>
    <col min="14071" max="14072" width="6.5703125" style="31" bestFit="1" customWidth="1"/>
    <col min="14073" max="14073" width="5.42578125" style="31" bestFit="1" customWidth="1"/>
    <col min="14074" max="14074" width="5.7109375" style="31" bestFit="1" customWidth="1"/>
    <col min="14075" max="14075" width="10" style="31" customWidth="1"/>
    <col min="14076" max="14076" width="14.42578125" style="31" customWidth="1"/>
    <col min="14077" max="14077" width="13.42578125" style="31" bestFit="1" customWidth="1"/>
    <col min="14078" max="14078" width="11" style="31" bestFit="1" customWidth="1"/>
    <col min="14079" max="14079" width="15.85546875" style="31" bestFit="1" customWidth="1"/>
    <col min="14080" max="14080" width="13.42578125" style="31" bestFit="1" customWidth="1"/>
    <col min="14081" max="14081" width="13.42578125" style="31" customWidth="1"/>
    <col min="14082" max="14085" width="12.7109375" style="31" customWidth="1"/>
    <col min="14086" max="14086" width="11.28515625" style="31" customWidth="1"/>
    <col min="14087" max="14088" width="9.140625" style="31" bestFit="1" customWidth="1"/>
    <col min="14089" max="14089" width="8.7109375" style="31" customWidth="1"/>
    <col min="14090" max="14092" width="5.7109375" style="31" customWidth="1"/>
    <col min="14093" max="14093" width="20.7109375" style="31" customWidth="1"/>
    <col min="14094" max="14100" width="11.42578125" style="31" customWidth="1"/>
    <col min="14101" max="14101" width="16" style="31" customWidth="1"/>
    <col min="14102" max="14102" width="11.28515625" style="31" customWidth="1"/>
    <col min="14103" max="14104" width="4.28515625" style="31" customWidth="1"/>
    <col min="14105" max="14105" width="6.28515625" style="31" customWidth="1"/>
    <col min="14106" max="14107" width="8.140625" style="31" customWidth="1"/>
    <col min="14108" max="14109" width="4.28515625" style="31" customWidth="1"/>
    <col min="14110" max="14110" width="6.28515625" style="31" customWidth="1"/>
    <col min="14111" max="14112" width="8.140625" style="31" customWidth="1"/>
    <col min="14113" max="14113" width="5.85546875" style="31" customWidth="1"/>
    <col min="14114" max="14114" width="1.7109375" style="31" customWidth="1"/>
    <col min="14115" max="14116" width="19.7109375" style="31" customWidth="1"/>
    <col min="14117" max="14117" width="6.7109375" style="31" customWidth="1"/>
    <col min="14118" max="14119" width="19.7109375" style="31" customWidth="1"/>
    <col min="14120" max="14120" width="6.7109375" style="31" customWidth="1"/>
    <col min="14121" max="14121" width="28" style="31" customWidth="1"/>
    <col min="14122" max="14122" width="11.28515625" style="31" customWidth="1"/>
    <col min="14123" max="14125" width="5.7109375" style="31" customWidth="1"/>
    <col min="14126" max="14126" width="4.140625" style="31" customWidth="1"/>
    <col min="14127" max="14127" width="7.28515625" style="31" customWidth="1"/>
    <col min="14128" max="14128" width="7.5703125" style="31" customWidth="1"/>
    <col min="14129" max="14129" width="4.140625" style="31" customWidth="1"/>
    <col min="14130" max="14130" width="6.28515625" style="31" customWidth="1"/>
    <col min="14131" max="14131" width="7.5703125" style="31" customWidth="1"/>
    <col min="14132" max="14132" width="5.7109375" style="31" customWidth="1"/>
    <col min="14133" max="14133" width="1.7109375" style="31" customWidth="1"/>
    <col min="14134" max="14134" width="10.42578125" style="31" customWidth="1"/>
    <col min="14135" max="14135" width="13" style="31" customWidth="1"/>
    <col min="14136" max="14136" width="15.85546875" style="31" customWidth="1"/>
    <col min="14137" max="14138" width="8.7109375" style="31" customWidth="1"/>
    <col min="14139" max="14139" width="5.7109375" style="31" customWidth="1"/>
    <col min="14140" max="14148" width="11.42578125" style="31" customWidth="1"/>
    <col min="14149" max="14149" width="5.7109375" style="31" customWidth="1"/>
    <col min="14150" max="14153" width="11.42578125" style="31" customWidth="1"/>
    <col min="14154" max="14156" width="8.7109375" style="31" customWidth="1"/>
    <col min="14157" max="14157" width="10.5703125" style="31" customWidth="1"/>
    <col min="14158" max="14160" width="8.7109375" style="31" customWidth="1"/>
    <col min="14161" max="14161" width="11" style="31" customWidth="1"/>
    <col min="14162" max="14163" width="8.7109375" style="31" customWidth="1"/>
    <col min="14164" max="14165" width="13.5703125" style="31" bestFit="1" customWidth="1"/>
    <col min="14166" max="14166" width="14.28515625" style="31" bestFit="1" customWidth="1"/>
    <col min="14167" max="14317" width="11.42578125" style="31"/>
    <col min="14318" max="14318" width="5.7109375" style="31" bestFit="1" customWidth="1"/>
    <col min="14319" max="14326" width="11.42578125" style="31" customWidth="1"/>
    <col min="14327" max="14328" width="6.5703125" style="31" bestFit="1" customWidth="1"/>
    <col min="14329" max="14329" width="5.42578125" style="31" bestFit="1" customWidth="1"/>
    <col min="14330" max="14330" width="5.7109375" style="31" bestFit="1" customWidth="1"/>
    <col min="14331" max="14331" width="10" style="31" customWidth="1"/>
    <col min="14332" max="14332" width="14.42578125" style="31" customWidth="1"/>
    <col min="14333" max="14333" width="13.42578125" style="31" bestFit="1" customWidth="1"/>
    <col min="14334" max="14334" width="11" style="31" bestFit="1" customWidth="1"/>
    <col min="14335" max="14335" width="15.85546875" style="31" bestFit="1" customWidth="1"/>
    <col min="14336" max="14336" width="13.42578125" style="31" bestFit="1" customWidth="1"/>
    <col min="14337" max="14337" width="13.42578125" style="31" customWidth="1"/>
    <col min="14338" max="14341" width="12.7109375" style="31" customWidth="1"/>
    <col min="14342" max="14342" width="11.28515625" style="31" customWidth="1"/>
    <col min="14343" max="14344" width="9.140625" style="31" bestFit="1" customWidth="1"/>
    <col min="14345" max="14345" width="8.7109375" style="31" customWidth="1"/>
    <col min="14346" max="14348" width="5.7109375" style="31" customWidth="1"/>
    <col min="14349" max="14349" width="20.7109375" style="31" customWidth="1"/>
    <col min="14350" max="14356" width="11.42578125" style="31" customWidth="1"/>
    <col min="14357" max="14357" width="16" style="31" customWidth="1"/>
    <col min="14358" max="14358" width="11.28515625" style="31" customWidth="1"/>
    <col min="14359" max="14360" width="4.28515625" style="31" customWidth="1"/>
    <col min="14361" max="14361" width="6.28515625" style="31" customWidth="1"/>
    <col min="14362" max="14363" width="8.140625" style="31" customWidth="1"/>
    <col min="14364" max="14365" width="4.28515625" style="31" customWidth="1"/>
    <col min="14366" max="14366" width="6.28515625" style="31" customWidth="1"/>
    <col min="14367" max="14368" width="8.140625" style="31" customWidth="1"/>
    <col min="14369" max="14369" width="5.85546875" style="31" customWidth="1"/>
    <col min="14370" max="14370" width="1.7109375" style="31" customWidth="1"/>
    <col min="14371" max="14372" width="19.7109375" style="31" customWidth="1"/>
    <col min="14373" max="14373" width="6.7109375" style="31" customWidth="1"/>
    <col min="14374" max="14375" width="19.7109375" style="31" customWidth="1"/>
    <col min="14376" max="14376" width="6.7109375" style="31" customWidth="1"/>
    <col min="14377" max="14377" width="28" style="31" customWidth="1"/>
    <col min="14378" max="14378" width="11.28515625" style="31" customWidth="1"/>
    <col min="14379" max="14381" width="5.7109375" style="31" customWidth="1"/>
    <col min="14382" max="14382" width="4.140625" style="31" customWidth="1"/>
    <col min="14383" max="14383" width="7.28515625" style="31" customWidth="1"/>
    <col min="14384" max="14384" width="7.5703125" style="31" customWidth="1"/>
    <col min="14385" max="14385" width="4.140625" style="31" customWidth="1"/>
    <col min="14386" max="14386" width="6.28515625" style="31" customWidth="1"/>
    <col min="14387" max="14387" width="7.5703125" style="31" customWidth="1"/>
    <col min="14388" max="14388" width="5.7109375" style="31" customWidth="1"/>
    <col min="14389" max="14389" width="1.7109375" style="31" customWidth="1"/>
    <col min="14390" max="14390" width="10.42578125" style="31" customWidth="1"/>
    <col min="14391" max="14391" width="13" style="31" customWidth="1"/>
    <col min="14392" max="14392" width="15.85546875" style="31" customWidth="1"/>
    <col min="14393" max="14394" width="8.7109375" style="31" customWidth="1"/>
    <col min="14395" max="14395" width="5.7109375" style="31" customWidth="1"/>
    <col min="14396" max="14404" width="11.42578125" style="31" customWidth="1"/>
    <col min="14405" max="14405" width="5.7109375" style="31" customWidth="1"/>
    <col min="14406" max="14409" width="11.42578125" style="31" customWidth="1"/>
    <col min="14410" max="14412" width="8.7109375" style="31" customWidth="1"/>
    <col min="14413" max="14413" width="10.5703125" style="31" customWidth="1"/>
    <col min="14414" max="14416" width="8.7109375" style="31" customWidth="1"/>
    <col min="14417" max="14417" width="11" style="31" customWidth="1"/>
    <col min="14418" max="14419" width="8.7109375" style="31" customWidth="1"/>
    <col min="14420" max="14421" width="13.5703125" style="31" bestFit="1" customWidth="1"/>
    <col min="14422" max="14422" width="14.28515625" style="31" bestFit="1" customWidth="1"/>
    <col min="14423" max="14573" width="11.42578125" style="31"/>
    <col min="14574" max="14574" width="5.7109375" style="31" bestFit="1" customWidth="1"/>
    <col min="14575" max="14582" width="11.42578125" style="31" customWidth="1"/>
    <col min="14583" max="14584" width="6.5703125" style="31" bestFit="1" customWidth="1"/>
    <col min="14585" max="14585" width="5.42578125" style="31" bestFit="1" customWidth="1"/>
    <col min="14586" max="14586" width="5.7109375" style="31" bestFit="1" customWidth="1"/>
    <col min="14587" max="14587" width="10" style="31" customWidth="1"/>
    <col min="14588" max="14588" width="14.42578125" style="31" customWidth="1"/>
    <col min="14589" max="14589" width="13.42578125" style="31" bestFit="1" customWidth="1"/>
    <col min="14590" max="14590" width="11" style="31" bestFit="1" customWidth="1"/>
    <col min="14591" max="14591" width="15.85546875" style="31" bestFit="1" customWidth="1"/>
    <col min="14592" max="14592" width="13.42578125" style="31" bestFit="1" customWidth="1"/>
    <col min="14593" max="14593" width="13.42578125" style="31" customWidth="1"/>
    <col min="14594" max="14597" width="12.7109375" style="31" customWidth="1"/>
    <col min="14598" max="14598" width="11.28515625" style="31" customWidth="1"/>
    <col min="14599" max="14600" width="9.140625" style="31" bestFit="1" customWidth="1"/>
    <col min="14601" max="14601" width="8.7109375" style="31" customWidth="1"/>
    <col min="14602" max="14604" width="5.7109375" style="31" customWidth="1"/>
    <col min="14605" max="14605" width="20.7109375" style="31" customWidth="1"/>
    <col min="14606" max="14612" width="11.42578125" style="31" customWidth="1"/>
    <col min="14613" max="14613" width="16" style="31" customWidth="1"/>
    <col min="14614" max="14614" width="11.28515625" style="31" customWidth="1"/>
    <col min="14615" max="14616" width="4.28515625" style="31" customWidth="1"/>
    <col min="14617" max="14617" width="6.28515625" style="31" customWidth="1"/>
    <col min="14618" max="14619" width="8.140625" style="31" customWidth="1"/>
    <col min="14620" max="14621" width="4.28515625" style="31" customWidth="1"/>
    <col min="14622" max="14622" width="6.28515625" style="31" customWidth="1"/>
    <col min="14623" max="14624" width="8.140625" style="31" customWidth="1"/>
    <col min="14625" max="14625" width="5.85546875" style="31" customWidth="1"/>
    <col min="14626" max="14626" width="1.7109375" style="31" customWidth="1"/>
    <col min="14627" max="14628" width="19.7109375" style="31" customWidth="1"/>
    <col min="14629" max="14629" width="6.7109375" style="31" customWidth="1"/>
    <col min="14630" max="14631" width="19.7109375" style="31" customWidth="1"/>
    <col min="14632" max="14632" width="6.7109375" style="31" customWidth="1"/>
    <col min="14633" max="14633" width="28" style="31" customWidth="1"/>
    <col min="14634" max="14634" width="11.28515625" style="31" customWidth="1"/>
    <col min="14635" max="14637" width="5.7109375" style="31" customWidth="1"/>
    <col min="14638" max="14638" width="4.140625" style="31" customWidth="1"/>
    <col min="14639" max="14639" width="7.28515625" style="31" customWidth="1"/>
    <col min="14640" max="14640" width="7.5703125" style="31" customWidth="1"/>
    <col min="14641" max="14641" width="4.140625" style="31" customWidth="1"/>
    <col min="14642" max="14642" width="6.28515625" style="31" customWidth="1"/>
    <col min="14643" max="14643" width="7.5703125" style="31" customWidth="1"/>
    <col min="14644" max="14644" width="5.7109375" style="31" customWidth="1"/>
    <col min="14645" max="14645" width="1.7109375" style="31" customWidth="1"/>
    <col min="14646" max="14646" width="10.42578125" style="31" customWidth="1"/>
    <col min="14647" max="14647" width="13" style="31" customWidth="1"/>
    <col min="14648" max="14648" width="15.85546875" style="31" customWidth="1"/>
    <col min="14649" max="14650" width="8.7109375" style="31" customWidth="1"/>
    <col min="14651" max="14651" width="5.7109375" style="31" customWidth="1"/>
    <col min="14652" max="14660" width="11.42578125" style="31" customWidth="1"/>
    <col min="14661" max="14661" width="5.7109375" style="31" customWidth="1"/>
    <col min="14662" max="14665" width="11.42578125" style="31" customWidth="1"/>
    <col min="14666" max="14668" width="8.7109375" style="31" customWidth="1"/>
    <col min="14669" max="14669" width="10.5703125" style="31" customWidth="1"/>
    <col min="14670" max="14672" width="8.7109375" style="31" customWidth="1"/>
    <col min="14673" max="14673" width="11" style="31" customWidth="1"/>
    <col min="14674" max="14675" width="8.7109375" style="31" customWidth="1"/>
    <col min="14676" max="14677" width="13.5703125" style="31" bestFit="1" customWidth="1"/>
    <col min="14678" max="14678" width="14.28515625" style="31" bestFit="1" customWidth="1"/>
    <col min="14679" max="14829" width="11.42578125" style="31"/>
    <col min="14830" max="14830" width="5.7109375" style="31" bestFit="1" customWidth="1"/>
    <col min="14831" max="14838" width="11.42578125" style="31" customWidth="1"/>
    <col min="14839" max="14840" width="6.5703125" style="31" bestFit="1" customWidth="1"/>
    <col min="14841" max="14841" width="5.42578125" style="31" bestFit="1" customWidth="1"/>
    <col min="14842" max="14842" width="5.7109375" style="31" bestFit="1" customWidth="1"/>
    <col min="14843" max="14843" width="10" style="31" customWidth="1"/>
    <col min="14844" max="14844" width="14.42578125" style="31" customWidth="1"/>
    <col min="14845" max="14845" width="13.42578125" style="31" bestFit="1" customWidth="1"/>
    <col min="14846" max="14846" width="11" style="31" bestFit="1" customWidth="1"/>
    <col min="14847" max="14847" width="15.85546875" style="31" bestFit="1" customWidth="1"/>
    <col min="14848" max="14848" width="13.42578125" style="31" bestFit="1" customWidth="1"/>
    <col min="14849" max="14849" width="13.42578125" style="31" customWidth="1"/>
    <col min="14850" max="14853" width="12.7109375" style="31" customWidth="1"/>
    <col min="14854" max="14854" width="11.28515625" style="31" customWidth="1"/>
    <col min="14855" max="14856" width="9.140625" style="31" bestFit="1" customWidth="1"/>
    <col min="14857" max="14857" width="8.7109375" style="31" customWidth="1"/>
    <col min="14858" max="14860" width="5.7109375" style="31" customWidth="1"/>
    <col min="14861" max="14861" width="20.7109375" style="31" customWidth="1"/>
    <col min="14862" max="14868" width="11.42578125" style="31" customWidth="1"/>
    <col min="14869" max="14869" width="16" style="31" customWidth="1"/>
    <col min="14870" max="14870" width="11.28515625" style="31" customWidth="1"/>
    <col min="14871" max="14872" width="4.28515625" style="31" customWidth="1"/>
    <col min="14873" max="14873" width="6.28515625" style="31" customWidth="1"/>
    <col min="14874" max="14875" width="8.140625" style="31" customWidth="1"/>
    <col min="14876" max="14877" width="4.28515625" style="31" customWidth="1"/>
    <col min="14878" max="14878" width="6.28515625" style="31" customWidth="1"/>
    <col min="14879" max="14880" width="8.140625" style="31" customWidth="1"/>
    <col min="14881" max="14881" width="5.85546875" style="31" customWidth="1"/>
    <col min="14882" max="14882" width="1.7109375" style="31" customWidth="1"/>
    <col min="14883" max="14884" width="19.7109375" style="31" customWidth="1"/>
    <col min="14885" max="14885" width="6.7109375" style="31" customWidth="1"/>
    <col min="14886" max="14887" width="19.7109375" style="31" customWidth="1"/>
    <col min="14888" max="14888" width="6.7109375" style="31" customWidth="1"/>
    <col min="14889" max="14889" width="28" style="31" customWidth="1"/>
    <col min="14890" max="14890" width="11.28515625" style="31" customWidth="1"/>
    <col min="14891" max="14893" width="5.7109375" style="31" customWidth="1"/>
    <col min="14894" max="14894" width="4.140625" style="31" customWidth="1"/>
    <col min="14895" max="14895" width="7.28515625" style="31" customWidth="1"/>
    <col min="14896" max="14896" width="7.5703125" style="31" customWidth="1"/>
    <col min="14897" max="14897" width="4.140625" style="31" customWidth="1"/>
    <col min="14898" max="14898" width="6.28515625" style="31" customWidth="1"/>
    <col min="14899" max="14899" width="7.5703125" style="31" customWidth="1"/>
    <col min="14900" max="14900" width="5.7109375" style="31" customWidth="1"/>
    <col min="14901" max="14901" width="1.7109375" style="31" customWidth="1"/>
    <col min="14902" max="14902" width="10.42578125" style="31" customWidth="1"/>
    <col min="14903" max="14903" width="13" style="31" customWidth="1"/>
    <col min="14904" max="14904" width="15.85546875" style="31" customWidth="1"/>
    <col min="14905" max="14906" width="8.7109375" style="31" customWidth="1"/>
    <col min="14907" max="14907" width="5.7109375" style="31" customWidth="1"/>
    <col min="14908" max="14916" width="11.42578125" style="31" customWidth="1"/>
    <col min="14917" max="14917" width="5.7109375" style="31" customWidth="1"/>
    <col min="14918" max="14921" width="11.42578125" style="31" customWidth="1"/>
    <col min="14922" max="14924" width="8.7109375" style="31" customWidth="1"/>
    <col min="14925" max="14925" width="10.5703125" style="31" customWidth="1"/>
    <col min="14926" max="14928" width="8.7109375" style="31" customWidth="1"/>
    <col min="14929" max="14929" width="11" style="31" customWidth="1"/>
    <col min="14930" max="14931" width="8.7109375" style="31" customWidth="1"/>
    <col min="14932" max="14933" width="13.5703125" style="31" bestFit="1" customWidth="1"/>
    <col min="14934" max="14934" width="14.28515625" style="31" bestFit="1" customWidth="1"/>
    <col min="14935" max="15085" width="11.42578125" style="31"/>
    <col min="15086" max="15086" width="5.7109375" style="31" bestFit="1" customWidth="1"/>
    <col min="15087" max="15094" width="11.42578125" style="31" customWidth="1"/>
    <col min="15095" max="15096" width="6.5703125" style="31" bestFit="1" customWidth="1"/>
    <col min="15097" max="15097" width="5.42578125" style="31" bestFit="1" customWidth="1"/>
    <col min="15098" max="15098" width="5.7109375" style="31" bestFit="1" customWidth="1"/>
    <col min="15099" max="15099" width="10" style="31" customWidth="1"/>
    <col min="15100" max="15100" width="14.42578125" style="31" customWidth="1"/>
    <col min="15101" max="15101" width="13.42578125" style="31" bestFit="1" customWidth="1"/>
    <col min="15102" max="15102" width="11" style="31" bestFit="1" customWidth="1"/>
    <col min="15103" max="15103" width="15.85546875" style="31" bestFit="1" customWidth="1"/>
    <col min="15104" max="15104" width="13.42578125" style="31" bestFit="1" customWidth="1"/>
    <col min="15105" max="15105" width="13.42578125" style="31" customWidth="1"/>
    <col min="15106" max="15109" width="12.7109375" style="31" customWidth="1"/>
    <col min="15110" max="15110" width="11.28515625" style="31" customWidth="1"/>
    <col min="15111" max="15112" width="9.140625" style="31" bestFit="1" customWidth="1"/>
    <col min="15113" max="15113" width="8.7109375" style="31" customWidth="1"/>
    <col min="15114" max="15116" width="5.7109375" style="31" customWidth="1"/>
    <col min="15117" max="15117" width="20.7109375" style="31" customWidth="1"/>
    <col min="15118" max="15124" width="11.42578125" style="31" customWidth="1"/>
    <col min="15125" max="15125" width="16" style="31" customWidth="1"/>
    <col min="15126" max="15126" width="11.28515625" style="31" customWidth="1"/>
    <col min="15127" max="15128" width="4.28515625" style="31" customWidth="1"/>
    <col min="15129" max="15129" width="6.28515625" style="31" customWidth="1"/>
    <col min="15130" max="15131" width="8.140625" style="31" customWidth="1"/>
    <col min="15132" max="15133" width="4.28515625" style="31" customWidth="1"/>
    <col min="15134" max="15134" width="6.28515625" style="31" customWidth="1"/>
    <col min="15135" max="15136" width="8.140625" style="31" customWidth="1"/>
    <col min="15137" max="15137" width="5.85546875" style="31" customWidth="1"/>
    <col min="15138" max="15138" width="1.7109375" style="31" customWidth="1"/>
    <col min="15139" max="15140" width="19.7109375" style="31" customWidth="1"/>
    <col min="15141" max="15141" width="6.7109375" style="31" customWidth="1"/>
    <col min="15142" max="15143" width="19.7109375" style="31" customWidth="1"/>
    <col min="15144" max="15144" width="6.7109375" style="31" customWidth="1"/>
    <col min="15145" max="15145" width="28" style="31" customWidth="1"/>
    <col min="15146" max="15146" width="11.28515625" style="31" customWidth="1"/>
    <col min="15147" max="15149" width="5.7109375" style="31" customWidth="1"/>
    <col min="15150" max="15150" width="4.140625" style="31" customWidth="1"/>
    <col min="15151" max="15151" width="7.28515625" style="31" customWidth="1"/>
    <col min="15152" max="15152" width="7.5703125" style="31" customWidth="1"/>
    <col min="15153" max="15153" width="4.140625" style="31" customWidth="1"/>
    <col min="15154" max="15154" width="6.28515625" style="31" customWidth="1"/>
    <col min="15155" max="15155" width="7.5703125" style="31" customWidth="1"/>
    <col min="15156" max="15156" width="5.7109375" style="31" customWidth="1"/>
    <col min="15157" max="15157" width="1.7109375" style="31" customWidth="1"/>
    <col min="15158" max="15158" width="10.42578125" style="31" customWidth="1"/>
    <col min="15159" max="15159" width="13" style="31" customWidth="1"/>
    <col min="15160" max="15160" width="15.85546875" style="31" customWidth="1"/>
    <col min="15161" max="15162" width="8.7109375" style="31" customWidth="1"/>
    <col min="15163" max="15163" width="5.7109375" style="31" customWidth="1"/>
    <col min="15164" max="15172" width="11.42578125" style="31" customWidth="1"/>
    <col min="15173" max="15173" width="5.7109375" style="31" customWidth="1"/>
    <col min="15174" max="15177" width="11.42578125" style="31" customWidth="1"/>
    <col min="15178" max="15180" width="8.7109375" style="31" customWidth="1"/>
    <col min="15181" max="15181" width="10.5703125" style="31" customWidth="1"/>
    <col min="15182" max="15184" width="8.7109375" style="31" customWidth="1"/>
    <col min="15185" max="15185" width="11" style="31" customWidth="1"/>
    <col min="15186" max="15187" width="8.7109375" style="31" customWidth="1"/>
    <col min="15188" max="15189" width="13.5703125" style="31" bestFit="1" customWidth="1"/>
    <col min="15190" max="15190" width="14.28515625" style="31" bestFit="1" customWidth="1"/>
    <col min="15191" max="15341" width="11.42578125" style="31"/>
    <col min="15342" max="15342" width="5.7109375" style="31" bestFit="1" customWidth="1"/>
    <col min="15343" max="15350" width="11.42578125" style="31" customWidth="1"/>
    <col min="15351" max="15352" width="6.5703125" style="31" bestFit="1" customWidth="1"/>
    <col min="15353" max="15353" width="5.42578125" style="31" bestFit="1" customWidth="1"/>
    <col min="15354" max="15354" width="5.7109375" style="31" bestFit="1" customWidth="1"/>
    <col min="15355" max="15355" width="10" style="31" customWidth="1"/>
    <col min="15356" max="15356" width="14.42578125" style="31" customWidth="1"/>
    <col min="15357" max="15357" width="13.42578125" style="31" bestFit="1" customWidth="1"/>
    <col min="15358" max="15358" width="11" style="31" bestFit="1" customWidth="1"/>
    <col min="15359" max="15359" width="15.85546875" style="31" bestFit="1" customWidth="1"/>
    <col min="15360" max="15360" width="13.42578125" style="31" bestFit="1" customWidth="1"/>
    <col min="15361" max="15361" width="13.42578125" style="31" customWidth="1"/>
    <col min="15362" max="15365" width="12.7109375" style="31" customWidth="1"/>
    <col min="15366" max="15366" width="11.28515625" style="31" customWidth="1"/>
    <col min="15367" max="15368" width="9.140625" style="31" bestFit="1" customWidth="1"/>
    <col min="15369" max="15369" width="8.7109375" style="31" customWidth="1"/>
    <col min="15370" max="15372" width="5.7109375" style="31" customWidth="1"/>
    <col min="15373" max="15373" width="20.7109375" style="31" customWidth="1"/>
    <col min="15374" max="15380" width="11.42578125" style="31" customWidth="1"/>
    <col min="15381" max="15381" width="16" style="31" customWidth="1"/>
    <col min="15382" max="15382" width="11.28515625" style="31" customWidth="1"/>
    <col min="15383" max="15384" width="4.28515625" style="31" customWidth="1"/>
    <col min="15385" max="15385" width="6.28515625" style="31" customWidth="1"/>
    <col min="15386" max="15387" width="8.140625" style="31" customWidth="1"/>
    <col min="15388" max="15389" width="4.28515625" style="31" customWidth="1"/>
    <col min="15390" max="15390" width="6.28515625" style="31" customWidth="1"/>
    <col min="15391" max="15392" width="8.140625" style="31" customWidth="1"/>
    <col min="15393" max="15393" width="5.85546875" style="31" customWidth="1"/>
    <col min="15394" max="15394" width="1.7109375" style="31" customWidth="1"/>
    <col min="15395" max="15396" width="19.7109375" style="31" customWidth="1"/>
    <col min="15397" max="15397" width="6.7109375" style="31" customWidth="1"/>
    <col min="15398" max="15399" width="19.7109375" style="31" customWidth="1"/>
    <col min="15400" max="15400" width="6.7109375" style="31" customWidth="1"/>
    <col min="15401" max="15401" width="28" style="31" customWidth="1"/>
    <col min="15402" max="15402" width="11.28515625" style="31" customWidth="1"/>
    <col min="15403" max="15405" width="5.7109375" style="31" customWidth="1"/>
    <col min="15406" max="15406" width="4.140625" style="31" customWidth="1"/>
    <col min="15407" max="15407" width="7.28515625" style="31" customWidth="1"/>
    <col min="15408" max="15408" width="7.5703125" style="31" customWidth="1"/>
    <col min="15409" max="15409" width="4.140625" style="31" customWidth="1"/>
    <col min="15410" max="15410" width="6.28515625" style="31" customWidth="1"/>
    <col min="15411" max="15411" width="7.5703125" style="31" customWidth="1"/>
    <col min="15412" max="15412" width="5.7109375" style="31" customWidth="1"/>
    <col min="15413" max="15413" width="1.7109375" style="31" customWidth="1"/>
    <col min="15414" max="15414" width="10.42578125" style="31" customWidth="1"/>
    <col min="15415" max="15415" width="13" style="31" customWidth="1"/>
    <col min="15416" max="15416" width="15.85546875" style="31" customWidth="1"/>
    <col min="15417" max="15418" width="8.7109375" style="31" customWidth="1"/>
    <col min="15419" max="15419" width="5.7109375" style="31" customWidth="1"/>
    <col min="15420" max="15428" width="11.42578125" style="31" customWidth="1"/>
    <col min="15429" max="15429" width="5.7109375" style="31" customWidth="1"/>
    <col min="15430" max="15433" width="11.42578125" style="31" customWidth="1"/>
    <col min="15434" max="15436" width="8.7109375" style="31" customWidth="1"/>
    <col min="15437" max="15437" width="10.5703125" style="31" customWidth="1"/>
    <col min="15438" max="15440" width="8.7109375" style="31" customWidth="1"/>
    <col min="15441" max="15441" width="11" style="31" customWidth="1"/>
    <col min="15442" max="15443" width="8.7109375" style="31" customWidth="1"/>
    <col min="15444" max="15445" width="13.5703125" style="31" bestFit="1" customWidth="1"/>
    <col min="15446" max="15446" width="14.28515625" style="31" bestFit="1" customWidth="1"/>
    <col min="15447" max="15597" width="11.42578125" style="31"/>
    <col min="15598" max="15598" width="5.7109375" style="31" bestFit="1" customWidth="1"/>
    <col min="15599" max="15606" width="11.42578125" style="31" customWidth="1"/>
    <col min="15607" max="15608" width="6.5703125" style="31" bestFit="1" customWidth="1"/>
    <col min="15609" max="15609" width="5.42578125" style="31" bestFit="1" customWidth="1"/>
    <col min="15610" max="15610" width="5.7109375" style="31" bestFit="1" customWidth="1"/>
    <col min="15611" max="15611" width="10" style="31" customWidth="1"/>
    <col min="15612" max="15612" width="14.42578125" style="31" customWidth="1"/>
    <col min="15613" max="15613" width="13.42578125" style="31" bestFit="1" customWidth="1"/>
    <col min="15614" max="15614" width="11" style="31" bestFit="1" customWidth="1"/>
    <col min="15615" max="15615" width="15.85546875" style="31" bestFit="1" customWidth="1"/>
    <col min="15616" max="15616" width="13.42578125" style="31" bestFit="1" customWidth="1"/>
    <col min="15617" max="15617" width="13.42578125" style="31" customWidth="1"/>
    <col min="15618" max="15621" width="12.7109375" style="31" customWidth="1"/>
    <col min="15622" max="15622" width="11.28515625" style="31" customWidth="1"/>
    <col min="15623" max="15624" width="9.140625" style="31" bestFit="1" customWidth="1"/>
    <col min="15625" max="15625" width="8.7109375" style="31" customWidth="1"/>
    <col min="15626" max="15628" width="5.7109375" style="31" customWidth="1"/>
    <col min="15629" max="15629" width="20.7109375" style="31" customWidth="1"/>
    <col min="15630" max="15636" width="11.42578125" style="31" customWidth="1"/>
    <col min="15637" max="15637" width="16" style="31" customWidth="1"/>
    <col min="15638" max="15638" width="11.28515625" style="31" customWidth="1"/>
    <col min="15639" max="15640" width="4.28515625" style="31" customWidth="1"/>
    <col min="15641" max="15641" width="6.28515625" style="31" customWidth="1"/>
    <col min="15642" max="15643" width="8.140625" style="31" customWidth="1"/>
    <col min="15644" max="15645" width="4.28515625" style="31" customWidth="1"/>
    <col min="15646" max="15646" width="6.28515625" style="31" customWidth="1"/>
    <col min="15647" max="15648" width="8.140625" style="31" customWidth="1"/>
    <col min="15649" max="15649" width="5.85546875" style="31" customWidth="1"/>
    <col min="15650" max="15650" width="1.7109375" style="31" customWidth="1"/>
    <col min="15651" max="15652" width="19.7109375" style="31" customWidth="1"/>
    <col min="15653" max="15653" width="6.7109375" style="31" customWidth="1"/>
    <col min="15654" max="15655" width="19.7109375" style="31" customWidth="1"/>
    <col min="15656" max="15656" width="6.7109375" style="31" customWidth="1"/>
    <col min="15657" max="15657" width="28" style="31" customWidth="1"/>
    <col min="15658" max="15658" width="11.28515625" style="31" customWidth="1"/>
    <col min="15659" max="15661" width="5.7109375" style="31" customWidth="1"/>
    <col min="15662" max="15662" width="4.140625" style="31" customWidth="1"/>
    <col min="15663" max="15663" width="7.28515625" style="31" customWidth="1"/>
    <col min="15664" max="15664" width="7.5703125" style="31" customWidth="1"/>
    <col min="15665" max="15665" width="4.140625" style="31" customWidth="1"/>
    <col min="15666" max="15666" width="6.28515625" style="31" customWidth="1"/>
    <col min="15667" max="15667" width="7.5703125" style="31" customWidth="1"/>
    <col min="15668" max="15668" width="5.7109375" style="31" customWidth="1"/>
    <col min="15669" max="15669" width="1.7109375" style="31" customWidth="1"/>
    <col min="15670" max="15670" width="10.42578125" style="31" customWidth="1"/>
    <col min="15671" max="15671" width="13" style="31" customWidth="1"/>
    <col min="15672" max="15672" width="15.85546875" style="31" customWidth="1"/>
    <col min="15673" max="15674" width="8.7109375" style="31" customWidth="1"/>
    <col min="15675" max="15675" width="5.7109375" style="31" customWidth="1"/>
    <col min="15676" max="15684" width="11.42578125" style="31" customWidth="1"/>
    <col min="15685" max="15685" width="5.7109375" style="31" customWidth="1"/>
    <col min="15686" max="15689" width="11.42578125" style="31" customWidth="1"/>
    <col min="15690" max="15692" width="8.7109375" style="31" customWidth="1"/>
    <col min="15693" max="15693" width="10.5703125" style="31" customWidth="1"/>
    <col min="15694" max="15696" width="8.7109375" style="31" customWidth="1"/>
    <col min="15697" max="15697" width="11" style="31" customWidth="1"/>
    <col min="15698" max="15699" width="8.7109375" style="31" customWidth="1"/>
    <col min="15700" max="15701" width="13.5703125" style="31" bestFit="1" customWidth="1"/>
    <col min="15702" max="15702" width="14.28515625" style="31" bestFit="1" customWidth="1"/>
    <col min="15703" max="15853" width="11.42578125" style="31"/>
    <col min="15854" max="15854" width="5.7109375" style="31" bestFit="1" customWidth="1"/>
    <col min="15855" max="15862" width="11.42578125" style="31" customWidth="1"/>
    <col min="15863" max="15864" width="6.5703125" style="31" bestFit="1" customWidth="1"/>
    <col min="15865" max="15865" width="5.42578125" style="31" bestFit="1" customWidth="1"/>
    <col min="15866" max="15866" width="5.7109375" style="31" bestFit="1" customWidth="1"/>
    <col min="15867" max="15867" width="10" style="31" customWidth="1"/>
    <col min="15868" max="15868" width="14.42578125" style="31" customWidth="1"/>
    <col min="15869" max="15869" width="13.42578125" style="31" bestFit="1" customWidth="1"/>
    <col min="15870" max="15870" width="11" style="31" bestFit="1" customWidth="1"/>
    <col min="15871" max="15871" width="15.85546875" style="31" bestFit="1" customWidth="1"/>
    <col min="15872" max="15872" width="13.42578125" style="31" bestFit="1" customWidth="1"/>
    <col min="15873" max="15873" width="13.42578125" style="31" customWidth="1"/>
    <col min="15874" max="15877" width="12.7109375" style="31" customWidth="1"/>
    <col min="15878" max="15878" width="11.28515625" style="31" customWidth="1"/>
    <col min="15879" max="15880" width="9.140625" style="31" bestFit="1" customWidth="1"/>
    <col min="15881" max="15881" width="8.7109375" style="31" customWidth="1"/>
    <col min="15882" max="15884" width="5.7109375" style="31" customWidth="1"/>
    <col min="15885" max="15885" width="20.7109375" style="31" customWidth="1"/>
    <col min="15886" max="15892" width="11.42578125" style="31" customWidth="1"/>
    <col min="15893" max="15893" width="16" style="31" customWidth="1"/>
    <col min="15894" max="15894" width="11.28515625" style="31" customWidth="1"/>
    <col min="15895" max="15896" width="4.28515625" style="31" customWidth="1"/>
    <col min="15897" max="15897" width="6.28515625" style="31" customWidth="1"/>
    <col min="15898" max="15899" width="8.140625" style="31" customWidth="1"/>
    <col min="15900" max="15901" width="4.28515625" style="31" customWidth="1"/>
    <col min="15902" max="15902" width="6.28515625" style="31" customWidth="1"/>
    <col min="15903" max="15904" width="8.140625" style="31" customWidth="1"/>
    <col min="15905" max="15905" width="5.85546875" style="31" customWidth="1"/>
    <col min="15906" max="15906" width="1.7109375" style="31" customWidth="1"/>
    <col min="15907" max="15908" width="19.7109375" style="31" customWidth="1"/>
    <col min="15909" max="15909" width="6.7109375" style="31" customWidth="1"/>
    <col min="15910" max="15911" width="19.7109375" style="31" customWidth="1"/>
    <col min="15912" max="15912" width="6.7109375" style="31" customWidth="1"/>
    <col min="15913" max="15913" width="28" style="31" customWidth="1"/>
    <col min="15914" max="15914" width="11.28515625" style="31" customWidth="1"/>
    <col min="15915" max="15917" width="5.7109375" style="31" customWidth="1"/>
    <col min="15918" max="15918" width="4.140625" style="31" customWidth="1"/>
    <col min="15919" max="15919" width="7.28515625" style="31" customWidth="1"/>
    <col min="15920" max="15920" width="7.5703125" style="31" customWidth="1"/>
    <col min="15921" max="15921" width="4.140625" style="31" customWidth="1"/>
    <col min="15922" max="15922" width="6.28515625" style="31" customWidth="1"/>
    <col min="15923" max="15923" width="7.5703125" style="31" customWidth="1"/>
    <col min="15924" max="15924" width="5.7109375" style="31" customWidth="1"/>
    <col min="15925" max="15925" width="1.7109375" style="31" customWidth="1"/>
    <col min="15926" max="15926" width="10.42578125" style="31" customWidth="1"/>
    <col min="15927" max="15927" width="13" style="31" customWidth="1"/>
    <col min="15928" max="15928" width="15.85546875" style="31" customWidth="1"/>
    <col min="15929" max="15930" width="8.7109375" style="31" customWidth="1"/>
    <col min="15931" max="15931" width="5.7109375" style="31" customWidth="1"/>
    <col min="15932" max="15940" width="11.42578125" style="31" customWidth="1"/>
    <col min="15941" max="15941" width="5.7109375" style="31" customWidth="1"/>
    <col min="15942" max="15945" width="11.42578125" style="31" customWidth="1"/>
    <col min="15946" max="15948" width="8.7109375" style="31" customWidth="1"/>
    <col min="15949" max="15949" width="10.5703125" style="31" customWidth="1"/>
    <col min="15950" max="15952" width="8.7109375" style="31" customWidth="1"/>
    <col min="15953" max="15953" width="11" style="31" customWidth="1"/>
    <col min="15954" max="15955" width="8.7109375" style="31" customWidth="1"/>
    <col min="15956" max="15957" width="13.5703125" style="31" bestFit="1" customWidth="1"/>
    <col min="15958" max="15958" width="14.28515625" style="31" bestFit="1" customWidth="1"/>
    <col min="15959" max="16109" width="11.42578125" style="31"/>
    <col min="16110" max="16110" width="5.7109375" style="31" bestFit="1" customWidth="1"/>
    <col min="16111" max="16118" width="11.42578125" style="31" customWidth="1"/>
    <col min="16119" max="16120" width="6.5703125" style="31" bestFit="1" customWidth="1"/>
    <col min="16121" max="16121" width="5.42578125" style="31" bestFit="1" customWidth="1"/>
    <col min="16122" max="16122" width="5.7109375" style="31" bestFit="1" customWidth="1"/>
    <col min="16123" max="16123" width="10" style="31" customWidth="1"/>
    <col min="16124" max="16124" width="14.42578125" style="31" customWidth="1"/>
    <col min="16125" max="16125" width="13.42578125" style="31" bestFit="1" customWidth="1"/>
    <col min="16126" max="16126" width="11" style="31" bestFit="1" customWidth="1"/>
    <col min="16127" max="16127" width="15.85546875" style="31" bestFit="1" customWidth="1"/>
    <col min="16128" max="16128" width="13.42578125" style="31" bestFit="1" customWidth="1"/>
    <col min="16129" max="16129" width="13.42578125" style="31" customWidth="1"/>
    <col min="16130" max="16133" width="12.7109375" style="31" customWidth="1"/>
    <col min="16134" max="16134" width="11.28515625" style="31" customWidth="1"/>
    <col min="16135" max="16136" width="9.140625" style="31" bestFit="1" customWidth="1"/>
    <col min="16137" max="16137" width="8.7109375" style="31" customWidth="1"/>
    <col min="16138" max="16140" width="5.7109375" style="31" customWidth="1"/>
    <col min="16141" max="16141" width="20.7109375" style="31" customWidth="1"/>
    <col min="16142" max="16148" width="11.42578125" style="31" customWidth="1"/>
    <col min="16149" max="16149" width="16" style="31" customWidth="1"/>
    <col min="16150" max="16150" width="11.28515625" style="31" customWidth="1"/>
    <col min="16151" max="16152" width="4.28515625" style="31" customWidth="1"/>
    <col min="16153" max="16153" width="6.28515625" style="31" customWidth="1"/>
    <col min="16154" max="16155" width="8.140625" style="31" customWidth="1"/>
    <col min="16156" max="16157" width="4.28515625" style="31" customWidth="1"/>
    <col min="16158" max="16158" width="6.28515625" style="31" customWidth="1"/>
    <col min="16159" max="16160" width="8.140625" style="31" customWidth="1"/>
    <col min="16161" max="16161" width="5.85546875" style="31" customWidth="1"/>
    <col min="16162" max="16162" width="1.7109375" style="31" customWidth="1"/>
    <col min="16163" max="16164" width="19.7109375" style="31" customWidth="1"/>
    <col min="16165" max="16165" width="6.7109375" style="31" customWidth="1"/>
    <col min="16166" max="16167" width="19.7109375" style="31" customWidth="1"/>
    <col min="16168" max="16168" width="6.7109375" style="31" customWidth="1"/>
    <col min="16169" max="16169" width="28" style="31" customWidth="1"/>
    <col min="16170" max="16170" width="11.28515625" style="31" customWidth="1"/>
    <col min="16171" max="16173" width="5.7109375" style="31" customWidth="1"/>
    <col min="16174" max="16174" width="4.140625" style="31" customWidth="1"/>
    <col min="16175" max="16175" width="7.28515625" style="31" customWidth="1"/>
    <col min="16176" max="16176" width="7.5703125" style="31" customWidth="1"/>
    <col min="16177" max="16177" width="4.140625" style="31" customWidth="1"/>
    <col min="16178" max="16178" width="6.28515625" style="31" customWidth="1"/>
    <col min="16179" max="16179" width="7.5703125" style="31" customWidth="1"/>
    <col min="16180" max="16180" width="5.7109375" style="31" customWidth="1"/>
    <col min="16181" max="16181" width="1.7109375" style="31" customWidth="1"/>
    <col min="16182" max="16182" width="10.42578125" style="31" customWidth="1"/>
    <col min="16183" max="16183" width="13" style="31" customWidth="1"/>
    <col min="16184" max="16184" width="15.85546875" style="31" customWidth="1"/>
    <col min="16185" max="16186" width="8.7109375" style="31" customWidth="1"/>
    <col min="16187" max="16187" width="5.7109375" style="31" customWidth="1"/>
    <col min="16188" max="16196" width="11.42578125" style="31" customWidth="1"/>
    <col min="16197" max="16197" width="5.7109375" style="31" customWidth="1"/>
    <col min="16198" max="16201" width="11.42578125" style="31" customWidth="1"/>
    <col min="16202" max="16204" width="8.7109375" style="31" customWidth="1"/>
    <col min="16205" max="16205" width="10.5703125" style="31" customWidth="1"/>
    <col min="16206" max="16208" width="8.7109375" style="31" customWidth="1"/>
    <col min="16209" max="16209" width="11" style="31" customWidth="1"/>
    <col min="16210" max="16211" width="8.7109375" style="31" customWidth="1"/>
    <col min="16212" max="16213" width="13.5703125" style="31" bestFit="1" customWidth="1"/>
    <col min="16214" max="16214" width="14.28515625" style="31" bestFit="1" customWidth="1"/>
    <col min="16215" max="16384" width="11.42578125" style="31"/>
  </cols>
  <sheetData>
    <row r="1" spans="1:86" s="47" customFormat="1" ht="33" customHeight="1" thickTop="1" thickBot="1" x14ac:dyDescent="0.3">
      <c r="A1" s="30">
        <f>MAX(A6:A9)</f>
        <v>4</v>
      </c>
      <c r="B1" s="259">
        <f ca="1">TODAY()</f>
        <v>42524</v>
      </c>
      <c r="C1" s="260"/>
      <c r="D1" s="260"/>
      <c r="E1" s="260"/>
      <c r="F1" s="260"/>
      <c r="G1" s="260"/>
      <c r="H1" s="260"/>
      <c r="I1" s="261"/>
      <c r="J1" s="71"/>
      <c r="K1" s="72"/>
      <c r="L1" s="72"/>
      <c r="M1" s="72"/>
      <c r="N1" s="73"/>
      <c r="O1" s="73"/>
      <c r="P1" s="73"/>
      <c r="Q1" s="73"/>
      <c r="R1" s="73"/>
      <c r="S1" s="73"/>
      <c r="T1" s="73"/>
      <c r="U1" s="74"/>
      <c r="V1" s="74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5"/>
      <c r="BE1" s="76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70"/>
      <c r="BQ1" s="76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70"/>
      <c r="CF1" s="264" t="s">
        <v>78</v>
      </c>
      <c r="CG1" s="265"/>
      <c r="CH1" s="266"/>
    </row>
    <row r="2" spans="1:86" s="47" customFormat="1" ht="25.5" customHeight="1" x14ac:dyDescent="0.25">
      <c r="A2" s="253" t="s">
        <v>79</v>
      </c>
      <c r="B2" s="53"/>
      <c r="C2" s="53"/>
      <c r="D2" s="53"/>
      <c r="E2" s="53"/>
      <c r="F2" s="53"/>
      <c r="G2" s="53"/>
      <c r="H2" s="53"/>
      <c r="I2" s="54"/>
      <c r="J2" s="255" t="s">
        <v>80</v>
      </c>
      <c r="K2" s="257" t="s">
        <v>81</v>
      </c>
      <c r="L2" s="270" t="s">
        <v>6</v>
      </c>
      <c r="M2" s="270" t="s">
        <v>10</v>
      </c>
      <c r="N2" s="272" t="s">
        <v>141</v>
      </c>
      <c r="O2" s="272" t="s">
        <v>142</v>
      </c>
      <c r="P2" s="274" t="s">
        <v>143</v>
      </c>
      <c r="Q2" s="274" t="s">
        <v>144</v>
      </c>
      <c r="R2" s="274" t="s">
        <v>145</v>
      </c>
      <c r="S2" s="274" t="s">
        <v>146</v>
      </c>
      <c r="T2" s="274" t="s">
        <v>147</v>
      </c>
      <c r="U2" s="276" t="s">
        <v>8</v>
      </c>
      <c r="V2" s="278" t="s">
        <v>148</v>
      </c>
      <c r="W2" s="292" t="s">
        <v>95</v>
      </c>
      <c r="X2" s="251" t="s">
        <v>96</v>
      </c>
      <c r="Y2" s="280" t="s">
        <v>82</v>
      </c>
      <c r="Z2" s="281"/>
      <c r="AA2" s="262" t="s">
        <v>84</v>
      </c>
      <c r="AB2" s="294" t="s">
        <v>33</v>
      </c>
      <c r="AC2" s="295"/>
      <c r="AD2" s="295"/>
      <c r="AE2" s="295"/>
      <c r="AF2" s="296"/>
      <c r="AG2" s="262" t="s">
        <v>85</v>
      </c>
      <c r="AH2" s="294" t="s">
        <v>36</v>
      </c>
      <c r="AI2" s="295"/>
      <c r="AJ2" s="295"/>
      <c r="AK2" s="295"/>
      <c r="AL2" s="296"/>
      <c r="AM2" s="297" t="s">
        <v>97</v>
      </c>
      <c r="AN2" s="303" t="s">
        <v>86</v>
      </c>
      <c r="AO2" s="251" t="s">
        <v>87</v>
      </c>
      <c r="AP2" s="251" t="s">
        <v>88</v>
      </c>
      <c r="AQ2" s="251" t="s">
        <v>89</v>
      </c>
      <c r="AR2" s="251" t="s">
        <v>149</v>
      </c>
      <c r="AS2" s="251" t="s">
        <v>90</v>
      </c>
      <c r="AT2" s="251" t="s">
        <v>91</v>
      </c>
      <c r="AU2" s="251" t="s">
        <v>92</v>
      </c>
      <c r="AV2" s="251" t="s">
        <v>93</v>
      </c>
      <c r="AW2" s="251" t="s">
        <v>94</v>
      </c>
      <c r="AX2" s="284" t="s">
        <v>83</v>
      </c>
      <c r="AY2" s="299" t="s">
        <v>98</v>
      </c>
      <c r="AZ2" s="299" t="s">
        <v>99</v>
      </c>
      <c r="BA2" s="301" t="s">
        <v>100</v>
      </c>
      <c r="BB2" s="299" t="s">
        <v>101</v>
      </c>
      <c r="BC2" s="299" t="s">
        <v>99</v>
      </c>
      <c r="BD2" s="290" t="s">
        <v>100</v>
      </c>
      <c r="BE2" s="316" t="s">
        <v>95</v>
      </c>
      <c r="BF2" s="288" t="s">
        <v>96</v>
      </c>
      <c r="BG2" s="320" t="s">
        <v>86</v>
      </c>
      <c r="BH2" s="318" t="s">
        <v>84</v>
      </c>
      <c r="BI2" s="322" t="s">
        <v>33</v>
      </c>
      <c r="BJ2" s="314"/>
      <c r="BK2" s="315"/>
      <c r="BL2" s="318" t="s">
        <v>85</v>
      </c>
      <c r="BM2" s="322" t="s">
        <v>36</v>
      </c>
      <c r="BN2" s="314"/>
      <c r="BO2" s="315"/>
      <c r="BP2" s="323" t="s">
        <v>97</v>
      </c>
      <c r="BQ2" s="316" t="s">
        <v>102</v>
      </c>
      <c r="BR2" s="286" t="s">
        <v>103</v>
      </c>
      <c r="BS2" s="288" t="s">
        <v>96</v>
      </c>
      <c r="BT2" s="288" t="s">
        <v>84</v>
      </c>
      <c r="BU2" s="307" t="s">
        <v>85</v>
      </c>
      <c r="BV2" s="313" t="s">
        <v>33</v>
      </c>
      <c r="BW2" s="314"/>
      <c r="BX2" s="314"/>
      <c r="BY2" s="315"/>
      <c r="BZ2" s="313" t="s">
        <v>36</v>
      </c>
      <c r="CA2" s="314"/>
      <c r="CB2" s="314"/>
      <c r="CC2" s="315"/>
      <c r="CD2" s="309" t="s">
        <v>104</v>
      </c>
      <c r="CE2" s="311" t="s">
        <v>105</v>
      </c>
      <c r="CF2" s="267"/>
      <c r="CG2" s="268"/>
      <c r="CH2" s="269"/>
    </row>
    <row r="3" spans="1:86" s="52" customFormat="1" ht="161.25" customHeight="1" x14ac:dyDescent="0.25">
      <c r="A3" s="254"/>
      <c r="B3" s="33" t="s">
        <v>106</v>
      </c>
      <c r="C3" s="33" t="s">
        <v>107</v>
      </c>
      <c r="D3" s="33" t="s">
        <v>108</v>
      </c>
      <c r="E3" s="33" t="s">
        <v>109</v>
      </c>
      <c r="F3" s="33" t="s">
        <v>110</v>
      </c>
      <c r="G3" s="33" t="s">
        <v>111</v>
      </c>
      <c r="H3" s="33" t="s">
        <v>112</v>
      </c>
      <c r="I3" s="46" t="s">
        <v>113</v>
      </c>
      <c r="J3" s="256"/>
      <c r="K3" s="258"/>
      <c r="L3" s="271"/>
      <c r="M3" s="271"/>
      <c r="N3" s="273"/>
      <c r="O3" s="273"/>
      <c r="P3" s="275"/>
      <c r="Q3" s="275"/>
      <c r="R3" s="275"/>
      <c r="S3" s="275"/>
      <c r="T3" s="275"/>
      <c r="U3" s="277"/>
      <c r="V3" s="279"/>
      <c r="W3" s="293"/>
      <c r="X3" s="252"/>
      <c r="Y3" s="282"/>
      <c r="Z3" s="283"/>
      <c r="AA3" s="263"/>
      <c r="AB3" s="59" t="s">
        <v>114</v>
      </c>
      <c r="AC3" s="59" t="s">
        <v>115</v>
      </c>
      <c r="AD3" s="59" t="s">
        <v>116</v>
      </c>
      <c r="AE3" s="58" t="s">
        <v>117</v>
      </c>
      <c r="AF3" s="48" t="s">
        <v>118</v>
      </c>
      <c r="AG3" s="263"/>
      <c r="AH3" s="59" t="s">
        <v>114</v>
      </c>
      <c r="AI3" s="59" t="s">
        <v>115</v>
      </c>
      <c r="AJ3" s="59" t="s">
        <v>116</v>
      </c>
      <c r="AK3" s="58" t="s">
        <v>117</v>
      </c>
      <c r="AL3" s="48" t="s">
        <v>118</v>
      </c>
      <c r="AM3" s="298"/>
      <c r="AN3" s="304"/>
      <c r="AO3" s="252"/>
      <c r="AP3" s="252"/>
      <c r="AQ3" s="252"/>
      <c r="AR3" s="252"/>
      <c r="AS3" s="252"/>
      <c r="AT3" s="252"/>
      <c r="AU3" s="252"/>
      <c r="AV3" s="252"/>
      <c r="AW3" s="252"/>
      <c r="AX3" s="285"/>
      <c r="AY3" s="300"/>
      <c r="AZ3" s="300"/>
      <c r="BA3" s="302"/>
      <c r="BB3" s="300"/>
      <c r="BC3" s="300"/>
      <c r="BD3" s="291"/>
      <c r="BE3" s="317"/>
      <c r="BF3" s="289"/>
      <c r="BG3" s="321"/>
      <c r="BH3" s="319"/>
      <c r="BI3" s="60" t="s">
        <v>114</v>
      </c>
      <c r="BJ3" s="61" t="s">
        <v>116</v>
      </c>
      <c r="BK3" s="62" t="s">
        <v>118</v>
      </c>
      <c r="BL3" s="319"/>
      <c r="BM3" s="60" t="s">
        <v>114</v>
      </c>
      <c r="BN3" s="60" t="s">
        <v>116</v>
      </c>
      <c r="BO3" s="62" t="s">
        <v>118</v>
      </c>
      <c r="BP3" s="324"/>
      <c r="BQ3" s="317"/>
      <c r="BR3" s="287"/>
      <c r="BS3" s="289"/>
      <c r="BT3" s="289"/>
      <c r="BU3" s="308"/>
      <c r="BV3" s="55" t="s">
        <v>115</v>
      </c>
      <c r="BW3" s="50" t="s">
        <v>116</v>
      </c>
      <c r="BX3" s="49" t="s">
        <v>119</v>
      </c>
      <c r="BY3" s="56" t="s">
        <v>118</v>
      </c>
      <c r="BZ3" s="55" t="s">
        <v>115</v>
      </c>
      <c r="CA3" s="50" t="s">
        <v>116</v>
      </c>
      <c r="CB3" s="49" t="s">
        <v>119</v>
      </c>
      <c r="CC3" s="56" t="s">
        <v>118</v>
      </c>
      <c r="CD3" s="310"/>
      <c r="CE3" s="312"/>
      <c r="CF3" s="64" t="s">
        <v>120</v>
      </c>
      <c r="CG3" s="51" t="s">
        <v>121</v>
      </c>
      <c r="CH3" s="65" t="s">
        <v>122</v>
      </c>
    </row>
    <row r="4" spans="1:86" x14ac:dyDescent="0.25">
      <c r="A4" s="32"/>
      <c r="B4" s="53"/>
      <c r="C4" s="53"/>
      <c r="D4" s="53"/>
      <c r="E4" s="53"/>
      <c r="F4" s="53"/>
      <c r="G4" s="53"/>
      <c r="H4" s="53"/>
      <c r="I4" s="54"/>
      <c r="J4" s="32"/>
      <c r="K4" s="53"/>
      <c r="L4" s="118"/>
      <c r="M4" s="118"/>
      <c r="N4" s="119"/>
      <c r="O4" s="120"/>
      <c r="P4" s="120"/>
      <c r="Q4" s="120"/>
      <c r="R4" s="120"/>
      <c r="S4" s="121"/>
      <c r="T4" s="121"/>
      <c r="U4" s="122"/>
      <c r="V4" s="123"/>
      <c r="W4" s="124"/>
      <c r="X4" s="125"/>
      <c r="Y4" s="122"/>
      <c r="Z4" s="126"/>
      <c r="AA4" s="127"/>
      <c r="AB4" s="128"/>
      <c r="AC4" s="128"/>
      <c r="AD4" s="128"/>
      <c r="AE4" s="129"/>
      <c r="AF4" s="130"/>
      <c r="AG4" s="127"/>
      <c r="AH4" s="128"/>
      <c r="AI4" s="128"/>
      <c r="AJ4" s="128"/>
      <c r="AK4" s="129"/>
      <c r="AL4" s="130"/>
      <c r="AM4" s="4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31"/>
      <c r="AY4" s="132"/>
      <c r="AZ4" s="132"/>
      <c r="BA4" s="133"/>
      <c r="BB4" s="132"/>
      <c r="BC4" s="132"/>
      <c r="BD4" s="134"/>
      <c r="BE4" s="135"/>
      <c r="BF4" s="136"/>
      <c r="BG4" s="137"/>
      <c r="BH4" s="138"/>
      <c r="BI4" s="139"/>
      <c r="BJ4" s="140"/>
      <c r="BK4" s="141"/>
      <c r="BL4" s="138"/>
      <c r="BM4" s="139"/>
      <c r="BN4" s="139"/>
      <c r="BO4" s="141"/>
      <c r="BP4" s="57"/>
      <c r="BQ4" s="63"/>
      <c r="BR4" s="142"/>
      <c r="BS4" s="136"/>
      <c r="BT4" s="136"/>
      <c r="BU4" s="137"/>
      <c r="BV4" s="143"/>
      <c r="BW4" s="144"/>
      <c r="BX4" s="145"/>
      <c r="BY4" s="146"/>
      <c r="BZ4" s="143"/>
      <c r="CA4" s="144"/>
      <c r="CB4" s="145"/>
      <c r="CC4" s="146"/>
      <c r="CD4" s="147"/>
      <c r="CE4" s="148"/>
      <c r="CF4" s="66"/>
      <c r="CG4" s="34"/>
      <c r="CH4" s="67"/>
    </row>
    <row r="5" spans="1:86" s="35" customFormat="1" ht="31.5" thickBot="1" x14ac:dyDescent="0.3">
      <c r="A5" s="149"/>
      <c r="B5" s="150">
        <f t="shared" ref="B5:I5" si="0">COUNTIF(B6:B9,"x")</f>
        <v>4</v>
      </c>
      <c r="C5" s="150">
        <f t="shared" si="0"/>
        <v>0</v>
      </c>
      <c r="D5" s="150">
        <f t="shared" si="0"/>
        <v>0</v>
      </c>
      <c r="E5" s="150">
        <f t="shared" si="0"/>
        <v>0</v>
      </c>
      <c r="F5" s="150">
        <f t="shared" si="0"/>
        <v>0</v>
      </c>
      <c r="G5" s="150">
        <f t="shared" si="0"/>
        <v>0</v>
      </c>
      <c r="H5" s="150">
        <f t="shared" si="0"/>
        <v>0</v>
      </c>
      <c r="I5" s="151">
        <f t="shared" si="0"/>
        <v>4</v>
      </c>
      <c r="J5" s="305">
        <v>2017</v>
      </c>
      <c r="K5" s="306"/>
      <c r="L5" s="150"/>
      <c r="M5" s="150"/>
      <c r="N5" s="152"/>
      <c r="O5" s="152"/>
      <c r="P5" s="152"/>
      <c r="Q5" s="152"/>
      <c r="R5" s="152"/>
      <c r="S5" s="152"/>
      <c r="T5" s="152"/>
      <c r="U5" s="153"/>
      <c r="V5" s="154"/>
      <c r="W5" s="155"/>
      <c r="X5" s="150"/>
      <c r="Y5" s="150"/>
      <c r="Z5" s="156"/>
      <c r="AA5" s="157"/>
      <c r="AB5" s="158"/>
      <c r="AC5" s="158"/>
      <c r="AD5" s="158"/>
      <c r="AE5" s="159"/>
      <c r="AF5" s="160"/>
      <c r="AG5" s="157"/>
      <c r="AH5" s="158"/>
      <c r="AI5" s="158"/>
      <c r="AJ5" s="158"/>
      <c r="AK5" s="159"/>
      <c r="AL5" s="160"/>
      <c r="AM5" s="161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3" t="str">
        <f>IF(COUNTIF(AX6:AX9,"x")&gt;0,"x","")</f>
        <v>x</v>
      </c>
      <c r="AY5" s="164"/>
      <c r="AZ5" s="164"/>
      <c r="BA5" s="165"/>
      <c r="BB5" s="164"/>
      <c r="BC5" s="164"/>
      <c r="BD5" s="166"/>
      <c r="BE5" s="167"/>
      <c r="BF5" s="168"/>
      <c r="BG5" s="169"/>
      <c r="BH5" s="170"/>
      <c r="BI5" s="171"/>
      <c r="BJ5" s="172"/>
      <c r="BK5" s="173"/>
      <c r="BL5" s="170"/>
      <c r="BM5" s="171"/>
      <c r="BN5" s="171"/>
      <c r="BO5" s="173"/>
      <c r="BP5" s="174"/>
      <c r="BQ5" s="175"/>
      <c r="BR5" s="176"/>
      <c r="BS5" s="176"/>
      <c r="BT5" s="176"/>
      <c r="BU5" s="177"/>
      <c r="BV5" s="175"/>
      <c r="BW5" s="176"/>
      <c r="BX5" s="176"/>
      <c r="BY5" s="178"/>
      <c r="BZ5" s="175"/>
      <c r="CA5" s="176"/>
      <c r="CB5" s="176"/>
      <c r="CC5" s="178"/>
      <c r="CD5" s="179"/>
      <c r="CE5" s="177"/>
      <c r="CF5" s="167"/>
      <c r="CG5" s="168"/>
      <c r="CH5" s="180"/>
    </row>
    <row r="6" spans="1:86" ht="24" customHeight="1" x14ac:dyDescent="0.25">
      <c r="A6" s="77">
        <f t="shared" ref="A6:A9" si="1">A5+1</f>
        <v>1</v>
      </c>
      <c r="B6" s="181" t="str">
        <f t="shared" ref="B6:B9" si="2">IF(AX6&lt;&gt;"nr","X","")</f>
        <v>X</v>
      </c>
      <c r="C6" s="181" t="str">
        <f t="shared" ref="C6:C9" si="3">IF(AY6&lt;&gt;"","X","")</f>
        <v/>
      </c>
      <c r="D6" s="181" t="str">
        <f t="shared" ref="D6:D9" si="4">IF(AX6="nr","X","")</f>
        <v/>
      </c>
      <c r="E6" s="181" t="str">
        <f t="shared" ref="E6:E9" si="5">IF(OR(AX6="NR",AX6="NF"),"",IF(OR(AA6="VA",AG6="VA"),"X",""))</f>
        <v/>
      </c>
      <c r="F6" s="181" t="str">
        <f t="shared" ref="F6:F9" si="6">IF(OR(AX6="NR",AX6="NF"),"",IF(OR(AA6="VI",AG6="VI"),"X",""))</f>
        <v/>
      </c>
      <c r="G6" s="181"/>
      <c r="H6" s="181" t="str">
        <f t="shared" ref="H6:H9" si="7">IF(AX6="NF","X","")</f>
        <v/>
      </c>
      <c r="I6" s="182" t="str">
        <f t="shared" ref="I6:I9" si="8">IF(J6="","","X")</f>
        <v>X</v>
      </c>
      <c r="J6" s="78">
        <f>J5+1</f>
        <v>2018</v>
      </c>
      <c r="K6" s="183">
        <f>J5</f>
        <v>2017</v>
      </c>
      <c r="L6" s="79">
        <v>973000</v>
      </c>
      <c r="M6" s="80" t="s">
        <v>152</v>
      </c>
      <c r="N6" s="81">
        <v>7.6639999999999997</v>
      </c>
      <c r="O6" s="81">
        <v>7.7750000000000004</v>
      </c>
      <c r="P6" s="82">
        <v>0.11100000000000065</v>
      </c>
      <c r="Q6" s="83" t="s">
        <v>140</v>
      </c>
      <c r="R6" s="83" t="s">
        <v>139</v>
      </c>
      <c r="S6" s="83" t="s">
        <v>150</v>
      </c>
      <c r="T6" s="83" t="s">
        <v>149</v>
      </c>
      <c r="U6" s="184">
        <v>90</v>
      </c>
      <c r="V6" s="84">
        <v>3</v>
      </c>
      <c r="W6" s="185"/>
      <c r="X6" s="181"/>
      <c r="Y6" s="186"/>
      <c r="Z6" s="85" t="str">
        <f t="shared" ref="Z6" si="9">IF(Y6="","",Y6+0.01)</f>
        <v/>
      </c>
      <c r="AA6" s="187" t="str">
        <f t="shared" ref="AA6:AA9" si="10">IF(AE6="","",IF(AE6&lt;20,"NR",IF(AE6&gt;30,"VI","VA")))</f>
        <v/>
      </c>
      <c r="AB6" s="188"/>
      <c r="AC6" s="188"/>
      <c r="AD6" s="188"/>
      <c r="AE6" s="189" t="str">
        <f>IFERROR(IF(AB6="","",(AB6*100/AD6)),"")</f>
        <v/>
      </c>
      <c r="AF6" s="190" t="str">
        <f>IFERROR(IF(AC6="","",(AC6*100/AD6)),"")</f>
        <v/>
      </c>
      <c r="AG6" s="187" t="str">
        <f t="shared" ref="AG6:AG9" si="11">IF(AK6="","",IF(AK6&lt;20,"NR",IF(AK6&gt;30,"VI","VA")))</f>
        <v/>
      </c>
      <c r="AH6" s="188"/>
      <c r="AI6" s="188"/>
      <c r="AJ6" s="188"/>
      <c r="AK6" s="189" t="str">
        <f>IFERROR(IF(AH6="","",(AH6*100/AJ6)),"")</f>
        <v/>
      </c>
      <c r="AL6" s="190" t="str">
        <f>IFERROR(IF(AI6="","",(AI6*100/AJ6)),"")</f>
        <v/>
      </c>
      <c r="AM6" s="77"/>
      <c r="AN6" s="191" t="str">
        <f t="shared" ref="AN6:AN9" si="12">IF(AM6="","",IF(AM6&lt;=9,"NR","VI"))</f>
        <v/>
      </c>
      <c r="AO6" s="191" t="str">
        <f>IF(W6="","",IF(AW6&lt;&gt;"",AW6,IF(AV6&lt;&gt;"",AV6,IF(AU6&lt;&gt;"",AU6,IF(AT6&lt;&gt;"",AT6,IF(AS6&lt;&gt;"",AS6,IF(AR6&lt;&gt;"",AR6,IF(AQ6&lt;&gt;"",AQ6,AP6))))))))</f>
        <v/>
      </c>
      <c r="AP6" s="192" t="str">
        <f t="shared" ref="AP6:AP9" si="13">IF(W6="","",IF(U6&gt;160,IF(OR(AF6&gt;66,AL6&gt;66),"Arret ou V20",IF(OR(AF6&gt;50,AL6&gt;50),"V40",IF(OR(AF6&gt;40,AL6&gt;40),"V100",IF(OR(AF6&gt;30,AL6&gt;30),"V160","VN")))),""))</f>
        <v/>
      </c>
      <c r="AQ6" s="193" t="str">
        <f t="shared" ref="AQ6:AQ9" si="14">IF(AND(U6&gt;40,U6&lt;=160),IF(T6=$AR$2,AR6,IF(T6=$AS$2,AS6,IF(T6=$AT$2,AT6,IF(T6=$AU$2,AU6,IF(T6=$AV$2,AV6,""))))))</f>
        <v>Arret ou V20</v>
      </c>
      <c r="AR6" s="193" t="str">
        <f t="shared" ref="AR6:AR9" si="15">IF(AND(U6&gt;40,U6&lt;=160,T6=$AR$2),IF(OR(AF6&gt;66,AL6&gt;66),"Arret ou V20",IF(OR(AF6&gt;50,AL6&gt;50),"V40",IF(OR(AF6&gt;40,AL6&gt;40),"V100","VN"))),"")</f>
        <v>Arret ou V20</v>
      </c>
      <c r="AS6" s="193" t="str">
        <f t="shared" ref="AS6:AS9" si="16">IF(AND(U6&gt;40,U6&lt;=160,T6=$AS$2),IF(OR(AF6&gt;66,AL6&gt;66),"Arret ou V20",IF(OR(AF6&gt;50,AL6&gt;50),"V40",IF(OR(AF6&gt;40,AL6&gt;40),"V100","VN"))),"")</f>
        <v/>
      </c>
      <c r="AT6" s="193" t="str">
        <f t="shared" ref="AT6:AT9" si="17">IF(AND(U6&gt;40,U6&lt;=160,T6=$AT$2),IF(OR(AF6&gt;66,AL6&gt;66),"Arret ou V20",IF(OR(AF6&gt;45,AL6&gt;45),"V40",IF(OR(AF6&gt;35,AL6&gt;35),"V100","VN"))),"")</f>
        <v/>
      </c>
      <c r="AU6" s="193" t="str">
        <f t="shared" ref="AU6:AU9" si="18">IF(AND(U6&gt;40,U6&lt;=160,T6=$AU$2),IF(OR(AF6&gt;66,AL6&gt;66),"Arret ou V20",IF(OR(AF6&gt;40,AL6&gt;40),"V40",IF(OR(AF6&gt;30,AL6&gt;30),"V100","VN"))),"")</f>
        <v/>
      </c>
      <c r="AV6" s="193" t="str">
        <f t="shared" ref="AV6:AV9" si="19">IF(AND(U6&gt;40,U6&lt;=160,T6=$AV$2),IF(OR(AF6&gt;66,AL6&gt;66),"Arret ou V20",IF(OR(AF6&gt;35,AL6&gt;35),"V40","VN")),"")</f>
        <v/>
      </c>
      <c r="AW6" s="193" t="str">
        <f t="shared" ref="AW6:AW9" si="20">IF(U6&lt;=40,IF(OR(AF6&gt;66,AL6&gt;66),"Arret ou V20","VN"),"")</f>
        <v/>
      </c>
      <c r="AX6" s="194" t="str">
        <f t="shared" ref="AX6:AX9" si="21">IF(AND(AA6="NR",AG6="NR"),"NR",IF(BR6&lt;&gt;"","NF","X"))</f>
        <v>X</v>
      </c>
      <c r="AY6" s="195" t="str">
        <f t="shared" ref="AY6:AY9" si="22">IF(CD6="VO","",IF(OR(AA6="VA",AG6="VA"),W6+(365/2),""))</f>
        <v/>
      </c>
      <c r="AZ6" s="195"/>
      <c r="BA6" s="196" t="str">
        <f t="shared" ref="BA6:BA9" ca="1" si="23">IF(AY6="","",IF(AY6&gt;TODAY(),"non","oui"))</f>
        <v/>
      </c>
      <c r="BB6" s="195" t="str">
        <f t="shared" ref="BB6:BB9" si="24">IF(CD6="VO","",IF(AND(AA6="ras",AG6="ras"),"",IF(OR(AA6="VI",AG6="VI"),W6+(365/4),"")))</f>
        <v/>
      </c>
      <c r="BC6" s="195"/>
      <c r="BD6" s="197" t="str">
        <f t="shared" ref="BD6:BD9" ca="1" si="25">IF(BB6="","",IF(BB6&gt;TODAY(),"non","oui"))</f>
        <v/>
      </c>
      <c r="BE6" s="86"/>
      <c r="BF6" s="87"/>
      <c r="BG6" s="88" t="s">
        <v>123</v>
      </c>
      <c r="BH6" s="187" t="str">
        <f>IF(BK6="","",IF(BK6&lt;20,"NR",IF(BK6&gt;30,"VI","VA")))</f>
        <v/>
      </c>
      <c r="BI6" s="89"/>
      <c r="BJ6" s="90"/>
      <c r="BK6" s="198" t="str">
        <f t="shared" ref="BK6:BK9" si="26">IFERROR(IF(BI6="","",(BI6*100/BJ6)),"")</f>
        <v/>
      </c>
      <c r="BL6" s="187" t="str">
        <f>IF(BO6="","",IF(BO6&lt;20,"NR",IF(BO6&gt;30,"VI","VA")))</f>
        <v/>
      </c>
      <c r="BM6" s="89"/>
      <c r="BN6" s="89"/>
      <c r="BO6" s="198" t="str">
        <f t="shared" ref="BO6:BO9" si="27">IFERROR(IF(BM6="","",(BM6*100/BN6)),"")</f>
        <v/>
      </c>
      <c r="BP6" s="199"/>
      <c r="BQ6" s="91"/>
      <c r="BR6" s="92"/>
      <c r="BS6" s="92"/>
      <c r="BT6" s="92" t="str">
        <f t="shared" ref="BT6:BT9" si="28">IF(BX6="","",IF(AND(BY6&lt;=5,BW6&gt;=24,BX6&gt;=80%),"VO",IF(AND(BY6&lt;=10,BW6&gt;=27,BX6&gt;=90%),"VO","VI")))</f>
        <v/>
      </c>
      <c r="BU6" s="93" t="str">
        <f t="shared" ref="BU6:BU9" si="29">IF(CC6="","",IF(AND(CC6&lt;=5,CA6&gt;=24,CB6&gt;=80%),"VO",IF(AND(CC6&lt;=10,CA6&gt;=27,CB6&gt;=90%),"VO","VI")))</f>
        <v/>
      </c>
      <c r="BV6" s="94"/>
      <c r="BW6" s="95"/>
      <c r="BX6" s="96" t="str">
        <f t="shared" ref="BX6:BX9" si="30">IF(BY6="","",100-BY6)</f>
        <v/>
      </c>
      <c r="BY6" s="200" t="str">
        <f t="shared" ref="BY6:BY9" si="31">IF(BV6="","",(BV6*100/BW6))</f>
        <v/>
      </c>
      <c r="BZ6" s="94"/>
      <c r="CA6" s="95"/>
      <c r="CB6" s="96" t="str">
        <f>IF(CC6="","",100-CC6)</f>
        <v/>
      </c>
      <c r="CC6" s="200" t="str">
        <f>IF(BZ6="","",(BZ6*100/CA6))</f>
        <v/>
      </c>
      <c r="CD6" s="97" t="str">
        <f t="shared" ref="CD6:CD9" si="32">IF(BS6="","",IF(AND(BT6="VO",BU6="VO"),"VO","VI"))</f>
        <v/>
      </c>
      <c r="CE6" s="201" t="str">
        <f t="shared" ref="CE6:CE9" si="33">IF(AND(AX6="X",CD6&lt;&gt;"VO"),"Oui","Non")</f>
        <v>Oui</v>
      </c>
      <c r="CF6" s="86"/>
      <c r="CG6" s="98"/>
      <c r="CH6" s="99" t="str">
        <f t="shared" ref="CH6:CH9" ca="1" si="34">IF(W6="","/",IF(CH6&lt;&gt;"/",W6,TODAY()))</f>
        <v>/</v>
      </c>
    </row>
    <row r="7" spans="1:86" ht="24" customHeight="1" x14ac:dyDescent="0.25">
      <c r="A7" s="100">
        <f t="shared" si="1"/>
        <v>2</v>
      </c>
      <c r="B7" s="53" t="str">
        <f t="shared" si="2"/>
        <v>X</v>
      </c>
      <c r="C7" s="53" t="str">
        <f t="shared" si="3"/>
        <v/>
      </c>
      <c r="D7" s="53" t="str">
        <f t="shared" si="4"/>
        <v/>
      </c>
      <c r="E7" s="53" t="str">
        <f t="shared" si="5"/>
        <v/>
      </c>
      <c r="F7" s="53" t="str">
        <f t="shared" si="6"/>
        <v/>
      </c>
      <c r="G7" s="53"/>
      <c r="H7" s="53" t="str">
        <f t="shared" si="7"/>
        <v/>
      </c>
      <c r="I7" s="54" t="str">
        <f t="shared" si="8"/>
        <v>X</v>
      </c>
      <c r="J7" s="32">
        <f t="shared" ref="J7:K9" si="35">J6</f>
        <v>2018</v>
      </c>
      <c r="K7" s="202">
        <f t="shared" si="35"/>
        <v>2017</v>
      </c>
      <c r="L7" s="101">
        <v>973000</v>
      </c>
      <c r="M7" s="102" t="s">
        <v>152</v>
      </c>
      <c r="N7" s="103">
        <v>7.9249999999999998</v>
      </c>
      <c r="O7" s="103">
        <v>8.0455000000000005</v>
      </c>
      <c r="P7" s="104">
        <v>0.12050000000000072</v>
      </c>
      <c r="Q7" s="105" t="s">
        <v>140</v>
      </c>
      <c r="R7" s="105" t="s">
        <v>139</v>
      </c>
      <c r="S7" s="105" t="s">
        <v>150</v>
      </c>
      <c r="T7" s="105" t="s">
        <v>90</v>
      </c>
      <c r="U7" s="203">
        <v>90</v>
      </c>
      <c r="V7" s="106">
        <v>3</v>
      </c>
      <c r="W7" s="204"/>
      <c r="X7" s="53"/>
      <c r="Y7" s="205"/>
      <c r="Z7" s="107" t="str">
        <f t="shared" ref="Z7:Z9" si="36">IF(Y7="","",Y7+0.01)</f>
        <v/>
      </c>
      <c r="AA7" s="206" t="str">
        <f t="shared" si="10"/>
        <v/>
      </c>
      <c r="AB7" s="207"/>
      <c r="AC7" s="207"/>
      <c r="AD7" s="207"/>
      <c r="AE7" s="208" t="str">
        <f t="shared" ref="AE7:AE9" si="37">IFERROR(IF(AB7="","",(AB7*100/AD7)),"")</f>
        <v/>
      </c>
      <c r="AF7" s="209" t="str">
        <f t="shared" ref="AF7:AF9" si="38">IFERROR(IF(AC7="","",(AC7*100/AD7)),"")</f>
        <v/>
      </c>
      <c r="AG7" s="206" t="str">
        <f t="shared" si="11"/>
        <v/>
      </c>
      <c r="AH7" s="207"/>
      <c r="AI7" s="207"/>
      <c r="AJ7" s="207"/>
      <c r="AK7" s="208" t="str">
        <f t="shared" ref="AK7:AK9" si="39">IFERROR(IF(AH7="","",(AH7*100/AJ7)),"")</f>
        <v/>
      </c>
      <c r="AL7" s="209" t="str">
        <f t="shared" ref="AL7:AL9" si="40">IFERROR(IF(AI7="","",(AI7*100/AJ7)),"")</f>
        <v/>
      </c>
      <c r="AM7" s="100"/>
      <c r="AN7" s="210" t="str">
        <f t="shared" si="12"/>
        <v/>
      </c>
      <c r="AO7" s="210" t="str">
        <f t="shared" ref="AO7:AO9" si="41">IF(W7="","",IF(AW7&lt;&gt;"",AW7,IF(AV7&lt;&gt;"",AV7,IF(AU7&lt;&gt;"",AU7,IF(AT7&lt;&gt;"",AT7,IF(AS7&lt;&gt;"",AS7,IF(AR7&lt;&gt;"",AR7,IF(AQ7&lt;&gt;"",AQ7,AP7))))))))</f>
        <v/>
      </c>
      <c r="AP7" s="211" t="str">
        <f t="shared" si="13"/>
        <v/>
      </c>
      <c r="AQ7" s="212" t="str">
        <f t="shared" si="14"/>
        <v>Arret ou V20</v>
      </c>
      <c r="AR7" s="212" t="str">
        <f t="shared" si="15"/>
        <v/>
      </c>
      <c r="AS7" s="212" t="str">
        <f t="shared" si="16"/>
        <v>Arret ou V20</v>
      </c>
      <c r="AT7" s="212" t="str">
        <f t="shared" si="17"/>
        <v/>
      </c>
      <c r="AU7" s="212" t="str">
        <f t="shared" si="18"/>
        <v/>
      </c>
      <c r="AV7" s="212" t="str">
        <f t="shared" si="19"/>
        <v/>
      </c>
      <c r="AW7" s="212" t="str">
        <f t="shared" si="20"/>
        <v/>
      </c>
      <c r="AX7" s="213" t="str">
        <f t="shared" si="21"/>
        <v>X</v>
      </c>
      <c r="AY7" s="214" t="str">
        <f t="shared" si="22"/>
        <v/>
      </c>
      <c r="AZ7" s="214"/>
      <c r="BA7" s="215" t="str">
        <f t="shared" ca="1" si="23"/>
        <v/>
      </c>
      <c r="BB7" s="214" t="str">
        <f t="shared" si="24"/>
        <v/>
      </c>
      <c r="BC7" s="214"/>
      <c r="BD7" s="216" t="str">
        <f t="shared" ca="1" si="25"/>
        <v/>
      </c>
      <c r="BE7" s="66"/>
      <c r="BF7" s="108"/>
      <c r="BG7" s="109" t="s">
        <v>123</v>
      </c>
      <c r="BH7" s="206" t="str">
        <f t="shared" ref="BH7:BH9" si="42">IF(BK7="","",IF(BK7&lt;20,"NR",IF(BK7&gt;30,"VI","VA")))</f>
        <v/>
      </c>
      <c r="BI7" s="110"/>
      <c r="BJ7" s="111"/>
      <c r="BK7" s="217" t="str">
        <f t="shared" si="26"/>
        <v/>
      </c>
      <c r="BL7" s="206" t="str">
        <f t="shared" ref="BL7:BL9" si="43">IF(BO7="","",IF(BO7&lt;20,"NR",IF(BO7&gt;30,"VI","VA")))</f>
        <v/>
      </c>
      <c r="BM7" s="110"/>
      <c r="BN7" s="110"/>
      <c r="BO7" s="217" t="str">
        <f t="shared" si="27"/>
        <v/>
      </c>
      <c r="BP7" s="218"/>
      <c r="BQ7" s="112"/>
      <c r="BR7" s="34"/>
      <c r="BS7" s="34"/>
      <c r="BT7" s="34" t="str">
        <f t="shared" si="28"/>
        <v/>
      </c>
      <c r="BU7" s="109" t="str">
        <f t="shared" si="29"/>
        <v/>
      </c>
      <c r="BV7" s="113"/>
      <c r="BW7" s="114"/>
      <c r="BX7" s="115" t="str">
        <f t="shared" si="30"/>
        <v/>
      </c>
      <c r="BY7" s="209" t="str">
        <f t="shared" si="31"/>
        <v/>
      </c>
      <c r="BZ7" s="113"/>
      <c r="CA7" s="114"/>
      <c r="CB7" s="115" t="str">
        <f t="shared" ref="CB7:CB9" si="44">IF(CC7="","",100-CC7)</f>
        <v/>
      </c>
      <c r="CC7" s="209" t="str">
        <f t="shared" ref="CC7:CC9" si="45">IF(BZ7="","",(BZ7*100/CA7))</f>
        <v/>
      </c>
      <c r="CD7" s="116" t="str">
        <f t="shared" si="32"/>
        <v/>
      </c>
      <c r="CE7" s="219" t="str">
        <f t="shared" si="33"/>
        <v>Oui</v>
      </c>
      <c r="CF7" s="66"/>
      <c r="CG7" s="34"/>
      <c r="CH7" s="67" t="str">
        <f t="shared" ca="1" si="34"/>
        <v>/</v>
      </c>
    </row>
    <row r="8" spans="1:86" ht="24" customHeight="1" x14ac:dyDescent="0.25">
      <c r="A8" s="100">
        <f t="shared" si="1"/>
        <v>3</v>
      </c>
      <c r="B8" s="53" t="str">
        <f t="shared" si="2"/>
        <v>X</v>
      </c>
      <c r="C8" s="53" t="str">
        <f t="shared" si="3"/>
        <v/>
      </c>
      <c r="D8" s="53" t="str">
        <f t="shared" si="4"/>
        <v/>
      </c>
      <c r="E8" s="53" t="str">
        <f t="shared" si="5"/>
        <v/>
      </c>
      <c r="F8" s="53" t="str">
        <f t="shared" si="6"/>
        <v/>
      </c>
      <c r="G8" s="53"/>
      <c r="H8" s="53" t="str">
        <f t="shared" si="7"/>
        <v/>
      </c>
      <c r="I8" s="54" t="str">
        <f t="shared" si="8"/>
        <v>X</v>
      </c>
      <c r="J8" s="32">
        <f t="shared" si="35"/>
        <v>2018</v>
      </c>
      <c r="K8" s="202">
        <f t="shared" si="35"/>
        <v>2017</v>
      </c>
      <c r="L8" s="101">
        <v>973000</v>
      </c>
      <c r="M8" s="102" t="s">
        <v>152</v>
      </c>
      <c r="N8" s="103">
        <v>20.654</v>
      </c>
      <c r="O8" s="103">
        <v>20.831</v>
      </c>
      <c r="P8" s="104">
        <v>0.1769999999999996</v>
      </c>
      <c r="Q8" s="105" t="s">
        <v>138</v>
      </c>
      <c r="R8" s="105" t="s">
        <v>139</v>
      </c>
      <c r="S8" s="105" t="s">
        <v>151</v>
      </c>
      <c r="T8" s="105" t="s">
        <v>149</v>
      </c>
      <c r="U8" s="203">
        <v>110</v>
      </c>
      <c r="V8" s="106">
        <v>4</v>
      </c>
      <c r="W8" s="204"/>
      <c r="X8" s="53"/>
      <c r="Y8" s="205"/>
      <c r="Z8" s="107" t="str">
        <f t="shared" si="36"/>
        <v/>
      </c>
      <c r="AA8" s="206" t="str">
        <f t="shared" si="10"/>
        <v/>
      </c>
      <c r="AB8" s="207"/>
      <c r="AC8" s="207"/>
      <c r="AD8" s="207"/>
      <c r="AE8" s="208" t="str">
        <f t="shared" si="37"/>
        <v/>
      </c>
      <c r="AF8" s="209" t="str">
        <f t="shared" si="38"/>
        <v/>
      </c>
      <c r="AG8" s="206" t="str">
        <f t="shared" si="11"/>
        <v/>
      </c>
      <c r="AH8" s="207"/>
      <c r="AI8" s="207"/>
      <c r="AJ8" s="207"/>
      <c r="AK8" s="208" t="str">
        <f t="shared" si="39"/>
        <v/>
      </c>
      <c r="AL8" s="209" t="str">
        <f t="shared" si="40"/>
        <v/>
      </c>
      <c r="AM8" s="100"/>
      <c r="AN8" s="210" t="str">
        <f t="shared" si="12"/>
        <v/>
      </c>
      <c r="AO8" s="210" t="str">
        <f t="shared" si="41"/>
        <v/>
      </c>
      <c r="AP8" s="211" t="str">
        <f t="shared" si="13"/>
        <v/>
      </c>
      <c r="AQ8" s="212" t="str">
        <f t="shared" si="14"/>
        <v>Arret ou V20</v>
      </c>
      <c r="AR8" s="212" t="str">
        <f t="shared" si="15"/>
        <v>Arret ou V20</v>
      </c>
      <c r="AS8" s="212" t="str">
        <f t="shared" si="16"/>
        <v/>
      </c>
      <c r="AT8" s="212" t="str">
        <f t="shared" si="17"/>
        <v/>
      </c>
      <c r="AU8" s="212" t="str">
        <f t="shared" si="18"/>
        <v/>
      </c>
      <c r="AV8" s="212" t="str">
        <f t="shared" si="19"/>
        <v/>
      </c>
      <c r="AW8" s="212" t="str">
        <f t="shared" si="20"/>
        <v/>
      </c>
      <c r="AX8" s="213" t="str">
        <f t="shared" si="21"/>
        <v>X</v>
      </c>
      <c r="AY8" s="214" t="str">
        <f t="shared" si="22"/>
        <v/>
      </c>
      <c r="AZ8" s="214"/>
      <c r="BA8" s="215" t="str">
        <f t="shared" ca="1" si="23"/>
        <v/>
      </c>
      <c r="BB8" s="214" t="str">
        <f t="shared" si="24"/>
        <v/>
      </c>
      <c r="BC8" s="214"/>
      <c r="BD8" s="216" t="str">
        <f t="shared" ca="1" si="25"/>
        <v/>
      </c>
      <c r="BE8" s="66"/>
      <c r="BF8" s="108"/>
      <c r="BG8" s="109" t="s">
        <v>123</v>
      </c>
      <c r="BH8" s="206" t="str">
        <f t="shared" si="42"/>
        <v/>
      </c>
      <c r="BI8" s="110"/>
      <c r="BJ8" s="111"/>
      <c r="BK8" s="217" t="str">
        <f t="shared" si="26"/>
        <v/>
      </c>
      <c r="BL8" s="206" t="str">
        <f t="shared" si="43"/>
        <v/>
      </c>
      <c r="BM8" s="110"/>
      <c r="BN8" s="110"/>
      <c r="BO8" s="217" t="str">
        <f t="shared" si="27"/>
        <v/>
      </c>
      <c r="BP8" s="218"/>
      <c r="BQ8" s="112"/>
      <c r="BR8" s="34"/>
      <c r="BS8" s="34"/>
      <c r="BT8" s="34" t="str">
        <f t="shared" si="28"/>
        <v/>
      </c>
      <c r="BU8" s="109" t="str">
        <f t="shared" si="29"/>
        <v/>
      </c>
      <c r="BV8" s="113"/>
      <c r="BW8" s="114"/>
      <c r="BX8" s="115" t="str">
        <f t="shared" si="30"/>
        <v/>
      </c>
      <c r="BY8" s="209" t="str">
        <f t="shared" si="31"/>
        <v/>
      </c>
      <c r="BZ8" s="113"/>
      <c r="CA8" s="114"/>
      <c r="CB8" s="115" t="str">
        <f t="shared" si="44"/>
        <v/>
      </c>
      <c r="CC8" s="209" t="str">
        <f t="shared" si="45"/>
        <v/>
      </c>
      <c r="CD8" s="116" t="str">
        <f t="shared" si="32"/>
        <v/>
      </c>
      <c r="CE8" s="219" t="str">
        <f t="shared" si="33"/>
        <v>Oui</v>
      </c>
      <c r="CF8" s="66"/>
      <c r="CG8" s="34"/>
      <c r="CH8" s="67" t="str">
        <f t="shared" ca="1" si="34"/>
        <v>/</v>
      </c>
    </row>
    <row r="9" spans="1:86" ht="24" customHeight="1" x14ac:dyDescent="0.25">
      <c r="A9" s="100">
        <f t="shared" si="1"/>
        <v>4</v>
      </c>
      <c r="B9" s="53" t="str">
        <f t="shared" si="2"/>
        <v>X</v>
      </c>
      <c r="C9" s="53" t="str">
        <f t="shared" si="3"/>
        <v/>
      </c>
      <c r="D9" s="53" t="str">
        <f t="shared" si="4"/>
        <v/>
      </c>
      <c r="E9" s="53" t="str">
        <f t="shared" si="5"/>
        <v/>
      </c>
      <c r="F9" s="53" t="str">
        <f t="shared" si="6"/>
        <v/>
      </c>
      <c r="G9" s="53"/>
      <c r="H9" s="53" t="str">
        <f t="shared" si="7"/>
        <v/>
      </c>
      <c r="I9" s="54" t="str">
        <f t="shared" si="8"/>
        <v>X</v>
      </c>
      <c r="J9" s="32">
        <f t="shared" si="35"/>
        <v>2018</v>
      </c>
      <c r="K9" s="202">
        <f t="shared" si="35"/>
        <v>2017</v>
      </c>
      <c r="L9" s="101">
        <v>973000</v>
      </c>
      <c r="M9" s="102" t="s">
        <v>152</v>
      </c>
      <c r="N9" s="103">
        <v>20.831</v>
      </c>
      <c r="O9" s="103">
        <v>20.9405</v>
      </c>
      <c r="P9" s="104">
        <v>0.1095000000000006</v>
      </c>
      <c r="Q9" s="105" t="s">
        <v>138</v>
      </c>
      <c r="R9" s="105" t="s">
        <v>139</v>
      </c>
      <c r="S9" s="105" t="s">
        <v>151</v>
      </c>
      <c r="T9" s="105" t="s">
        <v>149</v>
      </c>
      <c r="U9" s="203">
        <v>110</v>
      </c>
      <c r="V9" s="106">
        <v>5</v>
      </c>
      <c r="W9" s="204"/>
      <c r="X9" s="53"/>
      <c r="Y9" s="205"/>
      <c r="Z9" s="107" t="str">
        <f t="shared" si="36"/>
        <v/>
      </c>
      <c r="AA9" s="206" t="str">
        <f t="shared" si="10"/>
        <v/>
      </c>
      <c r="AB9" s="207"/>
      <c r="AC9" s="207"/>
      <c r="AD9" s="207"/>
      <c r="AE9" s="208" t="str">
        <f t="shared" si="37"/>
        <v/>
      </c>
      <c r="AF9" s="209" t="str">
        <f t="shared" si="38"/>
        <v/>
      </c>
      <c r="AG9" s="206" t="str">
        <f t="shared" si="11"/>
        <v/>
      </c>
      <c r="AH9" s="207"/>
      <c r="AI9" s="207"/>
      <c r="AJ9" s="207"/>
      <c r="AK9" s="208" t="str">
        <f t="shared" si="39"/>
        <v/>
      </c>
      <c r="AL9" s="209" t="str">
        <f t="shared" si="40"/>
        <v/>
      </c>
      <c r="AM9" s="100"/>
      <c r="AN9" s="210" t="str">
        <f t="shared" si="12"/>
        <v/>
      </c>
      <c r="AO9" s="210" t="str">
        <f t="shared" si="41"/>
        <v/>
      </c>
      <c r="AP9" s="211" t="str">
        <f t="shared" si="13"/>
        <v/>
      </c>
      <c r="AQ9" s="212" t="str">
        <f t="shared" si="14"/>
        <v>Arret ou V20</v>
      </c>
      <c r="AR9" s="212" t="str">
        <f t="shared" si="15"/>
        <v>Arret ou V20</v>
      </c>
      <c r="AS9" s="212" t="str">
        <f t="shared" si="16"/>
        <v/>
      </c>
      <c r="AT9" s="212" t="str">
        <f t="shared" si="17"/>
        <v/>
      </c>
      <c r="AU9" s="212" t="str">
        <f t="shared" si="18"/>
        <v/>
      </c>
      <c r="AV9" s="212" t="str">
        <f t="shared" si="19"/>
        <v/>
      </c>
      <c r="AW9" s="212" t="str">
        <f t="shared" si="20"/>
        <v/>
      </c>
      <c r="AX9" s="213" t="str">
        <f t="shared" si="21"/>
        <v>X</v>
      </c>
      <c r="AY9" s="214" t="str">
        <f t="shared" si="22"/>
        <v/>
      </c>
      <c r="AZ9" s="214"/>
      <c r="BA9" s="215" t="str">
        <f t="shared" ca="1" si="23"/>
        <v/>
      </c>
      <c r="BB9" s="214" t="str">
        <f t="shared" si="24"/>
        <v/>
      </c>
      <c r="BC9" s="214"/>
      <c r="BD9" s="216" t="str">
        <f t="shared" ca="1" si="25"/>
        <v/>
      </c>
      <c r="BE9" s="66"/>
      <c r="BF9" s="108"/>
      <c r="BG9" s="109" t="s">
        <v>123</v>
      </c>
      <c r="BH9" s="206" t="str">
        <f t="shared" si="42"/>
        <v/>
      </c>
      <c r="BI9" s="110"/>
      <c r="BJ9" s="111"/>
      <c r="BK9" s="217" t="str">
        <f t="shared" si="26"/>
        <v/>
      </c>
      <c r="BL9" s="206" t="str">
        <f t="shared" si="43"/>
        <v/>
      </c>
      <c r="BM9" s="110"/>
      <c r="BN9" s="110"/>
      <c r="BO9" s="217" t="str">
        <f t="shared" si="27"/>
        <v/>
      </c>
      <c r="BP9" s="218"/>
      <c r="BQ9" s="112"/>
      <c r="BR9" s="34"/>
      <c r="BS9" s="34"/>
      <c r="BT9" s="34" t="str">
        <f t="shared" si="28"/>
        <v/>
      </c>
      <c r="BU9" s="109" t="str">
        <f t="shared" si="29"/>
        <v/>
      </c>
      <c r="BV9" s="113"/>
      <c r="BW9" s="114"/>
      <c r="BX9" s="115" t="str">
        <f t="shared" si="30"/>
        <v/>
      </c>
      <c r="BY9" s="209" t="str">
        <f t="shared" si="31"/>
        <v/>
      </c>
      <c r="BZ9" s="113"/>
      <c r="CA9" s="114"/>
      <c r="CB9" s="115" t="str">
        <f t="shared" si="44"/>
        <v/>
      </c>
      <c r="CC9" s="209" t="str">
        <f t="shared" si="45"/>
        <v/>
      </c>
      <c r="CD9" s="116" t="str">
        <f t="shared" si="32"/>
        <v/>
      </c>
      <c r="CE9" s="219" t="str">
        <f t="shared" si="33"/>
        <v>Oui</v>
      </c>
      <c r="CF9" s="66"/>
      <c r="CG9" s="34"/>
      <c r="CH9" s="67" t="str">
        <f t="shared" ca="1" si="34"/>
        <v>/</v>
      </c>
    </row>
  </sheetData>
  <autoFilter ref="A4:CH9"/>
  <mergeCells count="59">
    <mergeCell ref="J5:K5"/>
    <mergeCell ref="BU2:BU3"/>
    <mergeCell ref="CD2:CD3"/>
    <mergeCell ref="CE2:CE3"/>
    <mergeCell ref="BV2:BY2"/>
    <mergeCell ref="BZ2:CC2"/>
    <mergeCell ref="BT2:BT3"/>
    <mergeCell ref="BE2:BE3"/>
    <mergeCell ref="BF2:BF3"/>
    <mergeCell ref="BH2:BH3"/>
    <mergeCell ref="BL2:BL3"/>
    <mergeCell ref="BG2:BG3"/>
    <mergeCell ref="BI2:BK2"/>
    <mergeCell ref="BM2:BO2"/>
    <mergeCell ref="BP2:BP3"/>
    <mergeCell ref="BQ2:BQ3"/>
    <mergeCell ref="BR2:BR3"/>
    <mergeCell ref="BS2:BS3"/>
    <mergeCell ref="BD2:BD3"/>
    <mergeCell ref="AW2:AW3"/>
    <mergeCell ref="W2:W3"/>
    <mergeCell ref="X2:X3"/>
    <mergeCell ref="AB2:AF2"/>
    <mergeCell ref="AH2:AL2"/>
    <mergeCell ref="AM2:AM3"/>
    <mergeCell ref="AY2:AY3"/>
    <mergeCell ref="AZ2:AZ3"/>
    <mergeCell ref="BA2:BA3"/>
    <mergeCell ref="BB2:BB3"/>
    <mergeCell ref="BC2:BC3"/>
    <mergeCell ref="AR2:AR3"/>
    <mergeCell ref="AN2:AN3"/>
    <mergeCell ref="CF1:CH2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AV2:AV3"/>
    <mergeCell ref="Y2:Z3"/>
    <mergeCell ref="AX2:AX3"/>
    <mergeCell ref="AA2:AA3"/>
    <mergeCell ref="A2:A3"/>
    <mergeCell ref="J2:J3"/>
    <mergeCell ref="K2:K3"/>
    <mergeCell ref="B1:I1"/>
    <mergeCell ref="AG2:AG3"/>
    <mergeCell ref="AU2:AU3"/>
    <mergeCell ref="AO2:AO3"/>
    <mergeCell ref="AP2:AP3"/>
    <mergeCell ref="AQ2:AQ3"/>
    <mergeCell ref="AS2:AS3"/>
    <mergeCell ref="AT2:AT3"/>
  </mergeCells>
  <pageMargins left="0.23622047244094491" right="0.23622047244094491" top="0.74803149606299213" bottom="0.74803149606299213" header="0.31496062992125984" footer="0.31496062992125984"/>
  <pageSetup paperSize="9" scale="50" orientation="landscape" r:id="rId1"/>
  <headerFooter alignWithMargins="0"/>
  <rowBreaks count="1" manualBreakCount="1">
    <brk id="4" min="9" max="3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60"/>
    <pageSetUpPr fitToPage="1"/>
  </sheetPr>
  <dimension ref="A1:BF47"/>
  <sheetViews>
    <sheetView showGridLines="0" view="pageBreakPreview" zoomScaleNormal="100" zoomScaleSheetLayoutView="100" workbookViewId="0">
      <selection activeCell="O49" sqref="O49"/>
    </sheetView>
  </sheetViews>
  <sheetFormatPr baseColWidth="10" defaultColWidth="2.7109375" defaultRowHeight="15" customHeight="1" x14ac:dyDescent="0.25"/>
  <cols>
    <col min="1" max="1" width="1.7109375" style="4" customWidth="1"/>
    <col min="2" max="31" width="2.7109375" style="4" customWidth="1"/>
    <col min="32" max="32" width="2.7109375" style="10" customWidth="1"/>
    <col min="33" max="56" width="2.7109375" style="4" customWidth="1"/>
    <col min="57" max="57" width="1.7109375" style="4" customWidth="1"/>
    <col min="58" max="256" width="2.7109375" style="4"/>
    <col min="257" max="257" width="1.7109375" style="4" customWidth="1"/>
    <col min="258" max="312" width="2.7109375" style="4" customWidth="1"/>
    <col min="313" max="313" width="1.7109375" style="4" customWidth="1"/>
    <col min="314" max="512" width="2.7109375" style="4"/>
    <col min="513" max="513" width="1.7109375" style="4" customWidth="1"/>
    <col min="514" max="568" width="2.7109375" style="4" customWidth="1"/>
    <col min="569" max="569" width="1.7109375" style="4" customWidth="1"/>
    <col min="570" max="768" width="2.7109375" style="4"/>
    <col min="769" max="769" width="1.7109375" style="4" customWidth="1"/>
    <col min="770" max="824" width="2.7109375" style="4" customWidth="1"/>
    <col min="825" max="825" width="1.7109375" style="4" customWidth="1"/>
    <col min="826" max="1024" width="2.7109375" style="4"/>
    <col min="1025" max="1025" width="1.7109375" style="4" customWidth="1"/>
    <col min="1026" max="1080" width="2.7109375" style="4" customWidth="1"/>
    <col min="1081" max="1081" width="1.7109375" style="4" customWidth="1"/>
    <col min="1082" max="1280" width="2.7109375" style="4"/>
    <col min="1281" max="1281" width="1.7109375" style="4" customWidth="1"/>
    <col min="1282" max="1336" width="2.7109375" style="4" customWidth="1"/>
    <col min="1337" max="1337" width="1.7109375" style="4" customWidth="1"/>
    <col min="1338" max="1536" width="2.7109375" style="4"/>
    <col min="1537" max="1537" width="1.7109375" style="4" customWidth="1"/>
    <col min="1538" max="1592" width="2.7109375" style="4" customWidth="1"/>
    <col min="1593" max="1593" width="1.7109375" style="4" customWidth="1"/>
    <col min="1594" max="1792" width="2.7109375" style="4"/>
    <col min="1793" max="1793" width="1.7109375" style="4" customWidth="1"/>
    <col min="1794" max="1848" width="2.7109375" style="4" customWidth="1"/>
    <col min="1849" max="1849" width="1.7109375" style="4" customWidth="1"/>
    <col min="1850" max="2048" width="2.7109375" style="4"/>
    <col min="2049" max="2049" width="1.7109375" style="4" customWidth="1"/>
    <col min="2050" max="2104" width="2.7109375" style="4" customWidth="1"/>
    <col min="2105" max="2105" width="1.7109375" style="4" customWidth="1"/>
    <col min="2106" max="2304" width="2.7109375" style="4"/>
    <col min="2305" max="2305" width="1.7109375" style="4" customWidth="1"/>
    <col min="2306" max="2360" width="2.7109375" style="4" customWidth="1"/>
    <col min="2361" max="2361" width="1.7109375" style="4" customWidth="1"/>
    <col min="2362" max="2560" width="2.7109375" style="4"/>
    <col min="2561" max="2561" width="1.7109375" style="4" customWidth="1"/>
    <col min="2562" max="2616" width="2.7109375" style="4" customWidth="1"/>
    <col min="2617" max="2617" width="1.7109375" style="4" customWidth="1"/>
    <col min="2618" max="2816" width="2.7109375" style="4"/>
    <col min="2817" max="2817" width="1.7109375" style="4" customWidth="1"/>
    <col min="2818" max="2872" width="2.7109375" style="4" customWidth="1"/>
    <col min="2873" max="2873" width="1.7109375" style="4" customWidth="1"/>
    <col min="2874" max="3072" width="2.7109375" style="4"/>
    <col min="3073" max="3073" width="1.7109375" style="4" customWidth="1"/>
    <col min="3074" max="3128" width="2.7109375" style="4" customWidth="1"/>
    <col min="3129" max="3129" width="1.7109375" style="4" customWidth="1"/>
    <col min="3130" max="3328" width="2.7109375" style="4"/>
    <col min="3329" max="3329" width="1.7109375" style="4" customWidth="1"/>
    <col min="3330" max="3384" width="2.7109375" style="4" customWidth="1"/>
    <col min="3385" max="3385" width="1.7109375" style="4" customWidth="1"/>
    <col min="3386" max="3584" width="2.7109375" style="4"/>
    <col min="3585" max="3585" width="1.7109375" style="4" customWidth="1"/>
    <col min="3586" max="3640" width="2.7109375" style="4" customWidth="1"/>
    <col min="3641" max="3641" width="1.7109375" style="4" customWidth="1"/>
    <col min="3642" max="3840" width="2.7109375" style="4"/>
    <col min="3841" max="3841" width="1.7109375" style="4" customWidth="1"/>
    <col min="3842" max="3896" width="2.7109375" style="4" customWidth="1"/>
    <col min="3897" max="3897" width="1.7109375" style="4" customWidth="1"/>
    <col min="3898" max="4096" width="2.7109375" style="4"/>
    <col min="4097" max="4097" width="1.7109375" style="4" customWidth="1"/>
    <col min="4098" max="4152" width="2.7109375" style="4" customWidth="1"/>
    <col min="4153" max="4153" width="1.7109375" style="4" customWidth="1"/>
    <col min="4154" max="4352" width="2.7109375" style="4"/>
    <col min="4353" max="4353" width="1.7109375" style="4" customWidth="1"/>
    <col min="4354" max="4408" width="2.7109375" style="4" customWidth="1"/>
    <col min="4409" max="4409" width="1.7109375" style="4" customWidth="1"/>
    <col min="4410" max="4608" width="2.7109375" style="4"/>
    <col min="4609" max="4609" width="1.7109375" style="4" customWidth="1"/>
    <col min="4610" max="4664" width="2.7109375" style="4" customWidth="1"/>
    <col min="4665" max="4665" width="1.7109375" style="4" customWidth="1"/>
    <col min="4666" max="4864" width="2.7109375" style="4"/>
    <col min="4865" max="4865" width="1.7109375" style="4" customWidth="1"/>
    <col min="4866" max="4920" width="2.7109375" style="4" customWidth="1"/>
    <col min="4921" max="4921" width="1.7109375" style="4" customWidth="1"/>
    <col min="4922" max="5120" width="2.7109375" style="4"/>
    <col min="5121" max="5121" width="1.7109375" style="4" customWidth="1"/>
    <col min="5122" max="5176" width="2.7109375" style="4" customWidth="1"/>
    <col min="5177" max="5177" width="1.7109375" style="4" customWidth="1"/>
    <col min="5178" max="5376" width="2.7109375" style="4"/>
    <col min="5377" max="5377" width="1.7109375" style="4" customWidth="1"/>
    <col min="5378" max="5432" width="2.7109375" style="4" customWidth="1"/>
    <col min="5433" max="5433" width="1.7109375" style="4" customWidth="1"/>
    <col min="5434" max="5632" width="2.7109375" style="4"/>
    <col min="5633" max="5633" width="1.7109375" style="4" customWidth="1"/>
    <col min="5634" max="5688" width="2.7109375" style="4" customWidth="1"/>
    <col min="5689" max="5689" width="1.7109375" style="4" customWidth="1"/>
    <col min="5690" max="5888" width="2.7109375" style="4"/>
    <col min="5889" max="5889" width="1.7109375" style="4" customWidth="1"/>
    <col min="5890" max="5944" width="2.7109375" style="4" customWidth="1"/>
    <col min="5945" max="5945" width="1.7109375" style="4" customWidth="1"/>
    <col min="5946" max="6144" width="2.7109375" style="4"/>
    <col min="6145" max="6145" width="1.7109375" style="4" customWidth="1"/>
    <col min="6146" max="6200" width="2.7109375" style="4" customWidth="1"/>
    <col min="6201" max="6201" width="1.7109375" style="4" customWidth="1"/>
    <col min="6202" max="6400" width="2.7109375" style="4"/>
    <col min="6401" max="6401" width="1.7109375" style="4" customWidth="1"/>
    <col min="6402" max="6456" width="2.7109375" style="4" customWidth="1"/>
    <col min="6457" max="6457" width="1.7109375" style="4" customWidth="1"/>
    <col min="6458" max="6656" width="2.7109375" style="4"/>
    <col min="6657" max="6657" width="1.7109375" style="4" customWidth="1"/>
    <col min="6658" max="6712" width="2.7109375" style="4" customWidth="1"/>
    <col min="6713" max="6713" width="1.7109375" style="4" customWidth="1"/>
    <col min="6714" max="6912" width="2.7109375" style="4"/>
    <col min="6913" max="6913" width="1.7109375" style="4" customWidth="1"/>
    <col min="6914" max="6968" width="2.7109375" style="4" customWidth="1"/>
    <col min="6969" max="6969" width="1.7109375" style="4" customWidth="1"/>
    <col min="6970" max="7168" width="2.7109375" style="4"/>
    <col min="7169" max="7169" width="1.7109375" style="4" customWidth="1"/>
    <col min="7170" max="7224" width="2.7109375" style="4" customWidth="1"/>
    <col min="7225" max="7225" width="1.7109375" style="4" customWidth="1"/>
    <col min="7226" max="7424" width="2.7109375" style="4"/>
    <col min="7425" max="7425" width="1.7109375" style="4" customWidth="1"/>
    <col min="7426" max="7480" width="2.7109375" style="4" customWidth="1"/>
    <col min="7481" max="7481" width="1.7109375" style="4" customWidth="1"/>
    <col min="7482" max="7680" width="2.7109375" style="4"/>
    <col min="7681" max="7681" width="1.7109375" style="4" customWidth="1"/>
    <col min="7682" max="7736" width="2.7109375" style="4" customWidth="1"/>
    <col min="7737" max="7737" width="1.7109375" style="4" customWidth="1"/>
    <col min="7738" max="7936" width="2.7109375" style="4"/>
    <col min="7937" max="7937" width="1.7109375" style="4" customWidth="1"/>
    <col min="7938" max="7992" width="2.7109375" style="4" customWidth="1"/>
    <col min="7993" max="7993" width="1.7109375" style="4" customWidth="1"/>
    <col min="7994" max="8192" width="2.7109375" style="4"/>
    <col min="8193" max="8193" width="1.7109375" style="4" customWidth="1"/>
    <col min="8194" max="8248" width="2.7109375" style="4" customWidth="1"/>
    <col min="8249" max="8249" width="1.7109375" style="4" customWidth="1"/>
    <col min="8250" max="8448" width="2.7109375" style="4"/>
    <col min="8449" max="8449" width="1.7109375" style="4" customWidth="1"/>
    <col min="8450" max="8504" width="2.7109375" style="4" customWidth="1"/>
    <col min="8505" max="8505" width="1.7109375" style="4" customWidth="1"/>
    <col min="8506" max="8704" width="2.7109375" style="4"/>
    <col min="8705" max="8705" width="1.7109375" style="4" customWidth="1"/>
    <col min="8706" max="8760" width="2.7109375" style="4" customWidth="1"/>
    <col min="8761" max="8761" width="1.7109375" style="4" customWidth="1"/>
    <col min="8762" max="8960" width="2.7109375" style="4"/>
    <col min="8961" max="8961" width="1.7109375" style="4" customWidth="1"/>
    <col min="8962" max="9016" width="2.7109375" style="4" customWidth="1"/>
    <col min="9017" max="9017" width="1.7109375" style="4" customWidth="1"/>
    <col min="9018" max="9216" width="2.7109375" style="4"/>
    <col min="9217" max="9217" width="1.7109375" style="4" customWidth="1"/>
    <col min="9218" max="9272" width="2.7109375" style="4" customWidth="1"/>
    <col min="9273" max="9273" width="1.7109375" style="4" customWidth="1"/>
    <col min="9274" max="9472" width="2.7109375" style="4"/>
    <col min="9473" max="9473" width="1.7109375" style="4" customWidth="1"/>
    <col min="9474" max="9528" width="2.7109375" style="4" customWidth="1"/>
    <col min="9529" max="9529" width="1.7109375" style="4" customWidth="1"/>
    <col min="9530" max="9728" width="2.7109375" style="4"/>
    <col min="9729" max="9729" width="1.7109375" style="4" customWidth="1"/>
    <col min="9730" max="9784" width="2.7109375" style="4" customWidth="1"/>
    <col min="9785" max="9785" width="1.7109375" style="4" customWidth="1"/>
    <col min="9786" max="9984" width="2.7109375" style="4"/>
    <col min="9985" max="9985" width="1.7109375" style="4" customWidth="1"/>
    <col min="9986" max="10040" width="2.7109375" style="4" customWidth="1"/>
    <col min="10041" max="10041" width="1.7109375" style="4" customWidth="1"/>
    <col min="10042" max="10240" width="2.7109375" style="4"/>
    <col min="10241" max="10241" width="1.7109375" style="4" customWidth="1"/>
    <col min="10242" max="10296" width="2.7109375" style="4" customWidth="1"/>
    <col min="10297" max="10297" width="1.7109375" style="4" customWidth="1"/>
    <col min="10298" max="10496" width="2.7109375" style="4"/>
    <col min="10497" max="10497" width="1.7109375" style="4" customWidth="1"/>
    <col min="10498" max="10552" width="2.7109375" style="4" customWidth="1"/>
    <col min="10553" max="10553" width="1.7109375" style="4" customWidth="1"/>
    <col min="10554" max="10752" width="2.7109375" style="4"/>
    <col min="10753" max="10753" width="1.7109375" style="4" customWidth="1"/>
    <col min="10754" max="10808" width="2.7109375" style="4" customWidth="1"/>
    <col min="10809" max="10809" width="1.7109375" style="4" customWidth="1"/>
    <col min="10810" max="11008" width="2.7109375" style="4"/>
    <col min="11009" max="11009" width="1.7109375" style="4" customWidth="1"/>
    <col min="11010" max="11064" width="2.7109375" style="4" customWidth="1"/>
    <col min="11065" max="11065" width="1.7109375" style="4" customWidth="1"/>
    <col min="11066" max="11264" width="2.7109375" style="4"/>
    <col min="11265" max="11265" width="1.7109375" style="4" customWidth="1"/>
    <col min="11266" max="11320" width="2.7109375" style="4" customWidth="1"/>
    <col min="11321" max="11321" width="1.7109375" style="4" customWidth="1"/>
    <col min="11322" max="11520" width="2.7109375" style="4"/>
    <col min="11521" max="11521" width="1.7109375" style="4" customWidth="1"/>
    <col min="11522" max="11576" width="2.7109375" style="4" customWidth="1"/>
    <col min="11577" max="11577" width="1.7109375" style="4" customWidth="1"/>
    <col min="11578" max="11776" width="2.7109375" style="4"/>
    <col min="11777" max="11777" width="1.7109375" style="4" customWidth="1"/>
    <col min="11778" max="11832" width="2.7109375" style="4" customWidth="1"/>
    <col min="11833" max="11833" width="1.7109375" style="4" customWidth="1"/>
    <col min="11834" max="12032" width="2.7109375" style="4"/>
    <col min="12033" max="12033" width="1.7109375" style="4" customWidth="1"/>
    <col min="12034" max="12088" width="2.7109375" style="4" customWidth="1"/>
    <col min="12089" max="12089" width="1.7109375" style="4" customWidth="1"/>
    <col min="12090" max="12288" width="2.7109375" style="4"/>
    <col min="12289" max="12289" width="1.7109375" style="4" customWidth="1"/>
    <col min="12290" max="12344" width="2.7109375" style="4" customWidth="1"/>
    <col min="12345" max="12345" width="1.7109375" style="4" customWidth="1"/>
    <col min="12346" max="12544" width="2.7109375" style="4"/>
    <col min="12545" max="12545" width="1.7109375" style="4" customWidth="1"/>
    <col min="12546" max="12600" width="2.7109375" style="4" customWidth="1"/>
    <col min="12601" max="12601" width="1.7109375" style="4" customWidth="1"/>
    <col min="12602" max="12800" width="2.7109375" style="4"/>
    <col min="12801" max="12801" width="1.7109375" style="4" customWidth="1"/>
    <col min="12802" max="12856" width="2.7109375" style="4" customWidth="1"/>
    <col min="12857" max="12857" width="1.7109375" style="4" customWidth="1"/>
    <col min="12858" max="13056" width="2.7109375" style="4"/>
    <col min="13057" max="13057" width="1.7109375" style="4" customWidth="1"/>
    <col min="13058" max="13112" width="2.7109375" style="4" customWidth="1"/>
    <col min="13113" max="13113" width="1.7109375" style="4" customWidth="1"/>
    <col min="13114" max="13312" width="2.7109375" style="4"/>
    <col min="13313" max="13313" width="1.7109375" style="4" customWidth="1"/>
    <col min="13314" max="13368" width="2.7109375" style="4" customWidth="1"/>
    <col min="13369" max="13369" width="1.7109375" style="4" customWidth="1"/>
    <col min="13370" max="13568" width="2.7109375" style="4"/>
    <col min="13569" max="13569" width="1.7109375" style="4" customWidth="1"/>
    <col min="13570" max="13624" width="2.7109375" style="4" customWidth="1"/>
    <col min="13625" max="13625" width="1.7109375" style="4" customWidth="1"/>
    <col min="13626" max="13824" width="2.7109375" style="4"/>
    <col min="13825" max="13825" width="1.7109375" style="4" customWidth="1"/>
    <col min="13826" max="13880" width="2.7109375" style="4" customWidth="1"/>
    <col min="13881" max="13881" width="1.7109375" style="4" customWidth="1"/>
    <col min="13882" max="14080" width="2.7109375" style="4"/>
    <col min="14081" max="14081" width="1.7109375" style="4" customWidth="1"/>
    <col min="14082" max="14136" width="2.7109375" style="4" customWidth="1"/>
    <col min="14137" max="14137" width="1.7109375" style="4" customWidth="1"/>
    <col min="14138" max="14336" width="2.7109375" style="4"/>
    <col min="14337" max="14337" width="1.7109375" style="4" customWidth="1"/>
    <col min="14338" max="14392" width="2.7109375" style="4" customWidth="1"/>
    <col min="14393" max="14393" width="1.7109375" style="4" customWidth="1"/>
    <col min="14394" max="14592" width="2.7109375" style="4"/>
    <col min="14593" max="14593" width="1.7109375" style="4" customWidth="1"/>
    <col min="14594" max="14648" width="2.7109375" style="4" customWidth="1"/>
    <col min="14649" max="14649" width="1.7109375" style="4" customWidth="1"/>
    <col min="14650" max="14848" width="2.7109375" style="4"/>
    <col min="14849" max="14849" width="1.7109375" style="4" customWidth="1"/>
    <col min="14850" max="14904" width="2.7109375" style="4" customWidth="1"/>
    <col min="14905" max="14905" width="1.7109375" style="4" customWidth="1"/>
    <col min="14906" max="15104" width="2.7109375" style="4"/>
    <col min="15105" max="15105" width="1.7109375" style="4" customWidth="1"/>
    <col min="15106" max="15160" width="2.7109375" style="4" customWidth="1"/>
    <col min="15161" max="15161" width="1.7109375" style="4" customWidth="1"/>
    <col min="15162" max="15360" width="2.7109375" style="4"/>
    <col min="15361" max="15361" width="1.7109375" style="4" customWidth="1"/>
    <col min="15362" max="15416" width="2.7109375" style="4" customWidth="1"/>
    <col min="15417" max="15417" width="1.7109375" style="4" customWidth="1"/>
    <col min="15418" max="15616" width="2.7109375" style="4"/>
    <col min="15617" max="15617" width="1.7109375" style="4" customWidth="1"/>
    <col min="15618" max="15672" width="2.7109375" style="4" customWidth="1"/>
    <col min="15673" max="15673" width="1.7109375" style="4" customWidth="1"/>
    <col min="15674" max="15872" width="2.7109375" style="4"/>
    <col min="15873" max="15873" width="1.7109375" style="4" customWidth="1"/>
    <col min="15874" max="15928" width="2.7109375" style="4" customWidth="1"/>
    <col min="15929" max="15929" width="1.7109375" style="4" customWidth="1"/>
    <col min="15930" max="16128" width="2.7109375" style="4"/>
    <col min="16129" max="16129" width="1.7109375" style="4" customWidth="1"/>
    <col min="16130" max="16184" width="2.7109375" style="4" customWidth="1"/>
    <col min="16185" max="16185" width="1.7109375" style="4" customWidth="1"/>
    <col min="16186" max="16384" width="2.7109375" style="4"/>
  </cols>
  <sheetData>
    <row r="1" spans="1:57" ht="3" customHeight="1" thickTop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3"/>
    </row>
    <row r="2" spans="1:57" ht="15" customHeight="1" thickBot="1" x14ac:dyDescent="0.3">
      <c r="A2" s="5"/>
      <c r="B2" s="394" t="s">
        <v>0</v>
      </c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6"/>
      <c r="AF2" s="6"/>
      <c r="AG2" s="394" t="s">
        <v>1</v>
      </c>
      <c r="AH2" s="395"/>
      <c r="AI2" s="395"/>
      <c r="AJ2" s="453">
        <f>Recapitulatif!E3</f>
        <v>2017</v>
      </c>
      <c r="AK2" s="453"/>
      <c r="AL2" s="453"/>
      <c r="AM2" s="453"/>
      <c r="AN2" s="7"/>
      <c r="AO2" s="395" t="s">
        <v>2</v>
      </c>
      <c r="AP2" s="395"/>
      <c r="AQ2" s="395"/>
      <c r="AR2" s="395"/>
      <c r="AS2" s="395"/>
      <c r="AT2" s="395"/>
      <c r="AU2" s="395"/>
      <c r="AV2" s="395"/>
      <c r="AW2" s="395"/>
      <c r="AX2" s="395"/>
      <c r="AY2" s="395"/>
      <c r="AZ2" s="395"/>
      <c r="BA2" s="395"/>
      <c r="BB2" s="395"/>
      <c r="BC2" s="395"/>
      <c r="BD2" s="8"/>
      <c r="BE2" s="9"/>
    </row>
    <row r="3" spans="1:57" ht="3" customHeight="1" thickBot="1" x14ac:dyDescent="0.3">
      <c r="A3" s="5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9"/>
    </row>
    <row r="4" spans="1:57" ht="15" customHeight="1" thickBot="1" x14ac:dyDescent="0.3">
      <c r="A4" s="5"/>
      <c r="B4" s="394" t="s">
        <v>3</v>
      </c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  <c r="Z4" s="395"/>
      <c r="AA4" s="395"/>
      <c r="AB4" s="395"/>
      <c r="AC4" s="395"/>
      <c r="AD4" s="395"/>
      <c r="AE4" s="396"/>
      <c r="AF4" s="6"/>
      <c r="AG4" s="454" t="s">
        <v>4</v>
      </c>
      <c r="AH4" s="455"/>
      <c r="AI4" s="455"/>
      <c r="AJ4" s="455"/>
      <c r="AK4" s="455"/>
      <c r="AL4" s="455"/>
      <c r="AM4" s="455"/>
      <c r="AN4" s="7"/>
      <c r="AO4" s="456" t="s">
        <v>5</v>
      </c>
      <c r="AP4" s="456"/>
      <c r="AQ4" s="456"/>
      <c r="AR4" s="456"/>
      <c r="AS4" s="456"/>
      <c r="AT4" s="456"/>
      <c r="AU4" s="456"/>
      <c r="AV4" s="456"/>
      <c r="AW4" s="456"/>
      <c r="AX4" s="456"/>
      <c r="AY4" s="456"/>
      <c r="AZ4" s="456"/>
      <c r="BA4" s="456"/>
      <c r="BB4" s="456"/>
      <c r="BC4" s="456"/>
      <c r="BD4" s="8"/>
      <c r="BE4" s="9"/>
    </row>
    <row r="5" spans="1:57" ht="3" customHeight="1" thickBot="1" x14ac:dyDescent="0.3">
      <c r="A5" s="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9"/>
    </row>
    <row r="6" spans="1:57" ht="15" customHeight="1" x14ac:dyDescent="0.25">
      <c r="A6" s="5"/>
      <c r="B6" s="376" t="s">
        <v>6</v>
      </c>
      <c r="C6" s="369"/>
      <c r="D6" s="369"/>
      <c r="E6" s="369"/>
      <c r="F6" s="369"/>
      <c r="G6" s="369"/>
      <c r="H6" s="369"/>
      <c r="I6" s="369"/>
      <c r="J6" s="369"/>
      <c r="K6" s="369"/>
      <c r="L6" s="369"/>
      <c r="M6" s="369"/>
      <c r="N6" s="369"/>
      <c r="O6" s="374"/>
      <c r="P6" s="10"/>
      <c r="Q6" s="443" t="s">
        <v>7</v>
      </c>
      <c r="R6" s="444"/>
      <c r="S6" s="445"/>
      <c r="T6" s="10"/>
      <c r="U6" s="443" t="s">
        <v>8</v>
      </c>
      <c r="V6" s="444"/>
      <c r="W6" s="445"/>
      <c r="X6" s="10"/>
      <c r="Y6" s="443" t="s">
        <v>9</v>
      </c>
      <c r="Z6" s="444"/>
      <c r="AA6" s="445"/>
      <c r="AB6" s="10"/>
      <c r="AC6" s="443" t="s">
        <v>10</v>
      </c>
      <c r="AD6" s="444"/>
      <c r="AE6" s="445"/>
      <c r="AG6" s="443" t="s">
        <v>11</v>
      </c>
      <c r="AH6" s="444"/>
      <c r="AI6" s="444"/>
      <c r="AJ6" s="444"/>
      <c r="AK6" s="444"/>
      <c r="AL6" s="444"/>
      <c r="AM6" s="444"/>
      <c r="AN6" s="444"/>
      <c r="AO6" s="444"/>
      <c r="AP6" s="444"/>
      <c r="AQ6" s="445"/>
      <c r="AR6" s="10"/>
      <c r="AS6" s="443" t="s">
        <v>12</v>
      </c>
      <c r="AT6" s="444"/>
      <c r="AU6" s="444"/>
      <c r="AV6" s="444"/>
      <c r="AW6" s="444"/>
      <c r="AX6" s="444"/>
      <c r="AY6" s="444"/>
      <c r="AZ6" s="444"/>
      <c r="BA6" s="444"/>
      <c r="BB6" s="444"/>
      <c r="BC6" s="444"/>
      <c r="BD6" s="445"/>
      <c r="BE6" s="12"/>
    </row>
    <row r="7" spans="1:57" ht="3" customHeight="1" x14ac:dyDescent="0.25">
      <c r="A7" s="5"/>
      <c r="B7" s="13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4"/>
      <c r="P7" s="10"/>
      <c r="Q7" s="13"/>
      <c r="R7" s="10"/>
      <c r="S7" s="14"/>
      <c r="T7" s="10"/>
      <c r="U7" s="13"/>
      <c r="V7" s="10"/>
      <c r="W7" s="14"/>
      <c r="X7" s="10"/>
      <c r="Y7" s="13"/>
      <c r="Z7" s="10"/>
      <c r="AA7" s="14"/>
      <c r="AB7" s="10"/>
      <c r="AC7" s="13"/>
      <c r="AD7" s="10"/>
      <c r="AE7" s="14"/>
      <c r="AG7" s="13"/>
      <c r="AH7" s="10"/>
      <c r="AI7" s="10"/>
      <c r="AJ7" s="10"/>
      <c r="AK7" s="10"/>
      <c r="AL7" s="10"/>
      <c r="AM7" s="10"/>
      <c r="AN7" s="10"/>
      <c r="AO7" s="10"/>
      <c r="AP7" s="10"/>
      <c r="AQ7" s="14"/>
      <c r="AR7" s="10"/>
      <c r="AS7" s="13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4"/>
      <c r="BE7" s="9"/>
    </row>
    <row r="8" spans="1:57" ht="15" customHeight="1" thickBot="1" x14ac:dyDescent="0.3">
      <c r="A8" s="5"/>
      <c r="B8" s="15" t="s">
        <v>13</v>
      </c>
      <c r="C8" s="16"/>
      <c r="D8" s="457" t="str">
        <f>IF(AND(Y8&lt;&gt;990000,AC8&lt;&gt;"V2"),"PSL",IF(Y8=973000,"Versailles RD",IF(Y8=974000,"St Nom la Breteche",IF(AND(AC8="V1",Y8=990000),"Noisy le roi","St Germain GC"))))</f>
        <v>PSL</v>
      </c>
      <c r="E8" s="457"/>
      <c r="F8" s="457"/>
      <c r="G8" s="457"/>
      <c r="H8" s="457"/>
      <c r="I8" s="68" t="s">
        <v>14</v>
      </c>
      <c r="J8" s="457" t="str">
        <f>IF(AND(Y8=973000,D8="PSL"),"Versailles RD",IF(AND(Y8=974000,D8="PSL"),"St Nom la Breteche",IF(AND(Y8=990000,D8="Noisy le roi"),"St Germain GC",IF(D8="Versailles RD","PSL",IF(D8="St Nom la Breteche","PSL",IF(D8="St Germain GC","Noisy le roi",""))))))</f>
        <v/>
      </c>
      <c r="K8" s="457"/>
      <c r="L8" s="457"/>
      <c r="M8" s="457"/>
      <c r="N8" s="457"/>
      <c r="O8" s="17"/>
      <c r="P8" s="10"/>
      <c r="Q8" s="458" t="s">
        <v>130</v>
      </c>
      <c r="R8" s="459"/>
      <c r="S8" s="460"/>
      <c r="T8" s="10"/>
      <c r="U8" s="458" t="s">
        <v>131</v>
      </c>
      <c r="V8" s="459"/>
      <c r="W8" s="460"/>
      <c r="X8" s="10"/>
      <c r="Y8" s="461" t="s">
        <v>132</v>
      </c>
      <c r="Z8" s="462"/>
      <c r="AA8" s="463"/>
      <c r="AB8" s="10"/>
      <c r="AC8" s="458" t="s">
        <v>133</v>
      </c>
      <c r="AD8" s="459"/>
      <c r="AE8" s="460"/>
      <c r="AG8" s="458" t="str">
        <f>Recapitulatif!E2</f>
        <v>St Cloud</v>
      </c>
      <c r="AH8" s="459"/>
      <c r="AI8" s="459"/>
      <c r="AJ8" s="459"/>
      <c r="AK8" s="459"/>
      <c r="AL8" s="459"/>
      <c r="AM8" s="459"/>
      <c r="AN8" s="459"/>
      <c r="AO8" s="459"/>
      <c r="AP8" s="459"/>
      <c r="AQ8" s="460"/>
      <c r="AR8" s="10"/>
      <c r="AS8" s="458" t="str">
        <f>IF(OR(Y8=978300,Y8=973000),"Versailles RD","Marly le Roi")</f>
        <v>Marly le Roi</v>
      </c>
      <c r="AT8" s="459"/>
      <c r="AU8" s="459"/>
      <c r="AV8" s="459"/>
      <c r="AW8" s="459"/>
      <c r="AX8" s="459"/>
      <c r="AY8" s="459"/>
      <c r="AZ8" s="459"/>
      <c r="BA8" s="459"/>
      <c r="BB8" s="459"/>
      <c r="BC8" s="459"/>
      <c r="BD8" s="460"/>
      <c r="BE8" s="9"/>
    </row>
    <row r="9" spans="1:57" ht="3" customHeight="1" thickBot="1" x14ac:dyDescent="0.3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9"/>
    </row>
    <row r="10" spans="1:57" ht="15" customHeight="1" x14ac:dyDescent="0.25">
      <c r="A10" s="5"/>
      <c r="B10" s="376" t="s">
        <v>15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74"/>
      <c r="P10" s="10"/>
      <c r="Q10" s="443" t="s">
        <v>16</v>
      </c>
      <c r="R10" s="444"/>
      <c r="S10" s="444"/>
      <c r="T10" s="444"/>
      <c r="U10" s="444"/>
      <c r="V10" s="444"/>
      <c r="W10" s="445"/>
      <c r="X10" s="10"/>
      <c r="Y10" s="443" t="s">
        <v>17</v>
      </c>
      <c r="Z10" s="444"/>
      <c r="AA10" s="444"/>
      <c r="AB10" s="444"/>
      <c r="AC10" s="444"/>
      <c r="AD10" s="444"/>
      <c r="AE10" s="445"/>
      <c r="AG10" s="443" t="s">
        <v>18</v>
      </c>
      <c r="AH10" s="444"/>
      <c r="AI10" s="444"/>
      <c r="AJ10" s="444"/>
      <c r="AK10" s="444"/>
      <c r="AL10" s="444"/>
      <c r="AM10" s="444"/>
      <c r="AN10" s="444"/>
      <c r="AO10" s="444"/>
      <c r="AP10" s="444"/>
      <c r="AQ10" s="445"/>
      <c r="AR10" s="10"/>
      <c r="AS10" s="443" t="s">
        <v>19</v>
      </c>
      <c r="AT10" s="444"/>
      <c r="AU10" s="444"/>
      <c r="AV10" s="444"/>
      <c r="AW10" s="444"/>
      <c r="AX10" s="444"/>
      <c r="AY10" s="444"/>
      <c r="AZ10" s="444"/>
      <c r="BA10" s="444"/>
      <c r="BB10" s="444"/>
      <c r="BC10" s="444"/>
      <c r="BD10" s="445"/>
      <c r="BE10" s="12"/>
    </row>
    <row r="11" spans="1:57" ht="3" customHeight="1" x14ac:dyDescent="0.25">
      <c r="A11" s="5"/>
      <c r="B11" s="1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4"/>
      <c r="P11" s="10"/>
      <c r="Q11" s="13"/>
      <c r="R11" s="10"/>
      <c r="S11" s="10"/>
      <c r="T11" s="10"/>
      <c r="U11" s="10"/>
      <c r="V11" s="10"/>
      <c r="W11" s="14"/>
      <c r="X11" s="10"/>
      <c r="Y11" s="13"/>
      <c r="Z11" s="10"/>
      <c r="AA11" s="10"/>
      <c r="AB11" s="10"/>
      <c r="AC11" s="10"/>
      <c r="AD11" s="10"/>
      <c r="AE11" s="14"/>
      <c r="AG11" s="13"/>
      <c r="AH11" s="10"/>
      <c r="AI11" s="10"/>
      <c r="AJ11" s="10"/>
      <c r="AK11" s="10"/>
      <c r="AL11" s="10"/>
      <c r="AM11" s="10"/>
      <c r="AN11" s="10"/>
      <c r="AO11" s="10"/>
      <c r="AP11" s="10"/>
      <c r="AQ11" s="14"/>
      <c r="AR11" s="10"/>
      <c r="AS11" s="13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4"/>
      <c r="BE11" s="9"/>
    </row>
    <row r="12" spans="1:57" ht="15" customHeight="1" thickBot="1" x14ac:dyDescent="0.3">
      <c r="A12" s="5"/>
      <c r="B12" s="446" t="s">
        <v>20</v>
      </c>
      <c r="C12" s="447"/>
      <c r="D12" s="448" t="s">
        <v>134</v>
      </c>
      <c r="E12" s="450"/>
      <c r="F12" s="450"/>
      <c r="G12" s="450"/>
      <c r="H12" s="450"/>
      <c r="I12" s="451" t="s">
        <v>21</v>
      </c>
      <c r="J12" s="451"/>
      <c r="K12" s="448" t="s">
        <v>135</v>
      </c>
      <c r="L12" s="450"/>
      <c r="M12" s="450"/>
      <c r="N12" s="450"/>
      <c r="O12" s="452"/>
      <c r="P12" s="10"/>
      <c r="Q12" s="429" t="s">
        <v>155</v>
      </c>
      <c r="R12" s="430"/>
      <c r="S12" s="430"/>
      <c r="T12" s="430"/>
      <c r="U12" s="430"/>
      <c r="V12" s="430"/>
      <c r="W12" s="431"/>
      <c r="X12" s="10"/>
      <c r="Y12" s="420" t="s">
        <v>136</v>
      </c>
      <c r="Z12" s="421"/>
      <c r="AA12" s="421"/>
      <c r="AB12" s="421"/>
      <c r="AC12" s="421"/>
      <c r="AD12" s="421"/>
      <c r="AE12" s="422"/>
      <c r="AG12" s="423" t="s">
        <v>22</v>
      </c>
      <c r="AH12" s="372"/>
      <c r="AI12" s="372"/>
      <c r="AJ12" s="372"/>
      <c r="AK12" s="372"/>
      <c r="AL12" s="372"/>
      <c r="AM12" s="372"/>
      <c r="AN12" s="372"/>
      <c r="AO12" s="372"/>
      <c r="AP12" s="372"/>
      <c r="AQ12" s="375"/>
      <c r="AR12" s="10"/>
      <c r="AS12" s="377"/>
      <c r="AT12" s="372"/>
      <c r="AU12" s="372"/>
      <c r="AV12" s="372"/>
      <c r="AW12" s="372"/>
      <c r="AX12" s="372"/>
      <c r="AY12" s="372"/>
      <c r="AZ12" s="372"/>
      <c r="BA12" s="372"/>
      <c r="BB12" s="372"/>
      <c r="BC12" s="372"/>
      <c r="BD12" s="375"/>
      <c r="BE12" s="9"/>
    </row>
    <row r="13" spans="1:57" ht="3" customHeight="1" thickBot="1" x14ac:dyDescent="0.3">
      <c r="A13" s="5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429"/>
      <c r="R13" s="430"/>
      <c r="S13" s="430"/>
      <c r="T13" s="430"/>
      <c r="U13" s="430"/>
      <c r="V13" s="430"/>
      <c r="W13" s="431"/>
      <c r="X13" s="10"/>
      <c r="Y13" s="10"/>
      <c r="Z13" s="10"/>
      <c r="AA13" s="10"/>
      <c r="AB13" s="10"/>
      <c r="AC13" s="10"/>
      <c r="AD13" s="10"/>
      <c r="AE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9"/>
    </row>
    <row r="14" spans="1:57" ht="15" customHeight="1" x14ac:dyDescent="0.25">
      <c r="A14" s="5"/>
      <c r="B14" s="376" t="s">
        <v>23</v>
      </c>
      <c r="C14" s="369"/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74"/>
      <c r="P14" s="10"/>
      <c r="Q14" s="429"/>
      <c r="R14" s="430"/>
      <c r="S14" s="430"/>
      <c r="T14" s="430"/>
      <c r="U14" s="430"/>
      <c r="V14" s="430"/>
      <c r="W14" s="431"/>
      <c r="X14" s="10"/>
      <c r="Y14" s="10"/>
      <c r="Z14" s="10"/>
      <c r="AA14" s="10"/>
      <c r="AB14" s="10"/>
      <c r="AC14" s="10"/>
      <c r="AD14" s="10"/>
      <c r="AE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9"/>
    </row>
    <row r="15" spans="1:57" ht="3" customHeight="1" thickBot="1" x14ac:dyDescent="0.3">
      <c r="A15" s="5"/>
      <c r="B15" s="13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4"/>
      <c r="P15" s="10"/>
      <c r="Q15" s="429"/>
      <c r="R15" s="430"/>
      <c r="S15" s="430"/>
      <c r="T15" s="430"/>
      <c r="U15" s="430"/>
      <c r="V15" s="430"/>
      <c r="W15" s="431"/>
      <c r="X15" s="10"/>
      <c r="Y15" s="10"/>
      <c r="Z15" s="10"/>
      <c r="AA15" s="10"/>
      <c r="AB15" s="10"/>
      <c r="AC15" s="10"/>
      <c r="AD15" s="10"/>
      <c r="AE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9"/>
    </row>
    <row r="16" spans="1:57" ht="15" customHeight="1" thickBot="1" x14ac:dyDescent="0.3">
      <c r="A16" s="5"/>
      <c r="B16" s="446" t="s">
        <v>20</v>
      </c>
      <c r="C16" s="447"/>
      <c r="D16" s="448"/>
      <c r="E16" s="448"/>
      <c r="F16" s="448"/>
      <c r="G16" s="448"/>
      <c r="H16" s="448"/>
      <c r="I16" s="447" t="s">
        <v>21</v>
      </c>
      <c r="J16" s="447"/>
      <c r="K16" s="448"/>
      <c r="L16" s="448"/>
      <c r="M16" s="448"/>
      <c r="N16" s="448"/>
      <c r="O16" s="449"/>
      <c r="P16" s="10"/>
      <c r="Q16" s="429"/>
      <c r="R16" s="430"/>
      <c r="S16" s="430"/>
      <c r="T16" s="430"/>
      <c r="U16" s="430"/>
      <c r="V16" s="430"/>
      <c r="W16" s="431"/>
      <c r="X16" s="10"/>
      <c r="Y16" s="443" t="s">
        <v>24</v>
      </c>
      <c r="Z16" s="444"/>
      <c r="AA16" s="444"/>
      <c r="AB16" s="444"/>
      <c r="AC16" s="444"/>
      <c r="AD16" s="444"/>
      <c r="AE16" s="445"/>
      <c r="AG16" s="432" t="s">
        <v>156</v>
      </c>
      <c r="AH16" s="433"/>
      <c r="AI16" s="433"/>
      <c r="AJ16" s="433"/>
      <c r="AK16" s="433"/>
      <c r="AL16" s="433"/>
      <c r="AM16" s="433"/>
      <c r="AN16" s="433"/>
      <c r="AO16" s="433"/>
      <c r="AP16" s="433"/>
      <c r="AQ16" s="434"/>
      <c r="AR16" s="10"/>
      <c r="AS16" s="435" t="s">
        <v>25</v>
      </c>
      <c r="AT16" s="436"/>
      <c r="AU16" s="436"/>
      <c r="AV16" s="436"/>
      <c r="AW16" s="436"/>
      <c r="AX16" s="436"/>
      <c r="AY16" s="436"/>
      <c r="AZ16" s="436"/>
      <c r="BA16" s="436"/>
      <c r="BB16" s="436"/>
      <c r="BC16" s="436"/>
      <c r="BD16" s="437"/>
      <c r="BE16" s="12"/>
    </row>
    <row r="17" spans="1:58" ht="3" customHeight="1" x14ac:dyDescent="0.25">
      <c r="A17" s="5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429"/>
      <c r="R17" s="430"/>
      <c r="S17" s="430"/>
      <c r="T17" s="430"/>
      <c r="U17" s="430"/>
      <c r="V17" s="430"/>
      <c r="W17" s="431"/>
      <c r="X17" s="10"/>
      <c r="Y17" s="13"/>
      <c r="Z17" s="10"/>
      <c r="AA17" s="10"/>
      <c r="AB17" s="10"/>
      <c r="AC17" s="10"/>
      <c r="AD17" s="10"/>
      <c r="AE17" s="14"/>
      <c r="AG17" s="429"/>
      <c r="AH17" s="430"/>
      <c r="AI17" s="430"/>
      <c r="AJ17" s="430"/>
      <c r="AK17" s="430"/>
      <c r="AL17" s="430"/>
      <c r="AM17" s="430"/>
      <c r="AN17" s="430"/>
      <c r="AO17" s="430"/>
      <c r="AP17" s="430"/>
      <c r="AQ17" s="431"/>
      <c r="AR17" s="10"/>
      <c r="AS17" s="438"/>
      <c r="AT17" s="439"/>
      <c r="AU17" s="439"/>
      <c r="AV17" s="439"/>
      <c r="AW17" s="439"/>
      <c r="AX17" s="439"/>
      <c r="AY17" s="439"/>
      <c r="AZ17" s="439"/>
      <c r="BA17" s="439"/>
      <c r="BB17" s="439"/>
      <c r="BC17" s="439"/>
      <c r="BD17" s="440"/>
      <c r="BE17" s="9"/>
    </row>
    <row r="18" spans="1:58" ht="15" customHeight="1" thickBot="1" x14ac:dyDescent="0.3">
      <c r="A18" s="5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420"/>
      <c r="R18" s="421"/>
      <c r="S18" s="421"/>
      <c r="T18" s="421"/>
      <c r="U18" s="421"/>
      <c r="V18" s="421"/>
      <c r="W18" s="422"/>
      <c r="X18" s="10"/>
      <c r="Y18" s="420" t="s">
        <v>137</v>
      </c>
      <c r="Z18" s="421"/>
      <c r="AA18" s="421"/>
      <c r="AB18" s="421"/>
      <c r="AC18" s="421"/>
      <c r="AD18" s="421"/>
      <c r="AE18" s="422"/>
      <c r="AG18" s="420"/>
      <c r="AH18" s="421"/>
      <c r="AI18" s="421"/>
      <c r="AJ18" s="421"/>
      <c r="AK18" s="421"/>
      <c r="AL18" s="421"/>
      <c r="AM18" s="421"/>
      <c r="AN18" s="421"/>
      <c r="AO18" s="421"/>
      <c r="AP18" s="421"/>
      <c r="AQ18" s="422"/>
      <c r="AR18" s="10"/>
      <c r="AS18" s="423"/>
      <c r="AT18" s="441"/>
      <c r="AU18" s="441"/>
      <c r="AV18" s="441"/>
      <c r="AW18" s="441"/>
      <c r="AX18" s="441"/>
      <c r="AY18" s="441"/>
      <c r="AZ18" s="441"/>
      <c r="BA18" s="441"/>
      <c r="BB18" s="441"/>
      <c r="BC18" s="441"/>
      <c r="BD18" s="442"/>
      <c r="BE18" s="9"/>
    </row>
    <row r="19" spans="1:58" ht="4.9000000000000004" customHeight="1" thickBot="1" x14ac:dyDescent="0.3">
      <c r="A19" s="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9"/>
    </row>
    <row r="20" spans="1:58" ht="15" customHeight="1" thickBot="1" x14ac:dyDescent="0.3">
      <c r="A20" s="5"/>
      <c r="B20" s="391" t="s">
        <v>26</v>
      </c>
      <c r="C20" s="392"/>
      <c r="D20" s="392"/>
      <c r="E20" s="392" t="s">
        <v>27</v>
      </c>
      <c r="F20" s="392"/>
      <c r="G20" s="392"/>
      <c r="H20" s="392"/>
      <c r="I20" s="392"/>
      <c r="J20" s="392"/>
      <c r="K20" s="392"/>
      <c r="L20" s="392"/>
      <c r="M20" s="392"/>
      <c r="N20" s="392"/>
      <c r="O20" s="392"/>
      <c r="P20" s="392"/>
      <c r="Q20" s="392"/>
      <c r="R20" s="392"/>
      <c r="S20" s="392"/>
      <c r="T20" s="392"/>
      <c r="U20" s="392"/>
      <c r="V20" s="392"/>
      <c r="W20" s="392"/>
      <c r="X20" s="392"/>
      <c r="Y20" s="392"/>
      <c r="Z20" s="392"/>
      <c r="AA20" s="392"/>
      <c r="AB20" s="392"/>
      <c r="AC20" s="392"/>
      <c r="AD20" s="392"/>
      <c r="AE20" s="392"/>
      <c r="AF20" s="392"/>
      <c r="AG20" s="392"/>
      <c r="AH20" s="393"/>
      <c r="AI20" s="426" t="s">
        <v>28</v>
      </c>
      <c r="AJ20" s="427"/>
      <c r="AK20" s="427"/>
      <c r="AL20" s="427"/>
      <c r="AM20" s="427"/>
      <c r="AN20" s="427"/>
      <c r="AO20" s="427"/>
      <c r="AP20" s="427"/>
      <c r="AQ20" s="427"/>
      <c r="AR20" s="427"/>
      <c r="AS20" s="427"/>
      <c r="AT20" s="427"/>
      <c r="AU20" s="427"/>
      <c r="AV20" s="428"/>
      <c r="AW20" s="369" t="s">
        <v>29</v>
      </c>
      <c r="AX20" s="369"/>
      <c r="AY20" s="369"/>
      <c r="AZ20" s="369"/>
      <c r="BA20" s="369"/>
      <c r="BB20" s="369"/>
      <c r="BC20" s="369"/>
      <c r="BD20" s="374"/>
      <c r="BE20" s="9"/>
      <c r="BF20" s="11"/>
    </row>
    <row r="21" spans="1:58" ht="15" customHeight="1" thickBot="1" x14ac:dyDescent="0.3">
      <c r="A21" s="5"/>
      <c r="B21" s="424"/>
      <c r="C21" s="425"/>
      <c r="D21" s="425"/>
      <c r="E21" s="416">
        <v>1</v>
      </c>
      <c r="F21" s="416"/>
      <c r="G21" s="416">
        <v>2</v>
      </c>
      <c r="H21" s="416"/>
      <c r="I21" s="416">
        <v>3</v>
      </c>
      <c r="J21" s="416"/>
      <c r="K21" s="416">
        <v>4</v>
      </c>
      <c r="L21" s="416"/>
      <c r="M21" s="416">
        <v>5</v>
      </c>
      <c r="N21" s="416"/>
      <c r="O21" s="416">
        <v>6</v>
      </c>
      <c r="P21" s="416"/>
      <c r="Q21" s="416">
        <v>7</v>
      </c>
      <c r="R21" s="416"/>
      <c r="S21" s="416">
        <v>8</v>
      </c>
      <c r="T21" s="416"/>
      <c r="U21" s="416">
        <v>9</v>
      </c>
      <c r="V21" s="416"/>
      <c r="W21" s="416">
        <v>10</v>
      </c>
      <c r="X21" s="416"/>
      <c r="Y21" s="416">
        <v>11</v>
      </c>
      <c r="Z21" s="416"/>
      <c r="AA21" s="416">
        <v>12</v>
      </c>
      <c r="AB21" s="416"/>
      <c r="AC21" s="416">
        <v>13</v>
      </c>
      <c r="AD21" s="416"/>
      <c r="AE21" s="416">
        <v>14</v>
      </c>
      <c r="AF21" s="416"/>
      <c r="AG21" s="416">
        <v>15</v>
      </c>
      <c r="AH21" s="417"/>
      <c r="AI21" s="418" t="s">
        <v>30</v>
      </c>
      <c r="AJ21" s="419"/>
      <c r="AK21" s="419"/>
      <c r="AL21" s="419"/>
      <c r="AM21" s="419"/>
      <c r="AN21" s="419"/>
      <c r="AO21" s="392" t="s">
        <v>31</v>
      </c>
      <c r="AP21" s="392"/>
      <c r="AQ21" s="392"/>
      <c r="AR21" s="392"/>
      <c r="AS21" s="392" t="s">
        <v>32</v>
      </c>
      <c r="AT21" s="392"/>
      <c r="AU21" s="392"/>
      <c r="AV21" s="393"/>
      <c r="AW21" s="391" t="s">
        <v>31</v>
      </c>
      <c r="AX21" s="392"/>
      <c r="AY21" s="392"/>
      <c r="AZ21" s="392"/>
      <c r="BA21" s="392" t="s">
        <v>32</v>
      </c>
      <c r="BB21" s="392"/>
      <c r="BC21" s="392"/>
      <c r="BD21" s="393"/>
      <c r="BE21" s="12"/>
    </row>
    <row r="22" spans="1:58" ht="40.15" customHeight="1" x14ac:dyDescent="0.25">
      <c r="A22" s="5"/>
      <c r="B22" s="413" t="s">
        <v>33</v>
      </c>
      <c r="C22" s="414" t="s">
        <v>34</v>
      </c>
      <c r="D22" s="415"/>
      <c r="E22" s="410"/>
      <c r="F22" s="411"/>
      <c r="G22" s="410"/>
      <c r="H22" s="411"/>
      <c r="I22" s="410"/>
      <c r="J22" s="411"/>
      <c r="K22" s="410"/>
      <c r="L22" s="411"/>
      <c r="M22" s="410"/>
      <c r="N22" s="411"/>
      <c r="O22" s="410"/>
      <c r="P22" s="411"/>
      <c r="Q22" s="410"/>
      <c r="R22" s="411"/>
      <c r="S22" s="410"/>
      <c r="T22" s="411"/>
      <c r="U22" s="410"/>
      <c r="V22" s="411"/>
      <c r="W22" s="410"/>
      <c r="X22" s="411"/>
      <c r="Y22" s="410"/>
      <c r="Z22" s="411"/>
      <c r="AA22" s="410"/>
      <c r="AB22" s="411"/>
      <c r="AC22" s="410"/>
      <c r="AD22" s="411"/>
      <c r="AE22" s="410"/>
      <c r="AF22" s="411"/>
      <c r="AG22" s="410"/>
      <c r="AH22" s="412"/>
      <c r="AI22" s="378"/>
      <c r="AJ22" s="379"/>
      <c r="AK22" s="379"/>
      <c r="AL22" s="379"/>
      <c r="AM22" s="379"/>
      <c r="AN22" s="380"/>
      <c r="AO22" s="381"/>
      <c r="AP22" s="379"/>
      <c r="AQ22" s="379"/>
      <c r="AR22" s="380"/>
      <c r="AS22" s="381"/>
      <c r="AT22" s="379"/>
      <c r="AU22" s="379"/>
      <c r="AV22" s="382"/>
      <c r="AW22" s="378"/>
      <c r="AX22" s="379"/>
      <c r="AY22" s="379"/>
      <c r="AZ22" s="380"/>
      <c r="BA22" s="381"/>
      <c r="BB22" s="379"/>
      <c r="BC22" s="379"/>
      <c r="BD22" s="382"/>
      <c r="BE22" s="9"/>
    </row>
    <row r="23" spans="1:58" ht="40.15" customHeight="1" thickBot="1" x14ac:dyDescent="0.3">
      <c r="A23" s="5"/>
      <c r="B23" s="407"/>
      <c r="C23" s="404" t="s">
        <v>35</v>
      </c>
      <c r="D23" s="405"/>
      <c r="E23" s="360"/>
      <c r="F23" s="362"/>
      <c r="G23" s="360"/>
      <c r="H23" s="362"/>
      <c r="I23" s="360"/>
      <c r="J23" s="362"/>
      <c r="K23" s="360"/>
      <c r="L23" s="362"/>
      <c r="M23" s="360"/>
      <c r="N23" s="362"/>
      <c r="O23" s="360"/>
      <c r="P23" s="362"/>
      <c r="Q23" s="360"/>
      <c r="R23" s="362"/>
      <c r="S23" s="360"/>
      <c r="T23" s="362"/>
      <c r="U23" s="360"/>
      <c r="V23" s="362"/>
      <c r="W23" s="360"/>
      <c r="X23" s="362"/>
      <c r="Y23" s="360"/>
      <c r="Z23" s="362"/>
      <c r="AA23" s="360"/>
      <c r="AB23" s="362"/>
      <c r="AC23" s="360"/>
      <c r="AD23" s="362"/>
      <c r="AE23" s="360"/>
      <c r="AF23" s="362"/>
      <c r="AG23" s="360"/>
      <c r="AH23" s="363"/>
      <c r="AI23" s="377"/>
      <c r="AJ23" s="372"/>
      <c r="AK23" s="372"/>
      <c r="AL23" s="372"/>
      <c r="AM23" s="372"/>
      <c r="AN23" s="373"/>
      <c r="AO23" s="371"/>
      <c r="AP23" s="372"/>
      <c r="AQ23" s="372"/>
      <c r="AR23" s="373"/>
      <c r="AS23" s="371"/>
      <c r="AT23" s="372"/>
      <c r="AU23" s="372"/>
      <c r="AV23" s="375"/>
      <c r="AW23" s="377"/>
      <c r="AX23" s="372"/>
      <c r="AY23" s="372"/>
      <c r="AZ23" s="373"/>
      <c r="BA23" s="371"/>
      <c r="BB23" s="372"/>
      <c r="BC23" s="372"/>
      <c r="BD23" s="375"/>
      <c r="BE23" s="9"/>
    </row>
    <row r="24" spans="1:58" ht="40.15" customHeight="1" x14ac:dyDescent="0.25">
      <c r="A24" s="5"/>
      <c r="B24" s="406" t="s">
        <v>36</v>
      </c>
      <c r="C24" s="408" t="s">
        <v>34</v>
      </c>
      <c r="D24" s="409"/>
      <c r="E24" s="364"/>
      <c r="F24" s="366"/>
      <c r="G24" s="364"/>
      <c r="H24" s="366"/>
      <c r="I24" s="364"/>
      <c r="J24" s="366"/>
      <c r="K24" s="364"/>
      <c r="L24" s="366"/>
      <c r="M24" s="364"/>
      <c r="N24" s="366"/>
      <c r="O24" s="364"/>
      <c r="P24" s="366"/>
      <c r="Q24" s="364"/>
      <c r="R24" s="366"/>
      <c r="S24" s="364"/>
      <c r="T24" s="366"/>
      <c r="U24" s="364"/>
      <c r="V24" s="366"/>
      <c r="W24" s="364"/>
      <c r="X24" s="366"/>
      <c r="Y24" s="364"/>
      <c r="Z24" s="366"/>
      <c r="AA24" s="364"/>
      <c r="AB24" s="366"/>
      <c r="AC24" s="364"/>
      <c r="AD24" s="366"/>
      <c r="AE24" s="364"/>
      <c r="AF24" s="366"/>
      <c r="AG24" s="364"/>
      <c r="AH24" s="367"/>
      <c r="AI24" s="376"/>
      <c r="AJ24" s="369"/>
      <c r="AK24" s="369"/>
      <c r="AL24" s="369"/>
      <c r="AM24" s="369"/>
      <c r="AN24" s="370"/>
      <c r="AO24" s="368"/>
      <c r="AP24" s="369"/>
      <c r="AQ24" s="369"/>
      <c r="AR24" s="370"/>
      <c r="AS24" s="368"/>
      <c r="AT24" s="369"/>
      <c r="AU24" s="369"/>
      <c r="AV24" s="374"/>
      <c r="AW24" s="376"/>
      <c r="AX24" s="369"/>
      <c r="AY24" s="369"/>
      <c r="AZ24" s="370"/>
      <c r="BA24" s="368"/>
      <c r="BB24" s="369"/>
      <c r="BC24" s="369"/>
      <c r="BD24" s="374"/>
      <c r="BE24" s="9"/>
    </row>
    <row r="25" spans="1:58" ht="40.15" customHeight="1" thickBot="1" x14ac:dyDescent="0.3">
      <c r="A25" s="5"/>
      <c r="B25" s="407"/>
      <c r="C25" s="404" t="s">
        <v>35</v>
      </c>
      <c r="D25" s="405"/>
      <c r="E25" s="360"/>
      <c r="F25" s="362"/>
      <c r="G25" s="360"/>
      <c r="H25" s="362"/>
      <c r="I25" s="360"/>
      <c r="J25" s="362"/>
      <c r="K25" s="360"/>
      <c r="L25" s="362"/>
      <c r="M25" s="360"/>
      <c r="N25" s="362"/>
      <c r="O25" s="360"/>
      <c r="P25" s="362"/>
      <c r="Q25" s="360"/>
      <c r="R25" s="362"/>
      <c r="S25" s="360"/>
      <c r="T25" s="362"/>
      <c r="U25" s="360"/>
      <c r="V25" s="362"/>
      <c r="W25" s="360"/>
      <c r="X25" s="362"/>
      <c r="Y25" s="360"/>
      <c r="Z25" s="362"/>
      <c r="AA25" s="360"/>
      <c r="AB25" s="362"/>
      <c r="AC25" s="360"/>
      <c r="AD25" s="362"/>
      <c r="AE25" s="360"/>
      <c r="AF25" s="362"/>
      <c r="AG25" s="360"/>
      <c r="AH25" s="363"/>
      <c r="AI25" s="377"/>
      <c r="AJ25" s="372"/>
      <c r="AK25" s="372"/>
      <c r="AL25" s="372"/>
      <c r="AM25" s="372"/>
      <c r="AN25" s="373"/>
      <c r="AO25" s="371"/>
      <c r="AP25" s="372"/>
      <c r="AQ25" s="372"/>
      <c r="AR25" s="373"/>
      <c r="AS25" s="371"/>
      <c r="AT25" s="372"/>
      <c r="AU25" s="372"/>
      <c r="AV25" s="375"/>
      <c r="AW25" s="377"/>
      <c r="AX25" s="372"/>
      <c r="AY25" s="372"/>
      <c r="AZ25" s="373"/>
      <c r="BA25" s="371"/>
      <c r="BB25" s="372"/>
      <c r="BC25" s="372"/>
      <c r="BD25" s="375"/>
      <c r="BE25" s="9"/>
    </row>
    <row r="26" spans="1:58" ht="4.9000000000000004" customHeight="1" thickBot="1" x14ac:dyDescent="0.3">
      <c r="A26" s="5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9"/>
    </row>
    <row r="27" spans="1:58" ht="15" customHeight="1" thickBot="1" x14ac:dyDescent="0.3">
      <c r="A27" s="5"/>
      <c r="B27" s="391" t="s">
        <v>37</v>
      </c>
      <c r="C27" s="392"/>
      <c r="D27" s="392"/>
      <c r="E27" s="392"/>
      <c r="F27" s="392"/>
      <c r="G27" s="392"/>
      <c r="H27" s="392"/>
      <c r="I27" s="393"/>
      <c r="J27" s="10"/>
      <c r="K27" s="391" t="s">
        <v>38</v>
      </c>
      <c r="L27" s="392"/>
      <c r="M27" s="392"/>
      <c r="N27" s="392"/>
      <c r="O27" s="392"/>
      <c r="P27" s="392"/>
      <c r="Q27" s="392"/>
      <c r="R27" s="393"/>
      <c r="S27" s="6"/>
      <c r="T27" s="10"/>
      <c r="U27" s="394" t="s">
        <v>39</v>
      </c>
      <c r="V27" s="395"/>
      <c r="W27" s="395"/>
      <c r="X27" s="395"/>
      <c r="Y27" s="395"/>
      <c r="Z27" s="395"/>
      <c r="AA27" s="395"/>
      <c r="AB27" s="395"/>
      <c r="AC27" s="395"/>
      <c r="AD27" s="395"/>
      <c r="AE27" s="395"/>
      <c r="AF27" s="395"/>
      <c r="AG27" s="395"/>
      <c r="AH27" s="395"/>
      <c r="AI27" s="395"/>
      <c r="AJ27" s="395"/>
      <c r="AK27" s="395"/>
      <c r="AL27" s="395"/>
      <c r="AM27" s="395"/>
      <c r="AN27" s="395"/>
      <c r="AO27" s="395"/>
      <c r="AP27" s="395"/>
      <c r="AQ27" s="395"/>
      <c r="AR27" s="395"/>
      <c r="AS27" s="395"/>
      <c r="AT27" s="395"/>
      <c r="AU27" s="395"/>
      <c r="AV27" s="395"/>
      <c r="AW27" s="395"/>
      <c r="AX27" s="395"/>
      <c r="AY27" s="395"/>
      <c r="AZ27" s="395"/>
      <c r="BA27" s="395"/>
      <c r="BB27" s="395"/>
      <c r="BC27" s="395"/>
      <c r="BD27" s="396"/>
      <c r="BE27" s="18"/>
    </row>
    <row r="28" spans="1:58" ht="15" customHeight="1" x14ac:dyDescent="0.25">
      <c r="A28" s="5"/>
      <c r="B28" s="397" t="s">
        <v>40</v>
      </c>
      <c r="C28" s="326"/>
      <c r="D28" s="326"/>
      <c r="E28" s="326"/>
      <c r="F28" s="326" t="s">
        <v>29</v>
      </c>
      <c r="G28" s="326"/>
      <c r="H28" s="326"/>
      <c r="I28" s="398"/>
      <c r="J28" s="10"/>
      <c r="K28" s="397" t="s">
        <v>40</v>
      </c>
      <c r="L28" s="326"/>
      <c r="M28" s="326"/>
      <c r="N28" s="326"/>
      <c r="O28" s="326" t="s">
        <v>29</v>
      </c>
      <c r="P28" s="326"/>
      <c r="Q28" s="326"/>
      <c r="R28" s="398"/>
      <c r="S28" s="10"/>
      <c r="T28" s="10"/>
      <c r="U28" s="399" t="s">
        <v>41</v>
      </c>
      <c r="V28" s="400"/>
      <c r="W28" s="400"/>
      <c r="X28" s="400"/>
      <c r="Y28" s="400"/>
      <c r="Z28" s="400"/>
      <c r="AA28" s="400"/>
      <c r="AB28" s="400"/>
      <c r="AC28" s="401" t="s">
        <v>42</v>
      </c>
      <c r="AD28" s="401"/>
      <c r="AE28" s="401"/>
      <c r="AF28" s="401"/>
      <c r="AG28" s="401"/>
      <c r="AH28" s="401"/>
      <c r="AI28" s="401"/>
      <c r="AJ28" s="402"/>
      <c r="AK28" s="364" t="s">
        <v>43</v>
      </c>
      <c r="AL28" s="365"/>
      <c r="AM28" s="365"/>
      <c r="AN28" s="365"/>
      <c r="AO28" s="366"/>
      <c r="AP28" s="364" t="s">
        <v>44</v>
      </c>
      <c r="AQ28" s="365"/>
      <c r="AR28" s="365"/>
      <c r="AS28" s="365"/>
      <c r="AT28" s="366"/>
      <c r="AU28" s="364" t="s">
        <v>45</v>
      </c>
      <c r="AV28" s="365"/>
      <c r="AW28" s="365"/>
      <c r="AX28" s="365"/>
      <c r="AY28" s="366"/>
      <c r="AZ28" s="364" t="s">
        <v>46</v>
      </c>
      <c r="BA28" s="365"/>
      <c r="BB28" s="365"/>
      <c r="BC28" s="365"/>
      <c r="BD28" s="367"/>
      <c r="BE28" s="19"/>
    </row>
    <row r="29" spans="1:58" ht="15" customHeight="1" x14ac:dyDescent="0.25">
      <c r="A29" s="5"/>
      <c r="B29" s="378"/>
      <c r="C29" s="379"/>
      <c r="D29" s="379"/>
      <c r="E29" s="380"/>
      <c r="F29" s="381"/>
      <c r="G29" s="379"/>
      <c r="H29" s="379"/>
      <c r="I29" s="382"/>
      <c r="J29" s="10"/>
      <c r="K29" s="378"/>
      <c r="L29" s="379"/>
      <c r="M29" s="379"/>
      <c r="N29" s="380"/>
      <c r="O29" s="381"/>
      <c r="P29" s="379"/>
      <c r="Q29" s="379"/>
      <c r="R29" s="382"/>
      <c r="S29" s="10"/>
      <c r="T29" s="10"/>
      <c r="U29" s="383" t="s">
        <v>47</v>
      </c>
      <c r="V29" s="384"/>
      <c r="W29" s="384"/>
      <c r="X29" s="384"/>
      <c r="Y29" s="384"/>
      <c r="Z29" s="384"/>
      <c r="AA29" s="384"/>
      <c r="AB29" s="385"/>
      <c r="AC29" s="389" t="s">
        <v>4</v>
      </c>
      <c r="AD29" s="389"/>
      <c r="AE29" s="389"/>
      <c r="AF29" s="389"/>
      <c r="AG29" s="389"/>
      <c r="AH29" s="389"/>
      <c r="AI29" s="389"/>
      <c r="AJ29" s="390"/>
      <c r="AK29" s="327" t="s">
        <v>48</v>
      </c>
      <c r="AL29" s="356"/>
      <c r="AM29" s="356"/>
      <c r="AN29" s="356"/>
      <c r="AO29" s="357"/>
      <c r="AP29" s="327" t="s">
        <v>45</v>
      </c>
      <c r="AQ29" s="356"/>
      <c r="AR29" s="356"/>
      <c r="AS29" s="356"/>
      <c r="AT29" s="357"/>
      <c r="AU29" s="327" t="s">
        <v>46</v>
      </c>
      <c r="AV29" s="356"/>
      <c r="AW29" s="356"/>
      <c r="AX29" s="356"/>
      <c r="AY29" s="357"/>
      <c r="AZ29" s="327"/>
      <c r="BA29" s="356"/>
      <c r="BB29" s="356"/>
      <c r="BC29" s="356"/>
      <c r="BD29" s="403"/>
      <c r="BE29" s="19"/>
    </row>
    <row r="30" spans="1:58" ht="15" customHeight="1" thickBot="1" x14ac:dyDescent="0.3">
      <c r="A30" s="5"/>
      <c r="B30" s="377"/>
      <c r="C30" s="372"/>
      <c r="D30" s="372"/>
      <c r="E30" s="373"/>
      <c r="F30" s="371"/>
      <c r="G30" s="372"/>
      <c r="H30" s="372"/>
      <c r="I30" s="375"/>
      <c r="J30" s="10"/>
      <c r="K30" s="377"/>
      <c r="L30" s="372"/>
      <c r="M30" s="372"/>
      <c r="N30" s="373"/>
      <c r="O30" s="371"/>
      <c r="P30" s="372"/>
      <c r="Q30" s="372"/>
      <c r="R30" s="375"/>
      <c r="S30" s="10"/>
      <c r="T30" s="10"/>
      <c r="U30" s="386"/>
      <c r="V30" s="387"/>
      <c r="W30" s="387"/>
      <c r="X30" s="387"/>
      <c r="Y30" s="387"/>
      <c r="Z30" s="387"/>
      <c r="AA30" s="387"/>
      <c r="AB30" s="388"/>
      <c r="AC30" s="358" t="s">
        <v>49</v>
      </c>
      <c r="AD30" s="358"/>
      <c r="AE30" s="358"/>
      <c r="AF30" s="358"/>
      <c r="AG30" s="358"/>
      <c r="AH30" s="358"/>
      <c r="AI30" s="358"/>
      <c r="AJ30" s="359"/>
      <c r="AK30" s="360" t="s">
        <v>48</v>
      </c>
      <c r="AL30" s="361"/>
      <c r="AM30" s="361"/>
      <c r="AN30" s="361"/>
      <c r="AO30" s="362"/>
      <c r="AP30" s="360" t="s">
        <v>45</v>
      </c>
      <c r="AQ30" s="361"/>
      <c r="AR30" s="361"/>
      <c r="AS30" s="361"/>
      <c r="AT30" s="362"/>
      <c r="AU30" s="360" t="s">
        <v>46</v>
      </c>
      <c r="AV30" s="361"/>
      <c r="AW30" s="361"/>
      <c r="AX30" s="361"/>
      <c r="AY30" s="362"/>
      <c r="AZ30" s="360"/>
      <c r="BA30" s="361"/>
      <c r="BB30" s="361"/>
      <c r="BC30" s="361"/>
      <c r="BD30" s="363"/>
      <c r="BE30" s="19"/>
    </row>
    <row r="31" spans="1:58" ht="4.9000000000000004" customHeight="1" thickBot="1" x14ac:dyDescent="0.3">
      <c r="A31" s="5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9"/>
    </row>
    <row r="32" spans="1:58" ht="15" customHeight="1" x14ac:dyDescent="0.25">
      <c r="A32" s="5"/>
      <c r="B32" s="345" t="s">
        <v>50</v>
      </c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7"/>
      <c r="AD32" s="350" t="s">
        <v>51</v>
      </c>
      <c r="AE32" s="351"/>
      <c r="AF32" s="351"/>
      <c r="AG32" s="351"/>
      <c r="AH32" s="351"/>
      <c r="AI32" s="351"/>
      <c r="AJ32" s="351"/>
      <c r="AK32" s="351"/>
      <c r="AL32" s="351"/>
      <c r="AM32" s="351"/>
      <c r="AN32" s="351"/>
      <c r="AO32" s="351"/>
      <c r="AP32" s="351"/>
      <c r="AQ32" s="351"/>
      <c r="AR32" s="351"/>
      <c r="AS32" s="351"/>
      <c r="AT32" s="351"/>
      <c r="AU32" s="351"/>
      <c r="AV32" s="351"/>
      <c r="AW32" s="351"/>
      <c r="AX32" s="351"/>
      <c r="AY32" s="351"/>
      <c r="AZ32" s="351"/>
      <c r="BA32" s="351"/>
      <c r="BB32" s="351"/>
      <c r="BC32" s="351"/>
      <c r="BD32" s="352"/>
      <c r="BE32" s="9"/>
    </row>
    <row r="33" spans="1:57" ht="15" customHeight="1" thickBot="1" x14ac:dyDescent="0.3">
      <c r="A33" s="5"/>
      <c r="B33" s="348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29"/>
      <c r="T33" s="329"/>
      <c r="U33" s="329"/>
      <c r="V33" s="329"/>
      <c r="W33" s="329"/>
      <c r="X33" s="329"/>
      <c r="Y33" s="329"/>
      <c r="Z33" s="329"/>
      <c r="AA33" s="329"/>
      <c r="AB33" s="349"/>
      <c r="AD33" s="353"/>
      <c r="AE33" s="328"/>
      <c r="AF33" s="328"/>
      <c r="AG33" s="328"/>
      <c r="AH33" s="328"/>
      <c r="AI33" s="328"/>
      <c r="AJ33" s="328"/>
      <c r="AK33" s="328"/>
      <c r="AL33" s="328"/>
      <c r="AM33" s="328"/>
      <c r="AN33" s="328"/>
      <c r="AO33" s="328"/>
      <c r="AP33" s="328"/>
      <c r="AQ33" s="328"/>
      <c r="AR33" s="328"/>
      <c r="AS33" s="328"/>
      <c r="AT33" s="328"/>
      <c r="AU33" s="328"/>
      <c r="AV33" s="328"/>
      <c r="AW33" s="328"/>
      <c r="AX33" s="328"/>
      <c r="AY33" s="328"/>
      <c r="AZ33" s="328"/>
      <c r="BA33" s="328"/>
      <c r="BB33" s="328"/>
      <c r="BC33" s="328"/>
      <c r="BD33" s="354"/>
      <c r="BE33" s="9"/>
    </row>
    <row r="34" spans="1:57" ht="15" customHeight="1" thickBot="1" x14ac:dyDescent="0.3">
      <c r="A34" s="5"/>
      <c r="B34" s="355" t="s">
        <v>52</v>
      </c>
      <c r="C34" s="325"/>
      <c r="D34" s="325"/>
      <c r="E34" s="325"/>
      <c r="F34" s="325"/>
      <c r="G34" s="325"/>
      <c r="H34" s="325"/>
      <c r="I34" s="325"/>
      <c r="J34" s="327"/>
      <c r="K34" s="356"/>
      <c r="L34" s="356"/>
      <c r="M34" s="356"/>
      <c r="N34" s="356"/>
      <c r="O34" s="357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20"/>
      <c r="AD34" s="21"/>
      <c r="AE34" s="11"/>
      <c r="AF34" s="11"/>
      <c r="AG34" s="11"/>
      <c r="AH34" s="339" t="s">
        <v>53</v>
      </c>
      <c r="AI34" s="340"/>
      <c r="AJ34" s="340"/>
      <c r="AK34" s="340"/>
      <c r="AL34" s="340"/>
      <c r="AM34" s="340"/>
      <c r="AN34" s="340"/>
      <c r="AO34" s="340"/>
      <c r="AP34" s="340"/>
      <c r="AQ34" s="340"/>
      <c r="AR34" s="340"/>
      <c r="AS34" s="341"/>
      <c r="AT34" s="342"/>
      <c r="AU34" s="343"/>
      <c r="AV34" s="343"/>
      <c r="AW34" s="343"/>
      <c r="AX34" s="343"/>
      <c r="AY34" s="343"/>
      <c r="AZ34" s="343"/>
      <c r="BA34" s="343"/>
      <c r="BB34" s="344"/>
      <c r="BC34" s="11"/>
      <c r="BD34" s="20"/>
      <c r="BE34" s="9"/>
    </row>
    <row r="35" spans="1:57" ht="15" customHeight="1" thickBot="1" x14ac:dyDescent="0.3">
      <c r="A35" s="5"/>
      <c r="B35" s="353" t="s">
        <v>54</v>
      </c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  <c r="AA35" s="328"/>
      <c r="AB35" s="354"/>
      <c r="AD35" s="21"/>
      <c r="AE35" s="11"/>
      <c r="AF35" s="11"/>
      <c r="AG35" s="11"/>
      <c r="AH35" s="339" t="s">
        <v>55</v>
      </c>
      <c r="AI35" s="340"/>
      <c r="AJ35" s="340"/>
      <c r="AK35" s="340"/>
      <c r="AL35" s="340"/>
      <c r="AM35" s="340"/>
      <c r="AN35" s="340"/>
      <c r="AO35" s="340"/>
      <c r="AP35" s="340"/>
      <c r="AQ35" s="340"/>
      <c r="AR35" s="340"/>
      <c r="AS35" s="341"/>
      <c r="AT35" s="342"/>
      <c r="AU35" s="343"/>
      <c r="AV35" s="343"/>
      <c r="AW35" s="343"/>
      <c r="AX35" s="343"/>
      <c r="AY35" s="343"/>
      <c r="AZ35" s="343"/>
      <c r="BA35" s="343"/>
      <c r="BB35" s="344"/>
      <c r="BC35" s="11"/>
      <c r="BD35" s="20"/>
      <c r="BE35" s="9"/>
    </row>
    <row r="36" spans="1:57" ht="15" customHeight="1" thickBot="1" x14ac:dyDescent="0.3">
      <c r="A36" s="5"/>
      <c r="B36" s="336" t="s">
        <v>56</v>
      </c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8"/>
      <c r="AD36" s="22"/>
      <c r="AE36" s="23"/>
      <c r="AF36" s="23"/>
      <c r="AG36" s="23"/>
      <c r="AH36" s="339" t="s">
        <v>57</v>
      </c>
      <c r="AI36" s="340"/>
      <c r="AJ36" s="340"/>
      <c r="AK36" s="340"/>
      <c r="AL36" s="340"/>
      <c r="AM36" s="340"/>
      <c r="AN36" s="340"/>
      <c r="AO36" s="340"/>
      <c r="AP36" s="340"/>
      <c r="AQ36" s="340"/>
      <c r="AR36" s="340"/>
      <c r="AS36" s="341"/>
      <c r="AT36" s="342"/>
      <c r="AU36" s="343"/>
      <c r="AV36" s="343"/>
      <c r="AW36" s="343"/>
      <c r="AX36" s="343"/>
      <c r="AY36" s="343"/>
      <c r="AZ36" s="343"/>
      <c r="BA36" s="343"/>
      <c r="BB36" s="344"/>
      <c r="BC36" s="23"/>
      <c r="BD36" s="24"/>
      <c r="BE36" s="9"/>
    </row>
    <row r="37" spans="1:57" ht="15" customHeight="1" x14ac:dyDescent="0.25">
      <c r="A37" s="5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9"/>
    </row>
    <row r="38" spans="1:57" ht="15" customHeight="1" x14ac:dyDescent="0.25">
      <c r="A38" s="5"/>
      <c r="B38" s="328" t="s">
        <v>58</v>
      </c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10"/>
      <c r="AA38" s="10"/>
      <c r="AB38" s="10"/>
      <c r="AC38" s="10"/>
      <c r="AD38" s="328" t="s">
        <v>59</v>
      </c>
      <c r="AE38" s="328"/>
      <c r="AF38" s="328"/>
      <c r="AG38" s="328"/>
      <c r="AH38" s="328"/>
      <c r="AI38" s="328"/>
      <c r="AJ38" s="328"/>
      <c r="AK38" s="328"/>
      <c r="AL38" s="328"/>
      <c r="AM38" s="328"/>
      <c r="AN38" s="328"/>
      <c r="AO38" s="328"/>
      <c r="AP38" s="328"/>
      <c r="AQ38" s="328"/>
      <c r="AR38" s="328"/>
      <c r="AS38" s="328"/>
      <c r="AT38" s="328"/>
      <c r="AU38" s="328"/>
      <c r="AV38" s="328"/>
      <c r="AW38" s="328"/>
      <c r="AX38" s="328"/>
      <c r="AY38" s="328"/>
      <c r="AZ38" s="328"/>
      <c r="BA38" s="328"/>
      <c r="BB38" s="328"/>
      <c r="BC38" s="328"/>
      <c r="BD38" s="10"/>
      <c r="BE38" s="9"/>
    </row>
    <row r="39" spans="1:57" ht="15" customHeight="1" x14ac:dyDescent="0.25">
      <c r="A39" s="5"/>
      <c r="B39" s="329" t="s">
        <v>60</v>
      </c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329"/>
      <c r="U39" s="329"/>
      <c r="V39" s="329"/>
      <c r="W39" s="329"/>
      <c r="X39" s="329"/>
      <c r="Y39" s="10"/>
      <c r="Z39" s="10"/>
      <c r="AA39" s="10"/>
      <c r="AB39" s="10"/>
      <c r="AC39" s="10"/>
      <c r="AD39" s="10"/>
      <c r="AE39" s="10" t="s">
        <v>61</v>
      </c>
      <c r="AF39" s="325" t="s">
        <v>62</v>
      </c>
      <c r="AG39" s="325"/>
      <c r="AH39" s="325"/>
      <c r="AI39" s="325"/>
      <c r="AJ39" s="325"/>
      <c r="AK39" s="325"/>
      <c r="AL39" s="328" t="s">
        <v>63</v>
      </c>
      <c r="AM39" s="328"/>
      <c r="AN39" s="328"/>
      <c r="AO39" s="328"/>
      <c r="AP39" s="328"/>
      <c r="AQ39" s="328"/>
      <c r="AR39" s="328"/>
      <c r="AS39" s="328"/>
      <c r="AT39" s="328"/>
      <c r="AU39" s="328"/>
      <c r="AV39" s="328"/>
      <c r="AW39" s="328"/>
      <c r="AX39" s="328"/>
      <c r="AY39" s="328"/>
      <c r="AZ39" s="328"/>
      <c r="BA39" s="328"/>
      <c r="BB39" s="328"/>
      <c r="BC39" s="328"/>
      <c r="BD39" s="10"/>
      <c r="BE39" s="9"/>
    </row>
    <row r="40" spans="1:57" ht="15" customHeight="1" x14ac:dyDescent="0.25">
      <c r="A40" s="5"/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29"/>
      <c r="T40" s="329"/>
      <c r="U40" s="329"/>
      <c r="V40" s="329"/>
      <c r="W40" s="329"/>
      <c r="X40" s="329"/>
      <c r="Y40" s="10"/>
      <c r="Z40" s="330"/>
      <c r="AA40" s="331"/>
      <c r="AB40" s="332"/>
      <c r="AC40" s="10"/>
      <c r="AD40" s="10"/>
      <c r="AE40" s="10"/>
      <c r="AG40" s="10"/>
      <c r="AH40" s="10"/>
      <c r="AI40" s="10"/>
      <c r="AJ40" s="10"/>
      <c r="AK40" s="10"/>
      <c r="AL40" s="328" t="s">
        <v>64</v>
      </c>
      <c r="AM40" s="328"/>
      <c r="AN40" s="328"/>
      <c r="AO40" s="328"/>
      <c r="AP40" s="328"/>
      <c r="AQ40" s="328"/>
      <c r="AR40" s="328"/>
      <c r="AS40" s="328"/>
      <c r="AT40" s="328"/>
      <c r="AU40" s="328"/>
      <c r="AV40" s="328"/>
      <c r="AW40" s="328"/>
      <c r="AX40" s="328"/>
      <c r="AY40" s="328"/>
      <c r="AZ40" s="328"/>
      <c r="BA40" s="328"/>
      <c r="BB40" s="328"/>
      <c r="BC40" s="328"/>
      <c r="BD40" s="10"/>
      <c r="BE40" s="9"/>
    </row>
    <row r="41" spans="1:57" ht="15" customHeight="1" x14ac:dyDescent="0.25">
      <c r="A41" s="5"/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29"/>
      <c r="T41" s="329"/>
      <c r="U41" s="329"/>
      <c r="V41" s="329"/>
      <c r="W41" s="329"/>
      <c r="X41" s="329"/>
      <c r="Y41" s="10"/>
      <c r="Z41" s="333"/>
      <c r="AA41" s="334"/>
      <c r="AB41" s="335"/>
      <c r="AC41" s="10"/>
      <c r="AD41" s="10"/>
      <c r="AE41" s="10" t="s">
        <v>61</v>
      </c>
      <c r="AF41" s="325" t="s">
        <v>65</v>
      </c>
      <c r="AG41" s="325"/>
      <c r="AH41" s="325"/>
      <c r="AI41" s="325"/>
      <c r="AJ41" s="325"/>
      <c r="AK41" s="325"/>
      <c r="AL41" s="328" t="s">
        <v>66</v>
      </c>
      <c r="AM41" s="328"/>
      <c r="AN41" s="328"/>
      <c r="AO41" s="328"/>
      <c r="AP41" s="328"/>
      <c r="AQ41" s="328"/>
      <c r="AR41" s="328"/>
      <c r="AS41" s="328"/>
      <c r="AT41" s="328"/>
      <c r="AU41" s="328"/>
      <c r="AV41" s="328"/>
      <c r="AW41" s="328"/>
      <c r="AX41" s="328"/>
      <c r="AY41" s="328"/>
      <c r="AZ41" s="328"/>
      <c r="BA41" s="328"/>
      <c r="BB41" s="328"/>
      <c r="BC41" s="328"/>
      <c r="BD41" s="10"/>
      <c r="BE41" s="9"/>
    </row>
    <row r="42" spans="1:57" ht="4.9000000000000004" customHeight="1" x14ac:dyDescent="0.25">
      <c r="A42" s="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10"/>
      <c r="Z42" s="10"/>
      <c r="AA42" s="10"/>
      <c r="AB42" s="10"/>
      <c r="AC42" s="10"/>
      <c r="AD42" s="10"/>
      <c r="AE42" s="10"/>
      <c r="AG42" s="10"/>
      <c r="AH42" s="10"/>
      <c r="AI42" s="10"/>
      <c r="AJ42" s="10"/>
      <c r="AK42" s="10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10"/>
      <c r="BE42" s="9"/>
    </row>
    <row r="43" spans="1:57" ht="15" customHeight="1" x14ac:dyDescent="0.25">
      <c r="A43" s="5"/>
      <c r="B43" s="10" t="s">
        <v>67</v>
      </c>
      <c r="C43" s="10"/>
      <c r="D43" s="10"/>
      <c r="E43" s="10"/>
      <c r="F43" s="326" t="s">
        <v>68</v>
      </c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 t="s">
        <v>69</v>
      </c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10"/>
      <c r="AC43" s="10"/>
      <c r="AD43" s="10"/>
      <c r="AE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9"/>
    </row>
    <row r="44" spans="1:57" ht="15" customHeight="1" x14ac:dyDescent="0.25">
      <c r="A44" s="5"/>
      <c r="B44" s="10"/>
      <c r="C44" s="326" t="s">
        <v>44</v>
      </c>
      <c r="D44" s="326"/>
      <c r="E44" s="327"/>
      <c r="F44" s="326" t="s">
        <v>70</v>
      </c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 t="s">
        <v>71</v>
      </c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10"/>
      <c r="AC44" s="10"/>
      <c r="AD44" s="10"/>
      <c r="AE44" s="325" t="s">
        <v>72</v>
      </c>
      <c r="AF44" s="325"/>
      <c r="AG44" s="325"/>
      <c r="AH44" s="325"/>
      <c r="AI44" s="325"/>
      <c r="AJ44" s="325"/>
      <c r="AK44" s="325"/>
      <c r="AL44" s="325"/>
      <c r="AM44" s="325"/>
      <c r="AN44" s="325"/>
      <c r="AO44" s="325"/>
      <c r="AP44" s="325"/>
      <c r="AQ44" s="325"/>
      <c r="AR44" s="325"/>
      <c r="AS44" s="325"/>
      <c r="AT44" s="325" t="s">
        <v>73</v>
      </c>
      <c r="AU44" s="325"/>
      <c r="AV44" s="325"/>
      <c r="AW44" s="325"/>
      <c r="AX44" s="325"/>
      <c r="AY44" s="325"/>
      <c r="AZ44" s="325"/>
      <c r="BA44" s="325"/>
      <c r="BB44" s="325"/>
      <c r="BC44" s="325"/>
      <c r="BD44" s="325"/>
      <c r="BE44" s="9"/>
    </row>
    <row r="45" spans="1:57" ht="15" customHeight="1" x14ac:dyDescent="0.25">
      <c r="A45" s="5"/>
      <c r="B45" s="10"/>
      <c r="C45" s="326" t="s">
        <v>45</v>
      </c>
      <c r="D45" s="326"/>
      <c r="E45" s="327"/>
      <c r="F45" s="326" t="s">
        <v>74</v>
      </c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 t="s">
        <v>75</v>
      </c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10"/>
      <c r="AC45" s="10"/>
      <c r="AD45" s="10"/>
      <c r="AE45" s="26" t="s">
        <v>76</v>
      </c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325"/>
      <c r="AR45" s="325"/>
      <c r="AS45" s="325"/>
      <c r="AT45" s="325"/>
      <c r="AU45" s="325"/>
      <c r="AV45" s="325"/>
      <c r="AW45" s="325"/>
      <c r="AX45" s="325"/>
      <c r="AY45" s="10" t="s">
        <v>77</v>
      </c>
      <c r="AZ45" s="325"/>
      <c r="BA45" s="325"/>
      <c r="BB45" s="325"/>
      <c r="BC45" s="325"/>
      <c r="BD45" s="325"/>
      <c r="BE45" s="9"/>
    </row>
    <row r="46" spans="1:57" ht="15" customHeight="1" thickBot="1" x14ac:dyDescent="0.3">
      <c r="A46" s="27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9"/>
    </row>
    <row r="47" spans="1:57" ht="15" customHeight="1" thickTop="1" x14ac:dyDescent="0.25"/>
  </sheetData>
  <mergeCells count="207">
    <mergeCell ref="B2:AE2"/>
    <mergeCell ref="AG2:AI2"/>
    <mergeCell ref="AJ2:AM2"/>
    <mergeCell ref="AO2:BC2"/>
    <mergeCell ref="B4:AE4"/>
    <mergeCell ref="AG4:AM4"/>
    <mergeCell ref="AO4:BC4"/>
    <mergeCell ref="Y10:AE10"/>
    <mergeCell ref="AG10:AQ10"/>
    <mergeCell ref="AS10:BD10"/>
    <mergeCell ref="AS6:BD6"/>
    <mergeCell ref="D8:H8"/>
    <mergeCell ref="J8:N8"/>
    <mergeCell ref="Q8:S8"/>
    <mergeCell ref="U8:W8"/>
    <mergeCell ref="Y8:AA8"/>
    <mergeCell ref="AC8:AE8"/>
    <mergeCell ref="AG8:AQ8"/>
    <mergeCell ref="AS8:BD8"/>
    <mergeCell ref="B6:O6"/>
    <mergeCell ref="Q6:S6"/>
    <mergeCell ref="U6:W6"/>
    <mergeCell ref="Y6:AA6"/>
    <mergeCell ref="AC6:AE6"/>
    <mergeCell ref="AG6:AQ6"/>
    <mergeCell ref="B14:O14"/>
    <mergeCell ref="B16:C16"/>
    <mergeCell ref="D16:H16"/>
    <mergeCell ref="I16:J16"/>
    <mergeCell ref="K16:O16"/>
    <mergeCell ref="B10:O10"/>
    <mergeCell ref="Q10:W10"/>
    <mergeCell ref="B12:C12"/>
    <mergeCell ref="D12:H12"/>
    <mergeCell ref="I12:J12"/>
    <mergeCell ref="K12:O12"/>
    <mergeCell ref="Y16:AE16"/>
    <mergeCell ref="Y18:AE18"/>
    <mergeCell ref="Y12:AE12"/>
    <mergeCell ref="AG12:AQ12"/>
    <mergeCell ref="AS12:BD12"/>
    <mergeCell ref="AA21:AB21"/>
    <mergeCell ref="B20:D21"/>
    <mergeCell ref="E20:AH20"/>
    <mergeCell ref="AI20:AV20"/>
    <mergeCell ref="AW20:BD20"/>
    <mergeCell ref="E21:F21"/>
    <mergeCell ref="G21:H21"/>
    <mergeCell ref="I21:J21"/>
    <mergeCell ref="K21:L21"/>
    <mergeCell ref="M21:N21"/>
    <mergeCell ref="O21:P21"/>
    <mergeCell ref="Q12:W18"/>
    <mergeCell ref="AG16:AQ18"/>
    <mergeCell ref="AS16:BD18"/>
    <mergeCell ref="W22:X22"/>
    <mergeCell ref="Y22:Z22"/>
    <mergeCell ref="AA22:AB22"/>
    <mergeCell ref="AW21:AZ21"/>
    <mergeCell ref="BA21:BD21"/>
    <mergeCell ref="B22:B23"/>
    <mergeCell ref="C22:D22"/>
    <mergeCell ref="E22:F22"/>
    <mergeCell ref="G22:H22"/>
    <mergeCell ref="I22:J22"/>
    <mergeCell ref="K22:L22"/>
    <mergeCell ref="M22:N22"/>
    <mergeCell ref="O22:P22"/>
    <mergeCell ref="AC21:AD21"/>
    <mergeCell ref="AE21:AF21"/>
    <mergeCell ref="AG21:AH21"/>
    <mergeCell ref="AI21:AN21"/>
    <mergeCell ref="AO21:AR21"/>
    <mergeCell ref="AS21:AV21"/>
    <mergeCell ref="Q21:R21"/>
    <mergeCell ref="S21:T21"/>
    <mergeCell ref="U21:V21"/>
    <mergeCell ref="W21:X21"/>
    <mergeCell ref="Y21:Z21"/>
    <mergeCell ref="Y23:Z23"/>
    <mergeCell ref="AA23:AB23"/>
    <mergeCell ref="AC23:AD23"/>
    <mergeCell ref="AW22:AZ23"/>
    <mergeCell ref="BA22:BD23"/>
    <mergeCell ref="C23:D23"/>
    <mergeCell ref="E23:F23"/>
    <mergeCell ref="G23:H23"/>
    <mergeCell ref="I23:J23"/>
    <mergeCell ref="K23:L23"/>
    <mergeCell ref="M23:N23"/>
    <mergeCell ref="O23:P23"/>
    <mergeCell ref="Q23:R23"/>
    <mergeCell ref="AC22:AD22"/>
    <mergeCell ref="AE22:AF22"/>
    <mergeCell ref="AG22:AH22"/>
    <mergeCell ref="AI22:AN23"/>
    <mergeCell ref="AO22:AR23"/>
    <mergeCell ref="AS22:AV23"/>
    <mergeCell ref="AE23:AF23"/>
    <mergeCell ref="AG23:AH23"/>
    <mergeCell ref="Q22:R22"/>
    <mergeCell ref="S22:T22"/>
    <mergeCell ref="U22:V22"/>
    <mergeCell ref="B24:B25"/>
    <mergeCell ref="C24:D24"/>
    <mergeCell ref="E24:F24"/>
    <mergeCell ref="G24:H24"/>
    <mergeCell ref="I24:J24"/>
    <mergeCell ref="K24:L24"/>
    <mergeCell ref="S23:T23"/>
    <mergeCell ref="U23:V23"/>
    <mergeCell ref="W23:X23"/>
    <mergeCell ref="Q25:R25"/>
    <mergeCell ref="S25:T25"/>
    <mergeCell ref="U25:V25"/>
    <mergeCell ref="W25:X25"/>
    <mergeCell ref="BA24:BD25"/>
    <mergeCell ref="C25:D25"/>
    <mergeCell ref="E25:F25"/>
    <mergeCell ref="G25:H25"/>
    <mergeCell ref="I25:J25"/>
    <mergeCell ref="K25:L25"/>
    <mergeCell ref="M25:N25"/>
    <mergeCell ref="Y24:Z24"/>
    <mergeCell ref="AA24:AB24"/>
    <mergeCell ref="AC24:AD24"/>
    <mergeCell ref="AE24:AF24"/>
    <mergeCell ref="AG24:AH24"/>
    <mergeCell ref="AI24:AN25"/>
    <mergeCell ref="AA25:AB25"/>
    <mergeCell ref="AC25:AD25"/>
    <mergeCell ref="AE25:AF25"/>
    <mergeCell ref="AG25:AH25"/>
    <mergeCell ref="M24:N24"/>
    <mergeCell ref="O24:P24"/>
    <mergeCell ref="Q24:R24"/>
    <mergeCell ref="S24:T24"/>
    <mergeCell ref="U24:V24"/>
    <mergeCell ref="W24:X24"/>
    <mergeCell ref="O25:P25"/>
    <mergeCell ref="Y25:Z25"/>
    <mergeCell ref="AO24:AR25"/>
    <mergeCell ref="AS24:AV25"/>
    <mergeCell ref="AW24:AZ25"/>
    <mergeCell ref="B29:E30"/>
    <mergeCell ref="F29:I30"/>
    <mergeCell ref="K29:N30"/>
    <mergeCell ref="O29:R30"/>
    <mergeCell ref="U29:AB30"/>
    <mergeCell ref="AC29:AJ29"/>
    <mergeCell ref="AK29:AO29"/>
    <mergeCell ref="B27:I27"/>
    <mergeCell ref="K27:R27"/>
    <mergeCell ref="U27:BD27"/>
    <mergeCell ref="B28:E28"/>
    <mergeCell ref="F28:I28"/>
    <mergeCell ref="K28:N28"/>
    <mergeCell ref="O28:R28"/>
    <mergeCell ref="U28:AB28"/>
    <mergeCell ref="AC28:AJ28"/>
    <mergeCell ref="AK28:AO28"/>
    <mergeCell ref="AP29:AT29"/>
    <mergeCell ref="AU29:AY29"/>
    <mergeCell ref="AZ29:BD29"/>
    <mergeCell ref="AC30:AJ30"/>
    <mergeCell ref="AK30:AO30"/>
    <mergeCell ref="AP30:AT30"/>
    <mergeCell ref="AU30:AY30"/>
    <mergeCell ref="AZ30:BD30"/>
    <mergeCell ref="AP28:AT28"/>
    <mergeCell ref="AU28:AY28"/>
    <mergeCell ref="AZ28:BD28"/>
    <mergeCell ref="B35:AB35"/>
    <mergeCell ref="AH35:AS35"/>
    <mergeCell ref="AT35:BB35"/>
    <mergeCell ref="B36:AB36"/>
    <mergeCell ref="AH36:AS36"/>
    <mergeCell ref="AT36:BB36"/>
    <mergeCell ref="B32:AB33"/>
    <mergeCell ref="AD32:BD33"/>
    <mergeCell ref="B34:I34"/>
    <mergeCell ref="J34:O34"/>
    <mergeCell ref="AH34:AS34"/>
    <mergeCell ref="AT34:BB34"/>
    <mergeCell ref="B38:Y38"/>
    <mergeCell ref="AD38:BC38"/>
    <mergeCell ref="B39:X41"/>
    <mergeCell ref="AF39:AK39"/>
    <mergeCell ref="AL39:BC39"/>
    <mergeCell ref="Z40:AB41"/>
    <mergeCell ref="AL40:BC40"/>
    <mergeCell ref="AF41:AK41"/>
    <mergeCell ref="AL41:BC41"/>
    <mergeCell ref="AL44:AS44"/>
    <mergeCell ref="AT44:AU44"/>
    <mergeCell ref="AV44:BD44"/>
    <mergeCell ref="C45:E45"/>
    <mergeCell ref="F45:P45"/>
    <mergeCell ref="Q45:AA45"/>
    <mergeCell ref="AQ45:AX45"/>
    <mergeCell ref="AZ45:BD45"/>
    <mergeCell ref="F43:P43"/>
    <mergeCell ref="Q43:AA43"/>
    <mergeCell ref="C44:E44"/>
    <mergeCell ref="F44:P44"/>
    <mergeCell ref="Q44:AA44"/>
    <mergeCell ref="AE44:AK44"/>
  </mergeCells>
  <pageMargins left="0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Check Box 20">
              <controlPr defaultSize="0" autoFill="0" autoLine="0" autoPict="0">
                <anchor moveWithCells="1">
                  <from>
                    <xdr:col>39</xdr:col>
                    <xdr:colOff>142875</xdr:colOff>
                    <xdr:row>27</xdr:row>
                    <xdr:rowOff>19050</xdr:rowOff>
                  </from>
                  <to>
                    <xdr:col>41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Check Box 21">
              <controlPr defaultSize="0" autoFill="0" autoLine="0" autoPict="0">
                <anchor moveWithCells="1">
                  <from>
                    <xdr:col>39</xdr:col>
                    <xdr:colOff>142875</xdr:colOff>
                    <xdr:row>28</xdr:row>
                    <xdr:rowOff>0</xdr:rowOff>
                  </from>
                  <to>
                    <xdr:col>41</xdr:col>
                    <xdr:colOff>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6" name="Check Box 22">
              <controlPr defaultSize="0" autoFill="0" autoLine="0" autoPict="0">
                <anchor moveWithCells="1">
                  <from>
                    <xdr:col>39</xdr:col>
                    <xdr:colOff>142875</xdr:colOff>
                    <xdr:row>28</xdr:row>
                    <xdr:rowOff>180975</xdr:rowOff>
                  </from>
                  <to>
                    <xdr:col>41</xdr:col>
                    <xdr:colOff>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7" name="Check Box 23">
              <controlPr defaultSize="0" autoFill="0" autoLine="0" autoPict="0">
                <anchor moveWithCells="1">
                  <from>
                    <xdr:col>44</xdr:col>
                    <xdr:colOff>142875</xdr:colOff>
                    <xdr:row>27</xdr:row>
                    <xdr:rowOff>19050</xdr:rowOff>
                  </from>
                  <to>
                    <xdr:col>46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8" name="Check Box 24">
              <controlPr defaultSize="0" autoFill="0" autoLine="0" autoPict="0">
                <anchor moveWithCells="1">
                  <from>
                    <xdr:col>44</xdr:col>
                    <xdr:colOff>142875</xdr:colOff>
                    <xdr:row>28</xdr:row>
                    <xdr:rowOff>0</xdr:rowOff>
                  </from>
                  <to>
                    <xdr:col>46</xdr:col>
                    <xdr:colOff>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9" name="Check Box 25">
              <controlPr defaultSize="0" autoFill="0" autoLine="0" autoPict="0">
                <anchor moveWithCells="1">
                  <from>
                    <xdr:col>44</xdr:col>
                    <xdr:colOff>142875</xdr:colOff>
                    <xdr:row>28</xdr:row>
                    <xdr:rowOff>180975</xdr:rowOff>
                  </from>
                  <to>
                    <xdr:col>46</xdr:col>
                    <xdr:colOff>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" name="Check Box 26">
              <controlPr defaultSize="0" autoFill="0" autoLine="0" autoPict="0">
                <anchor moveWithCells="1">
                  <from>
                    <xdr:col>49</xdr:col>
                    <xdr:colOff>133350</xdr:colOff>
                    <xdr:row>27</xdr:row>
                    <xdr:rowOff>19050</xdr:rowOff>
                  </from>
                  <to>
                    <xdr:col>50</xdr:col>
                    <xdr:colOff>171450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1" name="Check Box 27">
              <controlPr defaultSize="0" autoFill="0" autoLine="0" autoPict="0">
                <anchor moveWithCells="1">
                  <from>
                    <xdr:col>54</xdr:col>
                    <xdr:colOff>133350</xdr:colOff>
                    <xdr:row>27</xdr:row>
                    <xdr:rowOff>19050</xdr:rowOff>
                  </from>
                  <to>
                    <xdr:col>55</xdr:col>
                    <xdr:colOff>161925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2" name="Check Box 28">
              <controlPr defaultSize="0" autoFill="0" autoLine="0" autoPict="0">
                <anchor moveWithCells="1">
                  <from>
                    <xdr:col>49</xdr:col>
                    <xdr:colOff>133350</xdr:colOff>
                    <xdr:row>28</xdr:row>
                    <xdr:rowOff>0</xdr:rowOff>
                  </from>
                  <to>
                    <xdr:col>50</xdr:col>
                    <xdr:colOff>161925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3" name="Check Box 29">
              <controlPr defaultSize="0" autoFill="0" autoLine="0" autoPict="0">
                <anchor moveWithCells="1">
                  <from>
                    <xdr:col>49</xdr:col>
                    <xdr:colOff>133350</xdr:colOff>
                    <xdr:row>28</xdr:row>
                    <xdr:rowOff>180975</xdr:rowOff>
                  </from>
                  <to>
                    <xdr:col>50</xdr:col>
                    <xdr:colOff>171450</xdr:colOff>
                    <xdr:row>29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Recapitulatif</vt:lpstr>
      <vt:lpstr>2017</vt:lpstr>
      <vt:lpstr>relevé</vt:lpstr>
      <vt:lpstr>'2017'!Impression_des_titres</vt:lpstr>
      <vt:lpstr>'2017'!Zone_d_impression</vt:lpstr>
      <vt:lpstr>Recapitulatif!Zone_d_impression</vt:lpstr>
      <vt:lpstr>relevé!Zone_d_impression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cp:lastPrinted>2016-06-01T02:15:03Z</cp:lastPrinted>
  <dcterms:created xsi:type="dcterms:W3CDTF">2016-04-26T08:39:19Z</dcterms:created>
  <dcterms:modified xsi:type="dcterms:W3CDTF">2016-06-03T02:02:58Z</dcterms:modified>
</cp:coreProperties>
</file>