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120" windowWidth="23040" windowHeight="9285"/>
  </bookViews>
  <sheets>
    <sheet name="Feuil1" sheetId="1" r:id="rId1"/>
  </sheets>
  <definedNames>
    <definedName name="_xlnm._FilterDatabase" localSheetId="0" hidden="1">Feuil1!$D$3:$J$19</definedName>
  </definedName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J7" i="1"/>
  <c r="F5" i="1" l="1"/>
  <c r="F17" i="1"/>
  <c r="F18" i="1"/>
  <c r="F19" i="1"/>
  <c r="F7" i="1"/>
  <c r="H7" i="1"/>
  <c r="H17" i="1"/>
  <c r="H18" i="1"/>
  <c r="H19" i="1"/>
  <c r="H5" i="1"/>
  <c r="J17" i="1"/>
  <c r="J18" i="1"/>
  <c r="J19" i="1"/>
  <c r="I4" i="1"/>
  <c r="E5" i="1"/>
  <c r="G5" i="1"/>
  <c r="I5" i="1"/>
  <c r="E6" i="1"/>
  <c r="G6" i="1"/>
  <c r="I6" i="1"/>
  <c r="E7" i="1"/>
  <c r="G7" i="1"/>
  <c r="I7" i="1"/>
  <c r="E8" i="1"/>
  <c r="G8" i="1"/>
  <c r="I8" i="1"/>
  <c r="E9" i="1"/>
  <c r="G9" i="1"/>
  <c r="I9" i="1"/>
  <c r="E10" i="1"/>
  <c r="G10" i="1"/>
  <c r="I10" i="1"/>
  <c r="E11" i="1"/>
  <c r="G11" i="1"/>
  <c r="I11" i="1"/>
  <c r="E13" i="1"/>
  <c r="G13" i="1"/>
  <c r="I12" i="1"/>
  <c r="E14" i="1"/>
  <c r="G14" i="1"/>
  <c r="I13" i="1"/>
  <c r="E15" i="1"/>
  <c r="G15" i="1"/>
  <c r="I14" i="1"/>
  <c r="E16" i="1"/>
  <c r="G16" i="1"/>
  <c r="I15" i="1"/>
  <c r="E12" i="1"/>
  <c r="G12" i="1"/>
  <c r="I16" i="1"/>
  <c r="E17" i="1"/>
  <c r="G17" i="1"/>
  <c r="I17" i="1"/>
  <c r="E18" i="1"/>
  <c r="G18" i="1"/>
  <c r="I18" i="1"/>
  <c r="E19" i="1"/>
  <c r="G19" i="1"/>
  <c r="I19" i="1"/>
  <c r="G4" i="1"/>
  <c r="E4" i="1"/>
  <c r="A4" i="1" l="1"/>
  <c r="A1" i="1" l="1"/>
  <c r="J4" i="1" l="1"/>
  <c r="F4" i="1"/>
  <c r="F6" i="1"/>
  <c r="F10" i="1"/>
  <c r="F9" i="1"/>
  <c r="F11" i="1"/>
  <c r="F14" i="1"/>
  <c r="F16" i="1"/>
  <c r="F8" i="1"/>
  <c r="F13" i="1"/>
  <c r="F15" i="1"/>
  <c r="F12" i="1"/>
  <c r="H6" i="1"/>
  <c r="H9" i="1"/>
  <c r="H11" i="1"/>
  <c r="H13" i="1"/>
  <c r="H15" i="1"/>
  <c r="H8" i="1"/>
  <c r="H10" i="1"/>
  <c r="H12" i="1"/>
  <c r="H14" i="1"/>
  <c r="H16" i="1"/>
  <c r="H4" i="1"/>
  <c r="A5" i="1"/>
  <c r="A6" i="1" s="1"/>
  <c r="J12" i="1" l="1"/>
  <c r="J15" i="1"/>
  <c r="J11" i="1"/>
  <c r="J10" i="1"/>
  <c r="J14" i="1"/>
  <c r="J8" i="1"/>
  <c r="J13" i="1"/>
  <c r="J9" i="1"/>
  <c r="J6" i="1"/>
  <c r="J16" i="1"/>
  <c r="A7" i="1"/>
  <c r="A8" i="1" l="1"/>
  <c r="A9" i="1" l="1"/>
  <c r="A10" i="1" l="1"/>
  <c r="A11" i="1" l="1"/>
  <c r="A12" i="1" l="1"/>
  <c r="A13" i="1" s="1"/>
  <c r="A14" i="1" s="1"/>
  <c r="A15" i="1" s="1"/>
  <c r="A16" i="1" s="1"/>
  <c r="A17" i="1" l="1"/>
  <c r="A18" i="1" l="1"/>
  <c r="A19" i="1" l="1"/>
</calcChain>
</file>

<file path=xl/sharedStrings.xml><?xml version="1.0" encoding="utf-8"?>
<sst xmlns="http://schemas.openxmlformats.org/spreadsheetml/2006/main" count="29" uniqueCount="29">
  <si>
    <t>N°</t>
  </si>
  <si>
    <t>NOM</t>
  </si>
  <si>
    <t>DATE SORTIE</t>
  </si>
  <si>
    <t>DATE RENTREE</t>
  </si>
  <si>
    <t>de 90 à 120 jours</t>
  </si>
  <si>
    <t>plus de 120 jours</t>
  </si>
  <si>
    <t>plus de 270 jours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</si>
  <si>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</si>
  <si>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</si>
  <si>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</si>
  <si>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</si>
  <si>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</si>
  <si>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</si>
  <si>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</si>
  <si>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</si>
  <si>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</si>
  <si>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</si>
  <si>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</si>
  <si>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</si>
  <si>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</si>
  <si>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</si>
  <si>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</si>
  <si>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</si>
  <si>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jusqu'à M+3</t>
  </si>
  <si>
    <t>jusqu'à M+4</t>
  </si>
  <si>
    <t>jusqu'à M+9</t>
  </si>
  <si>
    <t>90 jours</t>
  </si>
  <si>
    <t>120 jours</t>
  </si>
  <si>
    <t>270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</si>
</sst>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u val="double"/>
      <sz val="2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28572</xdr:colOff>
      <xdr:row>0</xdr:row>
      <xdr:rowOff>0</xdr:rowOff>
    </xdr:from>
    <xdr:ext cx="1262880" cy="324000"/>
    <xdr:sp macro="[0]!Macro1" textlink="">
      <xdr:nvSpPr>
        <xdr:cNvPr id="2" name="Plaque 1"/>
        <xdr:cNvSpPr>
          <a:spLocks noChangeAspect="1"/>
        </xdr:cNvSpPr>
      </xdr:nvSpPr>
      <xdr:spPr>
        <a:xfrm>
          <a:off x="3962397" y="0"/>
          <a:ext cx="1262880" cy="324000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M+3</a:t>
          </a:r>
        </a:p>
      </xdr:txBody>
    </xdr:sp>
    <xdr:clientData/>
  </xdr:oneCellAnchor>
  <xdr:oneCellAnchor>
    <xdr:from>
      <xdr:col>1</xdr:col>
      <xdr:colOff>552442</xdr:colOff>
      <xdr:row>0</xdr:row>
      <xdr:rowOff>0</xdr:rowOff>
    </xdr:from>
    <xdr:ext cx="1737783" cy="324000"/>
    <xdr:sp macro="[0]!affichertout" textlink="">
      <xdr:nvSpPr>
        <xdr:cNvPr id="3" name="Plaque 2"/>
        <xdr:cNvSpPr>
          <a:spLocks noChangeAspect="1"/>
        </xdr:cNvSpPr>
      </xdr:nvSpPr>
      <xdr:spPr>
        <a:xfrm>
          <a:off x="2238367" y="0"/>
          <a:ext cx="1737783" cy="324000"/>
        </a:xfrm>
        <a:prstGeom prst="bevel">
          <a:avLst/>
        </a:prstGeom>
        <a:solidFill>
          <a:schemeClr val="bg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l"/>
          <a:r>
            <a:rPr lang="fr-FR" sz="1100"/>
            <a:t>afficher tout</a:t>
          </a:r>
        </a:p>
      </xdr:txBody>
    </xdr:sp>
    <xdr:clientData/>
  </xdr:oneCellAnchor>
  <xdr:oneCellAnchor>
    <xdr:from>
      <xdr:col>7</xdr:col>
      <xdr:colOff>28575</xdr:colOff>
      <xdr:row>0</xdr:row>
      <xdr:rowOff>0</xdr:rowOff>
    </xdr:from>
    <xdr:ext cx="1262340" cy="324000"/>
    <xdr:sp macro="[0]!Macro2" textlink="">
      <xdr:nvSpPr>
        <xdr:cNvPr id="4" name="Plaque 3"/>
        <xdr:cNvSpPr>
          <a:spLocks noChangeAspect="1"/>
        </xdr:cNvSpPr>
      </xdr:nvSpPr>
      <xdr:spPr>
        <a:xfrm>
          <a:off x="5419725" y="0"/>
          <a:ext cx="1262340" cy="324000"/>
        </a:xfrm>
        <a:prstGeom prst="bevel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l"/>
          <a:r>
            <a:rPr lang="fr-FR" sz="1100"/>
            <a:t>M+4</a:t>
          </a:r>
        </a:p>
      </xdr:txBody>
    </xdr:sp>
    <xdr:clientData/>
  </xdr:oneCellAnchor>
  <xdr:oneCellAnchor>
    <xdr:from>
      <xdr:col>7</xdr:col>
      <xdr:colOff>1495422</xdr:colOff>
      <xdr:row>0</xdr:row>
      <xdr:rowOff>0</xdr:rowOff>
    </xdr:from>
    <xdr:ext cx="1638891" cy="324000"/>
    <xdr:sp macro="[0]!Macro3" textlink="">
      <xdr:nvSpPr>
        <xdr:cNvPr id="5" name="Plaque 4"/>
        <xdr:cNvSpPr>
          <a:spLocks noChangeAspect="1"/>
        </xdr:cNvSpPr>
      </xdr:nvSpPr>
      <xdr:spPr>
        <a:xfrm>
          <a:off x="6886572" y="0"/>
          <a:ext cx="1638891" cy="324000"/>
        </a:xfrm>
        <a:prstGeom prst="bevel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l"/>
          <a:r>
            <a:rPr lang="fr-FR" sz="1100"/>
            <a:t>M+9</a:t>
          </a:r>
        </a:p>
      </xdr:txBody>
    </xdr:sp>
    <xdr:clientData/>
  </xdr:oneCellAnchor>
  <xdr:oneCellAnchor>
    <xdr:from>
      <xdr:col>3</xdr:col>
      <xdr:colOff>257175</xdr:colOff>
      <xdr:row>0</xdr:row>
      <xdr:rowOff>0</xdr:rowOff>
    </xdr:from>
    <xdr:ext cx="1262880" cy="324000"/>
    <xdr:sp macro="[0]!Macro4" textlink="">
      <xdr:nvSpPr>
        <xdr:cNvPr id="6" name="Plaque 5"/>
        <xdr:cNvSpPr>
          <a:spLocks noChangeAspect="1"/>
        </xdr:cNvSpPr>
      </xdr:nvSpPr>
      <xdr:spPr>
        <a:xfrm>
          <a:off x="4191000" y="0"/>
          <a:ext cx="1262880" cy="324000"/>
        </a:xfrm>
        <a:prstGeom prst="bevel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Rentrée</a:t>
          </a:r>
        </a:p>
      </xdr:txBody>
    </xdr:sp>
    <xdr:clientData/>
  </xdr:oneCellAnchor>
  <xdr:oneCellAnchor>
    <xdr:from>
      <xdr:col>1</xdr:col>
      <xdr:colOff>533400</xdr:colOff>
      <xdr:row>0</xdr:row>
      <xdr:rowOff>381000</xdr:rowOff>
    </xdr:from>
    <xdr:ext cx="1737783" cy="324000"/>
    <xdr:sp macro="[0]!tricroissant" textlink="">
      <xdr:nvSpPr>
        <xdr:cNvPr id="7" name="Plaque 6"/>
        <xdr:cNvSpPr>
          <a:spLocks noChangeAspect="1"/>
        </xdr:cNvSpPr>
      </xdr:nvSpPr>
      <xdr:spPr>
        <a:xfrm>
          <a:off x="2219325" y="381000"/>
          <a:ext cx="1737783" cy="324000"/>
        </a:xfrm>
        <a:prstGeom prst="bevel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l"/>
          <a:r>
            <a:rPr lang="fr-FR" sz="1100"/>
            <a:t>tri croissant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9"/>
  <sheetViews>
    <sheetView showGridLines="0" tabSelected="1" workbookViewId="0">
      <selection activeCell="C22" sqref="C22"/>
    </sheetView>
  </sheetViews>
  <sheetFormatPr baseColWidth="10" defaultColWidth="11.5703125" defaultRowHeight="12.75" outlineLevelCol="1" x14ac:dyDescent="0.25"/>
  <cols>
    <col min="1" max="1" width="25.28515625" style="1" bestFit="1" customWidth="1"/>
    <col min="2" max="2" width="8.28515625" style="1" bestFit="1" customWidth="1"/>
    <col min="3" max="3" width="25.42578125" style="1" bestFit="1" customWidth="1"/>
    <col min="4" max="4" width="25.42578125" style="1" customWidth="1"/>
    <col min="5" max="5" width="11.5703125" style="1" hidden="1" customWidth="1" outlineLevel="1"/>
    <col min="6" max="6" width="21.85546875" style="1" bestFit="1" customWidth="1" collapsed="1"/>
    <col min="7" max="7" width="11.5703125" style="1" hidden="1" customWidth="1" outlineLevel="1"/>
    <col min="8" max="8" width="22.42578125" style="1" bestFit="1" customWidth="1" collapsed="1"/>
    <col min="9" max="9" width="11.5703125" style="1" hidden="1" customWidth="1" outlineLevel="1"/>
    <col min="10" max="10" width="26.5703125" style="1" bestFit="1" customWidth="1" collapsed="1"/>
    <col min="11" max="16384" width="11.5703125" style="1"/>
  </cols>
  <sheetData>
    <row r="1" spans="1:10" ht="45.75" customHeight="1" x14ac:dyDescent="0.25">
      <c r="A1" s="5">
        <f ca="1">TODAY()</f>
        <v>42270</v>
      </c>
    </row>
    <row r="2" spans="1:10" x14ac:dyDescent="0.25">
      <c r="E2" s="1" t="s">
        <v>26</v>
      </c>
      <c r="F2" s="1" t="s">
        <v>4</v>
      </c>
      <c r="G2" s="1" t="s">
        <v>27</v>
      </c>
      <c r="H2" s="1" t="s">
        <v>5</v>
      </c>
      <c r="I2" s="1" t="s">
        <v>28</v>
      </c>
      <c r="J2" s="1" t="s">
        <v>6</v>
      </c>
    </row>
    <row r="3" spans="1:10" x14ac:dyDescent="0.25">
      <c r="A3" s="2" t="s">
        <v>0</v>
      </c>
      <c r="B3" s="2" t="s">
        <v>1</v>
      </c>
      <c r="C3" s="2" t="s">
        <v>2</v>
      </c>
      <c r="D3" s="2" t="s">
        <v>3</v>
      </c>
      <c r="E3" s="6"/>
      <c r="F3" s="2" t="s">
        <v>23</v>
      </c>
      <c r="G3" s="6"/>
      <c r="H3" s="2" t="s">
        <v>24</v>
      </c>
      <c r="I3" s="6"/>
      <c r="J3" s="2" t="s">
        <v>25</v>
      </c>
    </row>
    <row r="4" spans="1:10" x14ac:dyDescent="0.25">
      <c r="A4" s="3">
        <f>IFERROR(IF(B4="","",A3+1),0)</f>
        <v>0</v>
      </c>
      <c r="B4" s="3" t="s">
        <v>17</v>
      </c>
      <c r="C4" s="4">
        <v>41795</v>
      </c>
      <c r="D4" s="4"/>
      <c r="E4" s="4">
        <f>IF(C4="","",C4+(365/12*3))</f>
        <v>41886.25</v>
      </c>
      <c r="F4" s="4" t="str">
        <f ca="1">IF(C4="","",IF(D4&lt;&gt;"","",IF(AND($A$1&gt;$E4,$A$1&lt;=$G4),"en cours","")))</f>
        <v/>
      </c>
      <c r="G4" s="4">
        <f>IF(C4="","",C4+(365/12*4))</f>
        <v>41916.666666666664</v>
      </c>
      <c r="H4" s="4" t="str">
        <f ca="1">IF(C4="","",IF(D4&lt;&gt;"","",IF(AND($A$1&gt;$G4,$A$1&lt;=$I4),"en cours","")))</f>
        <v/>
      </c>
      <c r="I4" s="4">
        <f>IF(C4="","",C4+(365/12*9))</f>
        <v>42068.75</v>
      </c>
      <c r="J4" s="4" t="str">
        <f ca="1">IF(D4&lt;&gt;"","",IF($A$1&gt;I4,"dèlai dépassé",IF(AND(F4="",H4="",I4&lt;$A$1),"en cours","")))</f>
        <v>dèlai dépassé</v>
      </c>
    </row>
    <row r="5" spans="1:10" x14ac:dyDescent="0.25">
      <c r="A5" s="3">
        <f>IF(B5="","",A4+1)</f>
        <v>1</v>
      </c>
      <c r="B5" s="3" t="s">
        <v>18</v>
      </c>
      <c r="C5" s="4">
        <v>41859</v>
      </c>
      <c r="D5" s="4">
        <v>41891</v>
      </c>
      <c r="E5" s="4">
        <f>IF(C5="","",C5+(365/12*3))</f>
        <v>41950.25</v>
      </c>
      <c r="F5" s="4" t="str">
        <f>IF(C5="","",IF(D5&lt;&gt;"","",IF(AND($A$1&gt;$E5,$A$1&lt;=$G5),"en cours","")))</f>
        <v/>
      </c>
      <c r="G5" s="4">
        <f>IF(C5="","",C5+(365/12*4))</f>
        <v>41980.666666666664</v>
      </c>
      <c r="H5" s="4" t="str">
        <f>IF(C5="","",IF(D5&lt;&gt;"","",IF(AND($A$1&gt;$G5,$A$1&lt;=$I5),"en cours","")))</f>
        <v/>
      </c>
      <c r="I5" s="4">
        <f>IF(C5="","",C5+(365/12*9))</f>
        <v>42132.75</v>
      </c>
      <c r="J5" s="4" t="str">
        <f>IF(D5&lt;&gt;"","",IF($A$1&gt;I5,"dèlai dépassé",IF(AND(F5="",H5="",I5&lt;$A$1),"en cours","")))</f>
        <v/>
      </c>
    </row>
    <row r="6" spans="1:10" x14ac:dyDescent="0.25">
      <c r="A6" s="3">
        <f>IF(B6="","",A5+1)</f>
        <v>2</v>
      </c>
      <c r="B6" s="3" t="s">
        <v>8</v>
      </c>
      <c r="C6" s="4">
        <v>42006</v>
      </c>
      <c r="D6" s="4"/>
      <c r="E6" s="4">
        <f>IF(C6="","",C6+(365/12*3))</f>
        <v>42097.25</v>
      </c>
      <c r="F6" s="4" t="str">
        <f ca="1">IF(C6="","",IF(D6&lt;&gt;"","",IF(AND($A$1&gt;$E6,$A$1&lt;=$G6),"en cours","")))</f>
        <v/>
      </c>
      <c r="G6" s="4">
        <f>IF(C6="","",C6+(365/12*4))</f>
        <v>42127.666666666664</v>
      </c>
      <c r="H6" s="4" t="str">
        <f ca="1">IF(C6="","",IF(D6&lt;&gt;"","",IF(AND($A$1&gt;$G6,$A$1&lt;=$I6),"en cours","")))</f>
        <v>en cours</v>
      </c>
      <c r="I6" s="4">
        <f>IF(C6="","",C6+(365/12*9))</f>
        <v>42279.75</v>
      </c>
      <c r="J6" s="4" t="str">
        <f ca="1">IF(D6&lt;&gt;"","",IF($A$1&gt;I6,"dèlai dépassé",IF(AND(F6="",H6="",I6&lt;$A$1),"en cours","")))</f>
        <v/>
      </c>
    </row>
    <row r="7" spans="1:10" x14ac:dyDescent="0.25">
      <c r="A7" s="3">
        <f>IF(B7="","",A6+1)</f>
        <v>3</v>
      </c>
      <c r="B7" s="3" t="s">
        <v>7</v>
      </c>
      <c r="C7" s="4">
        <v>42026</v>
      </c>
      <c r="D7" s="4">
        <v>42262</v>
      </c>
      <c r="E7" s="4">
        <f>IF(C7="","",C7+(365/12*3))</f>
        <v>42117.25</v>
      </c>
      <c r="F7" s="4" t="str">
        <f>IF(C7="","",IF(D7&lt;&gt;"","",IF(AND($A$1&gt;$E7,$A$1&lt;=$G7),"en cours","")))</f>
        <v/>
      </c>
      <c r="G7" s="4">
        <f>IF(C7="","",C7+(365/12*4))</f>
        <v>42147.666666666664</v>
      </c>
      <c r="H7" s="4" t="str">
        <f>IF(C7="","",IF(D7&lt;&gt;"","",IF(AND($A$1&gt;$G7,$A$1&lt;=$I7),"en cours","")))</f>
        <v/>
      </c>
      <c r="I7" s="4">
        <f>IF(C7="","",C7+(365/12*9))</f>
        <v>42299.75</v>
      </c>
      <c r="J7" s="4" t="str">
        <f>IF(D7&lt;&gt;"","",IF($A$1&gt;I7,"dèlai dépassé",IF(AND(F7="",H7="",I7&lt;$A$1),"en cours","")))</f>
        <v/>
      </c>
    </row>
    <row r="8" spans="1:10" x14ac:dyDescent="0.25">
      <c r="A8" s="3">
        <f>IF(B8="","",A7+1)</f>
        <v>4</v>
      </c>
      <c r="B8" s="3" t="s">
        <v>9</v>
      </c>
      <c r="C8" s="4">
        <v>42059</v>
      </c>
      <c r="D8" s="4"/>
      <c r="E8" s="4">
        <f>IF(C8="","",C8+(365/12*3))</f>
        <v>42150.25</v>
      </c>
      <c r="F8" s="4" t="str">
        <f ca="1">IF(C8="","",IF(D8&lt;&gt;"","",IF(AND($A$1&gt;$E8,$A$1&lt;=$G8),"en cours","")))</f>
        <v/>
      </c>
      <c r="G8" s="4">
        <f>IF(C8="","",C8+(365/12*4))</f>
        <v>42180.666666666664</v>
      </c>
      <c r="H8" s="4" t="str">
        <f ca="1">IF(C8="","",IF(D8&lt;&gt;"","",IF(AND($A$1&gt;$G8,$A$1&lt;=$I8),"en cours","")))</f>
        <v>en cours</v>
      </c>
      <c r="I8" s="4">
        <f>IF(C8="","",C8+(365/12*9))</f>
        <v>42332.75</v>
      </c>
      <c r="J8" s="4" t="str">
        <f ca="1">IF(D8&lt;&gt;"","",IF($A$1&gt;I8,"dèlai dépassé",IF(AND(F8="",H8="",I8&lt;$A$1),"en cours","")))</f>
        <v/>
      </c>
    </row>
    <row r="9" spans="1:10" x14ac:dyDescent="0.25">
      <c r="A9" s="3">
        <f>IF(B9="","",A8+1)</f>
        <v>5</v>
      </c>
      <c r="B9" s="3" t="s">
        <v>10</v>
      </c>
      <c r="C9" s="4">
        <v>42083</v>
      </c>
      <c r="D9" s="4"/>
      <c r="E9" s="4">
        <f>IF(C9="","",C9+(365/12*3))</f>
        <v>42174.25</v>
      </c>
      <c r="F9" s="4" t="str">
        <f ca="1">IF(C9="","",IF(D9&lt;&gt;"","",IF(AND($A$1&gt;$E9,$A$1&lt;=$G9),"en cours","")))</f>
        <v/>
      </c>
      <c r="G9" s="4">
        <f>IF(C9="","",C9+(365/12*4))</f>
        <v>42204.666666666664</v>
      </c>
      <c r="H9" s="4" t="str">
        <f ca="1">IF(C9="","",IF(D9&lt;&gt;"","",IF(AND($A$1&gt;$G9,$A$1&lt;=$I9),"en cours","")))</f>
        <v>en cours</v>
      </c>
      <c r="I9" s="4">
        <f>IF(C9="","",C9+(365/12*9))</f>
        <v>42356.75</v>
      </c>
      <c r="J9" s="4" t="str">
        <f ca="1">IF(D9&lt;&gt;"","",IF($A$1&gt;I9,"dèlai dépassé",IF(AND(F9="",H9="",I9&lt;$A$1),"en cours","")))</f>
        <v/>
      </c>
    </row>
    <row r="10" spans="1:10" x14ac:dyDescent="0.25">
      <c r="A10" s="3">
        <f>IF(B10="","",A9+1)</f>
        <v>6</v>
      </c>
      <c r="B10" s="3" t="s">
        <v>11</v>
      </c>
      <c r="C10" s="4">
        <v>42109</v>
      </c>
      <c r="D10" s="4"/>
      <c r="E10" s="4">
        <f>IF(C10="","",C10+(365/12*3))</f>
        <v>42200.25</v>
      </c>
      <c r="F10" s="4" t="str">
        <f ca="1">IF(C10="","",IF(D10&lt;&gt;"","",IF(AND($A$1&gt;$E10,$A$1&lt;=$G10),"en cours","")))</f>
        <v/>
      </c>
      <c r="G10" s="4">
        <f>IF(C10="","",C10+(365/12*4))</f>
        <v>42230.666666666664</v>
      </c>
      <c r="H10" s="4" t="str">
        <f ca="1">IF(C10="","",IF(D10&lt;&gt;"","",IF(AND($A$1&gt;$G10,$A$1&lt;=$I10),"en cours","")))</f>
        <v>en cours</v>
      </c>
      <c r="I10" s="4">
        <f>IF(C10="","",C10+(365/12*9))</f>
        <v>42382.75</v>
      </c>
      <c r="J10" s="4" t="str">
        <f ca="1">IF(D10&lt;&gt;"","",IF($A$1&gt;I10,"dèlai dépassé",IF(AND(F10="",H10="",I10&lt;$A$1),"en cours","")))</f>
        <v/>
      </c>
    </row>
    <row r="11" spans="1:10" x14ac:dyDescent="0.25">
      <c r="A11" s="3">
        <f>IF(B11="","",A10+1)</f>
        <v>7</v>
      </c>
      <c r="B11" s="3" t="s">
        <v>12</v>
      </c>
      <c r="C11" s="4">
        <v>42142</v>
      </c>
      <c r="D11" s="4"/>
      <c r="E11" s="4">
        <f>IF(C11="","",C11+(365/12*3))</f>
        <v>42233.25</v>
      </c>
      <c r="F11" s="4" t="str">
        <f ca="1">IF(C11="","",IF(D11&lt;&gt;"","",IF(AND($A$1&gt;$E11,$A$1&lt;=$G11),"en cours","")))</f>
        <v/>
      </c>
      <c r="G11" s="4">
        <f>IF(C11="","",C11+(365/12*4))</f>
        <v>42263.666666666664</v>
      </c>
      <c r="H11" s="4" t="str">
        <f ca="1">IF(C11="","",IF(D11&lt;&gt;"","",IF(AND($A$1&gt;$G11,$A$1&lt;=$I11),"en cours","")))</f>
        <v>en cours</v>
      </c>
      <c r="I11" s="4">
        <f>IF(C11="","",C11+(365/12*9))</f>
        <v>42415.75</v>
      </c>
      <c r="J11" s="4" t="str">
        <f ca="1">IF(D11&lt;&gt;"","",IF($A$1&gt;I11,"dèlai dépassé",IF(AND(F11="",H11="",I11&lt;$A$1),"en cours","")))</f>
        <v/>
      </c>
    </row>
    <row r="12" spans="1:10" x14ac:dyDescent="0.25">
      <c r="A12" s="3">
        <f>IF(B12="","",A11+1)</f>
        <v>8</v>
      </c>
      <c r="B12" s="3" t="s">
        <v>19</v>
      </c>
      <c r="C12" s="4">
        <v>42177</v>
      </c>
      <c r="D12" s="4"/>
      <c r="E12" s="4">
        <f>IF(C12="","",C12+(365/12*3))</f>
        <v>42268.25</v>
      </c>
      <c r="F12" s="4" t="str">
        <f ca="1">IF(C12="","",IF(D12&lt;&gt;"","",IF(AND($A$1&gt;$E12,$A$1&lt;=$G12),"en cours","")))</f>
        <v>en cours</v>
      </c>
      <c r="G12" s="4">
        <f>IF(C12="","",C12+(365/12*4))</f>
        <v>42298.666666666664</v>
      </c>
      <c r="H12" s="4" t="str">
        <f ca="1">IF(C12="","",IF(D12&lt;&gt;"","",IF(AND($A$1&gt;$G12,$A$1&lt;=$I12),"en cours","")))</f>
        <v/>
      </c>
      <c r="I12" s="4">
        <f>IF(C12="","",C12+(365/12*9))</f>
        <v>42450.75</v>
      </c>
      <c r="J12" s="4" t="str">
        <f ca="1">IF(D12&lt;&gt;"","",IF($A$1&gt;I12,"dèlai dépassé",IF(AND(F12="",H12="",I12&lt;$A$1),"en cours","")))</f>
        <v/>
      </c>
    </row>
    <row r="13" spans="1:10" x14ac:dyDescent="0.25">
      <c r="A13" s="3">
        <f>IF(B13="","",A12+1)</f>
        <v>9</v>
      </c>
      <c r="B13" s="3" t="s">
        <v>13</v>
      </c>
      <c r="C13" s="4">
        <v>42181</v>
      </c>
      <c r="D13" s="4"/>
      <c r="E13" s="4">
        <f>IF(C13="","",C13+(365/12*3))</f>
        <v>42272.25</v>
      </c>
      <c r="F13" s="4" t="str">
        <f ca="1">IF(C13="","",IF(D13&lt;&gt;"","",IF(AND($A$1&gt;$E13,$A$1&lt;=$G13),"en cours","")))</f>
        <v/>
      </c>
      <c r="G13" s="4">
        <f>IF(C13="","",C13+(365/12*4))</f>
        <v>42302.666666666664</v>
      </c>
      <c r="H13" s="4" t="str">
        <f ca="1">IF(C13="","",IF(D13&lt;&gt;"","",IF(AND($A$1&gt;$G13,$A$1&lt;=$I13),"en cours","")))</f>
        <v/>
      </c>
      <c r="I13" s="4">
        <f>IF(C13="","",C13+(365/12*9))</f>
        <v>42454.75</v>
      </c>
      <c r="J13" s="4" t="str">
        <f ca="1">IF(D13&lt;&gt;"","",IF($A$1&gt;I13,"dèlai dépassé",IF(AND(F13="",H13="",I13&lt;$A$1),"en cours","")))</f>
        <v/>
      </c>
    </row>
    <row r="14" spans="1:10" x14ac:dyDescent="0.25">
      <c r="A14" s="3">
        <f>IF(B14="","",A13+1)</f>
        <v>10</v>
      </c>
      <c r="B14" s="3" t="s">
        <v>14</v>
      </c>
      <c r="C14" s="4">
        <v>42214</v>
      </c>
      <c r="D14" s="4"/>
      <c r="E14" s="4">
        <f>IF(C14="","",C14+(365/12*3))</f>
        <v>42305.25</v>
      </c>
      <c r="F14" s="4" t="str">
        <f ca="1">IF(C14="","",IF(D14&lt;&gt;"","",IF(AND($A$1&gt;$E14,$A$1&lt;=$G14),"en cours","")))</f>
        <v/>
      </c>
      <c r="G14" s="4">
        <f>IF(C14="","",C14+(365/12*4))</f>
        <v>42335.666666666664</v>
      </c>
      <c r="H14" s="4" t="str">
        <f ca="1">IF(C14="","",IF(D14&lt;&gt;"","",IF(AND($A$1&gt;$G14,$A$1&lt;=$I14),"en cours","")))</f>
        <v/>
      </c>
      <c r="I14" s="4">
        <f>IF(C14="","",C14+(365/12*9))</f>
        <v>42487.75</v>
      </c>
      <c r="J14" s="4" t="str">
        <f ca="1">IF(D14&lt;&gt;"","",IF($A$1&gt;I14,"dèlai dépassé",IF(AND(F14="",H14="",I14&lt;$A$1),"en cours","")))</f>
        <v/>
      </c>
    </row>
    <row r="15" spans="1:10" x14ac:dyDescent="0.25">
      <c r="A15" s="3">
        <f>IF(B15="","",A14+1)</f>
        <v>11</v>
      </c>
      <c r="B15" s="3" t="s">
        <v>15</v>
      </c>
      <c r="C15" s="4">
        <v>42247</v>
      </c>
      <c r="D15" s="4"/>
      <c r="E15" s="4">
        <f>IF(C15="","",C15+(365/12*3))</f>
        <v>42338.25</v>
      </c>
      <c r="F15" s="4" t="str">
        <f ca="1">IF(C15="","",IF(D15&lt;&gt;"","",IF(AND($A$1&gt;$E15,$A$1&lt;=$G15),"en cours","")))</f>
        <v/>
      </c>
      <c r="G15" s="4">
        <f>IF(C15="","",C15+(365/12*4))</f>
        <v>42368.666666666664</v>
      </c>
      <c r="H15" s="4" t="str">
        <f ca="1">IF(C15="","",IF(D15&lt;&gt;"","",IF(AND($A$1&gt;$G15,$A$1&lt;=$I15),"en cours","")))</f>
        <v/>
      </c>
      <c r="I15" s="4">
        <f>IF(C15="","",C15+(365/12*9))</f>
        <v>42520.75</v>
      </c>
      <c r="J15" s="4" t="str">
        <f ca="1">IF(D15&lt;&gt;"","",IF($A$1&gt;I15,"dèlai dépassé",IF(AND(F15="",H15="",I15&lt;$A$1),"en cours","")))</f>
        <v/>
      </c>
    </row>
    <row r="16" spans="1:10" x14ac:dyDescent="0.25">
      <c r="A16" s="3">
        <f>IF(B16="","",A15+1)</f>
        <v>12</v>
      </c>
      <c r="B16" s="3" t="s">
        <v>16</v>
      </c>
      <c r="C16" s="4">
        <v>42249</v>
      </c>
      <c r="D16" s="4"/>
      <c r="E16" s="4">
        <f>IF(C16="","",C16+(365/12*3))</f>
        <v>42340.25</v>
      </c>
      <c r="F16" s="4" t="str">
        <f ca="1">IF(C16="","",IF(D16&lt;&gt;"","",IF(AND($A$1&gt;$E16,$A$1&lt;=$G16),"en cours","")))</f>
        <v/>
      </c>
      <c r="G16" s="4">
        <f>IF(C16="","",C16+(365/12*4))</f>
        <v>42370.666666666664</v>
      </c>
      <c r="H16" s="4" t="str">
        <f ca="1">IF(C16="","",IF(D16&lt;&gt;"","",IF(AND($A$1&gt;$G16,$A$1&lt;=$I16),"en cours","")))</f>
        <v/>
      </c>
      <c r="I16" s="4">
        <f>IF(C16="","",C16+(365/12*9))</f>
        <v>42522.75</v>
      </c>
      <c r="J16" s="4" t="str">
        <f ca="1">IF(D16&lt;&gt;"","",IF($A$1&gt;I16,"dèlai dépassé",IF(AND(F16="",H16="",I16&lt;$A$1),"en cours","")))</f>
        <v/>
      </c>
    </row>
    <row r="17" spans="1:10" x14ac:dyDescent="0.25">
      <c r="A17" s="3">
        <f>IF(B17="","",A16+1)</f>
        <v>13</v>
      </c>
      <c r="B17" s="3" t="s">
        <v>20</v>
      </c>
      <c r="C17" s="4"/>
      <c r="D17" s="4"/>
      <c r="E17" s="4" t="str">
        <f>IF(C17="","",C17+(365/12*3))</f>
        <v/>
      </c>
      <c r="F17" s="4" t="str">
        <f>IF(C17="","",IF(D17&lt;&gt;"","",IF(AND($A$1&gt;$E17,$A$1&lt;=$G17),"en cours","")))</f>
        <v/>
      </c>
      <c r="G17" s="4" t="str">
        <f>IF(C17="","",C17+(365/12*4))</f>
        <v/>
      </c>
      <c r="H17" s="4" t="str">
        <f>IF(C17="","",IF(D17&lt;&gt;"","",IF(AND($A$1&gt;$G17,$A$1&lt;=$I17),"en cours","")))</f>
        <v/>
      </c>
      <c r="I17" s="4" t="str">
        <f>IF(C17="","",C17+(365/12*9))</f>
        <v/>
      </c>
      <c r="J17" s="4" t="str">
        <f>IF(D17&lt;&gt;"","",IF($C17="","",IF($I17&lt;$A$1,"délai dépassé","en cours")))</f>
        <v/>
      </c>
    </row>
    <row r="18" spans="1:10" x14ac:dyDescent="0.25">
      <c r="A18" s="3">
        <f>IF(B18="","",A17+1)</f>
        <v>14</v>
      </c>
      <c r="B18" s="3" t="s">
        <v>21</v>
      </c>
      <c r="C18" s="4"/>
      <c r="D18" s="4"/>
      <c r="E18" s="4" t="str">
        <f>IF(C18="","",C18+(365/12*3))</f>
        <v/>
      </c>
      <c r="F18" s="4" t="str">
        <f>IF(C18="","",IF(D18&lt;&gt;"","",IF(AND($A$1&gt;$E18,$A$1&lt;=$G18),"en cours","")))</f>
        <v/>
      </c>
      <c r="G18" s="4" t="str">
        <f>IF(C18="","",C18+(365/12*4))</f>
        <v/>
      </c>
      <c r="H18" s="4" t="str">
        <f>IF(C18="","",IF(D18&lt;&gt;"","",IF(AND($A$1&gt;$G18,$A$1&lt;=$I18),"en cours","")))</f>
        <v/>
      </c>
      <c r="I18" s="4" t="str">
        <f>IF(C18="","",C18+(365/12*9))</f>
        <v/>
      </c>
      <c r="J18" s="4" t="str">
        <f>IF(D18&lt;&gt;"","",IF($C18="","",IF($I18&lt;$A$1,"délai dépassé","en cours")))</f>
        <v/>
      </c>
    </row>
    <row r="19" spans="1:10" x14ac:dyDescent="0.25">
      <c r="A19" s="3">
        <f>IF(B19="","",A18+1)</f>
        <v>15</v>
      </c>
      <c r="B19" s="3" t="s">
        <v>22</v>
      </c>
      <c r="C19" s="4"/>
      <c r="D19" s="4"/>
      <c r="E19" s="4" t="str">
        <f>IF(C19="","",C19+(365/12*3))</f>
        <v/>
      </c>
      <c r="F19" s="4" t="str">
        <f>IF(C19="","",IF(D19&lt;&gt;"","",IF(AND($A$1&gt;$E19,$A$1&lt;=$G19),"en cours","")))</f>
        <v/>
      </c>
      <c r="G19" s="4" t="str">
        <f>IF(C19="","",C19+(365/12*4))</f>
        <v/>
      </c>
      <c r="H19" s="4" t="str">
        <f>IF(C19="","",IF(D19&lt;&gt;"","",IF(AND($A$1&gt;$G19,$A$1&lt;=$I19),"en cours","")))</f>
        <v/>
      </c>
      <c r="I19" s="4" t="str">
        <f>IF(C19="","",C19+(365/12*9))</f>
        <v/>
      </c>
      <c r="J19" s="4" t="str">
        <f>IF(D19&lt;&gt;"","",IF($C19="","",IF($I19&lt;$A$1,"délai dépassé","en cours")))</f>
        <v/>
      </c>
    </row>
  </sheetData>
  <autoFilter ref="D3:J19"/>
  <sortState ref="A4:J19">
    <sortCondition ref="C4:C19"/>
  </sortState>
  <conditionalFormatting sqref="A4:D19 H4:H19 F4:F19 J4:J19">
    <cfRule type="expression" dxfId="2" priority="3">
      <formula>$F4:$F3001&lt;&gt;""</formula>
    </cfRule>
  </conditionalFormatting>
  <conditionalFormatting sqref="A4:D19 H4:H19 F4:F19 J4:J19">
    <cfRule type="expression" dxfId="1" priority="1">
      <formula>$J4:$J3001&lt;&gt;""</formula>
    </cfRule>
    <cfRule type="expression" dxfId="0" priority="2">
      <formula>$H4:$H3001&lt;&gt;""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7109093A</cp:lastModifiedBy>
  <dcterms:created xsi:type="dcterms:W3CDTF">2015-09-09T19:40:39Z</dcterms:created>
  <dcterms:modified xsi:type="dcterms:W3CDTF">2015-09-23T06:24:06Z</dcterms:modified>
</cp:coreProperties>
</file>