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autoCompressPictures="0"/>
  <bookViews>
    <workbookView xWindow="480" yWindow="480" windowWidth="20730" windowHeight="11760" activeTab="6"/>
  </bookViews>
  <sheets>
    <sheet name="SEMAINE 1" sheetId="1" r:id="rId1"/>
    <sheet name="SEMAINE 2" sheetId="7" r:id="rId2"/>
    <sheet name="SEMAINE 3" sheetId="8" r:id="rId3"/>
    <sheet name="SEMAINE 4" sheetId="9" r:id="rId4"/>
    <sheet name="SEMAINE 5" sheetId="10" r:id="rId5"/>
    <sheet name="TOTAL H" sheetId="5" r:id="rId6"/>
    <sheet name="Feuil2" sheetId="12" r:id="rId7"/>
  </sheets>
  <definedNames>
    <definedName name="_xlnm._FilterDatabase" localSheetId="6" hidden="1">Feuil2!$B$1:$G$4</definedName>
    <definedName name="_xlnm._FilterDatabase" localSheetId="0" hidden="1">'SEMAINE 1'!$B$2:$AE$16</definedName>
    <definedName name="_xlnm.Print_Area" localSheetId="0">'SEMAINE 1'!$B$1:$AE$22</definedName>
  </definedNames>
  <calcPr calcId="145621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2" l="1"/>
  <c r="AA5" i="1"/>
  <c r="E21" i="12"/>
  <c r="W5" i="1"/>
  <c r="E19" i="12"/>
  <c r="S5" i="1"/>
  <c r="E17" i="12"/>
  <c r="O5" i="1"/>
  <c r="E15" i="12"/>
  <c r="K5" i="1"/>
  <c r="E13" i="12"/>
  <c r="G5" i="1"/>
  <c r="E11" i="12"/>
  <c r="C5" i="1"/>
  <c r="E9" i="12"/>
  <c r="C3" i="12"/>
  <c r="D22" i="12"/>
  <c r="C22" i="12"/>
  <c r="D21" i="12"/>
  <c r="C21" i="12"/>
  <c r="D20" i="12"/>
  <c r="C20" i="12"/>
  <c r="D19" i="12"/>
  <c r="C19" i="12"/>
  <c r="D18" i="12"/>
  <c r="C18" i="12"/>
  <c r="D17" i="12"/>
  <c r="C17" i="12"/>
  <c r="D16" i="12"/>
  <c r="C16" i="12"/>
  <c r="D15" i="12"/>
  <c r="C15" i="12"/>
  <c r="D14" i="12"/>
  <c r="C14" i="12"/>
  <c r="D13" i="12"/>
  <c r="C13" i="12"/>
  <c r="D12" i="12"/>
  <c r="C12" i="12"/>
  <c r="D11" i="12"/>
  <c r="C11" i="12"/>
  <c r="D10" i="12"/>
  <c r="C10" i="12"/>
  <c r="D9" i="12"/>
  <c r="B9" i="12"/>
  <c r="B11" i="12"/>
  <c r="B13" i="12"/>
  <c r="B15" i="12"/>
  <c r="B17" i="12"/>
  <c r="B19" i="12"/>
  <c r="B21" i="12"/>
  <c r="F3" i="12"/>
  <c r="G3" i="1"/>
  <c r="K3" i="1"/>
  <c r="O3" i="1"/>
  <c r="S3" i="1"/>
  <c r="W3" i="1"/>
  <c r="AA3" i="1"/>
  <c r="C3" i="7"/>
  <c r="G3" i="7"/>
  <c r="K3" i="7"/>
  <c r="O3" i="7"/>
  <c r="S3" i="7"/>
  <c r="W3" i="7"/>
  <c r="AA3" i="7"/>
  <c r="C3" i="8"/>
  <c r="G3" i="8"/>
  <c r="K3" i="8"/>
  <c r="O3" i="8"/>
  <c r="S3" i="8"/>
  <c r="W3" i="8"/>
  <c r="AA3" i="8"/>
  <c r="C3" i="9"/>
  <c r="G3" i="9"/>
  <c r="K3" i="9"/>
  <c r="O3" i="9"/>
  <c r="S3" i="9"/>
  <c r="W3" i="9"/>
  <c r="AA3" i="9"/>
  <c r="C3" i="10"/>
  <c r="G3" i="10"/>
  <c r="K3" i="10"/>
  <c r="O3" i="10"/>
  <c r="S3" i="10"/>
  <c r="W3" i="10"/>
  <c r="AA3" i="10"/>
  <c r="B27" i="12"/>
  <c r="B29" i="12"/>
  <c r="B31" i="12"/>
  <c r="B33" i="12"/>
  <c r="B36" i="12"/>
  <c r="B38" i="12"/>
  <c r="B40" i="12"/>
  <c r="B42" i="12"/>
  <c r="B44" i="12"/>
  <c r="B48" i="12"/>
  <c r="B50" i="12"/>
  <c r="B52" i="12"/>
  <c r="B54" i="12"/>
  <c r="B56" i="12"/>
  <c r="B59" i="12"/>
  <c r="B61" i="12"/>
  <c r="B63" i="12"/>
  <c r="B65" i="12"/>
  <c r="B67" i="12"/>
  <c r="B71" i="12"/>
  <c r="B73" i="12"/>
  <c r="B75" i="12"/>
  <c r="B77" i="12"/>
  <c r="B79" i="12"/>
  <c r="B82" i="12"/>
  <c r="B84" i="12"/>
  <c r="C11" i="8"/>
  <c r="G11" i="8"/>
  <c r="K11" i="8"/>
  <c r="O11" i="8"/>
  <c r="S11" i="8"/>
  <c r="W11" i="8"/>
  <c r="AA11" i="8"/>
  <c r="AE11" i="8"/>
  <c r="C11" i="7"/>
  <c r="G11" i="7"/>
  <c r="K11" i="7"/>
  <c r="O11" i="7"/>
  <c r="S11" i="7"/>
  <c r="W11" i="7"/>
  <c r="AA11" i="7"/>
  <c r="AE11" i="7"/>
  <c r="C11" i="1"/>
  <c r="G11" i="1"/>
  <c r="K11" i="1"/>
  <c r="O11" i="1"/>
  <c r="S11" i="1"/>
  <c r="W11" i="1"/>
  <c r="AA11" i="1"/>
  <c r="AE11" i="1"/>
  <c r="AE7" i="1"/>
  <c r="AE7" i="7"/>
  <c r="AE7" i="8"/>
  <c r="AE7" i="9"/>
  <c r="AE7" i="10"/>
  <c r="B6" i="5"/>
  <c r="AE8" i="1"/>
  <c r="AE8" i="7"/>
  <c r="AE8" i="8"/>
  <c r="AE8" i="9"/>
  <c r="AE8" i="10"/>
  <c r="B7" i="5"/>
  <c r="AE9" i="1"/>
  <c r="AE9" i="7"/>
  <c r="AE9" i="8"/>
  <c r="AE9" i="9"/>
  <c r="AE9" i="10"/>
  <c r="B8" i="5"/>
  <c r="AE10" i="1"/>
  <c r="AE10" i="7"/>
  <c r="AE10" i="8"/>
  <c r="AE10" i="9"/>
  <c r="AE10" i="10"/>
  <c r="B9" i="5"/>
  <c r="C11" i="9"/>
  <c r="G11" i="9"/>
  <c r="K11" i="9"/>
  <c r="O11" i="9"/>
  <c r="S11" i="9"/>
  <c r="W11" i="9"/>
  <c r="AA11" i="9"/>
  <c r="AE11" i="9"/>
  <c r="C11" i="10"/>
  <c r="G11" i="10"/>
  <c r="K11" i="10"/>
  <c r="O11" i="10"/>
  <c r="S11" i="10"/>
  <c r="W11" i="10"/>
  <c r="AA11" i="10"/>
  <c r="AE11" i="10"/>
  <c r="B10" i="5"/>
  <c r="AE12" i="1"/>
  <c r="AE12" i="7"/>
  <c r="AE12" i="8"/>
  <c r="AE12" i="9"/>
  <c r="AE12" i="10"/>
  <c r="B11" i="5"/>
  <c r="AE13" i="1"/>
  <c r="AE13" i="7"/>
  <c r="AE13" i="8"/>
  <c r="AE13" i="9"/>
  <c r="AE13" i="10"/>
  <c r="B12" i="5"/>
  <c r="AE14" i="1"/>
  <c r="AE14" i="7"/>
  <c r="AE14" i="8"/>
  <c r="AE14" i="9"/>
  <c r="AE14" i="10"/>
  <c r="B13" i="5"/>
  <c r="AE15" i="1"/>
  <c r="AE15" i="7"/>
  <c r="AE15" i="8"/>
  <c r="AE15" i="9"/>
  <c r="AE15" i="10"/>
  <c r="B14" i="5"/>
  <c r="AE16" i="1"/>
  <c r="AE16" i="7"/>
  <c r="AE16" i="8"/>
  <c r="AE16" i="9"/>
  <c r="AE16" i="10"/>
  <c r="B15" i="5"/>
  <c r="AE6" i="1"/>
  <c r="AE6" i="7"/>
  <c r="AE6" i="8"/>
  <c r="AE6" i="9"/>
  <c r="AE6" i="10"/>
  <c r="B5" i="5"/>
  <c r="B14" i="10"/>
  <c r="B13" i="10"/>
  <c r="B12" i="10"/>
  <c r="B8" i="10"/>
  <c r="B7" i="10"/>
  <c r="B6" i="10"/>
  <c r="B14" i="9"/>
  <c r="B13" i="9"/>
  <c r="B12" i="9"/>
  <c r="B8" i="9"/>
  <c r="B7" i="9"/>
  <c r="B6" i="9"/>
  <c r="B14" i="8"/>
  <c r="B13" i="8"/>
  <c r="B12" i="8"/>
  <c r="B8" i="8"/>
  <c r="B7" i="8"/>
  <c r="B6" i="8"/>
  <c r="B14" i="7"/>
  <c r="B13" i="7"/>
  <c r="B12" i="7"/>
  <c r="B8" i="7"/>
  <c r="B7" i="7"/>
  <c r="B6" i="7"/>
  <c r="C22" i="10"/>
  <c r="C5" i="10"/>
  <c r="G5" i="10"/>
  <c r="K5" i="10"/>
  <c r="O5" i="10"/>
  <c r="S5" i="10"/>
  <c r="W5" i="10"/>
  <c r="AA5" i="10"/>
  <c r="AE5" i="10"/>
  <c r="C22" i="9"/>
  <c r="C5" i="9"/>
  <c r="G5" i="9"/>
  <c r="K5" i="9"/>
  <c r="O5" i="9"/>
  <c r="S5" i="9"/>
  <c r="W5" i="9"/>
  <c r="AA5" i="9"/>
  <c r="AE5" i="9"/>
  <c r="C22" i="8"/>
  <c r="C5" i="8"/>
  <c r="G5" i="8"/>
  <c r="K5" i="8"/>
  <c r="O5" i="8"/>
  <c r="S5" i="8"/>
  <c r="W5" i="8"/>
  <c r="AA5" i="8"/>
  <c r="AE5" i="8"/>
  <c r="C22" i="7"/>
  <c r="C5" i="7"/>
  <c r="G5" i="7"/>
  <c r="K5" i="7"/>
  <c r="O5" i="7"/>
  <c r="S5" i="7"/>
  <c r="W5" i="7"/>
  <c r="AA5" i="7"/>
  <c r="AE5" i="7"/>
  <c r="AE5" i="1"/>
  <c r="C22" i="1"/>
</calcChain>
</file>

<file path=xl/sharedStrings.xml><?xml version="1.0" encoding="utf-8"?>
<sst xmlns="http://schemas.openxmlformats.org/spreadsheetml/2006/main" count="228" uniqueCount="63">
  <si>
    <t>PACK</t>
  </si>
  <si>
    <t>CUISINE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</si>
  <si>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</si>
  <si>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</si>
  <si>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</si>
  <si>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</si>
  <si>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</si>
  <si>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</si>
  <si>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</si>
  <si>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</si>
  <si>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TOTAL HEURES</t>
  </si>
  <si>
    <t xml:space="preserve">total formation des heures </t>
  </si>
  <si>
    <t>Horaire</t>
  </si>
  <si>
    <t>SERVICE</t>
  </si>
  <si>
    <t>INTEGRATION</t>
  </si>
  <si>
    <t>NB Heures / Jour</t>
  </si>
  <si>
    <t>Nom</t>
  </si>
  <si>
    <t>DATE</t>
  </si>
  <si>
    <t>Horaires</t>
  </si>
  <si>
    <t>NB Heures</t>
  </si>
  <si>
    <t>12H-16H</t>
  </si>
  <si>
    <t>14H-19H</t>
  </si>
  <si>
    <t>09H-14H</t>
  </si>
  <si>
    <t>15H-18H</t>
  </si>
  <si>
    <r>
      <t xml:space="preserve">A suivi une formation intitulée : </t>
    </r>
    <r>
      <rPr>
        <b/>
        <sz val="14"/>
        <color theme="1"/>
        <rFont val="Arial"/>
        <family val="2"/>
      </rPr>
      <t>Responsable opérationnel en restauration rapide</t>
    </r>
  </si>
  <si>
    <r>
      <t xml:space="preserve">D'une Durée de:     </t>
    </r>
    <r>
      <rPr>
        <b/>
        <sz val="14"/>
        <color theme="1"/>
        <rFont val="Calibri"/>
        <family val="2"/>
        <scheme val="minor"/>
      </rPr>
      <t>220</t>
    </r>
  </si>
  <si>
    <t>Heures</t>
  </si>
  <si>
    <t>Signature Stagiaire</t>
  </si>
  <si>
    <t>Signature Formateur</t>
  </si>
  <si>
    <t>14H-18H</t>
  </si>
  <si>
    <t xml:space="preserve">9H-12H </t>
  </si>
  <si>
    <t>Dont   22H en salle</t>
  </si>
  <si>
    <t>15H-17H</t>
  </si>
  <si>
    <t>10H-12H</t>
  </si>
  <si>
    <t xml:space="preserve">12H-16h </t>
  </si>
  <si>
    <t>18H-21H</t>
  </si>
  <si>
    <t>9H-14H</t>
  </si>
  <si>
    <t>11H-15H</t>
  </si>
  <si>
    <t>16H-19H</t>
  </si>
  <si>
    <t xml:space="preserve">9H-14H </t>
  </si>
  <si>
    <t xml:space="preserve">11H-16H </t>
  </si>
  <si>
    <t>17H-19H</t>
  </si>
  <si>
    <t xml:space="preserve">11H-15H </t>
  </si>
  <si>
    <t>12H-17h</t>
  </si>
  <si>
    <t>19H-21H</t>
  </si>
  <si>
    <t xml:space="preserve">10H-14H </t>
  </si>
  <si>
    <t xml:space="preserve">08H-11H </t>
  </si>
  <si>
    <t>20H-00H</t>
  </si>
  <si>
    <t xml:space="preserve">16H-19H </t>
  </si>
  <si>
    <t>Dont   23H en salle</t>
  </si>
  <si>
    <t>Dont   25H en salle</t>
  </si>
  <si>
    <t>Dont   26H en salle</t>
  </si>
  <si>
    <t>12H-15H</t>
  </si>
  <si>
    <t>Dont   10H en salle</t>
  </si>
  <si>
    <t xml:space="preserve">atteste par la présente que </t>
  </si>
  <si>
    <t>Du</t>
  </si>
  <si>
    <t>Au</t>
  </si>
  <si>
    <t xml:space="preserve"> Morgane</t>
  </si>
  <si>
    <t xml:space="preserve"> Moussa</t>
  </si>
  <si>
    <t xml:space="preserve"> Sylvia</t>
  </si>
  <si>
    <t xml:space="preserve"> Dorcas</t>
  </si>
  <si>
    <t xml:space="preserve"> Bertrand</t>
  </si>
  <si>
    <t xml:space="preserve"> Marie-Jeanne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</si>
</sst>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0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1"/>
      <name val="Cambria"/>
      <family val="1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Times New Roman"/>
      <family val="1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AEEF3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88">
    <xf numFmtId="0" fontId="0" fillId="0" borderId="0" xfId="0"/>
    <xf numFmtId="0" fontId="0" fillId="2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ont="1" applyFill="1"/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4" fillId="0" borderId="0" xfId="0" applyFont="1"/>
    <xf numFmtId="0" fontId="0" fillId="2" borderId="0" xfId="0" applyFont="1" applyFill="1"/>
    <xf numFmtId="0" fontId="4" fillId="2" borderId="0" xfId="0" applyFont="1" applyFill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7" fillId="2" borderId="0" xfId="0" applyNumberFormat="1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0" fillId="0" borderId="0" xfId="0" applyFill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shrinkToFit="1"/>
    </xf>
    <xf numFmtId="0" fontId="4" fillId="0" borderId="6" xfId="0" applyFont="1" applyBorder="1" applyAlignment="1">
      <alignment horizontal="center" vertical="center" shrinkToFit="1"/>
    </xf>
    <xf numFmtId="0" fontId="4" fillId="0" borderId="6" xfId="0" applyFont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shrinkToFit="1"/>
    </xf>
    <xf numFmtId="0" fontId="4" fillId="0" borderId="6" xfId="0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2" fontId="0" fillId="0" borderId="50" xfId="0" applyNumberFormat="1" applyFont="1" applyBorder="1" applyAlignment="1">
      <alignment horizontal="center" vertical="center"/>
    </xf>
    <xf numFmtId="2" fontId="0" fillId="0" borderId="5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47" xfId="0" applyFont="1" applyBorder="1" applyAlignment="1">
      <alignment horizontal="center" vertical="center"/>
    </xf>
    <xf numFmtId="2" fontId="0" fillId="0" borderId="47" xfId="0" applyNumberFormat="1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5" fillId="0" borderId="0" xfId="0" applyFont="1" applyAlignment="1">
      <alignment vertical="center"/>
    </xf>
    <xf numFmtId="0" fontId="17" fillId="0" borderId="0" xfId="0" applyFont="1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8" fillId="0" borderId="43" xfId="0" applyFont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 wrapText="1" shrinkToFit="1"/>
    </xf>
    <xf numFmtId="0" fontId="19" fillId="0" borderId="0" xfId="0" applyFont="1" applyAlignment="1">
      <alignment horizontal="center"/>
    </xf>
    <xf numFmtId="0" fontId="19" fillId="0" borderId="0" xfId="0" applyFont="1"/>
    <xf numFmtId="0" fontId="18" fillId="0" borderId="47" xfId="0" applyFont="1" applyFill="1" applyBorder="1" applyAlignment="1">
      <alignment vertical="center"/>
    </xf>
    <xf numFmtId="0" fontId="21" fillId="0" borderId="48" xfId="0" applyFont="1" applyBorder="1" applyAlignment="1">
      <alignment horizontal="center" vertical="center"/>
    </xf>
    <xf numFmtId="2" fontId="20" fillId="0" borderId="50" xfId="0" applyNumberFormat="1" applyFont="1" applyBorder="1" applyAlignment="1">
      <alignment horizontal="center" vertical="center"/>
    </xf>
    <xf numFmtId="0" fontId="18" fillId="0" borderId="50" xfId="0" applyFont="1" applyFill="1" applyBorder="1" applyAlignment="1">
      <alignment vertical="center"/>
    </xf>
    <xf numFmtId="0" fontId="21" fillId="0" borderId="51" xfId="0" applyFont="1" applyBorder="1" applyAlignment="1">
      <alignment horizontal="center" vertical="center"/>
    </xf>
    <xf numFmtId="0" fontId="21" fillId="0" borderId="50" xfId="0" applyFont="1" applyBorder="1" applyAlignment="1">
      <alignment vertical="center"/>
    </xf>
    <xf numFmtId="0" fontId="21" fillId="0" borderId="53" xfId="0" applyFont="1" applyBorder="1" applyAlignment="1">
      <alignment vertical="center"/>
    </xf>
    <xf numFmtId="0" fontId="21" fillId="0" borderId="54" xfId="0" applyFont="1" applyBorder="1" applyAlignment="1">
      <alignment horizontal="center" vertical="center"/>
    </xf>
    <xf numFmtId="2" fontId="14" fillId="11" borderId="0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24" fillId="0" borderId="47" xfId="0" applyFont="1" applyBorder="1" applyAlignment="1">
      <alignment horizontal="center" vertical="center"/>
    </xf>
    <xf numFmtId="2" fontId="24" fillId="0" borderId="47" xfId="0" applyNumberFormat="1" applyFont="1" applyBorder="1" applyAlignment="1">
      <alignment horizontal="center" vertical="center"/>
    </xf>
    <xf numFmtId="0" fontId="21" fillId="0" borderId="47" xfId="0" applyFont="1" applyBorder="1" applyAlignment="1">
      <alignment vertical="center"/>
    </xf>
    <xf numFmtId="0" fontId="24" fillId="0" borderId="50" xfId="0" applyFont="1" applyBorder="1" applyAlignment="1">
      <alignment horizontal="center" vertical="center"/>
    </xf>
    <xf numFmtId="2" fontId="24" fillId="0" borderId="50" xfId="0" applyNumberFormat="1" applyFont="1" applyBorder="1" applyAlignment="1">
      <alignment horizontal="center" vertical="center"/>
    </xf>
    <xf numFmtId="0" fontId="24" fillId="0" borderId="55" xfId="0" applyFont="1" applyBorder="1" applyAlignment="1">
      <alignment horizontal="center" vertical="center"/>
    </xf>
    <xf numFmtId="0" fontId="24" fillId="0" borderId="64" xfId="0" applyFont="1" applyBorder="1" applyAlignment="1">
      <alignment horizontal="center" vertical="center"/>
    </xf>
    <xf numFmtId="2" fontId="24" fillId="0" borderId="55" xfId="0" applyNumberFormat="1" applyFont="1" applyBorder="1" applyAlignment="1">
      <alignment horizontal="center" vertical="center"/>
    </xf>
    <xf numFmtId="0" fontId="21" fillId="0" borderId="55" xfId="0" applyFont="1" applyBorder="1" applyAlignment="1">
      <alignment vertical="center"/>
    </xf>
    <xf numFmtId="0" fontId="21" fillId="0" borderId="65" xfId="0" applyFont="1" applyBorder="1" applyAlignment="1">
      <alignment horizontal="center" vertical="center"/>
    </xf>
    <xf numFmtId="0" fontId="0" fillId="0" borderId="64" xfId="0" applyFont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2" fontId="0" fillId="0" borderId="50" xfId="0" applyNumberFormat="1" applyFont="1" applyFill="1" applyBorder="1" applyAlignment="1">
      <alignment horizontal="center" vertical="center"/>
    </xf>
    <xf numFmtId="0" fontId="21" fillId="0" borderId="50" xfId="0" applyFont="1" applyFill="1" applyBorder="1" applyAlignment="1">
      <alignment vertical="center"/>
    </xf>
    <xf numFmtId="0" fontId="21" fillId="0" borderId="51" xfId="0" applyFont="1" applyFill="1" applyBorder="1" applyAlignment="1">
      <alignment horizontal="center" vertical="center"/>
    </xf>
    <xf numFmtId="0" fontId="0" fillId="0" borderId="53" xfId="0" applyFont="1" applyFill="1" applyBorder="1" applyAlignment="1">
      <alignment horizontal="center" vertical="center"/>
    </xf>
    <xf numFmtId="2" fontId="0" fillId="0" borderId="53" xfId="0" applyNumberFormat="1" applyFont="1" applyFill="1" applyBorder="1" applyAlignment="1">
      <alignment horizontal="center" vertical="center"/>
    </xf>
    <xf numFmtId="0" fontId="21" fillId="0" borderId="53" xfId="0" applyFont="1" applyFill="1" applyBorder="1" applyAlignment="1">
      <alignment vertical="center"/>
    </xf>
    <xf numFmtId="0" fontId="21" fillId="0" borderId="54" xfId="0" applyFont="1" applyFill="1" applyBorder="1" applyAlignment="1">
      <alignment horizontal="center" vertical="center"/>
    </xf>
    <xf numFmtId="164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2" fontId="25" fillId="12" borderId="0" xfId="0" applyNumberFormat="1" applyFont="1" applyFill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47" xfId="0" applyFont="1" applyFill="1" applyBorder="1" applyAlignment="1">
      <alignment horizontal="center" vertical="center"/>
    </xf>
    <xf numFmtId="2" fontId="0" fillId="0" borderId="47" xfId="0" applyNumberFormat="1" applyFont="1" applyFill="1" applyBorder="1" applyAlignment="1">
      <alignment horizontal="center" vertical="center"/>
    </xf>
    <xf numFmtId="0" fontId="21" fillId="0" borderId="47" xfId="0" applyFont="1" applyFill="1" applyBorder="1" applyAlignment="1">
      <alignment vertical="center"/>
    </xf>
    <xf numFmtId="0" fontId="21" fillId="0" borderId="48" xfId="0" applyFont="1" applyFill="1" applyBorder="1" applyAlignment="1">
      <alignment horizontal="center" vertical="center"/>
    </xf>
    <xf numFmtId="0" fontId="20" fillId="0" borderId="50" xfId="0" applyFont="1" applyBorder="1" applyAlignment="1">
      <alignment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164" fontId="0" fillId="0" borderId="58" xfId="0" applyNumberFormat="1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2" fontId="14" fillId="11" borderId="58" xfId="0" applyNumberFormat="1" applyFont="1" applyFill="1" applyBorder="1" applyAlignment="1">
      <alignment horizontal="center" vertical="center"/>
    </xf>
    <xf numFmtId="0" fontId="23" fillId="0" borderId="58" xfId="0" applyFont="1" applyBorder="1" applyAlignment="1">
      <alignment horizontal="center" vertical="center"/>
    </xf>
    <xf numFmtId="164" fontId="0" fillId="0" borderId="66" xfId="0" applyNumberFormat="1" applyFont="1" applyFill="1" applyBorder="1" applyAlignment="1">
      <alignment horizontal="center" vertical="center"/>
    </xf>
    <xf numFmtId="0" fontId="0" fillId="0" borderId="66" xfId="0" applyFont="1" applyFill="1" applyBorder="1" applyAlignment="1">
      <alignment horizontal="center" vertical="center"/>
    </xf>
    <xf numFmtId="2" fontId="14" fillId="0" borderId="66" xfId="0" applyNumberFormat="1" applyFont="1" applyFill="1" applyBorder="1" applyAlignment="1">
      <alignment horizontal="center" vertical="center"/>
    </xf>
    <xf numFmtId="0" fontId="22" fillId="0" borderId="66" xfId="0" applyFont="1" applyFill="1" applyBorder="1" applyAlignment="1">
      <alignment horizontal="center" vertical="center"/>
    </xf>
    <xf numFmtId="0" fontId="23" fillId="0" borderId="66" xfId="0" applyFont="1" applyFill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0" fillId="0" borderId="50" xfId="0" applyFont="1" applyFill="1" applyBorder="1" applyAlignment="1">
      <alignment horizontal="center" vertical="center"/>
    </xf>
    <xf numFmtId="2" fontId="20" fillId="0" borderId="50" xfId="0" applyNumberFormat="1" applyFont="1" applyFill="1" applyBorder="1" applyAlignment="1">
      <alignment horizontal="center" vertical="center"/>
    </xf>
    <xf numFmtId="0" fontId="20" fillId="0" borderId="50" xfId="0" applyFont="1" applyFill="1" applyBorder="1" applyAlignment="1">
      <alignment vertical="center"/>
    </xf>
    <xf numFmtId="0" fontId="20" fillId="0" borderId="51" xfId="0" applyFont="1" applyFill="1" applyBorder="1" applyAlignment="1">
      <alignment horizontal="center" vertical="center"/>
    </xf>
    <xf numFmtId="0" fontId="20" fillId="0" borderId="53" xfId="0" applyFont="1" applyFill="1" applyBorder="1" applyAlignment="1">
      <alignment horizontal="center" vertical="center"/>
    </xf>
    <xf numFmtId="2" fontId="20" fillId="0" borderId="53" xfId="0" applyNumberFormat="1" applyFont="1" applyFill="1" applyBorder="1" applyAlignment="1">
      <alignment horizontal="center" vertical="center"/>
    </xf>
    <xf numFmtId="0" fontId="20" fillId="0" borderId="53" xfId="0" applyFont="1" applyFill="1" applyBorder="1" applyAlignment="1">
      <alignment vertical="center"/>
    </xf>
    <xf numFmtId="0" fontId="20" fillId="0" borderId="54" xfId="0" applyFont="1" applyFill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2" fontId="25" fillId="12" borderId="2" xfId="0" applyNumberFormat="1" applyFont="1" applyFill="1" applyBorder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164" fontId="0" fillId="0" borderId="66" xfId="0" applyNumberFormat="1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22" fillId="0" borderId="66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2" fontId="14" fillId="11" borderId="2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0" fillId="0" borderId="67" xfId="0" applyFont="1" applyBorder="1" applyAlignment="1">
      <alignment horizontal="center" vertical="center"/>
    </xf>
    <xf numFmtId="2" fontId="20" fillId="0" borderId="67" xfId="0" applyNumberFormat="1" applyFont="1" applyBorder="1" applyAlignment="1">
      <alignment horizontal="center" vertical="center"/>
    </xf>
    <xf numFmtId="0" fontId="20" fillId="0" borderId="47" xfId="0" applyFont="1" applyBorder="1" applyAlignment="1">
      <alignment vertical="center"/>
    </xf>
    <xf numFmtId="0" fontId="20" fillId="0" borderId="13" xfId="0" applyFont="1" applyBorder="1" applyAlignment="1">
      <alignment horizontal="center" vertical="center"/>
    </xf>
    <xf numFmtId="0" fontId="20" fillId="0" borderId="68" xfId="0" applyFont="1" applyBorder="1" applyAlignment="1">
      <alignment horizontal="center" vertical="center"/>
    </xf>
    <xf numFmtId="2" fontId="20" fillId="0" borderId="68" xfId="0" applyNumberFormat="1" applyFont="1" applyBorder="1" applyAlignment="1">
      <alignment horizontal="center" vertical="center"/>
    </xf>
    <xf numFmtId="0" fontId="20" fillId="0" borderId="68" xfId="0" applyFont="1" applyBorder="1" applyAlignment="1">
      <alignment vertical="center"/>
    </xf>
    <xf numFmtId="0" fontId="20" fillId="0" borderId="28" xfId="0" applyFont="1" applyBorder="1" applyAlignment="1">
      <alignment horizontal="center" vertical="center"/>
    </xf>
    <xf numFmtId="164" fontId="20" fillId="0" borderId="62" xfId="0" applyNumberFormat="1" applyFont="1" applyBorder="1" applyAlignment="1">
      <alignment horizontal="center" vertical="center"/>
    </xf>
    <xf numFmtId="164" fontId="20" fillId="0" borderId="52" xfId="0" applyNumberFormat="1" applyFont="1" applyBorder="1" applyAlignment="1">
      <alignment horizontal="center" vertical="center"/>
    </xf>
    <xf numFmtId="0" fontId="20" fillId="0" borderId="69" xfId="0" applyFont="1" applyBorder="1" applyAlignment="1">
      <alignment horizontal="center" vertical="center"/>
    </xf>
    <xf numFmtId="2" fontId="20" fillId="0" borderId="69" xfId="0" applyNumberFormat="1" applyFont="1" applyBorder="1" applyAlignment="1">
      <alignment horizontal="center" vertical="center"/>
    </xf>
    <xf numFmtId="0" fontId="20" fillId="0" borderId="69" xfId="0" applyFont="1" applyBorder="1" applyAlignment="1">
      <alignment vertical="center"/>
    </xf>
    <xf numFmtId="0" fontId="20" fillId="0" borderId="70" xfId="0" applyFont="1" applyBorder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7" fillId="0" borderId="0" xfId="0" applyFont="1" applyAlignment="1">
      <alignment vertical="center"/>
    </xf>
    <xf numFmtId="14" fontId="13" fillId="0" borderId="0" xfId="0" applyNumberFormat="1" applyFont="1" applyAlignment="1">
      <alignment vertical="center" wrapText="1"/>
    </xf>
    <xf numFmtId="0" fontId="20" fillId="0" borderId="47" xfId="0" applyNumberFormat="1" applyFont="1" applyBorder="1" applyAlignment="1">
      <alignment horizontal="center" vertical="center"/>
    </xf>
    <xf numFmtId="0" fontId="24" fillId="0" borderId="71" xfId="0" applyFont="1" applyBorder="1" applyAlignment="1">
      <alignment horizontal="center" vertical="center"/>
    </xf>
    <xf numFmtId="0" fontId="0" fillId="0" borderId="71" xfId="0" applyFont="1" applyBorder="1" applyAlignment="1">
      <alignment horizontal="center" vertical="center"/>
    </xf>
    <xf numFmtId="0" fontId="20" fillId="0" borderId="50" xfId="0" applyNumberFormat="1" applyFont="1" applyBorder="1" applyAlignment="1">
      <alignment horizontal="center" vertical="center"/>
    </xf>
    <xf numFmtId="0" fontId="0" fillId="0" borderId="5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21" fillId="0" borderId="74" xfId="0" applyFont="1" applyBorder="1" applyAlignment="1">
      <alignment vertical="center"/>
    </xf>
    <xf numFmtId="0" fontId="11" fillId="0" borderId="0" xfId="0" applyFont="1" applyAlignment="1">
      <alignment vertical="center" wrapText="1"/>
    </xf>
    <xf numFmtId="0" fontId="4" fillId="0" borderId="0" xfId="0" applyFont="1" applyFill="1"/>
    <xf numFmtId="0" fontId="0" fillId="13" borderId="17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6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4" borderId="0" xfId="0" applyFill="1"/>
    <xf numFmtId="0" fontId="4" fillId="14" borderId="0" xfId="0" applyFont="1" applyFill="1"/>
    <xf numFmtId="0" fontId="0" fillId="14" borderId="0" xfId="0" applyFill="1" applyAlignment="1">
      <alignment horizontal="center" vertical="center"/>
    </xf>
    <xf numFmtId="0" fontId="4" fillId="14" borderId="0" xfId="0" applyFont="1" applyFill="1" applyAlignment="1">
      <alignment horizontal="center" vertical="center"/>
    </xf>
    <xf numFmtId="0" fontId="4" fillId="14" borderId="4" xfId="0" applyFont="1" applyFill="1" applyBorder="1" applyAlignment="1">
      <alignment horizontal="center" vertical="center"/>
    </xf>
    <xf numFmtId="0" fontId="4" fillId="14" borderId="5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 shrinkToFit="1"/>
    </xf>
    <xf numFmtId="0" fontId="4" fillId="14" borderId="6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4" fillId="14" borderId="13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4" fillId="14" borderId="14" xfId="0" applyFont="1" applyFill="1" applyBorder="1" applyAlignment="1">
      <alignment horizontal="center" vertical="center"/>
    </xf>
    <xf numFmtId="0" fontId="4" fillId="14" borderId="29" xfId="0" applyFont="1" applyFill="1" applyBorder="1" applyAlignment="1">
      <alignment horizontal="center" vertical="center"/>
    </xf>
    <xf numFmtId="0" fontId="3" fillId="14" borderId="11" xfId="0" applyFont="1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0" fillId="14" borderId="19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 vertical="center"/>
    </xf>
    <xf numFmtId="0" fontId="4" fillId="14" borderId="15" xfId="0" applyFont="1" applyFill="1" applyBorder="1" applyAlignment="1">
      <alignment horizontal="center" vertical="center"/>
    </xf>
    <xf numFmtId="0" fontId="2" fillId="14" borderId="27" xfId="0" applyFont="1" applyFill="1" applyBorder="1" applyAlignment="1">
      <alignment horizontal="center" vertical="center"/>
    </xf>
    <xf numFmtId="0" fontId="4" fillId="14" borderId="28" xfId="0" applyFont="1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3" fillId="14" borderId="12" xfId="0" applyFont="1" applyFill="1" applyBorder="1" applyAlignment="1">
      <alignment horizontal="center" vertical="center"/>
    </xf>
    <xf numFmtId="0" fontId="0" fillId="14" borderId="40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0" xfId="0" applyFont="1" applyFill="1" applyBorder="1" applyAlignment="1">
      <alignment horizontal="center" vertical="center"/>
    </xf>
    <xf numFmtId="0" fontId="0" fillId="14" borderId="42" xfId="0" applyFill="1" applyBorder="1" applyAlignment="1">
      <alignment horizontal="center" vertical="center"/>
    </xf>
    <xf numFmtId="0" fontId="0" fillId="14" borderId="0" xfId="0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horizontal="left" vertical="top" wrapText="1"/>
    </xf>
    <xf numFmtId="0" fontId="9" fillId="0" borderId="0" xfId="0" applyNumberFormat="1" applyFont="1" applyFill="1" applyAlignment="1">
      <alignment horizontal="left" vertical="top" wrapText="1"/>
    </xf>
    <xf numFmtId="0" fontId="7" fillId="0" borderId="0" xfId="0" applyFont="1" applyFill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/>
    <xf numFmtId="0" fontId="2" fillId="15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 vertical="top" wrapText="1"/>
    </xf>
    <xf numFmtId="0" fontId="0" fillId="14" borderId="1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14" fontId="0" fillId="13" borderId="1" xfId="0" applyNumberForma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4" borderId="75" xfId="0" applyFill="1" applyBorder="1" applyAlignment="1">
      <alignment horizontal="center" vertical="center" shrinkToFit="1"/>
    </xf>
    <xf numFmtId="0" fontId="0" fillId="14" borderId="76" xfId="0" applyFill="1" applyBorder="1" applyAlignment="1">
      <alignment horizontal="center" vertical="center" shrinkToFit="1"/>
    </xf>
    <xf numFmtId="0" fontId="0" fillId="14" borderId="5" xfId="0" applyFill="1" applyBorder="1" applyAlignment="1">
      <alignment horizontal="center" vertical="center" shrinkToFit="1"/>
    </xf>
    <xf numFmtId="14" fontId="0" fillId="14" borderId="1" xfId="0" applyNumberFormat="1" applyFill="1" applyBorder="1" applyAlignment="1">
      <alignment horizontal="center" vertical="center"/>
    </xf>
    <xf numFmtId="14" fontId="0" fillId="14" borderId="2" xfId="0" applyNumberForma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4" fillId="10" borderId="6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14" fontId="0" fillId="10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164" fontId="20" fillId="0" borderId="63" xfId="0" applyNumberFormat="1" applyFont="1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64" fontId="20" fillId="0" borderId="46" xfId="0" applyNumberFormat="1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164" fontId="20" fillId="0" borderId="63" xfId="0" applyNumberFormat="1" applyFont="1" applyBorder="1" applyAlignment="1">
      <alignment horizontal="center" vertical="center"/>
    </xf>
    <xf numFmtId="164" fontId="0" fillId="0" borderId="46" xfId="0" applyNumberFormat="1" applyFont="1" applyBorder="1" applyAlignment="1">
      <alignment horizontal="center" vertical="center"/>
    </xf>
    <xf numFmtId="164" fontId="0" fillId="0" borderId="63" xfId="0" applyNumberFormat="1" applyFont="1" applyBorder="1" applyAlignment="1">
      <alignment horizontal="center" vertical="center"/>
    </xf>
    <xf numFmtId="164" fontId="0" fillId="0" borderId="63" xfId="0" applyNumberFormat="1" applyFont="1" applyFill="1" applyBorder="1" applyAlignment="1">
      <alignment horizontal="center" vertical="center"/>
    </xf>
    <xf numFmtId="164" fontId="0" fillId="0" borderId="60" xfId="0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2" fontId="0" fillId="0" borderId="50" xfId="0" applyNumberFormat="1" applyFont="1" applyBorder="1" applyAlignment="1">
      <alignment horizontal="center" vertical="center"/>
    </xf>
    <xf numFmtId="164" fontId="24" fillId="0" borderId="46" xfId="0" applyNumberFormat="1" applyFont="1" applyBorder="1" applyAlignment="1">
      <alignment horizontal="center" vertical="center"/>
    </xf>
    <xf numFmtId="164" fontId="24" fillId="0" borderId="62" xfId="0" applyNumberFormat="1" applyFont="1" applyBorder="1" applyAlignment="1">
      <alignment horizontal="center" vertical="center"/>
    </xf>
    <xf numFmtId="164" fontId="24" fillId="0" borderId="63" xfId="0" applyNumberFormat="1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2" fontId="0" fillId="0" borderId="53" xfId="0" applyNumberFormat="1" applyFont="1" applyBorder="1" applyAlignment="1">
      <alignment horizontal="center" vertical="center"/>
    </xf>
    <xf numFmtId="164" fontId="0" fillId="0" borderId="59" xfId="0" applyNumberFormat="1" applyFont="1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164" fontId="20" fillId="0" borderId="59" xfId="0" applyNumberFormat="1" applyFont="1" applyBorder="1" applyAlignment="1">
      <alignment horizontal="center" vertical="center"/>
    </xf>
    <xf numFmtId="164" fontId="0" fillId="0" borderId="60" xfId="0" applyNumberFormat="1" applyBorder="1" applyAlignment="1">
      <alignment horizontal="center" vertical="center"/>
    </xf>
    <xf numFmtId="164" fontId="0" fillId="0" borderId="61" xfId="0" applyNumberFormat="1" applyBorder="1" applyAlignment="1">
      <alignment horizontal="center" vertical="center"/>
    </xf>
    <xf numFmtId="0" fontId="18" fillId="0" borderId="72" xfId="0" applyFont="1" applyBorder="1" applyAlignment="1">
      <alignment horizontal="center" vertical="center"/>
    </xf>
    <xf numFmtId="0" fontId="18" fillId="0" borderId="73" xfId="0" applyFont="1" applyBorder="1" applyAlignment="1">
      <alignment horizontal="center" vertical="center"/>
    </xf>
    <xf numFmtId="2" fontId="20" fillId="0" borderId="56" xfId="0" applyNumberFormat="1" applyFont="1" applyBorder="1" applyAlignment="1">
      <alignment horizontal="center" vertical="center"/>
    </xf>
    <xf numFmtId="2" fontId="20" fillId="0" borderId="57" xfId="0" applyNumberFormat="1" applyFont="1" applyBorder="1" applyAlignment="1">
      <alignment horizontal="center" vertical="center"/>
    </xf>
    <xf numFmtId="0" fontId="28" fillId="0" borderId="0" xfId="0" applyFont="1"/>
    <xf numFmtId="0" fontId="29" fillId="14" borderId="0" xfId="0" applyFont="1" applyFill="1" applyBorder="1" applyAlignment="1">
      <alignment horizontal="center" vertical="center"/>
    </xf>
  </cellXfs>
  <cellStyles count="1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F38"/>
  <sheetViews>
    <sheetView workbookViewId="0">
      <selection activeCell="B6" sqref="B6:B14"/>
    </sheetView>
  </sheetViews>
  <sheetFormatPr baseColWidth="10" defaultRowHeight="15" x14ac:dyDescent="0.25"/>
  <cols>
    <col min="1" max="1" width="2.42578125" style="1" customWidth="1"/>
    <col min="2" max="2" width="42.140625" customWidth="1"/>
    <col min="3" max="30" width="9.140625" style="1" customWidth="1"/>
    <col min="31" max="31" width="15.85546875" style="10" customWidth="1"/>
  </cols>
  <sheetData>
    <row r="1" spans="1:31" s="277" customFormat="1" ht="15.75" thickBot="1" x14ac:dyDescent="0.3">
      <c r="AE1" s="278"/>
    </row>
    <row r="2" spans="1:31" s="279" customFormat="1" ht="27" customHeight="1" thickBot="1" x14ac:dyDescent="0.3">
      <c r="B2" s="330" t="s">
        <v>2</v>
      </c>
      <c r="C2" s="322" t="s">
        <v>3</v>
      </c>
      <c r="D2" s="326"/>
      <c r="E2" s="326"/>
      <c r="F2" s="326"/>
      <c r="G2" s="322" t="s">
        <v>4</v>
      </c>
      <c r="H2" s="323"/>
      <c r="I2" s="322"/>
      <c r="J2" s="323"/>
      <c r="K2" s="322" t="s">
        <v>5</v>
      </c>
      <c r="L2" s="323"/>
      <c r="M2" s="322"/>
      <c r="N2" s="323"/>
      <c r="O2" s="326" t="s">
        <v>6</v>
      </c>
      <c r="P2" s="326"/>
      <c r="Q2" s="326"/>
      <c r="R2" s="326"/>
      <c r="S2" s="322" t="s">
        <v>7</v>
      </c>
      <c r="T2" s="326"/>
      <c r="U2" s="326"/>
      <c r="V2" s="326"/>
      <c r="W2" s="324" t="s">
        <v>8</v>
      </c>
      <c r="X2" s="329"/>
      <c r="Y2" s="329"/>
      <c r="Z2" s="329"/>
      <c r="AA2" s="324" t="s">
        <v>9</v>
      </c>
      <c r="AB2" s="325"/>
      <c r="AC2" s="329"/>
      <c r="AD2" s="325"/>
      <c r="AE2" s="280"/>
    </row>
    <row r="3" spans="1:31" s="279" customFormat="1" ht="27" customHeight="1" thickBot="1" x14ac:dyDescent="0.3">
      <c r="B3" s="331"/>
      <c r="C3" s="333">
        <v>42401</v>
      </c>
      <c r="D3" s="326"/>
      <c r="E3" s="326"/>
      <c r="F3" s="326"/>
      <c r="G3" s="333">
        <f>C3+1</f>
        <v>42402</v>
      </c>
      <c r="H3" s="323"/>
      <c r="I3" s="322"/>
      <c r="J3" s="323"/>
      <c r="K3" s="333">
        <f>G3+1</f>
        <v>42403</v>
      </c>
      <c r="L3" s="323"/>
      <c r="M3" s="322"/>
      <c r="N3" s="323"/>
      <c r="O3" s="334">
        <f>K3+1</f>
        <v>42404</v>
      </c>
      <c r="P3" s="326"/>
      <c r="Q3" s="326"/>
      <c r="R3" s="326"/>
      <c r="S3" s="333">
        <f>O3+1</f>
        <v>42405</v>
      </c>
      <c r="T3" s="326"/>
      <c r="U3" s="326"/>
      <c r="V3" s="326"/>
      <c r="W3" s="328">
        <f>S3+1</f>
        <v>42406</v>
      </c>
      <c r="X3" s="329"/>
      <c r="Y3" s="329"/>
      <c r="Z3" s="329"/>
      <c r="AA3" s="328">
        <f t="shared" ref="AA3" si="0">W3+1</f>
        <v>42407</v>
      </c>
      <c r="AB3" s="325"/>
      <c r="AC3" s="329"/>
      <c r="AD3" s="325"/>
      <c r="AE3" s="281" t="s">
        <v>10</v>
      </c>
    </row>
    <row r="4" spans="1:31" s="279" customFormat="1" ht="27" customHeight="1" thickBot="1" x14ac:dyDescent="0.3">
      <c r="B4" s="332"/>
      <c r="C4" s="322" t="s">
        <v>12</v>
      </c>
      <c r="D4" s="323"/>
      <c r="E4" s="322" t="s">
        <v>12</v>
      </c>
      <c r="F4" s="323"/>
      <c r="G4" s="322" t="s">
        <v>12</v>
      </c>
      <c r="H4" s="323"/>
      <c r="I4" s="322" t="s">
        <v>12</v>
      </c>
      <c r="J4" s="323"/>
      <c r="K4" s="322" t="s">
        <v>12</v>
      </c>
      <c r="L4" s="323"/>
      <c r="M4" s="322" t="s">
        <v>12</v>
      </c>
      <c r="N4" s="323"/>
      <c r="O4" s="326" t="s">
        <v>12</v>
      </c>
      <c r="P4" s="323"/>
      <c r="Q4" s="322" t="s">
        <v>12</v>
      </c>
      <c r="R4" s="323"/>
      <c r="S4" s="322" t="s">
        <v>12</v>
      </c>
      <c r="T4" s="323"/>
      <c r="U4" s="322" t="s">
        <v>12</v>
      </c>
      <c r="V4" s="323"/>
      <c r="W4" s="324" t="s">
        <v>12</v>
      </c>
      <c r="X4" s="325"/>
      <c r="Y4" s="324" t="s">
        <v>12</v>
      </c>
      <c r="Z4" s="325"/>
      <c r="AA4" s="324" t="s">
        <v>12</v>
      </c>
      <c r="AB4" s="325"/>
      <c r="AC4" s="324" t="s">
        <v>12</v>
      </c>
      <c r="AD4" s="325"/>
      <c r="AE4" s="282"/>
    </row>
    <row r="5" spans="1:31" s="280" customFormat="1" ht="38.1" customHeight="1" thickBot="1" x14ac:dyDescent="0.3">
      <c r="B5" s="283"/>
      <c r="C5" s="327">
        <f>+(F6-E6)+(D6-C6)</f>
        <v>7</v>
      </c>
      <c r="D5" s="327"/>
      <c r="E5" s="327"/>
      <c r="F5" s="327"/>
      <c r="G5" s="327">
        <f>+(J6-I6)+(H6-G6)</f>
        <v>7</v>
      </c>
      <c r="H5" s="327"/>
      <c r="I5" s="327"/>
      <c r="J5" s="327"/>
      <c r="K5" s="327">
        <f>+(N6-M6)+(L6-K6)</f>
        <v>7</v>
      </c>
      <c r="L5" s="327"/>
      <c r="M5" s="327"/>
      <c r="N5" s="327"/>
      <c r="O5" s="335">
        <f>+(R6-Q6)+(P6-O6)</f>
        <v>7</v>
      </c>
      <c r="P5" s="327"/>
      <c r="Q5" s="327"/>
      <c r="R5" s="327"/>
      <c r="S5" s="327">
        <f>+(V6-U6)+(T6-S6)</f>
        <v>7</v>
      </c>
      <c r="T5" s="327"/>
      <c r="U5" s="327"/>
      <c r="V5" s="327"/>
      <c r="W5" s="336">
        <f>+(Z6-Y6)+(X6-W6)</f>
        <v>0</v>
      </c>
      <c r="X5" s="336"/>
      <c r="Y5" s="336"/>
      <c r="Z5" s="336"/>
      <c r="AA5" s="336">
        <f>+(AD6-AC6)+(AB6-AA6)</f>
        <v>0</v>
      </c>
      <c r="AB5" s="336"/>
      <c r="AC5" s="336"/>
      <c r="AD5" s="336"/>
      <c r="AE5" s="284">
        <f>SUBTOTAL(9,C5:AD5)</f>
        <v>35</v>
      </c>
    </row>
    <row r="6" spans="1:31" s="279" customFormat="1" ht="38.1" customHeight="1" x14ac:dyDescent="0.25">
      <c r="B6" s="285" t="s">
        <v>57</v>
      </c>
      <c r="C6" s="87">
        <v>9</v>
      </c>
      <c r="D6" s="88">
        <v>14</v>
      </c>
      <c r="E6" s="89">
        <v>14.5</v>
      </c>
      <c r="F6" s="88">
        <v>16.5</v>
      </c>
      <c r="G6" s="44">
        <v>9</v>
      </c>
      <c r="H6" s="69">
        <v>13.5</v>
      </c>
      <c r="I6" s="74">
        <v>14</v>
      </c>
      <c r="J6" s="69">
        <v>16.5</v>
      </c>
      <c r="K6" s="44">
        <v>9</v>
      </c>
      <c r="L6" s="69">
        <v>13.5</v>
      </c>
      <c r="M6" s="74">
        <v>14</v>
      </c>
      <c r="N6" s="55">
        <v>16.5</v>
      </c>
      <c r="O6" s="44">
        <v>9</v>
      </c>
      <c r="P6" s="69">
        <v>13.5</v>
      </c>
      <c r="Q6" s="74">
        <v>14</v>
      </c>
      <c r="R6" s="55">
        <v>16.5</v>
      </c>
      <c r="S6" s="44">
        <v>9</v>
      </c>
      <c r="T6" s="69">
        <v>13.5</v>
      </c>
      <c r="U6" s="74">
        <v>14</v>
      </c>
      <c r="V6" s="55">
        <v>16.5</v>
      </c>
      <c r="W6" s="265"/>
      <c r="X6" s="266"/>
      <c r="Y6" s="267"/>
      <c r="Z6" s="268"/>
      <c r="AA6" s="265"/>
      <c r="AB6" s="266"/>
      <c r="AC6" s="267"/>
      <c r="AD6" s="268"/>
      <c r="AE6" s="286">
        <f>SUM(AD6,AB6,Z6,X6,V6,T6,R6,P6,N6,L6,J6,H6,F6,D6)-SUM(C6,E6,G6,I6,K6,M6,O6,Q6,S6,U6,W6,Y6,AA6,AC6)</f>
        <v>35</v>
      </c>
    </row>
    <row r="7" spans="1:31" s="279" customFormat="1" ht="38.1" customHeight="1" x14ac:dyDescent="0.25">
      <c r="B7" s="287" t="s">
        <v>58</v>
      </c>
      <c r="C7" s="90">
        <v>9</v>
      </c>
      <c r="D7" s="91">
        <v>14</v>
      </c>
      <c r="E7" s="92">
        <v>14.5</v>
      </c>
      <c r="F7" s="91">
        <v>16.5</v>
      </c>
      <c r="G7" s="48">
        <v>9</v>
      </c>
      <c r="H7" s="70">
        <v>13.5</v>
      </c>
      <c r="I7" s="75">
        <v>14</v>
      </c>
      <c r="J7" s="70">
        <v>16.5</v>
      </c>
      <c r="K7" s="48">
        <v>9</v>
      </c>
      <c r="L7" s="70">
        <v>13.5</v>
      </c>
      <c r="M7" s="75">
        <v>14</v>
      </c>
      <c r="N7" s="49">
        <v>16.5</v>
      </c>
      <c r="O7" s="48">
        <v>9</v>
      </c>
      <c r="P7" s="70">
        <v>13.5</v>
      </c>
      <c r="Q7" s="75">
        <v>14</v>
      </c>
      <c r="R7" s="49">
        <v>16.5</v>
      </c>
      <c r="S7" s="48">
        <v>9</v>
      </c>
      <c r="T7" s="70">
        <v>13.5</v>
      </c>
      <c r="U7" s="75">
        <v>14</v>
      </c>
      <c r="V7" s="49">
        <v>16.5</v>
      </c>
      <c r="W7" s="269"/>
      <c r="X7" s="270"/>
      <c r="Y7" s="271"/>
      <c r="Z7" s="272"/>
      <c r="AA7" s="269"/>
      <c r="AB7" s="270"/>
      <c r="AC7" s="271"/>
      <c r="AD7" s="272"/>
      <c r="AE7" s="288">
        <f>SUM(AD7,AB7,Z7,X7,V7,T7,R7,P7,N7,L7,J7,H7,F7,D7)-SUM(C7,E7,G7,I7,K7,M7,O7,Q7,S7,U7,W7,Y7,AA7,AC7)</f>
        <v>35</v>
      </c>
    </row>
    <row r="8" spans="1:31" s="279" customFormat="1" ht="38.1" customHeight="1" x14ac:dyDescent="0.25">
      <c r="B8" s="287" t="s">
        <v>59</v>
      </c>
      <c r="C8" s="90">
        <v>9</v>
      </c>
      <c r="D8" s="91">
        <v>14</v>
      </c>
      <c r="E8" s="92">
        <v>14.5</v>
      </c>
      <c r="F8" s="91">
        <v>16.5</v>
      </c>
      <c r="G8" s="66">
        <v>9</v>
      </c>
      <c r="H8" s="71">
        <v>13.5</v>
      </c>
      <c r="I8" s="76">
        <v>14</v>
      </c>
      <c r="J8" s="71">
        <v>16.5</v>
      </c>
      <c r="K8" s="66">
        <v>9</v>
      </c>
      <c r="L8" s="71">
        <v>13.5</v>
      </c>
      <c r="M8" s="76">
        <v>14</v>
      </c>
      <c r="N8" s="67">
        <v>16.5</v>
      </c>
      <c r="O8" s="66">
        <v>9</v>
      </c>
      <c r="P8" s="71">
        <v>13.5</v>
      </c>
      <c r="Q8" s="76">
        <v>14</v>
      </c>
      <c r="R8" s="67">
        <v>16.5</v>
      </c>
      <c r="S8" s="66">
        <v>9</v>
      </c>
      <c r="T8" s="71">
        <v>13.5</v>
      </c>
      <c r="U8" s="76">
        <v>14</v>
      </c>
      <c r="V8" s="67">
        <v>16.5</v>
      </c>
      <c r="W8" s="269"/>
      <c r="X8" s="270"/>
      <c r="Y8" s="271"/>
      <c r="Z8" s="272"/>
      <c r="AA8" s="269"/>
      <c r="AB8" s="270"/>
      <c r="AC8" s="271"/>
      <c r="AD8" s="272"/>
      <c r="AE8" s="289">
        <f>SUM(AD8,AB8,Z8,X8,V8,T8,R8,P8,N8,L8,J8,H8,F8,D8)-SUM(C8,E8,G8,I8,K8,M8,O8,Q8,S8,U8,W8,Y8,AA8,AC8)</f>
        <v>35</v>
      </c>
    </row>
    <row r="9" spans="1:31" s="279" customFormat="1" ht="38.1" customHeight="1" x14ac:dyDescent="0.25">
      <c r="B9" s="290"/>
      <c r="C9" s="291"/>
      <c r="D9" s="292"/>
      <c r="E9" s="293"/>
      <c r="F9" s="292"/>
      <c r="G9" s="291"/>
      <c r="H9" s="292"/>
      <c r="I9" s="293"/>
      <c r="J9" s="292"/>
      <c r="K9" s="291"/>
      <c r="L9" s="292"/>
      <c r="M9" s="293"/>
      <c r="N9" s="294"/>
      <c r="O9" s="291"/>
      <c r="P9" s="292"/>
      <c r="Q9" s="293"/>
      <c r="R9" s="294"/>
      <c r="S9" s="291"/>
      <c r="T9" s="292"/>
      <c r="U9" s="293"/>
      <c r="V9" s="294"/>
      <c r="W9" s="291"/>
      <c r="X9" s="292"/>
      <c r="Y9" s="293"/>
      <c r="Z9" s="294"/>
      <c r="AA9" s="291"/>
      <c r="AB9" s="292"/>
      <c r="AC9" s="293"/>
      <c r="AD9" s="294"/>
      <c r="AE9" s="288">
        <f>SUM(AD9,AB9,Z9,X9,V9,T9,R9,P9,N9,L9,J9,H9,F9,D9)-SUM(C9,E9,G9,I9,K9,M9,O9,Q9,S9,U9,W9,Y9,AA9,AC9)</f>
        <v>0</v>
      </c>
    </row>
    <row r="10" spans="1:31" s="279" customFormat="1" ht="38.1" customHeight="1" thickBot="1" x14ac:dyDescent="0.3">
      <c r="B10" s="295"/>
      <c r="C10" s="296"/>
      <c r="D10" s="297"/>
      <c r="E10" s="298"/>
      <c r="F10" s="297"/>
      <c r="G10" s="296"/>
      <c r="H10" s="297"/>
      <c r="I10" s="298"/>
      <c r="J10" s="297"/>
      <c r="K10" s="296"/>
      <c r="L10" s="297"/>
      <c r="M10" s="298"/>
      <c r="N10" s="299"/>
      <c r="O10" s="296"/>
      <c r="P10" s="297"/>
      <c r="Q10" s="298"/>
      <c r="R10" s="299"/>
      <c r="S10" s="296"/>
      <c r="T10" s="297"/>
      <c r="U10" s="298"/>
      <c r="V10" s="299"/>
      <c r="W10" s="296"/>
      <c r="X10" s="297"/>
      <c r="Y10" s="298"/>
      <c r="Z10" s="299"/>
      <c r="AA10" s="296"/>
      <c r="AB10" s="297"/>
      <c r="AC10" s="298"/>
      <c r="AD10" s="299"/>
      <c r="AE10" s="300">
        <f>SUM(AD10,AB10,Z10,X10,V10,T10,R10,P10,N10,L10,J10,H10,F10,D10)-SUM(C10,E10,G10,I10,K10,M10,O10,Q10,S10,U10,W10,Y10,AA10,AC10)</f>
        <v>0</v>
      </c>
    </row>
    <row r="11" spans="1:31" s="279" customFormat="1" ht="38.1" customHeight="1" thickBot="1" x14ac:dyDescent="0.3">
      <c r="B11" s="283"/>
      <c r="C11" s="327">
        <f>+(F12-E12)+(D12-C12)</f>
        <v>7</v>
      </c>
      <c r="D11" s="327"/>
      <c r="E11" s="327"/>
      <c r="F11" s="327"/>
      <c r="G11" s="327">
        <f>+(J12-I12)+(H12-G12)</f>
        <v>7</v>
      </c>
      <c r="H11" s="327"/>
      <c r="I11" s="327"/>
      <c r="J11" s="327"/>
      <c r="K11" s="327">
        <f>+(N12-M12)+(L12-K12)</f>
        <v>7</v>
      </c>
      <c r="L11" s="327"/>
      <c r="M11" s="327"/>
      <c r="N11" s="327"/>
      <c r="O11" s="327">
        <f>+(R12-Q12)+(P12-O12)</f>
        <v>7</v>
      </c>
      <c r="P11" s="327"/>
      <c r="Q11" s="327"/>
      <c r="R11" s="327"/>
      <c r="S11" s="327">
        <f>+(V12-U12)+(T12-S12)</f>
        <v>7</v>
      </c>
      <c r="T11" s="327"/>
      <c r="U11" s="327"/>
      <c r="V11" s="327"/>
      <c r="W11" s="336">
        <f>+(Z12-Y12)+(X12-W12)</f>
        <v>0</v>
      </c>
      <c r="X11" s="336"/>
      <c r="Y11" s="336"/>
      <c r="Z11" s="336"/>
      <c r="AA11" s="336">
        <f>+(AD12-AC12)+(AB12-AA12)</f>
        <v>0</v>
      </c>
      <c r="AB11" s="336"/>
      <c r="AC11" s="336"/>
      <c r="AD11" s="336"/>
      <c r="AE11" s="284">
        <f>SUBTOTAL(9,C11:AD11)</f>
        <v>35</v>
      </c>
    </row>
    <row r="12" spans="1:31" s="279" customFormat="1" ht="38.1" customHeight="1" x14ac:dyDescent="0.25">
      <c r="B12" s="301" t="s">
        <v>60</v>
      </c>
      <c r="C12" s="87">
        <v>9</v>
      </c>
      <c r="D12" s="98">
        <v>14</v>
      </c>
      <c r="E12" s="89">
        <v>14.5</v>
      </c>
      <c r="F12" s="93">
        <v>16.5</v>
      </c>
      <c r="G12" s="44">
        <v>14.5</v>
      </c>
      <c r="H12" s="69">
        <v>18</v>
      </c>
      <c r="I12" s="74">
        <v>18.5</v>
      </c>
      <c r="J12" s="55">
        <v>22</v>
      </c>
      <c r="K12" s="44">
        <v>14.5</v>
      </c>
      <c r="L12" s="69">
        <v>18</v>
      </c>
      <c r="M12" s="74">
        <v>18.5</v>
      </c>
      <c r="N12" s="55">
        <v>22</v>
      </c>
      <c r="O12" s="44">
        <v>14.5</v>
      </c>
      <c r="P12" s="69">
        <v>18</v>
      </c>
      <c r="Q12" s="74">
        <v>18.5</v>
      </c>
      <c r="R12" s="55">
        <v>22</v>
      </c>
      <c r="S12" s="44">
        <v>14.5</v>
      </c>
      <c r="T12" s="69">
        <v>18</v>
      </c>
      <c r="U12" s="74">
        <v>18.5</v>
      </c>
      <c r="V12" s="55">
        <v>22</v>
      </c>
      <c r="W12" s="265"/>
      <c r="X12" s="266"/>
      <c r="Y12" s="267"/>
      <c r="Z12" s="268"/>
      <c r="AA12" s="265"/>
      <c r="AB12" s="266"/>
      <c r="AC12" s="267"/>
      <c r="AD12" s="268"/>
      <c r="AE12" s="302">
        <f>SUM(AD12,AB12,Z12,X12,V12,T12,R12,P12,N12,L12,J12,H12,F12,D12)-SUM(C12,E12,G12,I12,K12,M12,O12,Q12,S12,U12,W12,Y12,AA12,AC12)</f>
        <v>35</v>
      </c>
    </row>
    <row r="13" spans="1:31" s="279" customFormat="1" ht="38.1" customHeight="1" x14ac:dyDescent="0.25">
      <c r="B13" s="290" t="s">
        <v>61</v>
      </c>
      <c r="C13" s="99">
        <v>9</v>
      </c>
      <c r="D13" s="100">
        <v>14</v>
      </c>
      <c r="E13" s="94">
        <v>14.5</v>
      </c>
      <c r="F13" s="95">
        <v>16.5</v>
      </c>
      <c r="G13" s="103">
        <v>14.5</v>
      </c>
      <c r="H13" s="106">
        <v>18</v>
      </c>
      <c r="I13" s="109">
        <v>18.5</v>
      </c>
      <c r="J13" s="104">
        <v>22</v>
      </c>
      <c r="K13" s="103">
        <v>14.5</v>
      </c>
      <c r="L13" s="106">
        <v>18</v>
      </c>
      <c r="M13" s="109">
        <v>18.5</v>
      </c>
      <c r="N13" s="104">
        <v>22</v>
      </c>
      <c r="O13" s="103">
        <v>14.5</v>
      </c>
      <c r="P13" s="106">
        <v>18</v>
      </c>
      <c r="Q13" s="109">
        <v>18.5</v>
      </c>
      <c r="R13" s="104">
        <v>22</v>
      </c>
      <c r="S13" s="103">
        <v>14.5</v>
      </c>
      <c r="T13" s="106">
        <v>18</v>
      </c>
      <c r="U13" s="109">
        <v>18.5</v>
      </c>
      <c r="V13" s="104">
        <v>22</v>
      </c>
      <c r="W13" s="273"/>
      <c r="X13" s="274"/>
      <c r="Y13" s="275"/>
      <c r="Z13" s="276"/>
      <c r="AA13" s="273"/>
      <c r="AB13" s="274"/>
      <c r="AC13" s="275"/>
      <c r="AD13" s="276"/>
      <c r="AE13" s="288">
        <f>SUM(AD13,AB13,Z13,X13,V13,T13,R13,P13,N13,L13,J13,H13,F13,D13)-SUM(C13,E13,G13,I13,K13,M13,O13,Q13,S13,U13,W13,Y13,AA13,AC13)</f>
        <v>35</v>
      </c>
    </row>
    <row r="14" spans="1:31" s="279" customFormat="1" ht="38.1" customHeight="1" x14ac:dyDescent="0.25">
      <c r="B14" s="287" t="s">
        <v>62</v>
      </c>
      <c r="C14" s="99">
        <v>9</v>
      </c>
      <c r="D14" s="100">
        <v>14</v>
      </c>
      <c r="E14" s="94">
        <v>14.5</v>
      </c>
      <c r="F14" s="95">
        <v>16.5</v>
      </c>
      <c r="G14" s="50">
        <v>14.5</v>
      </c>
      <c r="H14" s="107">
        <v>18</v>
      </c>
      <c r="I14" s="110">
        <v>18.5</v>
      </c>
      <c r="J14" s="51">
        <v>22</v>
      </c>
      <c r="K14" s="50">
        <v>14.5</v>
      </c>
      <c r="L14" s="107">
        <v>18</v>
      </c>
      <c r="M14" s="110">
        <v>18.5</v>
      </c>
      <c r="N14" s="51">
        <v>22</v>
      </c>
      <c r="O14" s="50">
        <v>14.5</v>
      </c>
      <c r="P14" s="107">
        <v>18</v>
      </c>
      <c r="Q14" s="110">
        <v>18.5</v>
      </c>
      <c r="R14" s="51">
        <v>22</v>
      </c>
      <c r="S14" s="50">
        <v>14.5</v>
      </c>
      <c r="T14" s="107">
        <v>18</v>
      </c>
      <c r="U14" s="110">
        <v>18.5</v>
      </c>
      <c r="V14" s="51">
        <v>22</v>
      </c>
      <c r="W14" s="273"/>
      <c r="X14" s="274"/>
      <c r="Y14" s="275"/>
      <c r="Z14" s="276"/>
      <c r="AA14" s="273"/>
      <c r="AB14" s="274"/>
      <c r="AC14" s="275"/>
      <c r="AD14" s="276"/>
      <c r="AE14" s="289">
        <f>SUM(AD14,AB14,Z14,X14,V14,T14,R14,P14,N14,L14,J14,H14,F14,D14)-SUM(C14,E14,G14,I14,K14,M14,O14,Q14,S14,U14,W14,Y14,AA14,AC14)</f>
        <v>35</v>
      </c>
    </row>
    <row r="15" spans="1:31" s="279" customFormat="1" ht="38.1" customHeight="1" x14ac:dyDescent="0.25">
      <c r="B15" s="290"/>
      <c r="C15" s="291"/>
      <c r="D15" s="303"/>
      <c r="E15" s="293"/>
      <c r="F15" s="294"/>
      <c r="G15" s="291"/>
      <c r="H15" s="292"/>
      <c r="I15" s="293"/>
      <c r="J15" s="294"/>
      <c r="K15" s="291"/>
      <c r="L15" s="292"/>
      <c r="M15" s="293"/>
      <c r="N15" s="294"/>
      <c r="O15" s="291"/>
      <c r="P15" s="292"/>
      <c r="Q15" s="293"/>
      <c r="R15" s="294"/>
      <c r="S15" s="291"/>
      <c r="T15" s="292"/>
      <c r="U15" s="293"/>
      <c r="V15" s="294"/>
      <c r="W15" s="291"/>
      <c r="X15" s="292"/>
      <c r="Y15" s="293"/>
      <c r="Z15" s="294"/>
      <c r="AA15" s="291"/>
      <c r="AB15" s="292"/>
      <c r="AC15" s="293"/>
      <c r="AD15" s="294"/>
      <c r="AE15" s="288">
        <f>SUM(AD15,AB15,Z15,X15,V15,T15,R15,P15,N15,L15,J15,H15,F15,D15)-SUM(C15,E15,G15,I15,K15,M15,O15,Q15,S15,U15,W15,Y15,AA15,AC15)</f>
        <v>0</v>
      </c>
    </row>
    <row r="16" spans="1:31" s="311" customFormat="1" ht="38.1" customHeight="1" thickBot="1" x14ac:dyDescent="0.3">
      <c r="A16" s="279"/>
      <c r="B16" s="304"/>
      <c r="C16" s="305"/>
      <c r="D16" s="306"/>
      <c r="E16" s="307"/>
      <c r="F16" s="308"/>
      <c r="G16" s="309"/>
      <c r="H16" s="310"/>
      <c r="I16" s="307"/>
      <c r="J16" s="308"/>
      <c r="K16" s="309"/>
      <c r="L16" s="310"/>
      <c r="M16" s="307"/>
      <c r="N16" s="308"/>
      <c r="O16" s="309"/>
      <c r="P16" s="310"/>
      <c r="Q16" s="307"/>
      <c r="R16" s="308"/>
      <c r="S16" s="309"/>
      <c r="T16" s="310"/>
      <c r="U16" s="307"/>
      <c r="V16" s="308"/>
      <c r="W16" s="309"/>
      <c r="X16" s="310"/>
      <c r="Y16" s="307"/>
      <c r="Z16" s="308"/>
      <c r="AA16" s="309"/>
      <c r="AB16" s="310"/>
      <c r="AC16" s="307"/>
      <c r="AD16" s="308"/>
      <c r="AE16" s="300">
        <f>SUM(AD16,AB16,Z16,X16,V16,T16,R16,P16,N16,L16,J16,H16,F16,D16)-SUM(C16,E16,G16,I16,K16,M16,O16,Q16,S16,U16,W16,Y16,AA16,AC16)</f>
        <v>0</v>
      </c>
    </row>
    <row r="17" spans="2:31" s="35" customFormat="1" ht="26.25" x14ac:dyDescent="0.25">
      <c r="B17" s="7"/>
      <c r="C17" s="321"/>
      <c r="D17" s="321"/>
      <c r="E17" s="321"/>
      <c r="F17" s="321"/>
      <c r="G17" s="321"/>
      <c r="H17" s="321"/>
      <c r="I17" s="321"/>
      <c r="J17" s="321"/>
      <c r="K17" s="321"/>
      <c r="L17" s="321"/>
      <c r="M17" s="321"/>
      <c r="N17" s="321"/>
      <c r="O17" s="321"/>
      <c r="P17" s="321"/>
      <c r="Q17" s="321"/>
      <c r="R17" s="321"/>
      <c r="S17" s="321"/>
      <c r="T17" s="321"/>
      <c r="U17" s="321"/>
      <c r="V17" s="321"/>
      <c r="W17" s="321"/>
      <c r="X17" s="321"/>
      <c r="Y17" s="321"/>
      <c r="Z17" s="321"/>
      <c r="AA17" s="321"/>
      <c r="AB17" s="321"/>
      <c r="AC17" s="321"/>
      <c r="AD17" s="321"/>
      <c r="AE17" s="321"/>
    </row>
    <row r="18" spans="2:31" s="35" customFormat="1" ht="26.25" x14ac:dyDescent="0.25">
      <c r="B18" s="319"/>
      <c r="C18" s="312">
        <v>7</v>
      </c>
      <c r="D18" s="313"/>
      <c r="E18" s="313"/>
      <c r="F18" s="313"/>
      <c r="G18" s="313"/>
      <c r="H18" s="313"/>
      <c r="I18" s="313"/>
      <c r="J18" s="313"/>
      <c r="K18" s="313"/>
      <c r="L18" s="313"/>
      <c r="M18" s="313"/>
      <c r="N18" s="313"/>
      <c r="O18" s="313"/>
      <c r="P18" s="313"/>
      <c r="Q18" s="313"/>
      <c r="R18" s="313"/>
      <c r="S18" s="313"/>
      <c r="T18" s="313"/>
      <c r="U18" s="313"/>
      <c r="V18" s="313"/>
      <c r="W18" s="313"/>
      <c r="X18" s="313"/>
      <c r="Y18" s="313"/>
      <c r="Z18" s="313"/>
      <c r="AA18" s="313"/>
      <c r="AB18" s="313"/>
      <c r="AC18" s="313"/>
      <c r="AD18" s="313"/>
      <c r="AE18" s="314"/>
    </row>
    <row r="19" spans="2:31" s="35" customFormat="1" ht="27" customHeight="1" x14ac:dyDescent="0.25">
      <c r="B19" s="21"/>
      <c r="C19" s="315">
        <v>42</v>
      </c>
      <c r="AE19" s="264"/>
    </row>
    <row r="20" spans="2:31" s="35" customFormat="1" ht="27" customHeight="1" x14ac:dyDescent="0.25">
      <c r="B20" s="320"/>
      <c r="C20" s="315">
        <v>77</v>
      </c>
      <c r="G20" s="264"/>
      <c r="AE20" s="264"/>
    </row>
    <row r="21" spans="2:31" s="35" customFormat="1" ht="27" customHeight="1" x14ac:dyDescent="0.25">
      <c r="B21" s="23"/>
      <c r="C21" s="315">
        <v>49</v>
      </c>
      <c r="AE21" s="264"/>
    </row>
    <row r="22" spans="2:31" s="35" customFormat="1" ht="27" customHeight="1" x14ac:dyDescent="0.25">
      <c r="B22" s="7"/>
      <c r="C22" s="316">
        <f>SUBTOTAL(9,C18:C21)</f>
        <v>175</v>
      </c>
      <c r="AE22" s="264"/>
    </row>
    <row r="23" spans="2:31" s="35" customFormat="1" ht="27" customHeight="1" x14ac:dyDescent="0.25">
      <c r="B23" s="7"/>
      <c r="AE23" s="264"/>
    </row>
    <row r="24" spans="2:31" s="35" customFormat="1" ht="27" customHeight="1" x14ac:dyDescent="0.25">
      <c r="B24" s="7"/>
      <c r="AE24" s="264"/>
    </row>
    <row r="25" spans="2:31" s="35" customFormat="1" x14ac:dyDescent="0.25">
      <c r="B25" s="7"/>
      <c r="AE25" s="264"/>
    </row>
    <row r="26" spans="2:31" s="35" customFormat="1" x14ac:dyDescent="0.25">
      <c r="B26" s="7"/>
      <c r="AE26" s="264"/>
    </row>
    <row r="27" spans="2:31" s="35" customFormat="1" x14ac:dyDescent="0.25">
      <c r="B27" s="7"/>
      <c r="AE27" s="264"/>
    </row>
    <row r="28" spans="2:31" s="35" customFormat="1" x14ac:dyDescent="0.25">
      <c r="B28" s="7"/>
      <c r="AE28" s="264"/>
    </row>
    <row r="29" spans="2:31" s="35" customFormat="1" x14ac:dyDescent="0.25">
      <c r="B29" s="7"/>
      <c r="AE29" s="264"/>
    </row>
    <row r="30" spans="2:31" s="35" customFormat="1" x14ac:dyDescent="0.25">
      <c r="B30" s="7"/>
      <c r="AE30" s="264"/>
    </row>
    <row r="31" spans="2:31" s="35" customFormat="1" x14ac:dyDescent="0.25">
      <c r="B31" s="317"/>
      <c r="AE31" s="264"/>
    </row>
    <row r="32" spans="2:31" s="35" customFormat="1" x14ac:dyDescent="0.25">
      <c r="AE32" s="264"/>
    </row>
    <row r="33" spans="1:32" s="35" customFormat="1" x14ac:dyDescent="0.25">
      <c r="AE33" s="264"/>
    </row>
    <row r="34" spans="1:32" s="35" customFormat="1" x14ac:dyDescent="0.25">
      <c r="AE34" s="264"/>
    </row>
    <row r="35" spans="1:32" s="318" customFormat="1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264"/>
      <c r="AF35" s="35"/>
    </row>
    <row r="36" spans="1:32" s="35" customFormat="1" x14ac:dyDescent="0.25">
      <c r="AE36" s="264"/>
    </row>
    <row r="37" spans="1:32" s="35" customFormat="1" x14ac:dyDescent="0.25">
      <c r="AE37" s="264"/>
    </row>
    <row r="38" spans="1:32" s="35" customFormat="1" ht="154.5" customHeight="1" x14ac:dyDescent="0.25">
      <c r="AE38" s="264"/>
    </row>
  </sheetData>
  <autoFilter ref="B2:AE16">
    <filterColumn colId="1" showButton="0"/>
    <filterColumn colId="2" showButton="0"/>
    <filterColumn colId="3" showButton="0"/>
    <filterColumn colId="5" showButton="0"/>
    <filterColumn colId="6" showButton="0"/>
    <filterColumn colId="7" showButton="0"/>
    <filterColumn colId="9" showButton="0"/>
    <filterColumn colId="10" showButton="0"/>
    <filterColumn colId="11" showButton="0"/>
    <filterColumn colId="13" showButton="0"/>
    <filterColumn colId="14" showButton="0"/>
    <filterColumn colId="15" showButton="0"/>
    <filterColumn colId="17" showButton="0"/>
    <filterColumn colId="18" showButton="0"/>
    <filterColumn colId="19" showButton="0"/>
    <filterColumn colId="21" showButton="0"/>
    <filterColumn colId="22" showButton="0"/>
    <filterColumn colId="23" showButton="0"/>
    <filterColumn colId="25" showButton="0"/>
    <filterColumn colId="26" showButton="0"/>
    <filterColumn colId="27" showButton="0"/>
  </autoFilter>
  <mergeCells count="44">
    <mergeCell ref="W11:Z11"/>
    <mergeCell ref="AA11:AD11"/>
    <mergeCell ref="C11:F11"/>
    <mergeCell ref="G11:J11"/>
    <mergeCell ref="K11:N11"/>
    <mergeCell ref="O11:R11"/>
    <mergeCell ref="S11:V11"/>
    <mergeCell ref="K5:N5"/>
    <mergeCell ref="O5:R5"/>
    <mergeCell ref="S5:V5"/>
    <mergeCell ref="W5:Z5"/>
    <mergeCell ref="AA5:AD5"/>
    <mergeCell ref="AA3:AD3"/>
    <mergeCell ref="B2:B4"/>
    <mergeCell ref="C2:F2"/>
    <mergeCell ref="G2:J2"/>
    <mergeCell ref="S3:V3"/>
    <mergeCell ref="AC4:AD4"/>
    <mergeCell ref="S2:V2"/>
    <mergeCell ref="W2:Z2"/>
    <mergeCell ref="AA2:AD2"/>
    <mergeCell ref="W3:Z3"/>
    <mergeCell ref="C3:F3"/>
    <mergeCell ref="G3:J3"/>
    <mergeCell ref="K3:N3"/>
    <mergeCell ref="O3:R3"/>
    <mergeCell ref="O2:R2"/>
    <mergeCell ref="K2:N2"/>
    <mergeCell ref="C17:AE17"/>
    <mergeCell ref="Q4:R4"/>
    <mergeCell ref="S4:T4"/>
    <mergeCell ref="U4:V4"/>
    <mergeCell ref="W4:X4"/>
    <mergeCell ref="Y4:Z4"/>
    <mergeCell ref="AA4:AB4"/>
    <mergeCell ref="C4:D4"/>
    <mergeCell ref="E4:F4"/>
    <mergeCell ref="G4:H4"/>
    <mergeCell ref="I4:J4"/>
    <mergeCell ref="K4:L4"/>
    <mergeCell ref="M4:N4"/>
    <mergeCell ref="O4:P4"/>
    <mergeCell ref="C5:F5"/>
    <mergeCell ref="G5:J5"/>
  </mergeCells>
  <phoneticPr fontId="10" type="noConversion"/>
  <pageMargins left="0.70866141732283472" right="0.70866141732283472" top="0.74803149606299213" bottom="0.74803149606299213" header="0.31496062992125984" footer="0.31496062992125984"/>
  <pageSetup paperSize="8" scale="57" fitToHeight="0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21" sqref="B21"/>
    </sheetView>
  </sheetViews>
  <sheetFormatPr baseColWidth="10" defaultRowHeight="15" x14ac:dyDescent="0.25"/>
  <cols>
    <col min="1" max="1" width="4.85546875" style="1" customWidth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357" t="s">
        <v>2</v>
      </c>
      <c r="C2" s="342" t="s">
        <v>3</v>
      </c>
      <c r="D2" s="352"/>
      <c r="E2" s="352"/>
      <c r="F2" s="352"/>
      <c r="G2" s="348" t="s">
        <v>4</v>
      </c>
      <c r="H2" s="349"/>
      <c r="I2" s="348"/>
      <c r="J2" s="349"/>
      <c r="K2" s="348" t="s">
        <v>5</v>
      </c>
      <c r="L2" s="349"/>
      <c r="M2" s="348"/>
      <c r="N2" s="349"/>
      <c r="O2" s="350" t="s">
        <v>6</v>
      </c>
      <c r="P2" s="350"/>
      <c r="Q2" s="350"/>
      <c r="R2" s="350"/>
      <c r="S2" s="348" t="s">
        <v>7</v>
      </c>
      <c r="T2" s="350"/>
      <c r="U2" s="350"/>
      <c r="V2" s="350"/>
      <c r="W2" s="340" t="s">
        <v>8</v>
      </c>
      <c r="X2" s="351"/>
      <c r="Y2" s="351"/>
      <c r="Z2" s="351"/>
      <c r="AA2" s="342" t="s">
        <v>9</v>
      </c>
      <c r="AB2" s="343"/>
      <c r="AC2" s="352"/>
      <c r="AD2" s="343"/>
      <c r="AE2" s="36"/>
    </row>
    <row r="3" spans="1:35" s="3" customFormat="1" ht="27" customHeight="1" thickBot="1" x14ac:dyDescent="0.3">
      <c r="A3" s="19"/>
      <c r="B3" s="358"/>
      <c r="C3" s="353">
        <f>+'SEMAINE 1'!AA3+1</f>
        <v>42408</v>
      </c>
      <c r="D3" s="352"/>
      <c r="E3" s="352"/>
      <c r="F3" s="352"/>
      <c r="G3" s="354">
        <f>C3+1</f>
        <v>42409</v>
      </c>
      <c r="H3" s="349"/>
      <c r="I3" s="348"/>
      <c r="J3" s="349"/>
      <c r="K3" s="354">
        <f>G3+1</f>
        <v>42410</v>
      </c>
      <c r="L3" s="349"/>
      <c r="M3" s="348"/>
      <c r="N3" s="349"/>
      <c r="O3" s="355">
        <f>K3+1</f>
        <v>42411</v>
      </c>
      <c r="P3" s="350"/>
      <c r="Q3" s="350"/>
      <c r="R3" s="350"/>
      <c r="S3" s="354">
        <f>O3+1</f>
        <v>42412</v>
      </c>
      <c r="T3" s="350"/>
      <c r="U3" s="350"/>
      <c r="V3" s="350"/>
      <c r="W3" s="356">
        <f>S3+1</f>
        <v>42413</v>
      </c>
      <c r="X3" s="351"/>
      <c r="Y3" s="351"/>
      <c r="Z3" s="351"/>
      <c r="AA3" s="353">
        <f t="shared" ref="AA3" si="0">W3+1</f>
        <v>42414</v>
      </c>
      <c r="AB3" s="343"/>
      <c r="AC3" s="352"/>
      <c r="AD3" s="343"/>
      <c r="AE3" s="39" t="s">
        <v>10</v>
      </c>
    </row>
    <row r="4" spans="1:35" s="3" customFormat="1" ht="27" customHeight="1" thickBot="1" x14ac:dyDescent="0.3">
      <c r="A4" s="19"/>
      <c r="B4" s="359"/>
      <c r="C4" s="342" t="s">
        <v>12</v>
      </c>
      <c r="D4" s="343"/>
      <c r="E4" s="342" t="s">
        <v>12</v>
      </c>
      <c r="F4" s="343"/>
      <c r="G4" s="348" t="s">
        <v>12</v>
      </c>
      <c r="H4" s="349"/>
      <c r="I4" s="348" t="s">
        <v>12</v>
      </c>
      <c r="J4" s="349"/>
      <c r="K4" s="348" t="s">
        <v>12</v>
      </c>
      <c r="L4" s="349"/>
      <c r="M4" s="348" t="s">
        <v>12</v>
      </c>
      <c r="N4" s="349"/>
      <c r="O4" s="350" t="s">
        <v>12</v>
      </c>
      <c r="P4" s="349"/>
      <c r="Q4" s="348" t="s">
        <v>12</v>
      </c>
      <c r="R4" s="349"/>
      <c r="S4" s="348" t="s">
        <v>12</v>
      </c>
      <c r="T4" s="349"/>
      <c r="U4" s="348" t="s">
        <v>12</v>
      </c>
      <c r="V4" s="349"/>
      <c r="W4" s="340" t="s">
        <v>12</v>
      </c>
      <c r="X4" s="341"/>
      <c r="Y4" s="340" t="s">
        <v>12</v>
      </c>
      <c r="Z4" s="341"/>
      <c r="AA4" s="342" t="s">
        <v>12</v>
      </c>
      <c r="AB4" s="343"/>
      <c r="AC4" s="342" t="s">
        <v>12</v>
      </c>
      <c r="AD4" s="343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337">
        <f>+(F6-E6)+(D6-C6)</f>
        <v>0</v>
      </c>
      <c r="D5" s="337"/>
      <c r="E5" s="337"/>
      <c r="F5" s="337"/>
      <c r="G5" s="344">
        <f>+(J6-I6)+(H6-G6)</f>
        <v>7</v>
      </c>
      <c r="H5" s="345"/>
      <c r="I5" s="345"/>
      <c r="J5" s="345"/>
      <c r="K5" s="344">
        <f>+(N6-M6)+(L6-K6)</f>
        <v>7</v>
      </c>
      <c r="L5" s="345"/>
      <c r="M5" s="345"/>
      <c r="N5" s="345"/>
      <c r="O5" s="346">
        <f>+(R6-Q6)+(P6-O6)</f>
        <v>7</v>
      </c>
      <c r="P5" s="345"/>
      <c r="Q5" s="345"/>
      <c r="R5" s="345"/>
      <c r="S5" s="344">
        <f>+(V6-U6)+(T6-S6)</f>
        <v>7</v>
      </c>
      <c r="T5" s="345"/>
      <c r="U5" s="345"/>
      <c r="V5" s="345"/>
      <c r="W5" s="347">
        <f>+(Z6-Y6)+(X6-W6)</f>
        <v>7</v>
      </c>
      <c r="X5" s="347"/>
      <c r="Y5" s="347"/>
      <c r="Z5" s="347"/>
      <c r="AA5" s="337">
        <f>+(AD6-AC6)+(AB6-AA6)</f>
        <v>0</v>
      </c>
      <c r="AB5" s="337"/>
      <c r="AC5" s="337"/>
      <c r="AD5" s="337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79"/>
      <c r="D6" s="80"/>
      <c r="E6" s="81"/>
      <c r="F6" s="80"/>
      <c r="G6" s="44">
        <v>14.5</v>
      </c>
      <c r="H6" s="69">
        <v>18</v>
      </c>
      <c r="I6" s="74">
        <v>18.5</v>
      </c>
      <c r="J6" s="69">
        <v>22</v>
      </c>
      <c r="K6" s="44">
        <v>14.5</v>
      </c>
      <c r="L6" s="69">
        <v>18</v>
      </c>
      <c r="M6" s="74">
        <v>18.5</v>
      </c>
      <c r="N6" s="55">
        <v>22</v>
      </c>
      <c r="O6" s="44">
        <v>14.5</v>
      </c>
      <c r="P6" s="69">
        <v>18</v>
      </c>
      <c r="Q6" s="74">
        <v>18.5</v>
      </c>
      <c r="R6" s="55">
        <v>22</v>
      </c>
      <c r="S6" s="44">
        <v>14.5</v>
      </c>
      <c r="T6" s="69">
        <v>18</v>
      </c>
      <c r="U6" s="74">
        <v>18.5</v>
      </c>
      <c r="V6" s="55">
        <v>22</v>
      </c>
      <c r="W6" s="44">
        <v>14.5</v>
      </c>
      <c r="X6" s="69">
        <v>18</v>
      </c>
      <c r="Y6" s="74">
        <v>18.5</v>
      </c>
      <c r="Z6" s="55">
        <v>22</v>
      </c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83"/>
      <c r="D7" s="84"/>
      <c r="E7" s="85"/>
      <c r="F7" s="84"/>
      <c r="G7" s="48">
        <v>14.5</v>
      </c>
      <c r="H7" s="70">
        <v>18</v>
      </c>
      <c r="I7" s="75">
        <v>18.5</v>
      </c>
      <c r="J7" s="70">
        <v>22</v>
      </c>
      <c r="K7" s="48">
        <v>14.5</v>
      </c>
      <c r="L7" s="70">
        <v>18</v>
      </c>
      <c r="M7" s="75">
        <v>18.5</v>
      </c>
      <c r="N7" s="49">
        <v>22</v>
      </c>
      <c r="O7" s="48">
        <v>14.5</v>
      </c>
      <c r="P7" s="70">
        <v>18</v>
      </c>
      <c r="Q7" s="75">
        <v>18.5</v>
      </c>
      <c r="R7" s="49">
        <v>22</v>
      </c>
      <c r="S7" s="48">
        <v>14.5</v>
      </c>
      <c r="T7" s="70">
        <v>18</v>
      </c>
      <c r="U7" s="75">
        <v>18.5</v>
      </c>
      <c r="V7" s="49">
        <v>22</v>
      </c>
      <c r="W7" s="48">
        <v>14.5</v>
      </c>
      <c r="X7" s="70">
        <v>18</v>
      </c>
      <c r="Y7" s="75">
        <v>18.5</v>
      </c>
      <c r="Z7" s="49">
        <v>22</v>
      </c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83"/>
      <c r="D8" s="84"/>
      <c r="E8" s="85"/>
      <c r="F8" s="84"/>
      <c r="G8" s="66">
        <v>14.5</v>
      </c>
      <c r="H8" s="71">
        <v>18</v>
      </c>
      <c r="I8" s="76">
        <v>18.5</v>
      </c>
      <c r="J8" s="71">
        <v>22</v>
      </c>
      <c r="K8" s="66">
        <v>14.5</v>
      </c>
      <c r="L8" s="71">
        <v>18</v>
      </c>
      <c r="M8" s="76">
        <v>18.5</v>
      </c>
      <c r="N8" s="67">
        <v>22</v>
      </c>
      <c r="O8" s="124">
        <v>14.5</v>
      </c>
      <c r="P8" s="125">
        <v>18</v>
      </c>
      <c r="Q8" s="126">
        <v>18.5</v>
      </c>
      <c r="R8" s="127">
        <v>22</v>
      </c>
      <c r="S8" s="124">
        <v>14.5</v>
      </c>
      <c r="T8" s="125">
        <v>18</v>
      </c>
      <c r="U8" s="126">
        <v>18.5</v>
      </c>
      <c r="V8" s="127">
        <v>22</v>
      </c>
      <c r="W8" s="124">
        <v>14.5</v>
      </c>
      <c r="X8" s="125">
        <v>18</v>
      </c>
      <c r="Y8" s="126">
        <v>18.5</v>
      </c>
      <c r="Z8" s="127">
        <v>22</v>
      </c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111"/>
      <c r="D9" s="112"/>
      <c r="E9" s="113"/>
      <c r="F9" s="11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115"/>
      <c r="D10" s="116"/>
      <c r="E10" s="117"/>
      <c r="F10" s="116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337">
        <f>+(F12-E12)+(D12-C12)</f>
        <v>0</v>
      </c>
      <c r="D11" s="337"/>
      <c r="E11" s="337"/>
      <c r="F11" s="337"/>
      <c r="G11" s="344">
        <f>+(J12-I12)+(H12-G12)</f>
        <v>7</v>
      </c>
      <c r="H11" s="345"/>
      <c r="I11" s="345"/>
      <c r="J11" s="345"/>
      <c r="K11" s="344">
        <f>+(N12-M12)+(L12-K12)</f>
        <v>7</v>
      </c>
      <c r="L11" s="345"/>
      <c r="M11" s="345"/>
      <c r="N11" s="345"/>
      <c r="O11" s="344">
        <f>+(R12-Q12)+(P12-O12)</f>
        <v>7</v>
      </c>
      <c r="P11" s="345"/>
      <c r="Q11" s="345"/>
      <c r="R11" s="345"/>
      <c r="S11" s="344">
        <f>+(V12-U12)+(T12-S12)</f>
        <v>7</v>
      </c>
      <c r="T11" s="345"/>
      <c r="U11" s="345"/>
      <c r="V11" s="345"/>
      <c r="W11" s="347">
        <f>+(Z12-Y12)+(X12-W12)</f>
        <v>7</v>
      </c>
      <c r="X11" s="347"/>
      <c r="Y11" s="347"/>
      <c r="Z11" s="347"/>
      <c r="AA11" s="337">
        <f>+(AD12-AC12)+(AB12-AA12)</f>
        <v>0</v>
      </c>
      <c r="AB11" s="337"/>
      <c r="AC11" s="337"/>
      <c r="AD11" s="337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79"/>
      <c r="D12" s="118"/>
      <c r="E12" s="81"/>
      <c r="F12" s="82"/>
      <c r="G12" s="44">
        <v>9</v>
      </c>
      <c r="H12" s="69">
        <v>13.5</v>
      </c>
      <c r="I12" s="74">
        <v>14</v>
      </c>
      <c r="J12" s="55">
        <v>16.5</v>
      </c>
      <c r="K12" s="44">
        <v>9</v>
      </c>
      <c r="L12" s="69">
        <v>13.5</v>
      </c>
      <c r="M12" s="74">
        <v>14</v>
      </c>
      <c r="N12" s="55">
        <v>16.5</v>
      </c>
      <c r="O12" s="44">
        <v>9</v>
      </c>
      <c r="P12" s="69">
        <v>13.5</v>
      </c>
      <c r="Q12" s="74">
        <v>14</v>
      </c>
      <c r="R12" s="55">
        <v>16.5</v>
      </c>
      <c r="S12" s="44">
        <v>9</v>
      </c>
      <c r="T12" s="69">
        <v>13.5</v>
      </c>
      <c r="U12" s="74">
        <v>14</v>
      </c>
      <c r="V12" s="55">
        <v>16.5</v>
      </c>
      <c r="W12" s="44">
        <v>9</v>
      </c>
      <c r="X12" s="69">
        <v>13.5</v>
      </c>
      <c r="Y12" s="74">
        <v>14</v>
      </c>
      <c r="Z12" s="55">
        <v>16.5</v>
      </c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11"/>
      <c r="D13" s="119"/>
      <c r="E13" s="113"/>
      <c r="F13" s="114"/>
      <c r="G13" s="103">
        <v>9</v>
      </c>
      <c r="H13" s="106">
        <v>13.5</v>
      </c>
      <c r="I13" s="109">
        <v>14</v>
      </c>
      <c r="J13" s="104">
        <v>16.5</v>
      </c>
      <c r="K13" s="103">
        <v>9</v>
      </c>
      <c r="L13" s="106">
        <v>13.5</v>
      </c>
      <c r="M13" s="109">
        <v>14</v>
      </c>
      <c r="N13" s="104">
        <v>16.5</v>
      </c>
      <c r="O13" s="103">
        <v>9</v>
      </c>
      <c r="P13" s="106">
        <v>13.5</v>
      </c>
      <c r="Q13" s="109">
        <v>14</v>
      </c>
      <c r="R13" s="104">
        <v>16.5</v>
      </c>
      <c r="S13" s="103">
        <v>9</v>
      </c>
      <c r="T13" s="106">
        <v>13.5</v>
      </c>
      <c r="U13" s="109">
        <v>14</v>
      </c>
      <c r="V13" s="104">
        <v>16.5</v>
      </c>
      <c r="W13" s="103">
        <v>9</v>
      </c>
      <c r="X13" s="106">
        <v>13.5</v>
      </c>
      <c r="Y13" s="109">
        <v>14</v>
      </c>
      <c r="Z13" s="104">
        <v>16.5</v>
      </c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11"/>
      <c r="D14" s="119"/>
      <c r="E14" s="113"/>
      <c r="F14" s="114"/>
      <c r="G14" s="50">
        <v>9</v>
      </c>
      <c r="H14" s="107">
        <v>13.5</v>
      </c>
      <c r="I14" s="110">
        <v>14</v>
      </c>
      <c r="J14" s="51">
        <v>16.5</v>
      </c>
      <c r="K14" s="50">
        <v>9</v>
      </c>
      <c r="L14" s="107">
        <v>13.5</v>
      </c>
      <c r="M14" s="110">
        <v>14</v>
      </c>
      <c r="N14" s="51">
        <v>16.5</v>
      </c>
      <c r="O14" s="128">
        <v>9</v>
      </c>
      <c r="P14" s="129">
        <v>13.5</v>
      </c>
      <c r="Q14" s="130">
        <v>14</v>
      </c>
      <c r="R14" s="131">
        <v>16.5</v>
      </c>
      <c r="S14" s="128">
        <v>9</v>
      </c>
      <c r="T14" s="129">
        <v>13.5</v>
      </c>
      <c r="U14" s="130">
        <v>14</v>
      </c>
      <c r="V14" s="131">
        <v>16.5</v>
      </c>
      <c r="W14" s="128">
        <v>9</v>
      </c>
      <c r="X14" s="129">
        <v>13.5</v>
      </c>
      <c r="Y14" s="130">
        <v>14</v>
      </c>
      <c r="Z14" s="131">
        <v>16.5</v>
      </c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111"/>
      <c r="D15" s="119"/>
      <c r="E15" s="113"/>
      <c r="F15" s="114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20"/>
      <c r="D16" s="121"/>
      <c r="E16" s="122"/>
      <c r="F16" s="123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8"/>
      <c r="N17" s="338"/>
      <c r="O17" s="338"/>
      <c r="P17" s="338"/>
      <c r="Q17" s="338"/>
      <c r="R17" s="338"/>
      <c r="S17" s="338"/>
      <c r="T17" s="338"/>
      <c r="U17" s="338"/>
      <c r="V17" s="338"/>
      <c r="W17" s="338"/>
      <c r="X17" s="338"/>
      <c r="Y17" s="338"/>
      <c r="Z17" s="338"/>
      <c r="AA17" s="338"/>
      <c r="AB17" s="338"/>
      <c r="AC17" s="338"/>
      <c r="AD17" s="338"/>
      <c r="AE17" s="339"/>
      <c r="AF17" s="1"/>
      <c r="AG17" s="1"/>
      <c r="AH17" s="1"/>
      <c r="AI17" s="1"/>
    </row>
    <row r="18" spans="1:35" s="2" customFormat="1" ht="26.25" x14ac:dyDescent="0.25">
      <c r="A18" s="1"/>
      <c r="B18" s="24"/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/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/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/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W11:Z11"/>
    <mergeCell ref="AA11:AD11"/>
    <mergeCell ref="C11:F11"/>
    <mergeCell ref="G11:J11"/>
    <mergeCell ref="K11:N11"/>
    <mergeCell ref="O11:R11"/>
    <mergeCell ref="S11:V11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2" sqref="B2:AE16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357" t="s">
        <v>2</v>
      </c>
      <c r="C2" s="348" t="s">
        <v>3</v>
      </c>
      <c r="D2" s="350"/>
      <c r="E2" s="350"/>
      <c r="F2" s="350"/>
      <c r="G2" s="348" t="s">
        <v>4</v>
      </c>
      <c r="H2" s="349"/>
      <c r="I2" s="348"/>
      <c r="J2" s="349"/>
      <c r="K2" s="348" t="s">
        <v>5</v>
      </c>
      <c r="L2" s="349"/>
      <c r="M2" s="348"/>
      <c r="N2" s="349"/>
      <c r="O2" s="350" t="s">
        <v>6</v>
      </c>
      <c r="P2" s="350"/>
      <c r="Q2" s="350"/>
      <c r="R2" s="350"/>
      <c r="S2" s="348" t="s">
        <v>7</v>
      </c>
      <c r="T2" s="350"/>
      <c r="U2" s="350"/>
      <c r="V2" s="350"/>
      <c r="W2" s="342" t="s">
        <v>8</v>
      </c>
      <c r="X2" s="352"/>
      <c r="Y2" s="352"/>
      <c r="Z2" s="352"/>
      <c r="AA2" s="342" t="s">
        <v>9</v>
      </c>
      <c r="AB2" s="343"/>
      <c r="AC2" s="352"/>
      <c r="AD2" s="343"/>
      <c r="AE2" s="36"/>
    </row>
    <row r="3" spans="1:35" s="3" customFormat="1" ht="27" customHeight="1" thickBot="1" x14ac:dyDescent="0.3">
      <c r="A3" s="19"/>
      <c r="B3" s="358"/>
      <c r="C3" s="354">
        <f>+'SEMAINE 2'!AA3+1</f>
        <v>42415</v>
      </c>
      <c r="D3" s="350"/>
      <c r="E3" s="350"/>
      <c r="F3" s="350"/>
      <c r="G3" s="354">
        <f>C3+1</f>
        <v>42416</v>
      </c>
      <c r="H3" s="349"/>
      <c r="I3" s="348"/>
      <c r="J3" s="349"/>
      <c r="K3" s="354">
        <f>G3+1</f>
        <v>42417</v>
      </c>
      <c r="L3" s="349"/>
      <c r="M3" s="348"/>
      <c r="N3" s="349"/>
      <c r="O3" s="355">
        <f>K3+1</f>
        <v>42418</v>
      </c>
      <c r="P3" s="350"/>
      <c r="Q3" s="350"/>
      <c r="R3" s="350"/>
      <c r="S3" s="354">
        <f>O3+1</f>
        <v>42419</v>
      </c>
      <c r="T3" s="350"/>
      <c r="U3" s="350"/>
      <c r="V3" s="350"/>
      <c r="W3" s="353">
        <f>S3+1</f>
        <v>42420</v>
      </c>
      <c r="X3" s="352"/>
      <c r="Y3" s="352"/>
      <c r="Z3" s="352"/>
      <c r="AA3" s="353">
        <f>W3+1</f>
        <v>42421</v>
      </c>
      <c r="AB3" s="343"/>
      <c r="AC3" s="352"/>
      <c r="AD3" s="343"/>
      <c r="AE3" s="39" t="s">
        <v>10</v>
      </c>
    </row>
    <row r="4" spans="1:35" s="3" customFormat="1" ht="27" customHeight="1" thickBot="1" x14ac:dyDescent="0.3">
      <c r="A4" s="19"/>
      <c r="B4" s="359"/>
      <c r="C4" s="348" t="s">
        <v>12</v>
      </c>
      <c r="D4" s="349"/>
      <c r="E4" s="348" t="s">
        <v>12</v>
      </c>
      <c r="F4" s="349"/>
      <c r="G4" s="348" t="s">
        <v>12</v>
      </c>
      <c r="H4" s="349"/>
      <c r="I4" s="348" t="s">
        <v>12</v>
      </c>
      <c r="J4" s="349"/>
      <c r="K4" s="348" t="s">
        <v>12</v>
      </c>
      <c r="L4" s="349"/>
      <c r="M4" s="348" t="s">
        <v>12</v>
      </c>
      <c r="N4" s="349"/>
      <c r="O4" s="350" t="s">
        <v>12</v>
      </c>
      <c r="P4" s="349"/>
      <c r="Q4" s="348" t="s">
        <v>12</v>
      </c>
      <c r="R4" s="349"/>
      <c r="S4" s="348" t="s">
        <v>12</v>
      </c>
      <c r="T4" s="349"/>
      <c r="U4" s="348" t="s">
        <v>12</v>
      </c>
      <c r="V4" s="349"/>
      <c r="W4" s="342" t="s">
        <v>12</v>
      </c>
      <c r="X4" s="343"/>
      <c r="Y4" s="342" t="s">
        <v>12</v>
      </c>
      <c r="Z4" s="343"/>
      <c r="AA4" s="342" t="s">
        <v>12</v>
      </c>
      <c r="AB4" s="343"/>
      <c r="AC4" s="342" t="s">
        <v>12</v>
      </c>
      <c r="AD4" s="343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344">
        <f>+(F6-E6)+(D6-C6)</f>
        <v>7</v>
      </c>
      <c r="D5" s="345"/>
      <c r="E5" s="345"/>
      <c r="F5" s="345"/>
      <c r="G5" s="344">
        <f>+(J6-I6)+(H6-G6)</f>
        <v>7</v>
      </c>
      <c r="H5" s="345"/>
      <c r="I5" s="345"/>
      <c r="J5" s="345"/>
      <c r="K5" s="344">
        <f>+(N6-M6)+(L6-K6)</f>
        <v>7</v>
      </c>
      <c r="L5" s="345"/>
      <c r="M5" s="345"/>
      <c r="N5" s="345"/>
      <c r="O5" s="346">
        <f>+(R6-Q6)+(P6-O6)</f>
        <v>7</v>
      </c>
      <c r="P5" s="345"/>
      <c r="Q5" s="345"/>
      <c r="R5" s="345"/>
      <c r="S5" s="344">
        <f>+(V6-U6)+(T6-S6)</f>
        <v>7</v>
      </c>
      <c r="T5" s="345"/>
      <c r="U5" s="345"/>
      <c r="V5" s="345"/>
      <c r="W5" s="337">
        <f>+(Z6-Y6)+(X6-W6)</f>
        <v>0</v>
      </c>
      <c r="X5" s="337"/>
      <c r="Y5" s="337"/>
      <c r="Z5" s="337"/>
      <c r="AA5" s="337">
        <f>+(AD6-AC6)+(AB6-AA6)</f>
        <v>0</v>
      </c>
      <c r="AB5" s="337"/>
      <c r="AC5" s="337"/>
      <c r="AD5" s="337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44">
        <v>9</v>
      </c>
      <c r="D6" s="69">
        <v>14</v>
      </c>
      <c r="E6" s="74">
        <v>14.5</v>
      </c>
      <c r="F6" s="69">
        <v>16.5</v>
      </c>
      <c r="G6" s="44">
        <v>9</v>
      </c>
      <c r="H6" s="69">
        <v>13.5</v>
      </c>
      <c r="I6" s="74">
        <v>14</v>
      </c>
      <c r="J6" s="69">
        <v>16.5</v>
      </c>
      <c r="K6" s="134">
        <v>9</v>
      </c>
      <c r="L6" s="135">
        <v>13.5</v>
      </c>
      <c r="M6" s="136">
        <v>14</v>
      </c>
      <c r="N6" s="137">
        <v>16.5</v>
      </c>
      <c r="O6" s="134">
        <v>9</v>
      </c>
      <c r="P6" s="135">
        <v>13.5</v>
      </c>
      <c r="Q6" s="136">
        <v>14</v>
      </c>
      <c r="R6" s="137">
        <v>16.5</v>
      </c>
      <c r="S6" s="134">
        <v>9</v>
      </c>
      <c r="T6" s="135">
        <v>13.5</v>
      </c>
      <c r="U6" s="136">
        <v>14</v>
      </c>
      <c r="V6" s="137">
        <v>16.5</v>
      </c>
      <c r="W6" s="79"/>
      <c r="X6" s="80"/>
      <c r="Y6" s="81"/>
      <c r="Z6" s="82"/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48">
        <v>9</v>
      </c>
      <c r="D7" s="70">
        <v>14</v>
      </c>
      <c r="E7" s="75">
        <v>14.5</v>
      </c>
      <c r="F7" s="70">
        <v>16.5</v>
      </c>
      <c r="G7" s="48">
        <v>9</v>
      </c>
      <c r="H7" s="70">
        <v>13.5</v>
      </c>
      <c r="I7" s="75">
        <v>14</v>
      </c>
      <c r="J7" s="70">
        <v>16.5</v>
      </c>
      <c r="K7" s="66">
        <v>9</v>
      </c>
      <c r="L7" s="71">
        <v>13.5</v>
      </c>
      <c r="M7" s="76">
        <v>14</v>
      </c>
      <c r="N7" s="67">
        <v>16.5</v>
      </c>
      <c r="O7" s="66">
        <v>9</v>
      </c>
      <c r="P7" s="71">
        <v>13.5</v>
      </c>
      <c r="Q7" s="76">
        <v>14</v>
      </c>
      <c r="R7" s="67">
        <v>16.5</v>
      </c>
      <c r="S7" s="66">
        <v>9</v>
      </c>
      <c r="T7" s="71">
        <v>13.5</v>
      </c>
      <c r="U7" s="76">
        <v>14</v>
      </c>
      <c r="V7" s="67">
        <v>16.5</v>
      </c>
      <c r="W7" s="83"/>
      <c r="X7" s="84"/>
      <c r="Y7" s="85"/>
      <c r="Z7" s="86"/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124">
        <v>9</v>
      </c>
      <c r="D8" s="125">
        <v>14</v>
      </c>
      <c r="E8" s="126">
        <v>14.5</v>
      </c>
      <c r="F8" s="125">
        <v>16.5</v>
      </c>
      <c r="G8" s="124">
        <v>9</v>
      </c>
      <c r="H8" s="125">
        <v>13.5</v>
      </c>
      <c r="I8" s="126">
        <v>14</v>
      </c>
      <c r="J8" s="125">
        <v>16.5</v>
      </c>
      <c r="K8" s="124">
        <v>9</v>
      </c>
      <c r="L8" s="125">
        <v>13.5</v>
      </c>
      <c r="M8" s="126">
        <v>14</v>
      </c>
      <c r="N8" s="127">
        <v>16.5</v>
      </c>
      <c r="O8" s="124">
        <v>9</v>
      </c>
      <c r="P8" s="125">
        <v>13.5</v>
      </c>
      <c r="Q8" s="126">
        <v>14</v>
      </c>
      <c r="R8" s="127">
        <v>16.5</v>
      </c>
      <c r="S8" s="48">
        <v>9</v>
      </c>
      <c r="T8" s="70">
        <v>13.5</v>
      </c>
      <c r="U8" s="75">
        <v>14</v>
      </c>
      <c r="V8" s="49">
        <v>16.5</v>
      </c>
      <c r="W8" s="83"/>
      <c r="X8" s="84"/>
      <c r="Y8" s="85"/>
      <c r="Z8" s="86"/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52"/>
      <c r="D9" s="72"/>
      <c r="E9" s="77"/>
      <c r="F9" s="7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46"/>
      <c r="D10" s="73"/>
      <c r="E10" s="78"/>
      <c r="F10" s="73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344">
        <f>+(F12-E12)+(D12-C12)</f>
        <v>7</v>
      </c>
      <c r="D11" s="345"/>
      <c r="E11" s="345"/>
      <c r="F11" s="345"/>
      <c r="G11" s="344">
        <f>+(J12-I12)+(H12-G12)</f>
        <v>7</v>
      </c>
      <c r="H11" s="345"/>
      <c r="I11" s="345"/>
      <c r="J11" s="345"/>
      <c r="K11" s="344">
        <f>+(N12-M12)+(L12-K12)</f>
        <v>7</v>
      </c>
      <c r="L11" s="345"/>
      <c r="M11" s="345"/>
      <c r="N11" s="345"/>
      <c r="O11" s="344">
        <f>+(R12-Q12)+(P12-O12)</f>
        <v>7</v>
      </c>
      <c r="P11" s="345"/>
      <c r="Q11" s="345"/>
      <c r="R11" s="345"/>
      <c r="S11" s="344">
        <f>+(V12-U12)+(T12-S12)</f>
        <v>7</v>
      </c>
      <c r="T11" s="345"/>
      <c r="U11" s="345"/>
      <c r="V11" s="345"/>
      <c r="W11" s="337">
        <f>+(Z12-Y12)+(X12-W12)</f>
        <v>0</v>
      </c>
      <c r="X11" s="337"/>
      <c r="Y11" s="337"/>
      <c r="Z11" s="337"/>
      <c r="AA11" s="337">
        <f>+(AD12-AC12)+(AB12-AA12)</f>
        <v>0</v>
      </c>
      <c r="AB11" s="337"/>
      <c r="AC11" s="337"/>
      <c r="AD11" s="337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44">
        <v>14.5</v>
      </c>
      <c r="D12" s="45">
        <v>18</v>
      </c>
      <c r="E12" s="74">
        <v>18.5</v>
      </c>
      <c r="F12" s="55">
        <v>22</v>
      </c>
      <c r="G12" s="44">
        <v>14.5</v>
      </c>
      <c r="H12" s="69">
        <v>18</v>
      </c>
      <c r="I12" s="74">
        <v>18.5</v>
      </c>
      <c r="J12" s="55">
        <v>22</v>
      </c>
      <c r="K12" s="134">
        <v>14.5</v>
      </c>
      <c r="L12" s="135">
        <v>18</v>
      </c>
      <c r="M12" s="136">
        <v>18.5</v>
      </c>
      <c r="N12" s="137">
        <v>22</v>
      </c>
      <c r="O12" s="134">
        <v>14.5</v>
      </c>
      <c r="P12" s="135">
        <v>18</v>
      </c>
      <c r="Q12" s="136">
        <v>18.5</v>
      </c>
      <c r="R12" s="137">
        <v>22</v>
      </c>
      <c r="S12" s="134">
        <v>14.5</v>
      </c>
      <c r="T12" s="135">
        <v>18</v>
      </c>
      <c r="U12" s="136">
        <v>18.5</v>
      </c>
      <c r="V12" s="137">
        <v>22</v>
      </c>
      <c r="W12" s="79"/>
      <c r="X12" s="80"/>
      <c r="Y12" s="81"/>
      <c r="Z12" s="82"/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03">
        <v>14.5</v>
      </c>
      <c r="D13" s="132">
        <v>18</v>
      </c>
      <c r="E13" s="109">
        <v>18.5</v>
      </c>
      <c r="F13" s="104">
        <v>22</v>
      </c>
      <c r="G13" s="103">
        <v>14.5</v>
      </c>
      <c r="H13" s="106">
        <v>18</v>
      </c>
      <c r="I13" s="109">
        <v>18.5</v>
      </c>
      <c r="J13" s="104">
        <v>22</v>
      </c>
      <c r="K13" s="50">
        <v>14.5</v>
      </c>
      <c r="L13" s="107">
        <v>18</v>
      </c>
      <c r="M13" s="110">
        <v>18.5</v>
      </c>
      <c r="N13" s="51">
        <v>22</v>
      </c>
      <c r="O13" s="50">
        <v>14.5</v>
      </c>
      <c r="P13" s="107">
        <v>18</v>
      </c>
      <c r="Q13" s="110">
        <v>18.5</v>
      </c>
      <c r="R13" s="51">
        <v>22</v>
      </c>
      <c r="S13" s="50">
        <v>14.5</v>
      </c>
      <c r="T13" s="107">
        <v>18</v>
      </c>
      <c r="U13" s="110">
        <v>18.5</v>
      </c>
      <c r="V13" s="51">
        <v>22</v>
      </c>
      <c r="W13" s="111"/>
      <c r="X13" s="112"/>
      <c r="Y13" s="113"/>
      <c r="Z13" s="114"/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28">
        <v>14.5</v>
      </c>
      <c r="D14" s="133">
        <v>18</v>
      </c>
      <c r="E14" s="130">
        <v>18.5</v>
      </c>
      <c r="F14" s="131">
        <v>22</v>
      </c>
      <c r="G14" s="128">
        <v>14.5</v>
      </c>
      <c r="H14" s="129">
        <v>18</v>
      </c>
      <c r="I14" s="130">
        <v>18.5</v>
      </c>
      <c r="J14" s="131">
        <v>22</v>
      </c>
      <c r="K14" s="128">
        <v>14.5</v>
      </c>
      <c r="L14" s="129">
        <v>18</v>
      </c>
      <c r="M14" s="130">
        <v>18.5</v>
      </c>
      <c r="N14" s="131">
        <v>22</v>
      </c>
      <c r="O14" s="128">
        <v>14.5</v>
      </c>
      <c r="P14" s="129">
        <v>18</v>
      </c>
      <c r="Q14" s="130">
        <v>18.5</v>
      </c>
      <c r="R14" s="131">
        <v>22</v>
      </c>
      <c r="S14" s="103">
        <v>14.5</v>
      </c>
      <c r="T14" s="106">
        <v>18</v>
      </c>
      <c r="U14" s="109">
        <v>18.5</v>
      </c>
      <c r="V14" s="104">
        <v>22</v>
      </c>
      <c r="W14" s="111"/>
      <c r="X14" s="112"/>
      <c r="Y14" s="113"/>
      <c r="Z14" s="114"/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52"/>
      <c r="D15" s="54"/>
      <c r="E15" s="77"/>
      <c r="F15" s="53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01"/>
      <c r="D16" s="102"/>
      <c r="E16" s="96"/>
      <c r="F16" s="97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8"/>
      <c r="N17" s="338"/>
      <c r="O17" s="338"/>
      <c r="P17" s="338"/>
      <c r="Q17" s="338"/>
      <c r="R17" s="338"/>
      <c r="S17" s="338"/>
      <c r="T17" s="338"/>
      <c r="U17" s="338"/>
      <c r="V17" s="338"/>
      <c r="W17" s="338"/>
      <c r="X17" s="338"/>
      <c r="Y17" s="338"/>
      <c r="Z17" s="338"/>
      <c r="AA17" s="338"/>
      <c r="AB17" s="338"/>
      <c r="AC17" s="338"/>
      <c r="AD17" s="338"/>
      <c r="AE17" s="339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W11:Z11"/>
    <mergeCell ref="AA11:AD11"/>
    <mergeCell ref="C11:F11"/>
    <mergeCell ref="G11:J11"/>
    <mergeCell ref="K11:N11"/>
    <mergeCell ref="O11:R11"/>
    <mergeCell ref="S11:V11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6" sqref="B6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/>
    <row r="2" spans="1:35" s="3" customFormat="1" ht="27" customHeight="1" thickBot="1" x14ac:dyDescent="0.3">
      <c r="A2" s="13"/>
      <c r="B2" s="357" t="s">
        <v>2</v>
      </c>
      <c r="C2" s="342" t="s">
        <v>3</v>
      </c>
      <c r="D2" s="352"/>
      <c r="E2" s="352"/>
      <c r="F2" s="352"/>
      <c r="G2" s="348" t="s">
        <v>4</v>
      </c>
      <c r="H2" s="349"/>
      <c r="I2" s="348"/>
      <c r="J2" s="349"/>
      <c r="K2" s="348" t="s">
        <v>5</v>
      </c>
      <c r="L2" s="349"/>
      <c r="M2" s="348"/>
      <c r="N2" s="349"/>
      <c r="O2" s="350" t="s">
        <v>6</v>
      </c>
      <c r="P2" s="350"/>
      <c r="Q2" s="350"/>
      <c r="R2" s="350"/>
      <c r="S2" s="348" t="s">
        <v>7</v>
      </c>
      <c r="T2" s="350"/>
      <c r="U2" s="350"/>
      <c r="V2" s="350"/>
      <c r="W2" s="340" t="s">
        <v>8</v>
      </c>
      <c r="X2" s="351"/>
      <c r="Y2" s="351"/>
      <c r="Z2" s="351"/>
      <c r="AA2" s="342" t="s">
        <v>9</v>
      </c>
      <c r="AB2" s="343"/>
      <c r="AC2" s="352"/>
      <c r="AD2" s="343"/>
      <c r="AE2" s="36"/>
    </row>
    <row r="3" spans="1:35" s="3" customFormat="1" ht="27" customHeight="1" thickBot="1" x14ac:dyDescent="0.3">
      <c r="A3" s="13"/>
      <c r="B3" s="358"/>
      <c r="C3" s="353">
        <f>1+'SEMAINE 3'!AA3</f>
        <v>42422</v>
      </c>
      <c r="D3" s="352"/>
      <c r="E3" s="352"/>
      <c r="F3" s="352"/>
      <c r="G3" s="354">
        <f>C3+1</f>
        <v>42423</v>
      </c>
      <c r="H3" s="349"/>
      <c r="I3" s="348"/>
      <c r="J3" s="349"/>
      <c r="K3" s="354">
        <f>G3+1</f>
        <v>42424</v>
      </c>
      <c r="L3" s="349"/>
      <c r="M3" s="348"/>
      <c r="N3" s="349"/>
      <c r="O3" s="355">
        <f>K3+1</f>
        <v>42425</v>
      </c>
      <c r="P3" s="350"/>
      <c r="Q3" s="350"/>
      <c r="R3" s="350"/>
      <c r="S3" s="354">
        <f>O3+1</f>
        <v>42426</v>
      </c>
      <c r="T3" s="350"/>
      <c r="U3" s="350"/>
      <c r="V3" s="350"/>
      <c r="W3" s="356">
        <f>S3+1</f>
        <v>42427</v>
      </c>
      <c r="X3" s="351"/>
      <c r="Y3" s="351"/>
      <c r="Z3" s="351"/>
      <c r="AA3" s="353">
        <f t="shared" ref="AA3" si="0">W3+1</f>
        <v>42428</v>
      </c>
      <c r="AB3" s="343"/>
      <c r="AC3" s="352"/>
      <c r="AD3" s="343"/>
      <c r="AE3" s="39" t="s">
        <v>10</v>
      </c>
    </row>
    <row r="4" spans="1:35" s="3" customFormat="1" ht="27" customHeight="1" thickBot="1" x14ac:dyDescent="0.3">
      <c r="A4" s="13"/>
      <c r="B4" s="359"/>
      <c r="C4" s="342" t="s">
        <v>12</v>
      </c>
      <c r="D4" s="343"/>
      <c r="E4" s="342" t="s">
        <v>12</v>
      </c>
      <c r="F4" s="343"/>
      <c r="G4" s="348" t="s">
        <v>12</v>
      </c>
      <c r="H4" s="349"/>
      <c r="I4" s="348" t="s">
        <v>12</v>
      </c>
      <c r="J4" s="349"/>
      <c r="K4" s="348" t="s">
        <v>12</v>
      </c>
      <c r="L4" s="349"/>
      <c r="M4" s="348" t="s">
        <v>12</v>
      </c>
      <c r="N4" s="349"/>
      <c r="O4" s="350" t="s">
        <v>12</v>
      </c>
      <c r="P4" s="349"/>
      <c r="Q4" s="348" t="s">
        <v>12</v>
      </c>
      <c r="R4" s="349"/>
      <c r="S4" s="348" t="s">
        <v>12</v>
      </c>
      <c r="T4" s="349"/>
      <c r="U4" s="348" t="s">
        <v>12</v>
      </c>
      <c r="V4" s="349"/>
      <c r="W4" s="340" t="s">
        <v>12</v>
      </c>
      <c r="X4" s="341"/>
      <c r="Y4" s="340" t="s">
        <v>12</v>
      </c>
      <c r="Z4" s="341"/>
      <c r="AA4" s="342" t="s">
        <v>12</v>
      </c>
      <c r="AB4" s="343"/>
      <c r="AC4" s="342" t="s">
        <v>12</v>
      </c>
      <c r="AD4" s="343"/>
      <c r="AE4" s="40"/>
      <c r="AH4" s="13"/>
      <c r="AI4" s="13"/>
    </row>
    <row r="5" spans="1:35" s="3" customFormat="1" ht="27.95" customHeight="1" thickBot="1" x14ac:dyDescent="0.3">
      <c r="A5" s="13"/>
      <c r="B5" s="60" t="s">
        <v>15</v>
      </c>
      <c r="C5" s="337">
        <f>+(F6-E6)+(D6-C6)</f>
        <v>0</v>
      </c>
      <c r="D5" s="337"/>
      <c r="E5" s="337"/>
      <c r="F5" s="337"/>
      <c r="G5" s="344">
        <f>+(J6-I6)+(H6-G6)</f>
        <v>7</v>
      </c>
      <c r="H5" s="345"/>
      <c r="I5" s="345"/>
      <c r="J5" s="345"/>
      <c r="K5" s="344">
        <f>+(N6-M6)+(L6-K6)</f>
        <v>7</v>
      </c>
      <c r="L5" s="345"/>
      <c r="M5" s="345"/>
      <c r="N5" s="345"/>
      <c r="O5" s="346">
        <f>+(R6-Q6)+(P6-O6)</f>
        <v>7</v>
      </c>
      <c r="P5" s="345"/>
      <c r="Q5" s="345"/>
      <c r="R5" s="345"/>
      <c r="S5" s="344">
        <f>+(V6-U6)+(T6-S6)</f>
        <v>7</v>
      </c>
      <c r="T5" s="345"/>
      <c r="U5" s="345"/>
      <c r="V5" s="345"/>
      <c r="W5" s="347">
        <f>+(Z6-Y6)+(X6-W6)</f>
        <v>7</v>
      </c>
      <c r="X5" s="347"/>
      <c r="Y5" s="347"/>
      <c r="Z5" s="347"/>
      <c r="AA5" s="337">
        <f>+(AD6-AC6)+(AB6-AA6)</f>
        <v>0</v>
      </c>
      <c r="AB5" s="337"/>
      <c r="AC5" s="337"/>
      <c r="AD5" s="337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79"/>
      <c r="D6" s="80"/>
      <c r="E6" s="81"/>
      <c r="F6" s="80"/>
      <c r="G6" s="134">
        <v>14.5</v>
      </c>
      <c r="H6" s="135">
        <v>18</v>
      </c>
      <c r="I6" s="136">
        <v>18.5</v>
      </c>
      <c r="J6" s="135">
        <v>22</v>
      </c>
      <c r="K6" s="134">
        <v>14.5</v>
      </c>
      <c r="L6" s="135">
        <v>18</v>
      </c>
      <c r="M6" s="136">
        <v>18.5</v>
      </c>
      <c r="N6" s="137">
        <v>22</v>
      </c>
      <c r="O6" s="134">
        <v>14.5</v>
      </c>
      <c r="P6" s="135">
        <v>18</v>
      </c>
      <c r="Q6" s="136">
        <v>18.5</v>
      </c>
      <c r="R6" s="137">
        <v>22</v>
      </c>
      <c r="S6" s="138">
        <v>14.5</v>
      </c>
      <c r="T6" s="139">
        <v>18</v>
      </c>
      <c r="U6" s="140">
        <v>18.5</v>
      </c>
      <c r="V6" s="141">
        <v>22</v>
      </c>
      <c r="W6" s="138">
        <v>14.5</v>
      </c>
      <c r="X6" s="139">
        <v>18</v>
      </c>
      <c r="Y6" s="140">
        <v>18.5</v>
      </c>
      <c r="Z6" s="141">
        <v>22</v>
      </c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83"/>
      <c r="D7" s="84"/>
      <c r="E7" s="85"/>
      <c r="F7" s="84"/>
      <c r="G7" s="66">
        <v>14.5</v>
      </c>
      <c r="H7" s="71">
        <v>18</v>
      </c>
      <c r="I7" s="76">
        <v>18.5</v>
      </c>
      <c r="J7" s="71">
        <v>22</v>
      </c>
      <c r="K7" s="66">
        <v>14.5</v>
      </c>
      <c r="L7" s="71">
        <v>18</v>
      </c>
      <c r="M7" s="76">
        <v>18.5</v>
      </c>
      <c r="N7" s="67">
        <v>22</v>
      </c>
      <c r="O7" s="66">
        <v>14.5</v>
      </c>
      <c r="P7" s="71">
        <v>18</v>
      </c>
      <c r="Q7" s="76">
        <v>18.5</v>
      </c>
      <c r="R7" s="67">
        <v>22</v>
      </c>
      <c r="S7" s="124">
        <v>14.5</v>
      </c>
      <c r="T7" s="125">
        <v>18</v>
      </c>
      <c r="U7" s="126">
        <v>18.5</v>
      </c>
      <c r="V7" s="127">
        <v>22</v>
      </c>
      <c r="W7" s="124">
        <v>14.5</v>
      </c>
      <c r="X7" s="125">
        <v>18</v>
      </c>
      <c r="Y7" s="126">
        <v>18.5</v>
      </c>
      <c r="Z7" s="127">
        <v>22</v>
      </c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83"/>
      <c r="D8" s="84"/>
      <c r="E8" s="85"/>
      <c r="F8" s="84"/>
      <c r="G8" s="48">
        <v>14.5</v>
      </c>
      <c r="H8" s="70">
        <v>18</v>
      </c>
      <c r="I8" s="75">
        <v>18.5</v>
      </c>
      <c r="J8" s="70">
        <v>22</v>
      </c>
      <c r="K8" s="48">
        <v>14.5</v>
      </c>
      <c r="L8" s="70">
        <v>18</v>
      </c>
      <c r="M8" s="75">
        <v>18.5</v>
      </c>
      <c r="N8" s="49">
        <v>22</v>
      </c>
      <c r="O8" s="48">
        <v>14.5</v>
      </c>
      <c r="P8" s="70">
        <v>18</v>
      </c>
      <c r="Q8" s="75">
        <v>18.5</v>
      </c>
      <c r="R8" s="49">
        <v>22</v>
      </c>
      <c r="S8" s="48">
        <v>14.5</v>
      </c>
      <c r="T8" s="70">
        <v>18</v>
      </c>
      <c r="U8" s="75">
        <v>18.5</v>
      </c>
      <c r="V8" s="49">
        <v>22</v>
      </c>
      <c r="W8" s="48">
        <v>14.5</v>
      </c>
      <c r="X8" s="70">
        <v>18</v>
      </c>
      <c r="Y8" s="75">
        <v>18.5</v>
      </c>
      <c r="Z8" s="49">
        <v>22</v>
      </c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111"/>
      <c r="D9" s="112"/>
      <c r="E9" s="113"/>
      <c r="F9" s="11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115"/>
      <c r="D10" s="116"/>
      <c r="E10" s="117"/>
      <c r="F10" s="116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337">
        <f>+(F12-E12)+(D12-C12)</f>
        <v>0</v>
      </c>
      <c r="D11" s="337"/>
      <c r="E11" s="337"/>
      <c r="F11" s="337"/>
      <c r="G11" s="344">
        <f>+(J12-I12)+(H12-G12)</f>
        <v>7</v>
      </c>
      <c r="H11" s="345"/>
      <c r="I11" s="345"/>
      <c r="J11" s="345"/>
      <c r="K11" s="344">
        <f>+(N12-M12)+(L12-K12)</f>
        <v>7</v>
      </c>
      <c r="L11" s="345"/>
      <c r="M11" s="345"/>
      <c r="N11" s="345"/>
      <c r="O11" s="344">
        <f>+(R12-Q12)+(P12-O12)</f>
        <v>7</v>
      </c>
      <c r="P11" s="345"/>
      <c r="Q11" s="345"/>
      <c r="R11" s="345"/>
      <c r="S11" s="344">
        <f>+(V12-U12)+(T12-S12)</f>
        <v>7</v>
      </c>
      <c r="T11" s="345"/>
      <c r="U11" s="345"/>
      <c r="V11" s="345"/>
      <c r="W11" s="347">
        <f>+(Z12-Y12)+(X12-W12)</f>
        <v>7</v>
      </c>
      <c r="X11" s="347"/>
      <c r="Y11" s="347"/>
      <c r="Z11" s="347"/>
      <c r="AA11" s="337">
        <f>+(AD12-AC12)+(AB12-AA12)</f>
        <v>0</v>
      </c>
      <c r="AB11" s="337"/>
      <c r="AC11" s="337"/>
      <c r="AD11" s="337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79"/>
      <c r="D12" s="118"/>
      <c r="E12" s="81"/>
      <c r="F12" s="82"/>
      <c r="G12" s="134">
        <v>9</v>
      </c>
      <c r="H12" s="135">
        <v>13.5</v>
      </c>
      <c r="I12" s="136">
        <v>14</v>
      </c>
      <c r="J12" s="137">
        <v>16.5</v>
      </c>
      <c r="K12" s="134">
        <v>9</v>
      </c>
      <c r="L12" s="135">
        <v>13.5</v>
      </c>
      <c r="M12" s="136">
        <v>14</v>
      </c>
      <c r="N12" s="137">
        <v>16.5</v>
      </c>
      <c r="O12" s="134">
        <v>9</v>
      </c>
      <c r="P12" s="135">
        <v>13.5</v>
      </c>
      <c r="Q12" s="136">
        <v>14</v>
      </c>
      <c r="R12" s="137">
        <v>16.5</v>
      </c>
      <c r="S12" s="138">
        <v>9</v>
      </c>
      <c r="T12" s="139">
        <v>13.5</v>
      </c>
      <c r="U12" s="140">
        <v>14</v>
      </c>
      <c r="V12" s="141">
        <v>16.5</v>
      </c>
      <c r="W12" s="138">
        <v>9</v>
      </c>
      <c r="X12" s="139">
        <v>13.5</v>
      </c>
      <c r="Y12" s="140">
        <v>14</v>
      </c>
      <c r="Z12" s="141">
        <v>16.5</v>
      </c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11"/>
      <c r="D13" s="119"/>
      <c r="E13" s="113"/>
      <c r="F13" s="114"/>
      <c r="G13" s="50">
        <v>9</v>
      </c>
      <c r="H13" s="107">
        <v>13.5</v>
      </c>
      <c r="I13" s="110">
        <v>14</v>
      </c>
      <c r="J13" s="51">
        <v>16.5</v>
      </c>
      <c r="K13" s="50">
        <v>9</v>
      </c>
      <c r="L13" s="107">
        <v>13.5</v>
      </c>
      <c r="M13" s="110">
        <v>14</v>
      </c>
      <c r="N13" s="51">
        <v>16.5</v>
      </c>
      <c r="O13" s="50">
        <v>9</v>
      </c>
      <c r="P13" s="107">
        <v>13.5</v>
      </c>
      <c r="Q13" s="110">
        <v>14</v>
      </c>
      <c r="R13" s="51">
        <v>16.5</v>
      </c>
      <c r="S13" s="128">
        <v>9</v>
      </c>
      <c r="T13" s="129">
        <v>13.5</v>
      </c>
      <c r="U13" s="130">
        <v>14</v>
      </c>
      <c r="V13" s="131">
        <v>16.5</v>
      </c>
      <c r="W13" s="128">
        <v>9</v>
      </c>
      <c r="X13" s="129">
        <v>13.5</v>
      </c>
      <c r="Y13" s="130">
        <v>14</v>
      </c>
      <c r="Z13" s="131">
        <v>16.5</v>
      </c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11"/>
      <c r="D14" s="119"/>
      <c r="E14" s="113"/>
      <c r="F14" s="114"/>
      <c r="G14" s="103">
        <v>9</v>
      </c>
      <c r="H14" s="106">
        <v>13.5</v>
      </c>
      <c r="I14" s="109">
        <v>14</v>
      </c>
      <c r="J14" s="104">
        <v>16.5</v>
      </c>
      <c r="K14" s="103">
        <v>9</v>
      </c>
      <c r="L14" s="106">
        <v>13.5</v>
      </c>
      <c r="M14" s="109">
        <v>14</v>
      </c>
      <c r="N14" s="104">
        <v>16.5</v>
      </c>
      <c r="O14" s="103">
        <v>9</v>
      </c>
      <c r="P14" s="106">
        <v>13.5</v>
      </c>
      <c r="Q14" s="109">
        <v>14</v>
      </c>
      <c r="R14" s="104">
        <v>16.5</v>
      </c>
      <c r="S14" s="103">
        <v>9</v>
      </c>
      <c r="T14" s="106">
        <v>13.5</v>
      </c>
      <c r="U14" s="109">
        <v>14</v>
      </c>
      <c r="V14" s="104">
        <v>16.5</v>
      </c>
      <c r="W14" s="103">
        <v>9</v>
      </c>
      <c r="X14" s="106">
        <v>13.5</v>
      </c>
      <c r="Y14" s="109">
        <v>14</v>
      </c>
      <c r="Z14" s="104">
        <v>16.5</v>
      </c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111"/>
      <c r="D15" s="119"/>
      <c r="E15" s="113"/>
      <c r="F15" s="114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20"/>
      <c r="D16" s="121"/>
      <c r="E16" s="122"/>
      <c r="F16" s="123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8"/>
      <c r="N17" s="338"/>
      <c r="O17" s="338"/>
      <c r="P17" s="338"/>
      <c r="Q17" s="338"/>
      <c r="R17" s="338"/>
      <c r="S17" s="338"/>
      <c r="T17" s="338"/>
      <c r="U17" s="338"/>
      <c r="V17" s="338"/>
      <c r="W17" s="338"/>
      <c r="X17" s="338"/>
      <c r="Y17" s="338"/>
      <c r="Z17" s="338"/>
      <c r="AA17" s="338"/>
      <c r="AB17" s="338"/>
      <c r="AC17" s="338"/>
      <c r="AD17" s="338"/>
      <c r="AE17" s="339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W11:Z11"/>
    <mergeCell ref="AA11:AD11"/>
    <mergeCell ref="C11:F11"/>
    <mergeCell ref="G11:J11"/>
    <mergeCell ref="K11:N11"/>
    <mergeCell ref="O11:R11"/>
    <mergeCell ref="S11:V11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O3" sqref="O3:R3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357" t="s">
        <v>2</v>
      </c>
      <c r="C2" s="348" t="s">
        <v>3</v>
      </c>
      <c r="D2" s="350"/>
      <c r="E2" s="350"/>
      <c r="F2" s="350"/>
      <c r="G2" s="348" t="s">
        <v>4</v>
      </c>
      <c r="H2" s="349"/>
      <c r="I2" s="348"/>
      <c r="J2" s="349"/>
      <c r="K2" s="348" t="s">
        <v>5</v>
      </c>
      <c r="L2" s="349"/>
      <c r="M2" s="348"/>
      <c r="N2" s="349"/>
      <c r="O2" s="350" t="s">
        <v>6</v>
      </c>
      <c r="P2" s="350"/>
      <c r="Q2" s="350"/>
      <c r="R2" s="350"/>
      <c r="S2" s="348" t="s">
        <v>7</v>
      </c>
      <c r="T2" s="350"/>
      <c r="U2" s="350"/>
      <c r="V2" s="350"/>
      <c r="W2" s="342" t="s">
        <v>8</v>
      </c>
      <c r="X2" s="352"/>
      <c r="Y2" s="352"/>
      <c r="Z2" s="352"/>
      <c r="AA2" s="342" t="s">
        <v>9</v>
      </c>
      <c r="AB2" s="343"/>
      <c r="AC2" s="352"/>
      <c r="AD2" s="343"/>
      <c r="AE2" s="36"/>
    </row>
    <row r="3" spans="1:35" s="3" customFormat="1" ht="27" customHeight="1" thickBot="1" x14ac:dyDescent="0.3">
      <c r="A3" s="19"/>
      <c r="B3" s="358"/>
      <c r="C3" s="354">
        <f>1+'SEMAINE 4'!AA3</f>
        <v>42429</v>
      </c>
      <c r="D3" s="350"/>
      <c r="E3" s="350"/>
      <c r="F3" s="350"/>
      <c r="G3" s="354">
        <f>C3+1</f>
        <v>42430</v>
      </c>
      <c r="H3" s="349"/>
      <c r="I3" s="348"/>
      <c r="J3" s="349"/>
      <c r="K3" s="354">
        <f>G3+1</f>
        <v>42431</v>
      </c>
      <c r="L3" s="349"/>
      <c r="M3" s="348"/>
      <c r="N3" s="349"/>
      <c r="O3" s="355">
        <f>K3+1</f>
        <v>42432</v>
      </c>
      <c r="P3" s="350"/>
      <c r="Q3" s="350"/>
      <c r="R3" s="350"/>
      <c r="S3" s="354">
        <f>O3+1</f>
        <v>42433</v>
      </c>
      <c r="T3" s="350"/>
      <c r="U3" s="350"/>
      <c r="V3" s="350"/>
      <c r="W3" s="353">
        <f>S3+1</f>
        <v>42434</v>
      </c>
      <c r="X3" s="352"/>
      <c r="Y3" s="352"/>
      <c r="Z3" s="352"/>
      <c r="AA3" s="353">
        <f>W3+1</f>
        <v>42435</v>
      </c>
      <c r="AB3" s="343"/>
      <c r="AC3" s="352"/>
      <c r="AD3" s="343"/>
      <c r="AE3" s="39" t="s">
        <v>10</v>
      </c>
    </row>
    <row r="4" spans="1:35" s="3" customFormat="1" ht="27" customHeight="1" thickBot="1" x14ac:dyDescent="0.3">
      <c r="A4" s="19"/>
      <c r="B4" s="359"/>
      <c r="C4" s="348" t="s">
        <v>12</v>
      </c>
      <c r="D4" s="349"/>
      <c r="E4" s="348" t="s">
        <v>12</v>
      </c>
      <c r="F4" s="349"/>
      <c r="G4" s="348" t="s">
        <v>12</v>
      </c>
      <c r="H4" s="349"/>
      <c r="I4" s="348" t="s">
        <v>12</v>
      </c>
      <c r="J4" s="349"/>
      <c r="K4" s="348" t="s">
        <v>12</v>
      </c>
      <c r="L4" s="349"/>
      <c r="M4" s="348" t="s">
        <v>12</v>
      </c>
      <c r="N4" s="349"/>
      <c r="O4" s="350" t="s">
        <v>12</v>
      </c>
      <c r="P4" s="349"/>
      <c r="Q4" s="348" t="s">
        <v>12</v>
      </c>
      <c r="R4" s="349"/>
      <c r="S4" s="348" t="s">
        <v>12</v>
      </c>
      <c r="T4" s="349"/>
      <c r="U4" s="348" t="s">
        <v>12</v>
      </c>
      <c r="V4" s="349"/>
      <c r="W4" s="342" t="s">
        <v>12</v>
      </c>
      <c r="X4" s="343"/>
      <c r="Y4" s="342" t="s">
        <v>12</v>
      </c>
      <c r="Z4" s="343"/>
      <c r="AA4" s="342" t="s">
        <v>12</v>
      </c>
      <c r="AB4" s="343"/>
      <c r="AC4" s="342" t="s">
        <v>12</v>
      </c>
      <c r="AD4" s="343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344">
        <f>+(F6-E6)+(D6-C6)</f>
        <v>7</v>
      </c>
      <c r="D5" s="345"/>
      <c r="E5" s="345"/>
      <c r="F5" s="345"/>
      <c r="G5" s="344">
        <f>+(J6-I6)+(H6-G6)</f>
        <v>7</v>
      </c>
      <c r="H5" s="345"/>
      <c r="I5" s="345"/>
      <c r="J5" s="345"/>
      <c r="K5" s="344">
        <f>+(N6-M6)+(L6-K6)</f>
        <v>7</v>
      </c>
      <c r="L5" s="345"/>
      <c r="M5" s="345"/>
      <c r="N5" s="345"/>
      <c r="O5" s="346">
        <f>+(R6-Q6)+(P6-O6)</f>
        <v>7</v>
      </c>
      <c r="P5" s="345"/>
      <c r="Q5" s="345"/>
      <c r="R5" s="345"/>
      <c r="S5" s="344">
        <f>+(V6-U6)+(T6-S6)</f>
        <v>7</v>
      </c>
      <c r="T5" s="345"/>
      <c r="U5" s="345"/>
      <c r="V5" s="345"/>
      <c r="W5" s="337">
        <f>+(Z6-Y6)+(X6-W6)</f>
        <v>0</v>
      </c>
      <c r="X5" s="337"/>
      <c r="Y5" s="337"/>
      <c r="Z5" s="337"/>
      <c r="AA5" s="337">
        <f>+(AD6-AC6)+(AB6-AA6)</f>
        <v>0</v>
      </c>
      <c r="AB5" s="337"/>
      <c r="AC5" s="337"/>
      <c r="AD5" s="337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138">
        <v>9</v>
      </c>
      <c r="D6" s="139">
        <v>14</v>
      </c>
      <c r="E6" s="140">
        <v>14.5</v>
      </c>
      <c r="F6" s="139">
        <v>16.5</v>
      </c>
      <c r="G6" s="138">
        <v>9</v>
      </c>
      <c r="H6" s="139">
        <v>13.5</v>
      </c>
      <c r="I6" s="140">
        <v>14</v>
      </c>
      <c r="J6" s="139">
        <v>16.5</v>
      </c>
      <c r="K6" s="138">
        <v>9</v>
      </c>
      <c r="L6" s="139">
        <v>13.5</v>
      </c>
      <c r="M6" s="140">
        <v>14</v>
      </c>
      <c r="N6" s="141">
        <v>16.5</v>
      </c>
      <c r="O6" s="138">
        <v>9</v>
      </c>
      <c r="P6" s="139">
        <v>13.5</v>
      </c>
      <c r="Q6" s="140">
        <v>14</v>
      </c>
      <c r="R6" s="141">
        <v>16.5</v>
      </c>
      <c r="S6" s="138">
        <v>9</v>
      </c>
      <c r="T6" s="139">
        <v>13.5</v>
      </c>
      <c r="U6" s="140">
        <v>14</v>
      </c>
      <c r="V6" s="141">
        <v>16.5</v>
      </c>
      <c r="W6" s="79"/>
      <c r="X6" s="80"/>
      <c r="Y6" s="81"/>
      <c r="Z6" s="82"/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124">
        <v>9</v>
      </c>
      <c r="D7" s="125">
        <v>14</v>
      </c>
      <c r="E7" s="126">
        <v>14.5</v>
      </c>
      <c r="F7" s="125">
        <v>16.5</v>
      </c>
      <c r="G7" s="124">
        <v>9</v>
      </c>
      <c r="H7" s="125">
        <v>13.5</v>
      </c>
      <c r="I7" s="126">
        <v>14</v>
      </c>
      <c r="J7" s="125">
        <v>16.5</v>
      </c>
      <c r="K7" s="124">
        <v>9</v>
      </c>
      <c r="L7" s="125">
        <v>13.5</v>
      </c>
      <c r="M7" s="126">
        <v>14</v>
      </c>
      <c r="N7" s="127">
        <v>16.5</v>
      </c>
      <c r="O7" s="124">
        <v>9</v>
      </c>
      <c r="P7" s="125">
        <v>13.5</v>
      </c>
      <c r="Q7" s="126">
        <v>14</v>
      </c>
      <c r="R7" s="127">
        <v>16.5</v>
      </c>
      <c r="S7" s="124">
        <v>9</v>
      </c>
      <c r="T7" s="125">
        <v>13.5</v>
      </c>
      <c r="U7" s="126">
        <v>14</v>
      </c>
      <c r="V7" s="127">
        <v>16.5</v>
      </c>
      <c r="W7" s="83"/>
      <c r="X7" s="84"/>
      <c r="Y7" s="85"/>
      <c r="Z7" s="86"/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48">
        <v>9</v>
      </c>
      <c r="D8" s="70">
        <v>14</v>
      </c>
      <c r="E8" s="75">
        <v>14.5</v>
      </c>
      <c r="F8" s="70">
        <v>16.5</v>
      </c>
      <c r="G8" s="48">
        <v>9</v>
      </c>
      <c r="H8" s="70">
        <v>13.5</v>
      </c>
      <c r="I8" s="75">
        <v>14</v>
      </c>
      <c r="J8" s="70">
        <v>16.5</v>
      </c>
      <c r="K8" s="48">
        <v>9</v>
      </c>
      <c r="L8" s="70">
        <v>13.5</v>
      </c>
      <c r="M8" s="75">
        <v>14</v>
      </c>
      <c r="N8" s="49">
        <v>16.5</v>
      </c>
      <c r="O8" s="48">
        <v>9</v>
      </c>
      <c r="P8" s="70">
        <v>13.5</v>
      </c>
      <c r="Q8" s="75">
        <v>14</v>
      </c>
      <c r="R8" s="49">
        <v>16.5</v>
      </c>
      <c r="S8" s="48">
        <v>9</v>
      </c>
      <c r="T8" s="70">
        <v>13.5</v>
      </c>
      <c r="U8" s="75">
        <v>14</v>
      </c>
      <c r="V8" s="49">
        <v>16.5</v>
      </c>
      <c r="W8" s="83"/>
      <c r="X8" s="84"/>
      <c r="Y8" s="85"/>
      <c r="Z8" s="86"/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52"/>
      <c r="D9" s="72"/>
      <c r="E9" s="77"/>
      <c r="F9" s="7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46"/>
      <c r="D10" s="73"/>
      <c r="E10" s="78"/>
      <c r="F10" s="73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344">
        <f>+(F12-E12)+(D12-C12)</f>
        <v>7</v>
      </c>
      <c r="D11" s="345"/>
      <c r="E11" s="345"/>
      <c r="F11" s="345"/>
      <c r="G11" s="344">
        <f>+(J12-I12)+(H12-G12)</f>
        <v>7</v>
      </c>
      <c r="H11" s="345"/>
      <c r="I11" s="345"/>
      <c r="J11" s="345"/>
      <c r="K11" s="344">
        <f>+(N12-M12)+(L12-K12)</f>
        <v>7</v>
      </c>
      <c r="L11" s="345"/>
      <c r="M11" s="345"/>
      <c r="N11" s="345"/>
      <c r="O11" s="344">
        <f>+(R12-Q12)+(P12-O12)</f>
        <v>7</v>
      </c>
      <c r="P11" s="345"/>
      <c r="Q11" s="345"/>
      <c r="R11" s="345"/>
      <c r="S11" s="344">
        <f>+(V12-U12)+(T12-S12)</f>
        <v>7</v>
      </c>
      <c r="T11" s="345"/>
      <c r="U11" s="345"/>
      <c r="V11" s="345"/>
      <c r="W11" s="337">
        <f>+(Z12-Y12)+(X12-W12)</f>
        <v>0</v>
      </c>
      <c r="X11" s="337"/>
      <c r="Y11" s="337"/>
      <c r="Z11" s="337"/>
      <c r="AA11" s="337">
        <f>+(AD12-AC12)+(AB12-AA12)</f>
        <v>0</v>
      </c>
      <c r="AB11" s="337"/>
      <c r="AC11" s="337"/>
      <c r="AD11" s="337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138">
        <v>14.5</v>
      </c>
      <c r="D12" s="142">
        <v>18</v>
      </c>
      <c r="E12" s="140">
        <v>18.5</v>
      </c>
      <c r="F12" s="141">
        <v>22</v>
      </c>
      <c r="G12" s="138">
        <v>14.5</v>
      </c>
      <c r="H12" s="139">
        <v>18</v>
      </c>
      <c r="I12" s="140">
        <v>18.5</v>
      </c>
      <c r="J12" s="141">
        <v>22</v>
      </c>
      <c r="K12" s="138">
        <v>14.5</v>
      </c>
      <c r="L12" s="139">
        <v>18</v>
      </c>
      <c r="M12" s="140">
        <v>18.5</v>
      </c>
      <c r="N12" s="141">
        <v>22</v>
      </c>
      <c r="O12" s="138">
        <v>14.5</v>
      </c>
      <c r="P12" s="139">
        <v>18</v>
      </c>
      <c r="Q12" s="140">
        <v>18.5</v>
      </c>
      <c r="R12" s="141">
        <v>22</v>
      </c>
      <c r="S12" s="138">
        <v>14.5</v>
      </c>
      <c r="T12" s="139">
        <v>18</v>
      </c>
      <c r="U12" s="140">
        <v>18.5</v>
      </c>
      <c r="V12" s="141">
        <v>22</v>
      </c>
      <c r="W12" s="79"/>
      <c r="X12" s="80"/>
      <c r="Y12" s="81"/>
      <c r="Z12" s="82"/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28">
        <v>14.5</v>
      </c>
      <c r="D13" s="133">
        <v>18</v>
      </c>
      <c r="E13" s="130">
        <v>18.5</v>
      </c>
      <c r="F13" s="131">
        <v>22</v>
      </c>
      <c r="G13" s="128">
        <v>14.5</v>
      </c>
      <c r="H13" s="129">
        <v>18</v>
      </c>
      <c r="I13" s="130">
        <v>18.5</v>
      </c>
      <c r="J13" s="131">
        <v>22</v>
      </c>
      <c r="K13" s="128">
        <v>14.5</v>
      </c>
      <c r="L13" s="129">
        <v>18</v>
      </c>
      <c r="M13" s="130">
        <v>18.5</v>
      </c>
      <c r="N13" s="131">
        <v>22</v>
      </c>
      <c r="O13" s="128">
        <v>14.5</v>
      </c>
      <c r="P13" s="129">
        <v>18</v>
      </c>
      <c r="Q13" s="130">
        <v>18.5</v>
      </c>
      <c r="R13" s="131">
        <v>22</v>
      </c>
      <c r="S13" s="128">
        <v>14.5</v>
      </c>
      <c r="T13" s="129">
        <v>18</v>
      </c>
      <c r="U13" s="130">
        <v>18.5</v>
      </c>
      <c r="V13" s="131">
        <v>22</v>
      </c>
      <c r="W13" s="111"/>
      <c r="X13" s="112"/>
      <c r="Y13" s="113"/>
      <c r="Z13" s="114"/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03">
        <v>14.5</v>
      </c>
      <c r="D14" s="132">
        <v>18</v>
      </c>
      <c r="E14" s="109">
        <v>18.5</v>
      </c>
      <c r="F14" s="104">
        <v>22</v>
      </c>
      <c r="G14" s="103">
        <v>14.5</v>
      </c>
      <c r="H14" s="106">
        <v>18</v>
      </c>
      <c r="I14" s="109">
        <v>18.5</v>
      </c>
      <c r="J14" s="104">
        <v>22</v>
      </c>
      <c r="K14" s="103">
        <v>14.5</v>
      </c>
      <c r="L14" s="106">
        <v>18</v>
      </c>
      <c r="M14" s="109">
        <v>18.5</v>
      </c>
      <c r="N14" s="104">
        <v>22</v>
      </c>
      <c r="O14" s="103">
        <v>14.5</v>
      </c>
      <c r="P14" s="106">
        <v>18</v>
      </c>
      <c r="Q14" s="109">
        <v>18.5</v>
      </c>
      <c r="R14" s="104">
        <v>22</v>
      </c>
      <c r="S14" s="103">
        <v>14.5</v>
      </c>
      <c r="T14" s="106">
        <v>18</v>
      </c>
      <c r="U14" s="109">
        <v>18.5</v>
      </c>
      <c r="V14" s="104">
        <v>22</v>
      </c>
      <c r="W14" s="111"/>
      <c r="X14" s="112"/>
      <c r="Y14" s="113"/>
      <c r="Z14" s="114"/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52"/>
      <c r="D15" s="54"/>
      <c r="E15" s="77"/>
      <c r="F15" s="53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01"/>
      <c r="D16" s="102"/>
      <c r="E16" s="96"/>
      <c r="F16" s="97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338"/>
      <c r="D17" s="338"/>
      <c r="E17" s="338"/>
      <c r="F17" s="338"/>
      <c r="G17" s="338"/>
      <c r="H17" s="338"/>
      <c r="I17" s="338"/>
      <c r="J17" s="338"/>
      <c r="K17" s="338"/>
      <c r="L17" s="338"/>
      <c r="M17" s="338"/>
      <c r="N17" s="338"/>
      <c r="O17" s="338"/>
      <c r="P17" s="338"/>
      <c r="Q17" s="338"/>
      <c r="R17" s="338"/>
      <c r="S17" s="338"/>
      <c r="T17" s="338"/>
      <c r="U17" s="338"/>
      <c r="V17" s="338"/>
      <c r="W17" s="338"/>
      <c r="X17" s="338"/>
      <c r="Y17" s="338"/>
      <c r="Z17" s="338"/>
      <c r="AA17" s="338"/>
      <c r="AB17" s="338"/>
      <c r="AC17" s="338"/>
      <c r="AD17" s="338"/>
      <c r="AE17" s="339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W11:Z11"/>
    <mergeCell ref="AA11:AD11"/>
    <mergeCell ref="C11:F11"/>
    <mergeCell ref="G11:J11"/>
    <mergeCell ref="K11:N11"/>
    <mergeCell ref="O11:R11"/>
    <mergeCell ref="S11:V11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A16" sqref="A16"/>
    </sheetView>
  </sheetViews>
  <sheetFormatPr baseColWidth="10" defaultRowHeight="15" x14ac:dyDescent="0.25"/>
  <cols>
    <col min="1" max="1" width="41.28515625" customWidth="1"/>
    <col min="2" max="2" width="33" style="3" customWidth="1"/>
  </cols>
  <sheetData>
    <row r="1" spans="1:2" s="38" customFormat="1" ht="36.950000000000003" customHeight="1" x14ac:dyDescent="0.25">
      <c r="A1" s="38" t="s">
        <v>11</v>
      </c>
    </row>
    <row r="3" spans="1:2" s="37" customFormat="1" ht="27.95" customHeight="1" x14ac:dyDescent="0.25">
      <c r="A3" s="37" t="s">
        <v>16</v>
      </c>
      <c r="B3" s="37" t="s">
        <v>10</v>
      </c>
    </row>
    <row r="4" spans="1:2" ht="27.95" customHeight="1" x14ac:dyDescent="0.25">
      <c r="A4" s="56"/>
    </row>
    <row r="5" spans="1:2" ht="27.95" customHeight="1" x14ac:dyDescent="0.25">
      <c r="A5" s="57" t="s">
        <v>57</v>
      </c>
      <c r="B5" s="3">
        <f>+'SEMAINE 1'!AE6+'SEMAINE 2'!AE6+'SEMAINE 3'!AE6+'SEMAINE 4'!AE6+'SEMAINE 5'!AE6</f>
        <v>175</v>
      </c>
    </row>
    <row r="6" spans="1:2" ht="27.95" customHeight="1" x14ac:dyDescent="0.25">
      <c r="A6" s="57" t="s">
        <v>58</v>
      </c>
      <c r="B6" s="3">
        <f>+'SEMAINE 1'!AE7+'SEMAINE 2'!AE7+'SEMAINE 3'!AE7+'SEMAINE 4'!AE7+'SEMAINE 5'!AE7</f>
        <v>175</v>
      </c>
    </row>
    <row r="7" spans="1:2" ht="27.95" customHeight="1" x14ac:dyDescent="0.25">
      <c r="A7" s="57" t="s">
        <v>59</v>
      </c>
      <c r="B7" s="3">
        <f>+'SEMAINE 1'!AE8+'SEMAINE 2'!AE8+'SEMAINE 3'!AE8+'SEMAINE 4'!AE8+'SEMAINE 5'!AE8</f>
        <v>175</v>
      </c>
    </row>
    <row r="8" spans="1:2" ht="27.95" customHeight="1" x14ac:dyDescent="0.25">
      <c r="A8" s="58"/>
      <c r="B8" s="3">
        <f>+'SEMAINE 1'!AE9+'SEMAINE 2'!AE9+'SEMAINE 3'!AE9+'SEMAINE 4'!AE9+'SEMAINE 5'!AE9</f>
        <v>0</v>
      </c>
    </row>
    <row r="9" spans="1:2" ht="27.95" customHeight="1" x14ac:dyDescent="0.25">
      <c r="A9" s="57"/>
      <c r="B9" s="3">
        <f>+'SEMAINE 1'!AE10+'SEMAINE 2'!AE10+'SEMAINE 3'!AE10+'SEMAINE 4'!AE10+'SEMAINE 5'!AE10</f>
        <v>0</v>
      </c>
    </row>
    <row r="10" spans="1:2" ht="27.95" customHeight="1" x14ac:dyDescent="0.25">
      <c r="A10" s="59"/>
      <c r="B10" s="3">
        <f>+'SEMAINE 1'!AE11+'SEMAINE 2'!AE11+'SEMAINE 3'!AE11+'SEMAINE 4'!AE11+'SEMAINE 5'!AE11</f>
        <v>175</v>
      </c>
    </row>
    <row r="11" spans="1:2" ht="27.95" customHeight="1" x14ac:dyDescent="0.25">
      <c r="A11" s="57" t="s">
        <v>60</v>
      </c>
      <c r="B11" s="3">
        <f>+'SEMAINE 1'!AE12+'SEMAINE 2'!AE12+'SEMAINE 3'!AE12+'SEMAINE 4'!AE12+'SEMAINE 5'!AE12</f>
        <v>175</v>
      </c>
    </row>
    <row r="12" spans="1:2" ht="27.95" customHeight="1" x14ac:dyDescent="0.25">
      <c r="A12" s="58" t="s">
        <v>61</v>
      </c>
      <c r="B12" s="3">
        <f>+'SEMAINE 1'!AE13+'SEMAINE 2'!AE13+'SEMAINE 3'!AE13+'SEMAINE 4'!AE13+'SEMAINE 5'!AE13</f>
        <v>175</v>
      </c>
    </row>
    <row r="13" spans="1:2" ht="27.95" customHeight="1" x14ac:dyDescent="0.25">
      <c r="A13" s="57" t="s">
        <v>62</v>
      </c>
      <c r="B13" s="3">
        <f>+'SEMAINE 1'!AE14+'SEMAINE 2'!AE14+'SEMAINE 3'!AE14+'SEMAINE 4'!AE14+'SEMAINE 5'!AE14</f>
        <v>175</v>
      </c>
    </row>
    <row r="14" spans="1:2" ht="27.95" customHeight="1" x14ac:dyDescent="0.25">
      <c r="A14" s="58"/>
      <c r="B14" s="3">
        <f>+'SEMAINE 1'!AE15+'SEMAINE 2'!AE15+'SEMAINE 3'!AE15+'SEMAINE 4'!AE15+'SEMAINE 5'!AE15</f>
        <v>0</v>
      </c>
    </row>
    <row r="15" spans="1:2" ht="27.95" customHeight="1" x14ac:dyDescent="0.25">
      <c r="A15" s="58"/>
      <c r="B15" s="3">
        <f>+'SEMAINE 1'!AE16+'SEMAINE 2'!AE16+'SEMAINE 3'!AE16+'SEMAINE 4'!AE16+'SEMAINE 5'!AE16</f>
        <v>0</v>
      </c>
    </row>
    <row r="16" spans="1:2" ht="27.95" customHeight="1" x14ac:dyDescent="0.25">
      <c r="A16" s="35"/>
    </row>
    <row r="17" ht="27.95" customHeight="1" x14ac:dyDescent="0.25"/>
    <row r="18" ht="27.95" customHeight="1" x14ac:dyDescent="0.25"/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8"/>
  <sheetViews>
    <sheetView tabSelected="1" zoomScale="70" zoomScaleNormal="70" workbookViewId="0">
      <selection activeCell="J11" sqref="J11"/>
    </sheetView>
  </sheetViews>
  <sheetFormatPr baseColWidth="10" defaultRowHeight="15" x14ac:dyDescent="0.25"/>
  <cols>
    <col min="1" max="1" width="31" customWidth="1"/>
    <col min="2" max="2" width="26.5703125" customWidth="1"/>
    <col min="3" max="4" width="19.85546875" customWidth="1"/>
    <col min="5" max="5" width="34.5703125" customWidth="1"/>
    <col min="6" max="6" width="29.7109375" customWidth="1"/>
    <col min="7" max="7" width="16.85546875" customWidth="1"/>
    <col min="16" max="16" width="11.42578125" style="386"/>
  </cols>
  <sheetData>
    <row r="1" spans="1:16" ht="18.75" x14ac:dyDescent="0.25">
      <c r="A1" s="153"/>
      <c r="B1" s="153" t="s">
        <v>54</v>
      </c>
      <c r="C1" s="154"/>
      <c r="D1" s="154"/>
      <c r="E1" s="263" t="s">
        <v>58</v>
      </c>
      <c r="F1" s="154"/>
      <c r="G1" s="154"/>
    </row>
    <row r="2" spans="1:16" ht="18.75" x14ac:dyDescent="0.3">
      <c r="A2" s="152"/>
      <c r="B2" s="155" t="s">
        <v>24</v>
      </c>
      <c r="C2" s="154"/>
      <c r="D2" s="154"/>
      <c r="E2" s="154"/>
      <c r="F2" s="154"/>
      <c r="G2" s="154"/>
      <c r="P2" s="387" t="s">
        <v>57</v>
      </c>
    </row>
    <row r="3" spans="1:16" ht="18.75" x14ac:dyDescent="0.3">
      <c r="A3" s="152"/>
      <c r="B3" s="154" t="s">
        <v>55</v>
      </c>
      <c r="C3" s="254">
        <f>'SEMAINE 1'!C3:F3</f>
        <v>42401</v>
      </c>
      <c r="D3" s="254"/>
      <c r="E3" s="154" t="s">
        <v>56</v>
      </c>
      <c r="F3" s="254">
        <f>C3+34</f>
        <v>42435</v>
      </c>
      <c r="G3" s="154"/>
      <c r="P3" s="387" t="s">
        <v>58</v>
      </c>
    </row>
    <row r="4" spans="1:16" ht="18.75" x14ac:dyDescent="0.3">
      <c r="A4" s="152"/>
      <c r="B4" s="154" t="s">
        <v>25</v>
      </c>
      <c r="C4" s="154" t="s">
        <v>26</v>
      </c>
      <c r="D4" s="154"/>
      <c r="E4" s="154"/>
      <c r="F4" s="154"/>
      <c r="G4" s="154"/>
      <c r="P4" s="387" t="s">
        <v>59</v>
      </c>
    </row>
    <row r="5" spans="1:16" ht="23.25" x14ac:dyDescent="0.35">
      <c r="A5" s="156"/>
      <c r="B5" s="157"/>
      <c r="C5" s="157"/>
      <c r="D5" s="157"/>
      <c r="E5" s="157"/>
      <c r="F5" s="157"/>
      <c r="G5" s="158"/>
      <c r="P5" s="387" t="s">
        <v>60</v>
      </c>
    </row>
    <row r="6" spans="1:16" ht="24" thickBot="1" x14ac:dyDescent="0.4">
      <c r="A6" s="156"/>
      <c r="B6" s="158"/>
      <c r="C6" s="158"/>
      <c r="D6" s="158"/>
      <c r="E6" s="158"/>
      <c r="F6" s="158"/>
      <c r="G6" s="158"/>
      <c r="P6" s="387" t="s">
        <v>61</v>
      </c>
    </row>
    <row r="7" spans="1:16" ht="38.25" thickBot="1" x14ac:dyDescent="0.3">
      <c r="A7" s="3"/>
      <c r="B7" s="159" t="s">
        <v>17</v>
      </c>
      <c r="C7" s="382" t="s">
        <v>18</v>
      </c>
      <c r="D7" s="383"/>
      <c r="E7" s="160" t="s">
        <v>19</v>
      </c>
      <c r="F7" s="160" t="s">
        <v>27</v>
      </c>
      <c r="G7" s="161" t="s">
        <v>28</v>
      </c>
      <c r="P7" s="387" t="s">
        <v>62</v>
      </c>
    </row>
    <row r="8" spans="1:16" ht="16.5" thickBot="1" x14ac:dyDescent="0.3">
      <c r="B8" s="162"/>
      <c r="C8" s="162"/>
      <c r="D8" s="162"/>
      <c r="E8" s="162"/>
      <c r="F8" s="163"/>
      <c r="G8" s="163"/>
    </row>
    <row r="9" spans="1:16" ht="18.75" x14ac:dyDescent="0.25">
      <c r="B9" s="379">
        <f>'SEMAINE 1'!$C$3</f>
        <v>42401</v>
      </c>
      <c r="C9" s="255" t="str">
        <f>'SEMAINE 1'!C6&amp;"H"</f>
        <v>9H</v>
      </c>
      <c r="D9" s="255" t="str">
        <f>'SEMAINE 1'!D6&amp;"H"</f>
        <v>14H</v>
      </c>
      <c r="E9" s="384" t="str">
        <f>'SEMAINE 1'!$C$5&amp;"H"</f>
        <v>7H</v>
      </c>
      <c r="F9" s="164"/>
      <c r="G9" s="165"/>
    </row>
    <row r="10" spans="1:16" ht="18.75" x14ac:dyDescent="0.25">
      <c r="B10" s="369"/>
      <c r="C10" s="258" t="str">
        <f>'SEMAINE 1'!E6&amp;"H"</f>
        <v>14,5H</v>
      </c>
      <c r="D10" s="258" t="str">
        <f>'SEMAINE 1'!F6&amp;"H"</f>
        <v>16,5H</v>
      </c>
      <c r="E10" s="385"/>
      <c r="F10" s="167"/>
      <c r="G10" s="168"/>
    </row>
    <row r="11" spans="1:16" ht="15.75" x14ac:dyDescent="0.25">
      <c r="B11" s="368">
        <f>+B9+1</f>
        <v>42402</v>
      </c>
      <c r="C11" s="259" t="str">
        <f>'SEMAINE 1'!G6&amp;"H"</f>
        <v>9H</v>
      </c>
      <c r="D11" s="259" t="str">
        <f>'SEMAINE 1'!H6&amp;"H"</f>
        <v>13,5H</v>
      </c>
      <c r="E11" s="371" t="str">
        <f>'SEMAINE 1'!$G$5&amp;"H"</f>
        <v>7H</v>
      </c>
      <c r="F11" s="169"/>
      <c r="G11" s="168"/>
    </row>
    <row r="12" spans="1:16" ht="15.75" x14ac:dyDescent="0.25">
      <c r="B12" s="369"/>
      <c r="C12" s="259" t="str">
        <f>'SEMAINE 1'!I6&amp;"H"</f>
        <v>14H</v>
      </c>
      <c r="D12" s="259" t="str">
        <f>'SEMAINE 1'!J6&amp;"H"</f>
        <v>16,5H</v>
      </c>
      <c r="E12" s="371"/>
      <c r="F12" s="169"/>
      <c r="G12" s="168"/>
    </row>
    <row r="13" spans="1:16" ht="15.75" x14ac:dyDescent="0.25">
      <c r="B13" s="368">
        <f>+B11+1</f>
        <v>42403</v>
      </c>
      <c r="C13" s="259" t="str">
        <f>'SEMAINE 1'!K6&amp;"H"</f>
        <v>9H</v>
      </c>
      <c r="D13" s="259" t="str">
        <f>'SEMAINE 1'!L6&amp;"H"</f>
        <v>13,5H</v>
      </c>
      <c r="E13" s="371" t="str">
        <f>'SEMAINE 1'!$K$5&amp;"H"</f>
        <v>7H</v>
      </c>
      <c r="F13" s="169"/>
      <c r="G13" s="168"/>
    </row>
    <row r="14" spans="1:16" ht="15.75" x14ac:dyDescent="0.25">
      <c r="B14" s="369"/>
      <c r="C14" s="259" t="str">
        <f>'SEMAINE 1'!M6&amp;"H"</f>
        <v>14H</v>
      </c>
      <c r="D14" s="259" t="str">
        <f>'SEMAINE 1'!N6&amp;"h"</f>
        <v>16,5h</v>
      </c>
      <c r="E14" s="371"/>
      <c r="F14" s="169"/>
      <c r="G14" s="168"/>
    </row>
    <row r="15" spans="1:16" ht="15.75" x14ac:dyDescent="0.25">
      <c r="B15" s="368">
        <f>+B13+1</f>
        <v>42404</v>
      </c>
      <c r="C15" s="259" t="str">
        <f>'SEMAINE 1'!O6&amp;"H"</f>
        <v>9H</v>
      </c>
      <c r="D15" s="259" t="str">
        <f>'SEMAINE 1'!P6&amp;"H"</f>
        <v>13,5H</v>
      </c>
      <c r="E15" s="371" t="str">
        <f>'SEMAINE 1'!$O$5&amp;"H"</f>
        <v>7H</v>
      </c>
      <c r="F15" s="169"/>
      <c r="G15" s="168"/>
    </row>
    <row r="16" spans="1:16" ht="18" customHeight="1" x14ac:dyDescent="0.25">
      <c r="B16" s="368"/>
      <c r="C16" s="259" t="str">
        <f>'SEMAINE 1'!U6&amp;"H"</f>
        <v>14H</v>
      </c>
      <c r="D16" s="259" t="str">
        <f>'SEMAINE 1'!R6&amp;"H"</f>
        <v>16,5H</v>
      </c>
      <c r="E16" s="371"/>
      <c r="F16" s="169"/>
      <c r="G16" s="168"/>
    </row>
    <row r="17" spans="2:7" ht="16.5" customHeight="1" x14ac:dyDescent="0.25">
      <c r="B17" s="368">
        <f>+B15+1</f>
        <v>42405</v>
      </c>
      <c r="C17" s="259" t="str">
        <f>'SEMAINE 1'!S6&amp;"H"</f>
        <v>9H</v>
      </c>
      <c r="D17" s="259" t="str">
        <f>'SEMAINE 1'!T6&amp;"H"</f>
        <v>13,5H</v>
      </c>
      <c r="E17" s="371" t="str">
        <f>'SEMAINE 1'!$S$5&amp;"H"</f>
        <v>7H</v>
      </c>
      <c r="F17" s="169"/>
      <c r="G17" s="168"/>
    </row>
    <row r="18" spans="2:7" ht="19.5" customHeight="1" x14ac:dyDescent="0.25">
      <c r="B18" s="368"/>
      <c r="C18" s="259" t="str">
        <f>'SEMAINE 1'!U6&amp;"H"</f>
        <v>14H</v>
      </c>
      <c r="D18" s="259" t="str">
        <f>'SEMAINE 1'!V6&amp;"H"</f>
        <v>16,5H</v>
      </c>
      <c r="E18" s="371"/>
      <c r="F18" s="169"/>
      <c r="G18" s="168"/>
    </row>
    <row r="19" spans="2:7" ht="15.75" customHeight="1" x14ac:dyDescent="0.25">
      <c r="B19" s="380">
        <f>B17+1</f>
        <v>42406</v>
      </c>
      <c r="C19" s="259" t="str">
        <f>'SEMAINE 1'!W6&amp;"H"</f>
        <v>H</v>
      </c>
      <c r="D19" s="259" t="str">
        <f>'SEMAINE 1'!X6&amp;"H"</f>
        <v>H</v>
      </c>
      <c r="E19" s="371" t="str">
        <f>'SEMAINE 1'!$W$5&amp;"H"</f>
        <v>0H</v>
      </c>
      <c r="F19" s="169"/>
      <c r="G19" s="168"/>
    </row>
    <row r="20" spans="2:7" ht="16.5" customHeight="1" x14ac:dyDescent="0.25">
      <c r="B20" s="380"/>
      <c r="C20" s="259" t="str">
        <f>'SEMAINE 1'!Y6&amp;"H"</f>
        <v>H</v>
      </c>
      <c r="D20" s="150" t="str">
        <f>'SEMAINE 1'!Z6&amp;"H"</f>
        <v>H</v>
      </c>
      <c r="E20" s="371"/>
      <c r="F20" s="169"/>
      <c r="G20" s="168"/>
    </row>
    <row r="21" spans="2:7" ht="18" customHeight="1" thickBot="1" x14ac:dyDescent="0.3">
      <c r="B21" s="380">
        <f>B19+1</f>
        <v>42407</v>
      </c>
      <c r="C21" s="259" t="str">
        <f>'SEMAINE 1'!AA6&amp;"H"</f>
        <v>H</v>
      </c>
      <c r="D21" s="150" t="str">
        <f>'SEMAINE 1'!AB6&amp;"H"</f>
        <v>H</v>
      </c>
      <c r="E21" s="371" t="str">
        <f>'SEMAINE 1'!$AA$5&amp;"H"</f>
        <v>0H</v>
      </c>
      <c r="F21" s="169"/>
      <c r="G21" s="185"/>
    </row>
    <row r="22" spans="2:7" ht="18" customHeight="1" thickBot="1" x14ac:dyDescent="0.3">
      <c r="B22" s="381"/>
      <c r="C22" s="261" t="str">
        <f>'SEMAINE 1'!AC6&amp;"H"</f>
        <v>H</v>
      </c>
      <c r="D22" s="151" t="str">
        <f>'SEMAINE 1'!AD6&amp;"H"</f>
        <v>H</v>
      </c>
      <c r="E22" s="376"/>
      <c r="F22" s="262"/>
      <c r="G22" s="260"/>
    </row>
    <row r="23" spans="2:7" ht="18.75" x14ac:dyDescent="0.25">
      <c r="B23" s="146"/>
      <c r="C23" s="147"/>
      <c r="D23" s="147"/>
      <c r="E23" s="172"/>
      <c r="F23" s="173" t="s">
        <v>31</v>
      </c>
      <c r="G23" s="174"/>
    </row>
    <row r="24" spans="2:7" ht="19.5" thickBot="1" x14ac:dyDescent="0.3">
      <c r="B24" s="146"/>
      <c r="C24" s="147"/>
      <c r="D24" s="147"/>
      <c r="E24" s="175"/>
      <c r="F24" s="173"/>
      <c r="G24" s="174"/>
    </row>
    <row r="25" spans="2:7" ht="15.75" x14ac:dyDescent="0.25">
      <c r="B25" s="372">
        <v>42380</v>
      </c>
      <c r="C25" s="176" t="s">
        <v>22</v>
      </c>
      <c r="D25" s="176"/>
      <c r="E25" s="177"/>
      <c r="F25" s="178"/>
      <c r="G25" s="165"/>
    </row>
    <row r="26" spans="2:7" ht="15.75" x14ac:dyDescent="0.25">
      <c r="B26" s="373"/>
      <c r="C26" s="179" t="s">
        <v>32</v>
      </c>
      <c r="D26" s="179"/>
      <c r="E26" s="180"/>
      <c r="F26" s="169"/>
      <c r="G26" s="168"/>
    </row>
    <row r="27" spans="2:7" ht="15.75" x14ac:dyDescent="0.25">
      <c r="B27" s="374">
        <f>+B25+1</f>
        <v>42381</v>
      </c>
      <c r="C27" s="181" t="s">
        <v>33</v>
      </c>
      <c r="D27" s="181"/>
      <c r="E27" s="180"/>
      <c r="F27" s="169"/>
      <c r="G27" s="168"/>
    </row>
    <row r="28" spans="2:7" ht="15.75" x14ac:dyDescent="0.25">
      <c r="B28" s="375"/>
      <c r="C28" s="181" t="s">
        <v>21</v>
      </c>
      <c r="D28" s="181"/>
      <c r="E28" s="180"/>
      <c r="F28" s="169"/>
      <c r="G28" s="168"/>
    </row>
    <row r="29" spans="2:7" ht="15.75" x14ac:dyDescent="0.25">
      <c r="B29" s="374">
        <f>+B27+2</f>
        <v>42383</v>
      </c>
      <c r="C29" s="179" t="s">
        <v>34</v>
      </c>
      <c r="D29" s="179"/>
      <c r="E29" s="180"/>
      <c r="F29" s="169"/>
      <c r="G29" s="168"/>
    </row>
    <row r="30" spans="2:7" ht="15.75" x14ac:dyDescent="0.25">
      <c r="B30" s="363"/>
      <c r="C30" s="182" t="s">
        <v>35</v>
      </c>
      <c r="D30" s="256"/>
      <c r="E30" s="183"/>
      <c r="F30" s="184"/>
      <c r="G30" s="185"/>
    </row>
    <row r="31" spans="2:7" ht="15.75" x14ac:dyDescent="0.25">
      <c r="B31" s="374">
        <f>+B29+1</f>
        <v>42384</v>
      </c>
      <c r="C31" s="186" t="s">
        <v>36</v>
      </c>
      <c r="D31" s="257"/>
      <c r="E31" s="183"/>
      <c r="F31" s="184"/>
      <c r="G31" s="185"/>
    </row>
    <row r="32" spans="2:7" ht="15.75" x14ac:dyDescent="0.25">
      <c r="B32" s="375"/>
      <c r="C32" s="186" t="s">
        <v>32</v>
      </c>
      <c r="D32" s="186"/>
      <c r="E32" s="144"/>
      <c r="F32" s="169"/>
      <c r="G32" s="168"/>
    </row>
    <row r="33" spans="2:7" ht="15.75" x14ac:dyDescent="0.25">
      <c r="B33" s="367">
        <f>+B31+1</f>
        <v>42385</v>
      </c>
      <c r="C33" s="187" t="s">
        <v>20</v>
      </c>
      <c r="D33" s="187"/>
      <c r="E33" s="188"/>
      <c r="F33" s="189"/>
      <c r="G33" s="190"/>
    </row>
    <row r="34" spans="2:7" ht="16.5" thickBot="1" x14ac:dyDescent="0.3">
      <c r="B34" s="361"/>
      <c r="C34" s="191" t="s">
        <v>35</v>
      </c>
      <c r="D34" s="191"/>
      <c r="E34" s="192"/>
      <c r="F34" s="193"/>
      <c r="G34" s="194"/>
    </row>
    <row r="35" spans="2:7" ht="19.5" thickBot="1" x14ac:dyDescent="0.3">
      <c r="B35" s="195"/>
      <c r="C35" s="196"/>
      <c r="D35" s="196"/>
      <c r="E35" s="197"/>
      <c r="F35" s="173" t="s">
        <v>31</v>
      </c>
      <c r="G35" s="198"/>
    </row>
    <row r="36" spans="2:7" ht="15.75" x14ac:dyDescent="0.25">
      <c r="B36" s="377">
        <f>+B33+3</f>
        <v>42388</v>
      </c>
      <c r="C36" s="199" t="s">
        <v>37</v>
      </c>
      <c r="D36" s="199"/>
      <c r="E36" s="200"/>
      <c r="F36" s="201"/>
      <c r="G36" s="202"/>
    </row>
    <row r="37" spans="2:7" ht="15.75" x14ac:dyDescent="0.25">
      <c r="B37" s="378"/>
      <c r="C37" s="187" t="s">
        <v>38</v>
      </c>
      <c r="D37" s="187"/>
      <c r="E37" s="188"/>
      <c r="F37" s="189"/>
      <c r="G37" s="190"/>
    </row>
    <row r="38" spans="2:7" ht="15.75" x14ac:dyDescent="0.25">
      <c r="B38" s="368">
        <f>1+B36</f>
        <v>42389</v>
      </c>
      <c r="C38" s="143" t="s">
        <v>39</v>
      </c>
      <c r="D38" s="150"/>
      <c r="E38" s="144"/>
      <c r="F38" s="203"/>
      <c r="G38" s="168"/>
    </row>
    <row r="39" spans="2:7" ht="15.75" x14ac:dyDescent="0.25">
      <c r="B39" s="369"/>
      <c r="C39" s="143" t="s">
        <v>32</v>
      </c>
      <c r="D39" s="150"/>
      <c r="E39" s="144"/>
      <c r="F39" s="203"/>
      <c r="G39" s="168"/>
    </row>
    <row r="40" spans="2:7" ht="15.75" x14ac:dyDescent="0.25">
      <c r="B40" s="368">
        <f>+B38+1</f>
        <v>42390</v>
      </c>
      <c r="C40" s="204" t="s">
        <v>30</v>
      </c>
      <c r="D40" s="204"/>
      <c r="E40" s="144"/>
      <c r="F40" s="169"/>
      <c r="G40" s="168"/>
    </row>
    <row r="41" spans="2:7" ht="15.75" x14ac:dyDescent="0.25">
      <c r="B41" s="369"/>
      <c r="C41" s="204" t="s">
        <v>29</v>
      </c>
      <c r="D41" s="204"/>
      <c r="E41" s="144"/>
      <c r="F41" s="169"/>
      <c r="G41" s="168"/>
    </row>
    <row r="42" spans="2:7" ht="15.75" x14ac:dyDescent="0.25">
      <c r="B42" s="368">
        <f>+B40+1</f>
        <v>42391</v>
      </c>
      <c r="C42" s="143" t="s">
        <v>40</v>
      </c>
      <c r="D42" s="150"/>
      <c r="E42" s="144"/>
      <c r="F42" s="169"/>
      <c r="G42" s="168"/>
    </row>
    <row r="43" spans="2:7" ht="15.75" x14ac:dyDescent="0.25">
      <c r="B43" s="369"/>
      <c r="C43" s="143" t="s">
        <v>41</v>
      </c>
      <c r="D43" s="150"/>
      <c r="E43" s="144"/>
      <c r="F43" s="169"/>
      <c r="G43" s="168"/>
    </row>
    <row r="44" spans="2:7" ht="15.75" x14ac:dyDescent="0.25">
      <c r="B44" s="368">
        <f>+B42+1</f>
        <v>42392</v>
      </c>
      <c r="C44" s="204" t="s">
        <v>42</v>
      </c>
      <c r="D44" s="204"/>
      <c r="E44" s="144"/>
      <c r="F44" s="169"/>
      <c r="G44" s="168"/>
    </row>
    <row r="45" spans="2:7" ht="16.5" thickBot="1" x14ac:dyDescent="0.3">
      <c r="B45" s="370"/>
      <c r="C45" s="205" t="s">
        <v>38</v>
      </c>
      <c r="D45" s="205"/>
      <c r="E45" s="145"/>
      <c r="F45" s="170"/>
      <c r="G45" s="171"/>
    </row>
    <row r="46" spans="2:7" ht="18.75" x14ac:dyDescent="0.25">
      <c r="B46" s="206"/>
      <c r="C46" s="207"/>
      <c r="D46" s="207"/>
      <c r="E46" s="208"/>
      <c r="F46" s="173" t="s">
        <v>31</v>
      </c>
      <c r="G46" s="209"/>
    </row>
    <row r="47" spans="2:7" ht="19.5" thickBot="1" x14ac:dyDescent="0.3">
      <c r="B47" s="210"/>
      <c r="C47" s="211"/>
      <c r="D47" s="211"/>
      <c r="E47" s="212"/>
      <c r="F47" s="213"/>
      <c r="G47" s="214"/>
    </row>
    <row r="48" spans="2:7" ht="15.75" x14ac:dyDescent="0.25">
      <c r="B48" s="365">
        <f>+B44+3</f>
        <v>42395</v>
      </c>
      <c r="C48" s="148" t="s">
        <v>43</v>
      </c>
      <c r="D48" s="148"/>
      <c r="E48" s="149"/>
      <c r="F48" s="178"/>
      <c r="G48" s="165"/>
    </row>
    <row r="49" spans="2:7" ht="15.75" x14ac:dyDescent="0.25">
      <c r="B49" s="363"/>
      <c r="C49" s="143" t="s">
        <v>44</v>
      </c>
      <c r="D49" s="150"/>
      <c r="E49" s="144"/>
      <c r="F49" s="169"/>
      <c r="G49" s="168"/>
    </row>
    <row r="50" spans="2:7" ht="15.75" x14ac:dyDescent="0.25">
      <c r="B50" s="366">
        <f>+B48+1</f>
        <v>42396</v>
      </c>
      <c r="C50" s="143" t="s">
        <v>45</v>
      </c>
      <c r="D50" s="150"/>
      <c r="E50" s="144"/>
      <c r="F50" s="169"/>
      <c r="G50" s="168"/>
    </row>
    <row r="51" spans="2:7" ht="15.75" x14ac:dyDescent="0.25">
      <c r="B51" s="363"/>
      <c r="C51" s="143" t="s">
        <v>23</v>
      </c>
      <c r="D51" s="150"/>
      <c r="E51" s="144"/>
      <c r="F51" s="169"/>
      <c r="G51" s="168"/>
    </row>
    <row r="52" spans="2:7" ht="15.75" x14ac:dyDescent="0.25">
      <c r="B52" s="367">
        <f>+B50+1</f>
        <v>42397</v>
      </c>
      <c r="C52" s="187" t="s">
        <v>46</v>
      </c>
      <c r="D52" s="187"/>
      <c r="E52" s="188"/>
      <c r="F52" s="189"/>
      <c r="G52" s="190"/>
    </row>
    <row r="53" spans="2:7" ht="15.75" x14ac:dyDescent="0.25">
      <c r="B53" s="363"/>
      <c r="C53" s="187" t="s">
        <v>20</v>
      </c>
      <c r="D53" s="187"/>
      <c r="E53" s="188"/>
      <c r="F53" s="189"/>
      <c r="G53" s="190"/>
    </row>
    <row r="54" spans="2:7" ht="15.75" x14ac:dyDescent="0.25">
      <c r="B54" s="364">
        <f>+B52+1</f>
        <v>42398</v>
      </c>
      <c r="C54" s="204" t="s">
        <v>38</v>
      </c>
      <c r="D54" s="204"/>
      <c r="E54" s="166"/>
      <c r="F54" s="203"/>
      <c r="G54" s="215"/>
    </row>
    <row r="55" spans="2:7" ht="15.75" x14ac:dyDescent="0.25">
      <c r="B55" s="363"/>
      <c r="C55" s="204" t="s">
        <v>47</v>
      </c>
      <c r="D55" s="204"/>
      <c r="E55" s="166"/>
      <c r="F55" s="203"/>
      <c r="G55" s="215"/>
    </row>
    <row r="56" spans="2:7" ht="15.75" x14ac:dyDescent="0.25">
      <c r="B56" s="360">
        <f>+B54+1</f>
        <v>42399</v>
      </c>
      <c r="C56" s="216" t="s">
        <v>48</v>
      </c>
      <c r="D56" s="216"/>
      <c r="E56" s="217"/>
      <c r="F56" s="218"/>
      <c r="G56" s="219"/>
    </row>
    <row r="57" spans="2:7" ht="16.5" thickBot="1" x14ac:dyDescent="0.3">
      <c r="B57" s="361"/>
      <c r="C57" s="220" t="s">
        <v>47</v>
      </c>
      <c r="D57" s="220"/>
      <c r="E57" s="221"/>
      <c r="F57" s="222"/>
      <c r="G57" s="223"/>
    </row>
    <row r="58" spans="2:7" ht="19.5" thickBot="1" x14ac:dyDescent="0.3">
      <c r="B58" s="224"/>
      <c r="C58" s="225"/>
      <c r="D58" s="225"/>
      <c r="E58" s="226"/>
      <c r="F58" s="173" t="s">
        <v>49</v>
      </c>
      <c r="G58" s="227"/>
    </row>
    <row r="59" spans="2:7" ht="15.75" x14ac:dyDescent="0.25">
      <c r="B59" s="365">
        <f>+B56+4</f>
        <v>42403</v>
      </c>
      <c r="C59" s="148" t="s">
        <v>46</v>
      </c>
      <c r="D59" s="148"/>
      <c r="E59" s="149"/>
      <c r="F59" s="178"/>
      <c r="G59" s="165"/>
    </row>
    <row r="60" spans="2:7" ht="15.75" x14ac:dyDescent="0.25">
      <c r="B60" s="363"/>
      <c r="C60" s="143" t="s">
        <v>20</v>
      </c>
      <c r="D60" s="150"/>
      <c r="E60" s="144"/>
      <c r="F60" s="169"/>
      <c r="G60" s="168"/>
    </row>
    <row r="61" spans="2:7" ht="15.75" x14ac:dyDescent="0.25">
      <c r="B61" s="366">
        <f>+B59+1</f>
        <v>42404</v>
      </c>
      <c r="C61" s="143" t="s">
        <v>48</v>
      </c>
      <c r="D61" s="150"/>
      <c r="E61" s="144"/>
      <c r="F61" s="169"/>
      <c r="G61" s="168"/>
    </row>
    <row r="62" spans="2:7" ht="15.75" x14ac:dyDescent="0.25">
      <c r="B62" s="363"/>
      <c r="C62" s="143" t="s">
        <v>47</v>
      </c>
      <c r="D62" s="150"/>
      <c r="E62" s="144"/>
      <c r="F62" s="169"/>
      <c r="G62" s="168"/>
    </row>
    <row r="63" spans="2:7" ht="15.75" x14ac:dyDescent="0.25">
      <c r="B63" s="367">
        <f>+B61+1</f>
        <v>42405</v>
      </c>
      <c r="C63" s="187" t="s">
        <v>34</v>
      </c>
      <c r="D63" s="187"/>
      <c r="E63" s="188"/>
      <c r="F63" s="189"/>
      <c r="G63" s="190"/>
    </row>
    <row r="64" spans="2:7" ht="15.75" x14ac:dyDescent="0.25">
      <c r="B64" s="363"/>
      <c r="C64" s="187" t="s">
        <v>35</v>
      </c>
      <c r="D64" s="187"/>
      <c r="E64" s="188"/>
      <c r="F64" s="189"/>
      <c r="G64" s="190"/>
    </row>
    <row r="65" spans="2:7" ht="15.75" x14ac:dyDescent="0.25">
      <c r="B65" s="364">
        <f>+B63+1</f>
        <v>42406</v>
      </c>
      <c r="C65" s="204" t="s">
        <v>34</v>
      </c>
      <c r="D65" s="204"/>
      <c r="E65" s="166"/>
      <c r="F65" s="203"/>
      <c r="G65" s="215"/>
    </row>
    <row r="66" spans="2:7" ht="15.75" x14ac:dyDescent="0.25">
      <c r="B66" s="363"/>
      <c r="C66" s="204" t="s">
        <v>35</v>
      </c>
      <c r="D66" s="204"/>
      <c r="E66" s="166"/>
      <c r="F66" s="203"/>
      <c r="G66" s="215"/>
    </row>
    <row r="67" spans="2:7" ht="15.75" x14ac:dyDescent="0.25">
      <c r="B67" s="360">
        <f>+B65+1</f>
        <v>42407</v>
      </c>
      <c r="C67" s="216" t="s">
        <v>48</v>
      </c>
      <c r="D67" s="216"/>
      <c r="E67" s="217"/>
      <c r="F67" s="218"/>
      <c r="G67" s="219"/>
    </row>
    <row r="68" spans="2:7" ht="16.5" thickBot="1" x14ac:dyDescent="0.3">
      <c r="B68" s="361"/>
      <c r="C68" s="220" t="s">
        <v>47</v>
      </c>
      <c r="D68" s="220"/>
      <c r="E68" s="221"/>
      <c r="F68" s="222"/>
      <c r="G68" s="223"/>
    </row>
    <row r="69" spans="2:7" ht="18.75" x14ac:dyDescent="0.25">
      <c r="B69" s="206"/>
      <c r="C69" s="207"/>
      <c r="D69" s="207"/>
      <c r="E69" s="208"/>
      <c r="F69" s="173" t="s">
        <v>50</v>
      </c>
      <c r="G69" s="209"/>
    </row>
    <row r="70" spans="2:7" ht="19.5" thickBot="1" x14ac:dyDescent="0.3">
      <c r="B70" s="228"/>
      <c r="C70" s="229"/>
      <c r="D70" s="229"/>
      <c r="E70" s="212"/>
      <c r="F70" s="230"/>
      <c r="G70" s="231"/>
    </row>
    <row r="71" spans="2:7" ht="15.75" x14ac:dyDescent="0.25">
      <c r="B71" s="365">
        <f>+B67+3</f>
        <v>42410</v>
      </c>
      <c r="C71" s="148" t="s">
        <v>34</v>
      </c>
      <c r="D71" s="148"/>
      <c r="E71" s="149"/>
      <c r="F71" s="178"/>
      <c r="G71" s="165"/>
    </row>
    <row r="72" spans="2:7" ht="15.75" x14ac:dyDescent="0.25">
      <c r="B72" s="363"/>
      <c r="C72" s="143" t="s">
        <v>35</v>
      </c>
      <c r="D72" s="150"/>
      <c r="E72" s="144"/>
      <c r="F72" s="169"/>
      <c r="G72" s="168"/>
    </row>
    <row r="73" spans="2:7" ht="15.75" x14ac:dyDescent="0.25">
      <c r="B73" s="366">
        <f>+B71+1</f>
        <v>42411</v>
      </c>
      <c r="C73" s="143" t="s">
        <v>48</v>
      </c>
      <c r="D73" s="150"/>
      <c r="E73" s="144"/>
      <c r="F73" s="169"/>
      <c r="G73" s="168"/>
    </row>
    <row r="74" spans="2:7" ht="15.75" x14ac:dyDescent="0.25">
      <c r="B74" s="363"/>
      <c r="C74" s="143" t="s">
        <v>47</v>
      </c>
      <c r="D74" s="150"/>
      <c r="E74" s="144"/>
      <c r="F74" s="169"/>
      <c r="G74" s="168"/>
    </row>
    <row r="75" spans="2:7" ht="15.75" x14ac:dyDescent="0.25">
      <c r="B75" s="367">
        <f>+B73+1</f>
        <v>42412</v>
      </c>
      <c r="C75" s="187" t="s">
        <v>48</v>
      </c>
      <c r="D75" s="187"/>
      <c r="E75" s="188"/>
      <c r="F75" s="189"/>
      <c r="G75" s="190"/>
    </row>
    <row r="76" spans="2:7" ht="15.75" x14ac:dyDescent="0.25">
      <c r="B76" s="363"/>
      <c r="C76" s="187" t="s">
        <v>47</v>
      </c>
      <c r="D76" s="187"/>
      <c r="E76" s="188"/>
      <c r="F76" s="189"/>
      <c r="G76" s="190"/>
    </row>
    <row r="77" spans="2:7" ht="15.75" x14ac:dyDescent="0.25">
      <c r="B77" s="364">
        <f>+B75+1</f>
        <v>42413</v>
      </c>
      <c r="C77" s="204" t="s">
        <v>34</v>
      </c>
      <c r="D77" s="204"/>
      <c r="E77" s="166"/>
      <c r="F77" s="203"/>
      <c r="G77" s="215"/>
    </row>
    <row r="78" spans="2:7" ht="15.75" x14ac:dyDescent="0.25">
      <c r="B78" s="363"/>
      <c r="C78" s="204" t="s">
        <v>35</v>
      </c>
      <c r="D78" s="204"/>
      <c r="E78" s="166"/>
      <c r="F78" s="203"/>
      <c r="G78" s="215"/>
    </row>
    <row r="79" spans="2:7" ht="15.75" x14ac:dyDescent="0.25">
      <c r="B79" s="360">
        <f>+B77+2</f>
        <v>42415</v>
      </c>
      <c r="C79" s="216" t="s">
        <v>34</v>
      </c>
      <c r="D79" s="216"/>
      <c r="E79" s="217"/>
      <c r="F79" s="218"/>
      <c r="G79" s="219"/>
    </row>
    <row r="80" spans="2:7" ht="16.5" thickBot="1" x14ac:dyDescent="0.3">
      <c r="B80" s="361"/>
      <c r="C80" s="220" t="s">
        <v>35</v>
      </c>
      <c r="D80" s="220"/>
      <c r="E80" s="221"/>
      <c r="F80" s="222"/>
      <c r="G80" s="223"/>
    </row>
    <row r="81" spans="2:7" ht="19.5" thickBot="1" x14ac:dyDescent="0.3">
      <c r="B81" s="232"/>
      <c r="C81" s="233"/>
      <c r="D81" s="233"/>
      <c r="E81" s="234"/>
      <c r="F81" s="235" t="s">
        <v>51</v>
      </c>
      <c r="G81" s="236"/>
    </row>
    <row r="82" spans="2:7" ht="15.75" x14ac:dyDescent="0.25">
      <c r="B82" s="362">
        <f>+B79+1</f>
        <v>42416</v>
      </c>
      <c r="C82" s="237" t="s">
        <v>34</v>
      </c>
      <c r="D82" s="237"/>
      <c r="E82" s="238"/>
      <c r="F82" s="239"/>
      <c r="G82" s="240"/>
    </row>
    <row r="83" spans="2:7" ht="15.75" x14ac:dyDescent="0.25">
      <c r="B83" s="363"/>
      <c r="C83" s="241" t="s">
        <v>35</v>
      </c>
      <c r="D83" s="241"/>
      <c r="E83" s="242"/>
      <c r="F83" s="243"/>
      <c r="G83" s="244"/>
    </row>
    <row r="84" spans="2:7" ht="15.75" x14ac:dyDescent="0.25">
      <c r="B84" s="245">
        <f>+B82+1</f>
        <v>42417</v>
      </c>
      <c r="C84" s="241" t="s">
        <v>52</v>
      </c>
      <c r="D84" s="241"/>
      <c r="E84" s="242"/>
      <c r="F84" s="243"/>
      <c r="G84" s="244"/>
    </row>
    <row r="85" spans="2:7" ht="16.5" thickBot="1" x14ac:dyDescent="0.3">
      <c r="B85" s="246"/>
      <c r="C85" s="247"/>
      <c r="D85" s="247"/>
      <c r="E85" s="248"/>
      <c r="F85" s="249"/>
      <c r="G85" s="250"/>
    </row>
    <row r="86" spans="2:7" ht="18.75" x14ac:dyDescent="0.25">
      <c r="B86" s="251"/>
      <c r="C86" s="252"/>
      <c r="D86" s="252"/>
      <c r="E86" s="197"/>
      <c r="F86" s="235" t="s">
        <v>53</v>
      </c>
      <c r="G86" s="252"/>
    </row>
    <row r="87" spans="2:7" x14ac:dyDescent="0.25">
      <c r="B87" s="253"/>
    </row>
    <row r="88" spans="2:7" x14ac:dyDescent="0.25">
      <c r="B88" s="253"/>
    </row>
  </sheetData>
  <dataConsolidate link="1"/>
  <mergeCells count="41">
    <mergeCell ref="C7:D7"/>
    <mergeCell ref="E9:E10"/>
    <mergeCell ref="E11:E12"/>
    <mergeCell ref="E13:E14"/>
    <mergeCell ref="E15:E16"/>
    <mergeCell ref="B9:B10"/>
    <mergeCell ref="B11:B12"/>
    <mergeCell ref="B13:B14"/>
    <mergeCell ref="B15:B16"/>
    <mergeCell ref="B17:B18"/>
    <mergeCell ref="E17:E18"/>
    <mergeCell ref="B25:B26"/>
    <mergeCell ref="B27:B28"/>
    <mergeCell ref="B29:B30"/>
    <mergeCell ref="B31:B32"/>
    <mergeCell ref="E19:E20"/>
    <mergeCell ref="E21:E22"/>
    <mergeCell ref="B19:B20"/>
    <mergeCell ref="B21:B22"/>
    <mergeCell ref="B33:B34"/>
    <mergeCell ref="B63:B64"/>
    <mergeCell ref="B38:B39"/>
    <mergeCell ref="B40:B41"/>
    <mergeCell ref="B42:B43"/>
    <mergeCell ref="B44:B45"/>
    <mergeCell ref="B48:B49"/>
    <mergeCell ref="B50:B51"/>
    <mergeCell ref="B52:B53"/>
    <mergeCell ref="B54:B55"/>
    <mergeCell ref="B56:B57"/>
    <mergeCell ref="B59:B60"/>
    <mergeCell ref="B61:B62"/>
    <mergeCell ref="B36:B37"/>
    <mergeCell ref="B79:B80"/>
    <mergeCell ref="B82:B83"/>
    <mergeCell ref="B65:B66"/>
    <mergeCell ref="B67:B68"/>
    <mergeCell ref="B71:B72"/>
    <mergeCell ref="B73:B74"/>
    <mergeCell ref="B75:B76"/>
    <mergeCell ref="B77:B78"/>
  </mergeCells>
  <dataValidations count="1">
    <dataValidation type="list" allowBlank="1" showInputMessage="1" showErrorMessage="1" sqref="E1">
      <formula1>$P:$P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SEMAINE 1</vt:lpstr>
      <vt:lpstr>SEMAINE 2</vt:lpstr>
      <vt:lpstr>SEMAINE 3</vt:lpstr>
      <vt:lpstr>SEMAINE 4</vt:lpstr>
      <vt:lpstr>SEMAINE 5</vt:lpstr>
      <vt:lpstr>TOTAL H</vt:lpstr>
      <vt:lpstr>Feuil2</vt:lpstr>
      <vt:lpstr>'SEMAINE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Murcia</dc:creator>
  <cp:lastModifiedBy>7109093A</cp:lastModifiedBy>
  <cp:lastPrinted>2016-01-20T12:45:42Z</cp:lastPrinted>
  <dcterms:created xsi:type="dcterms:W3CDTF">2012-09-18T04:37:29Z</dcterms:created>
  <dcterms:modified xsi:type="dcterms:W3CDTF">2016-03-04T12:24:23Z</dcterms:modified>
</cp:coreProperties>
</file>