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210" windowWidth="20115" windowHeight="7935"/>
  </bookViews>
  <sheets>
    <sheet name="FS" sheetId="1" r:id="rId1"/>
    <sheet name="CAISSE" sheetId="2" r:id="rId2"/>
    <sheet name="RECAP" sheetId="3" r:id="rId3"/>
  </sheets>
  <externalReferences>
    <externalReference r:id="rId4"/>
  </externalReferences>
  <definedNames>
    <definedName name="CJF">'[1]Année Gestion'!$E$14:$E$28</definedName>
    <definedName name="FERIES">'[1]Année Gestion'!$C$14:$C$28</definedName>
  </definedNames>
  <calcPr calcId="144525"/>
</workbook>
</file>

<file path=xl/calcChain.xml><?xml version="1.0" encoding="utf-8"?>
<calcChain xmlns="http://schemas.openxmlformats.org/spreadsheetml/2006/main">
  <c r="J23" i="1" l="1"/>
  <c r="D9" i="1" l="1"/>
  <c r="E9" i="3" l="1" a="1"/>
  <c r="E9" i="3" s="1"/>
  <c r="F9" i="3" a="1"/>
  <c r="F9" i="3"/>
  <c r="G9" i="3" a="1"/>
  <c r="E10" i="3" a="1"/>
  <c r="E10" i="3" s="1"/>
  <c r="F10" i="3" a="1"/>
  <c r="F10" i="3" s="1"/>
  <c r="G10" i="3" a="1"/>
  <c r="E11" i="3" a="1"/>
  <c r="E11" i="3" s="1"/>
  <c r="F11" i="3" a="1"/>
  <c r="F11" i="3" s="1"/>
  <c r="G11" i="3" a="1"/>
  <c r="E12" i="3" a="1"/>
  <c r="E12" i="3" s="1"/>
  <c r="F12" i="3" a="1"/>
  <c r="F12" i="3" s="1"/>
  <c r="G12" i="3" a="1"/>
  <c r="E13" i="3" a="1"/>
  <c r="E13" i="3" s="1"/>
  <c r="F13" i="3" a="1"/>
  <c r="F13" i="3" s="1"/>
  <c r="G13" i="3" a="1"/>
  <c r="E14" i="3" a="1"/>
  <c r="E14" i="3" s="1"/>
  <c r="F14" i="3" a="1"/>
  <c r="F14" i="3" s="1"/>
  <c r="G14" i="3" a="1"/>
  <c r="E15" i="3" a="1"/>
  <c r="E15" i="3" s="1"/>
  <c r="F15" i="3" a="1"/>
  <c r="F15" i="3" s="1"/>
  <c r="G15" i="3" a="1"/>
  <c r="E16" i="3" a="1"/>
  <c r="E16" i="3" s="1"/>
  <c r="F16" i="3" a="1"/>
  <c r="F16" i="3" s="1"/>
  <c r="G16" i="3" a="1"/>
  <c r="E17" i="3" a="1"/>
  <c r="E17" i="3" s="1"/>
  <c r="F17" i="3" a="1"/>
  <c r="F17" i="3" s="1"/>
  <c r="G17" i="3" a="1"/>
  <c r="E18" i="3" a="1"/>
  <c r="E18" i="3" s="1"/>
  <c r="F18" i="3" a="1"/>
  <c r="F18" i="3" s="1"/>
  <c r="G18" i="3" a="1"/>
  <c r="E19" i="3" a="1"/>
  <c r="E19" i="3" s="1"/>
  <c r="F19" i="3" a="1"/>
  <c r="F19" i="3"/>
  <c r="G19" i="3" a="1"/>
  <c r="E20" i="3" a="1"/>
  <c r="E20" i="3" s="1"/>
  <c r="F20" i="3" a="1"/>
  <c r="F20" i="3"/>
  <c r="G20" i="3" a="1"/>
  <c r="E21" i="3" a="1"/>
  <c r="E21" i="3"/>
  <c r="F21" i="3" a="1"/>
  <c r="F21" i="3" s="1"/>
  <c r="G21" i="3" a="1"/>
  <c r="E22" i="3" a="1"/>
  <c r="E22" i="3"/>
  <c r="F22" i="3" a="1"/>
  <c r="F22" i="3" s="1"/>
  <c r="G22" i="3" a="1"/>
  <c r="E23" i="3" a="1"/>
  <c r="E23" i="3"/>
  <c r="F23" i="3" a="1"/>
  <c r="F23" i="3" s="1"/>
  <c r="G23" i="3" a="1"/>
  <c r="E24" i="3" a="1"/>
  <c r="E24" i="3" s="1"/>
  <c r="F24" i="3" a="1"/>
  <c r="F24" i="3" s="1"/>
  <c r="G24" i="3" a="1"/>
  <c r="E25" i="3" a="1"/>
  <c r="E25" i="3" s="1"/>
  <c r="F25" i="3" a="1"/>
  <c r="F25" i="3"/>
  <c r="G25" i="3" a="1"/>
  <c r="E8" i="3" a="1"/>
  <c r="E8" i="3" s="1"/>
  <c r="F8" i="3" a="1"/>
  <c r="F8" i="3" s="1"/>
  <c r="G8" i="3" a="1"/>
  <c r="G7" i="3" a="1"/>
  <c r="F7" i="3" a="1"/>
  <c r="F7" i="3"/>
  <c r="E7" i="3" a="1"/>
  <c r="E7" i="3" s="1"/>
  <c r="H23" i="2"/>
  <c r="H24" i="2"/>
  <c r="H26" i="2"/>
  <c r="H25" i="2"/>
  <c r="H27" i="2"/>
  <c r="H29" i="2"/>
  <c r="H28" i="2"/>
  <c r="H30" i="2"/>
  <c r="H31" i="2"/>
  <c r="H34" i="2"/>
  <c r="H32" i="2"/>
  <c r="H33" i="2"/>
  <c r="H37" i="2"/>
  <c r="H35" i="2"/>
  <c r="H36" i="2"/>
  <c r="H38" i="2"/>
  <c r="H40" i="2"/>
  <c r="H43" i="2"/>
  <c r="H41" i="2"/>
  <c r="H39" i="2"/>
  <c r="H42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10" i="2"/>
  <c r="H11" i="2"/>
  <c r="H12" i="2"/>
  <c r="H13" i="2"/>
  <c r="H14" i="2"/>
  <c r="H15" i="2"/>
  <c r="H16" i="2"/>
  <c r="H17" i="2"/>
  <c r="H19" i="2"/>
  <c r="H18" i="2"/>
  <c r="H21" i="2"/>
  <c r="H20" i="2"/>
  <c r="H22" i="2"/>
  <c r="H9" i="2"/>
  <c r="H8" i="2"/>
  <c r="C14" i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13" i="1"/>
  <c r="G8" i="3" l="1"/>
  <c r="G25" i="3"/>
  <c r="G23" i="3"/>
  <c r="G17" i="3"/>
  <c r="G11" i="3"/>
  <c r="G9" i="3"/>
  <c r="G22" i="3"/>
  <c r="G18" i="3"/>
  <c r="G14" i="3"/>
  <c r="G10" i="3"/>
  <c r="G21" i="3"/>
  <c r="G19" i="3"/>
  <c r="G15" i="3"/>
  <c r="G13" i="3"/>
  <c r="G7" i="3"/>
  <c r="G24" i="3"/>
  <c r="G20" i="3"/>
  <c r="G16" i="3"/>
  <c r="G12" i="3"/>
</calcChain>
</file>

<file path=xl/sharedStrings.xml><?xml version="1.0" encoding="utf-8"?>
<sst xmlns="http://schemas.openxmlformats.org/spreadsheetml/2006/main" count="128" uniqueCount="52">
  <si>
    <t>DATE</t>
  </si>
  <si>
    <t>BENEFICIAIRE</t>
  </si>
  <si>
    <t>TITRE</t>
  </si>
  <si>
    <t>MONTANT</t>
  </si>
  <si>
    <t>N° REÇU</t>
  </si>
  <si>
    <t>PERÇU</t>
  </si>
  <si>
    <t>JUSTIFIÉ</t>
  </si>
  <si>
    <t>RESTANT</t>
  </si>
  <si>
    <t>NOM ET PRENOM</t>
  </si>
  <si>
    <t>MOUV</t>
  </si>
  <si>
    <t>OPERATION</t>
  </si>
  <si>
    <t>OBSERVATION</t>
  </si>
  <si>
    <t>Nom et Prénom</t>
  </si>
  <si>
    <t>Période d'Etat</t>
  </si>
  <si>
    <t>PERIODE</t>
  </si>
  <si>
    <t>Reçu</t>
  </si>
  <si>
    <t>Justifié</t>
  </si>
  <si>
    <t>Perçu</t>
  </si>
  <si>
    <t>Restant</t>
  </si>
  <si>
    <t>Montant</t>
  </si>
  <si>
    <t>N°</t>
  </si>
  <si>
    <t>BONS DE SORTIE</t>
  </si>
  <si>
    <t>VALEUR</t>
  </si>
  <si>
    <t>CODE PRJ</t>
  </si>
  <si>
    <t>N° BS</t>
  </si>
  <si>
    <t>Réservé au Magasin</t>
  </si>
  <si>
    <t>Réservé au Sce comptabilité</t>
  </si>
  <si>
    <t>Réservé au Contrôle</t>
  </si>
  <si>
    <t>MOIS D'ETAT</t>
  </si>
  <si>
    <t>Remarques</t>
  </si>
  <si>
    <t>&amp; Décisions</t>
  </si>
  <si>
    <t>MOUVEMENTS CAISSE</t>
  </si>
  <si>
    <t>AA</t>
  </si>
  <si>
    <t>BB</t>
  </si>
  <si>
    <t>CC</t>
  </si>
  <si>
    <t>DD</t>
  </si>
  <si>
    <t>FF</t>
  </si>
  <si>
    <t>NOM</t>
  </si>
  <si>
    <t>GG</t>
  </si>
  <si>
    <t>HH</t>
  </si>
  <si>
    <t>MM</t>
  </si>
  <si>
    <t>RECAP DU MOIS</t>
  </si>
  <si>
    <t>DATE DEBUT</t>
  </si>
  <si>
    <t>DATE DE FIN</t>
  </si>
  <si>
    <t>Edité Le:</t>
  </si>
  <si>
    <t>OBSERVATIONS</t>
  </si>
  <si>
    <t>TOTAL</t>
  </si>
  <si>
    <t>REGULARISATION</t>
  </si>
  <si>
    <t>S</t>
  </si>
  <si>
    <t>CODE</t>
  </si>
  <si>
    <t>Achat urgent</t>
  </si>
  <si>
    <t>FICHE DE SITUATION MENSUELLE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</si>
</sst>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mmmm\ yyyy;@"/>
    <numFmt numFmtId="165" formatCode="00"/>
    <numFmt numFmtId="166" formatCode="[$-40C]mmmmm;@"/>
    <numFmt numFmtId="167" formatCode="dd/mm/yy;@"/>
    <numFmt numFmtId="168" formatCode="#&quot; &quot;##0.000&quot;  &quot;"/>
    <numFmt numFmtId="169" formatCode="00&quot;j&quot;"/>
    <numFmt numFmtId="170" formatCode="0&quot;h&quot;"/>
  </numFmts>
  <fonts count="2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i/>
      <sz val="11"/>
      <name val="Times New Roman"/>
      <family val="1"/>
    </font>
    <font>
      <sz val="9"/>
      <name val="Courier New"/>
      <family val="3"/>
    </font>
    <font>
      <sz val="2"/>
      <name val="Arial"/>
      <family val="2"/>
    </font>
    <font>
      <b/>
      <sz val="9"/>
      <name val="Courier New"/>
      <family val="3"/>
    </font>
    <font>
      <b/>
      <sz val="8"/>
      <name val="Arial"/>
      <family val="2"/>
    </font>
    <font>
      <sz val="8"/>
      <name val="Courier New"/>
      <family val="3"/>
    </font>
    <font>
      <sz val="8"/>
      <name val="Arial"/>
      <family val="2"/>
    </font>
    <font>
      <sz val="9"/>
      <name val="Arial"/>
      <family val="2"/>
    </font>
    <font>
      <b/>
      <sz val="10"/>
      <name val="Times New Roman"/>
      <family val="1"/>
    </font>
    <font>
      <sz val="1"/>
      <name val="Arial"/>
      <family val="2"/>
    </font>
    <font>
      <i/>
      <sz val="9"/>
      <name val="Arial"/>
      <family val="2"/>
    </font>
    <font>
      <b/>
      <i/>
      <sz val="9"/>
      <name val="Times New Roman"/>
      <family val="1"/>
    </font>
    <font>
      <i/>
      <sz val="10"/>
      <name val="Times New Roman"/>
      <family val="1"/>
    </font>
    <font>
      <b/>
      <sz val="9"/>
      <name val="Arial"/>
      <family val="2"/>
    </font>
    <font>
      <b/>
      <sz val="10"/>
      <name val="Arial"/>
      <family val="2"/>
    </font>
    <font>
      <b/>
      <sz val="12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name val="Arial"/>
      <family val="2"/>
    </font>
    <font>
      <b/>
      <sz val="11"/>
      <color rgb="FFFF0000"/>
      <name val="Calibri"/>
      <family val="2"/>
      <scheme val="minor"/>
    </font>
    <font>
      <b/>
      <sz val="14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FF99"/>
        <bgColor indexed="64"/>
      </patternFill>
    </fill>
  </fills>
  <borders count="6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indexed="64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indexed="64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indexed="64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dashDot">
        <color indexed="64"/>
      </left>
      <right style="dashDot">
        <color indexed="64"/>
      </right>
      <top style="thin">
        <color indexed="64"/>
      </top>
      <bottom/>
      <diagonal/>
    </border>
    <border>
      <left style="dashDot">
        <color indexed="64"/>
      </left>
      <right style="dashDot">
        <color indexed="64"/>
      </right>
      <top/>
      <bottom/>
      <diagonal/>
    </border>
    <border>
      <left style="dashDot">
        <color indexed="64"/>
      </left>
      <right style="dashDot">
        <color indexed="64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159">
    <xf numFmtId="0" fontId="0" fillId="0" borderId="0" xfId="0"/>
    <xf numFmtId="0" fontId="1" fillId="0" borderId="0" xfId="0" applyFont="1" applyBorder="1" applyAlignment="1">
      <alignment horizontal="center"/>
    </xf>
    <xf numFmtId="0" fontId="2" fillId="0" borderId="0" xfId="1"/>
    <xf numFmtId="0" fontId="5" fillId="0" borderId="0" xfId="1" applyFont="1"/>
    <xf numFmtId="0" fontId="7" fillId="0" borderId="4" xfId="1" applyFont="1" applyBorder="1" applyAlignment="1">
      <alignment horizontal="center" vertical="center"/>
    </xf>
    <xf numFmtId="0" fontId="9" fillId="0" borderId="0" xfId="1" applyFont="1"/>
    <xf numFmtId="0" fontId="9" fillId="0" borderId="7" xfId="1" applyFont="1" applyBorder="1" applyAlignment="1">
      <alignment horizontal="center"/>
    </xf>
    <xf numFmtId="0" fontId="9" fillId="0" borderId="5" xfId="1" applyFont="1" applyBorder="1" applyAlignment="1">
      <alignment horizontal="center"/>
    </xf>
    <xf numFmtId="0" fontId="10" fillId="0" borderId="0" xfId="1" applyFont="1"/>
    <xf numFmtId="0" fontId="17" fillId="0" borderId="1" xfId="1" applyFont="1" applyBorder="1" applyAlignment="1">
      <alignment horizontal="center" vertical="center"/>
    </xf>
    <xf numFmtId="0" fontId="17" fillId="0" borderId="13" xfId="1" applyFont="1" applyBorder="1" applyAlignment="1">
      <alignment horizontal="center" vertical="center"/>
    </xf>
    <xf numFmtId="0" fontId="17" fillId="0" borderId="12" xfId="1" applyFont="1" applyBorder="1" applyAlignment="1">
      <alignment horizontal="center" vertical="center"/>
    </xf>
    <xf numFmtId="167" fontId="2" fillId="0" borderId="6" xfId="1" applyNumberFormat="1" applyFont="1" applyBorder="1" applyAlignment="1">
      <alignment horizontal="center"/>
    </xf>
    <xf numFmtId="0" fontId="17" fillId="0" borderId="22" xfId="1" applyFont="1" applyBorder="1" applyAlignment="1">
      <alignment horizontal="center"/>
    </xf>
    <xf numFmtId="0" fontId="7" fillId="0" borderId="23" xfId="1" applyFont="1" applyBorder="1" applyAlignment="1">
      <alignment horizontal="center" vertical="center"/>
    </xf>
    <xf numFmtId="166" fontId="9" fillId="0" borderId="24" xfId="1" applyNumberFormat="1" applyFont="1" applyBorder="1"/>
    <xf numFmtId="0" fontId="8" fillId="0" borderId="14" xfId="1" applyFont="1" applyBorder="1" applyProtection="1">
      <protection locked="0"/>
    </xf>
    <xf numFmtId="0" fontId="11" fillId="0" borderId="14" xfId="0" quotePrefix="1" applyFont="1" applyBorder="1"/>
    <xf numFmtId="166" fontId="9" fillId="0" borderId="25" xfId="1" applyNumberFormat="1" applyFont="1" applyBorder="1"/>
    <xf numFmtId="167" fontId="2" fillId="0" borderId="26" xfId="1" applyNumberFormat="1" applyFont="1" applyBorder="1" applyAlignment="1">
      <alignment horizontal="center"/>
    </xf>
    <xf numFmtId="0" fontId="9" fillId="0" borderId="27" xfId="1" applyFont="1" applyBorder="1" applyAlignment="1">
      <alignment horizontal="center"/>
    </xf>
    <xf numFmtId="16" fontId="8" fillId="0" borderId="30" xfId="1" applyNumberFormat="1" applyFont="1" applyBorder="1" applyProtection="1">
      <protection locked="0"/>
    </xf>
    <xf numFmtId="0" fontId="7" fillId="0" borderId="34" xfId="1" applyFont="1" applyBorder="1" applyAlignment="1">
      <alignment horizontal="center"/>
    </xf>
    <xf numFmtId="0" fontId="7" fillId="0" borderId="35" xfId="1" applyFont="1" applyBorder="1" applyAlignment="1">
      <alignment horizontal="center" vertical="center"/>
    </xf>
    <xf numFmtId="0" fontId="8" fillId="0" borderId="36" xfId="1" applyFont="1" applyBorder="1" applyAlignment="1" applyProtection="1">
      <alignment horizontal="center"/>
      <protection locked="0"/>
    </xf>
    <xf numFmtId="165" fontId="9" fillId="0" borderId="42" xfId="1" applyNumberFormat="1" applyFont="1" applyBorder="1" applyAlignment="1">
      <alignment horizontal="center" vertical="center"/>
    </xf>
    <xf numFmtId="0" fontId="7" fillId="0" borderId="43" xfId="1" applyFont="1" applyBorder="1" applyAlignment="1">
      <alignment horizontal="center" vertical="center"/>
    </xf>
    <xf numFmtId="1" fontId="8" fillId="0" borderId="44" xfId="1" applyNumberFormat="1" applyFont="1" applyBorder="1" applyProtection="1">
      <protection locked="0"/>
    </xf>
    <xf numFmtId="14" fontId="18" fillId="0" borderId="40" xfId="1" applyNumberFormat="1" applyFont="1" applyBorder="1" applyAlignment="1">
      <alignment horizontal="center" vertical="center"/>
    </xf>
    <xf numFmtId="0" fontId="17" fillId="0" borderId="3" xfId="1" applyFont="1" applyBorder="1" applyAlignment="1">
      <alignment horizontal="center" vertical="center"/>
    </xf>
    <xf numFmtId="0" fontId="19" fillId="0" borderId="0" xfId="0" applyFont="1"/>
    <xf numFmtId="0" fontId="9" fillId="0" borderId="16" xfId="1" applyFont="1" applyBorder="1" applyAlignment="1">
      <alignment horizontal="center"/>
    </xf>
    <xf numFmtId="165" fontId="4" fillId="0" borderId="52" xfId="1" applyNumberFormat="1" applyFont="1" applyFill="1" applyBorder="1" applyAlignment="1" applyProtection="1">
      <alignment horizontal="center"/>
    </xf>
    <xf numFmtId="0" fontId="10" fillId="0" borderId="52" xfId="1" applyFont="1" applyFill="1" applyBorder="1" applyAlignment="1">
      <alignment horizontal="center"/>
    </xf>
    <xf numFmtId="168" fontId="6" fillId="0" borderId="53" xfId="1" applyNumberFormat="1" applyFont="1" applyFill="1" applyBorder="1"/>
    <xf numFmtId="165" fontId="4" fillId="0" borderId="0" xfId="1" applyNumberFormat="1" applyFont="1" applyFill="1" applyBorder="1" applyAlignment="1" applyProtection="1">
      <alignment horizontal="center"/>
    </xf>
    <xf numFmtId="0" fontId="12" fillId="0" borderId="0" xfId="1" applyFont="1" applyFill="1" applyBorder="1" applyAlignment="1" applyProtection="1">
      <alignment horizontal="center" vertical="center"/>
      <protection locked="0"/>
    </xf>
    <xf numFmtId="0" fontId="10" fillId="0" borderId="0" xfId="1" applyFont="1" applyFill="1" applyBorder="1" applyAlignment="1">
      <alignment horizontal="center"/>
    </xf>
    <xf numFmtId="168" fontId="4" fillId="0" borderId="14" xfId="1" applyNumberFormat="1" applyFont="1" applyFill="1" applyBorder="1" applyProtection="1"/>
    <xf numFmtId="168" fontId="6" fillId="0" borderId="14" xfId="1" applyNumberFormat="1" applyFont="1" applyFill="1" applyBorder="1"/>
    <xf numFmtId="168" fontId="4" fillId="0" borderId="14" xfId="1" applyNumberFormat="1" applyFont="1" applyFill="1" applyBorder="1" applyProtection="1">
      <protection locked="0"/>
    </xf>
    <xf numFmtId="169" fontId="6" fillId="0" borderId="28" xfId="1" applyNumberFormat="1" applyFont="1" applyFill="1" applyBorder="1" applyAlignment="1" applyProtection="1">
      <alignment horizontal="center"/>
    </xf>
    <xf numFmtId="170" fontId="6" fillId="0" borderId="28" xfId="1" applyNumberFormat="1" applyFont="1" applyFill="1" applyBorder="1" applyAlignment="1" applyProtection="1">
      <alignment horizontal="center"/>
    </xf>
    <xf numFmtId="0" fontId="14" fillId="0" borderId="28" xfId="1" applyFont="1" applyFill="1" applyBorder="1" applyAlignment="1">
      <alignment horizontal="center"/>
    </xf>
    <xf numFmtId="168" fontId="6" fillId="0" borderId="30" xfId="1" applyNumberFormat="1" applyFont="1" applyFill="1" applyBorder="1"/>
    <xf numFmtId="0" fontId="9" fillId="0" borderId="55" xfId="1" applyFont="1" applyBorder="1" applyAlignment="1">
      <alignment horizontal="center"/>
    </xf>
    <xf numFmtId="0" fontId="9" fillId="0" borderId="56" xfId="1" applyFont="1" applyBorder="1" applyAlignment="1">
      <alignment horizontal="center"/>
    </xf>
    <xf numFmtId="0" fontId="9" fillId="0" borderId="57" xfId="1" applyFont="1" applyBorder="1" applyAlignment="1">
      <alignment horizontal="center"/>
    </xf>
    <xf numFmtId="4" fontId="9" fillId="0" borderId="10" xfId="1" applyNumberFormat="1" applyFont="1" applyBorder="1" applyAlignment="1">
      <alignment horizontal="center"/>
    </xf>
    <xf numFmtId="4" fontId="9" fillId="0" borderId="0" xfId="1" applyNumberFormat="1" applyFont="1" applyBorder="1" applyAlignment="1">
      <alignment horizontal="center"/>
    </xf>
    <xf numFmtId="4" fontId="9" fillId="0" borderId="28" xfId="1" applyNumberFormat="1" applyFont="1" applyBorder="1" applyAlignment="1">
      <alignment horizontal="center"/>
    </xf>
    <xf numFmtId="0" fontId="16" fillId="0" borderId="49" xfId="1" applyFont="1" applyBorder="1" applyAlignment="1"/>
    <xf numFmtId="0" fontId="16" fillId="0" borderId="50" xfId="1" applyFont="1" applyBorder="1" applyAlignment="1">
      <alignment horizontal="right"/>
    </xf>
    <xf numFmtId="0" fontId="0" fillId="0" borderId="6" xfId="0" applyBorder="1"/>
    <xf numFmtId="0" fontId="1" fillId="0" borderId="17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0" fillId="0" borderId="60" xfId="0" applyBorder="1"/>
    <xf numFmtId="0" fontId="1" fillId="0" borderId="61" xfId="0" applyFont="1" applyBorder="1" applyAlignment="1">
      <alignment horizontal="center"/>
    </xf>
    <xf numFmtId="0" fontId="1" fillId="0" borderId="62" xfId="0" applyFont="1" applyBorder="1" applyAlignment="1">
      <alignment horizontal="center"/>
    </xf>
    <xf numFmtId="167" fontId="0" fillId="0" borderId="15" xfId="0" applyNumberFormat="1" applyBorder="1" applyAlignment="1">
      <alignment horizontal="center"/>
    </xf>
    <xf numFmtId="40" fontId="0" fillId="0" borderId="6" xfId="0" applyNumberFormat="1" applyBorder="1"/>
    <xf numFmtId="40" fontId="0" fillId="0" borderId="0" xfId="0" applyNumberFormat="1"/>
    <xf numFmtId="167" fontId="0" fillId="0" borderId="2" xfId="0" applyNumberFormat="1" applyBorder="1" applyAlignment="1">
      <alignment horizontal="center"/>
    </xf>
    <xf numFmtId="167" fontId="0" fillId="0" borderId="6" xfId="0" applyNumberFormat="1" applyBorder="1" applyAlignment="1">
      <alignment horizontal="center"/>
    </xf>
    <xf numFmtId="40" fontId="1" fillId="0" borderId="6" xfId="0" applyNumberFormat="1" applyFont="1" applyBorder="1"/>
    <xf numFmtId="40" fontId="21" fillId="0" borderId="6" xfId="0" applyNumberFormat="1" applyFont="1" applyBorder="1"/>
    <xf numFmtId="0" fontId="1" fillId="0" borderId="18" xfId="0" applyFont="1" applyBorder="1" applyAlignment="1">
      <alignment horizontal="center"/>
    </xf>
    <xf numFmtId="167" fontId="0" fillId="0" borderId="11" xfId="0" applyNumberFormat="1" applyBorder="1" applyAlignment="1">
      <alignment horizontal="center"/>
    </xf>
    <xf numFmtId="40" fontId="0" fillId="0" borderId="65" xfId="0" applyNumberFormat="1" applyBorder="1"/>
    <xf numFmtId="40" fontId="0" fillId="0" borderId="60" xfId="0" applyNumberFormat="1" applyBorder="1"/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6" xfId="0" applyBorder="1"/>
    <xf numFmtId="40" fontId="1" fillId="0" borderId="26" xfId="0" applyNumberFormat="1" applyFont="1" applyBorder="1"/>
    <xf numFmtId="40" fontId="21" fillId="0" borderId="26" xfId="0" applyNumberFormat="1" applyFont="1" applyBorder="1"/>
    <xf numFmtId="40" fontId="0" fillId="0" borderId="26" xfId="0" applyNumberFormat="1" applyBorder="1"/>
    <xf numFmtId="40" fontId="0" fillId="0" borderId="63" xfId="0" applyNumberFormat="1" applyBorder="1"/>
    <xf numFmtId="164" fontId="23" fillId="2" borderId="48" xfId="1" applyNumberFormat="1" applyFont="1" applyFill="1" applyBorder="1" applyAlignment="1">
      <alignment horizontal="center" vertical="center"/>
    </xf>
    <xf numFmtId="0" fontId="11" fillId="0" borderId="31" xfId="1" applyFont="1" applyBorder="1" applyAlignment="1">
      <alignment horizontal="left"/>
    </xf>
    <xf numFmtId="0" fontId="11" fillId="0" borderId="32" xfId="1" applyFont="1" applyBorder="1" applyAlignment="1">
      <alignment horizontal="left"/>
    </xf>
    <xf numFmtId="0" fontId="23" fillId="2" borderId="32" xfId="1" applyFont="1" applyFill="1" applyBorder="1" applyAlignment="1" applyProtection="1">
      <alignment horizontal="center"/>
      <protection locked="0"/>
    </xf>
    <xf numFmtId="0" fontId="23" fillId="2" borderId="33" xfId="1" applyFont="1" applyFill="1" applyBorder="1" applyAlignment="1" applyProtection="1">
      <alignment horizontal="center"/>
      <protection locked="0"/>
    </xf>
    <xf numFmtId="0" fontId="11" fillId="0" borderId="37" xfId="1" applyFont="1" applyBorder="1" applyAlignment="1">
      <alignment horizontal="left"/>
    </xf>
    <xf numFmtId="0" fontId="11" fillId="0" borderId="38" xfId="1" applyFont="1" applyBorder="1" applyAlignment="1">
      <alignment horizontal="left"/>
    </xf>
    <xf numFmtId="14" fontId="18" fillId="0" borderId="39" xfId="1" applyNumberFormat="1" applyFont="1" applyBorder="1" applyAlignment="1" applyProtection="1">
      <alignment horizontal="center"/>
    </xf>
    <xf numFmtId="14" fontId="18" fillId="0" borderId="40" xfId="1" applyNumberFormat="1" applyFont="1" applyBorder="1" applyAlignment="1" applyProtection="1">
      <alignment horizontal="center"/>
    </xf>
    <xf numFmtId="14" fontId="18" fillId="0" borderId="40" xfId="1" applyNumberFormat="1" applyFont="1" applyBorder="1" applyAlignment="1">
      <alignment horizontal="center"/>
    </xf>
    <xf numFmtId="14" fontId="18" fillId="0" borderId="41" xfId="1" applyNumberFormat="1" applyFont="1" applyBorder="1" applyAlignment="1">
      <alignment horizontal="center"/>
    </xf>
    <xf numFmtId="0" fontId="13" fillId="0" borderId="0" xfId="1" applyFont="1" applyFill="1" applyBorder="1" applyAlignment="1">
      <alignment horizontal="right"/>
    </xf>
    <xf numFmtId="0" fontId="10" fillId="0" borderId="24" xfId="1" applyFont="1" applyFill="1" applyBorder="1" applyAlignment="1">
      <alignment horizontal="left"/>
    </xf>
    <xf numFmtId="0" fontId="10" fillId="0" borderId="0" xfId="1" applyFont="1" applyFill="1" applyBorder="1" applyAlignment="1">
      <alignment horizontal="left"/>
    </xf>
    <xf numFmtId="165" fontId="4" fillId="0" borderId="0" xfId="1" applyNumberFormat="1" applyFont="1" applyFill="1" applyBorder="1" applyAlignment="1" applyProtection="1">
      <alignment horizontal="center"/>
    </xf>
    <xf numFmtId="0" fontId="10" fillId="0" borderId="0" xfId="1" applyFont="1" applyFill="1" applyBorder="1" applyAlignment="1">
      <alignment horizontal="right"/>
    </xf>
    <xf numFmtId="0" fontId="10" fillId="0" borderId="17" xfId="1" applyFont="1" applyBorder="1" applyAlignment="1">
      <alignment horizontal="center"/>
    </xf>
    <xf numFmtId="0" fontId="10" fillId="0" borderId="18" xfId="1" applyFont="1" applyBorder="1" applyAlignment="1">
      <alignment horizontal="center"/>
    </xf>
    <xf numFmtId="0" fontId="10" fillId="0" borderId="51" xfId="1" applyFont="1" applyFill="1" applyBorder="1" applyAlignment="1">
      <alignment horizontal="left"/>
    </xf>
    <xf numFmtId="0" fontId="10" fillId="0" borderId="52" xfId="1" applyFont="1" applyFill="1" applyBorder="1" applyAlignment="1">
      <alignment horizontal="left"/>
    </xf>
    <xf numFmtId="0" fontId="10" fillId="0" borderId="52" xfId="1" applyFont="1" applyFill="1" applyBorder="1" applyAlignment="1">
      <alignment horizontal="right"/>
    </xf>
    <xf numFmtId="0" fontId="9" fillId="0" borderId="16" xfId="1" applyFont="1" applyBorder="1" applyAlignment="1">
      <alignment horizontal="center"/>
    </xf>
    <xf numFmtId="0" fontId="15" fillId="0" borderId="0" xfId="1" applyFont="1" applyBorder="1" applyAlignment="1">
      <alignment horizontal="center" vertical="top"/>
    </xf>
    <xf numFmtId="0" fontId="15" fillId="0" borderId="0" xfId="1" applyFont="1" applyAlignment="1">
      <alignment horizontal="center" vertical="top"/>
    </xf>
    <xf numFmtId="0" fontId="10" fillId="0" borderId="0" xfId="1" applyFont="1" applyBorder="1" applyAlignment="1" applyProtection="1">
      <alignment horizontal="left"/>
      <protection locked="0"/>
    </xf>
    <xf numFmtId="0" fontId="9" fillId="0" borderId="0" xfId="1" applyFont="1" applyBorder="1" applyAlignment="1" applyProtection="1">
      <alignment horizontal="left"/>
      <protection locked="0"/>
    </xf>
    <xf numFmtId="0" fontId="2" fillId="0" borderId="0" xfId="1" applyBorder="1" applyAlignment="1" applyProtection="1">
      <alignment horizontal="left"/>
      <protection locked="0"/>
    </xf>
    <xf numFmtId="0" fontId="17" fillId="0" borderId="19" xfId="1" applyFont="1" applyBorder="1" applyAlignment="1">
      <alignment horizontal="center"/>
    </xf>
    <xf numFmtId="0" fontId="17" fillId="0" borderId="20" xfId="1" applyFont="1" applyBorder="1" applyAlignment="1">
      <alignment horizontal="center"/>
    </xf>
    <xf numFmtId="0" fontId="17" fillId="0" borderId="21" xfId="1" applyFont="1" applyBorder="1" applyAlignment="1">
      <alignment horizontal="center"/>
    </xf>
    <xf numFmtId="0" fontId="9" fillId="0" borderId="54" xfId="1" applyFont="1" applyFill="1" applyBorder="1" applyAlignment="1">
      <alignment horizontal="left"/>
    </xf>
    <xf numFmtId="0" fontId="9" fillId="0" borderId="28" xfId="1" applyFont="1" applyFill="1" applyBorder="1" applyAlignment="1">
      <alignment horizontal="left"/>
    </xf>
    <xf numFmtId="0" fontId="3" fillId="0" borderId="28" xfId="1" applyFont="1" applyFill="1" applyBorder="1" applyAlignment="1">
      <alignment horizontal="right"/>
    </xf>
    <xf numFmtId="0" fontId="1" fillId="0" borderId="58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/>
    </xf>
    <xf numFmtId="0" fontId="1" fillId="0" borderId="59" xfId="0" applyFont="1" applyBorder="1" applyAlignment="1">
      <alignment horizontal="center" vertical="center"/>
    </xf>
    <xf numFmtId="0" fontId="1" fillId="0" borderId="63" xfId="0" applyFont="1" applyBorder="1" applyAlignment="1">
      <alignment horizontal="center" vertical="center"/>
    </xf>
    <xf numFmtId="0" fontId="20" fillId="0" borderId="45" xfId="0" applyFont="1" applyBorder="1" applyAlignment="1">
      <alignment horizontal="center"/>
    </xf>
    <xf numFmtId="0" fontId="20" fillId="0" borderId="46" xfId="0" applyFont="1" applyBorder="1" applyAlignment="1">
      <alignment horizontal="center"/>
    </xf>
    <xf numFmtId="0" fontId="20" fillId="0" borderId="48" xfId="0" applyFont="1" applyBorder="1" applyAlignment="1">
      <alignment horizontal="center"/>
    </xf>
    <xf numFmtId="0" fontId="0" fillId="0" borderId="28" xfId="0" applyBorder="1" applyAlignment="1">
      <alignment horizontal="center"/>
    </xf>
    <xf numFmtId="0" fontId="22" fillId="0" borderId="45" xfId="0" applyFont="1" applyBorder="1" applyAlignment="1">
      <alignment horizontal="left"/>
    </xf>
    <xf numFmtId="0" fontId="22" fillId="0" borderId="46" xfId="0" applyFont="1" applyBorder="1" applyAlignment="1">
      <alignment horizontal="left"/>
    </xf>
    <xf numFmtId="0" fontId="22" fillId="0" borderId="48" xfId="0" applyFont="1" applyBorder="1" applyAlignment="1">
      <alignment horizontal="left"/>
    </xf>
    <xf numFmtId="0" fontId="17" fillId="0" borderId="66" xfId="1" applyFont="1" applyBorder="1" applyAlignment="1">
      <alignment horizontal="center" vertical="center"/>
    </xf>
    <xf numFmtId="0" fontId="17" fillId="0" borderId="46" xfId="1" applyFont="1" applyBorder="1" applyAlignment="1">
      <alignment horizontal="center" vertical="center"/>
    </xf>
    <xf numFmtId="0" fontId="0" fillId="0" borderId="0" xfId="0" applyAlignment="1">
      <alignment wrapText="1"/>
    </xf>
    <xf numFmtId="0" fontId="0" fillId="3" borderId="6" xfId="0" applyFill="1" applyBorder="1" applyAlignment="1">
      <alignment horizontal="center"/>
    </xf>
    <xf numFmtId="0" fontId="0" fillId="3" borderId="6" xfId="0" applyFill="1" applyBorder="1"/>
    <xf numFmtId="4" fontId="0" fillId="5" borderId="6" xfId="0" applyNumberFormat="1" applyFill="1" applyBorder="1"/>
    <xf numFmtId="4" fontId="0" fillId="7" borderId="6" xfId="0" applyNumberFormat="1" applyFill="1" applyBorder="1"/>
    <xf numFmtId="0" fontId="9" fillId="3" borderId="11" xfId="1" applyFont="1" applyFill="1" applyBorder="1" applyAlignment="1">
      <alignment horizontal="center"/>
    </xf>
    <xf numFmtId="0" fontId="9" fillId="3" borderId="15" xfId="1" applyFont="1" applyFill="1" applyBorder="1" applyAlignment="1">
      <alignment horizontal="center"/>
    </xf>
    <xf numFmtId="0" fontId="9" fillId="3" borderId="25" xfId="1" applyFont="1" applyFill="1" applyBorder="1" applyAlignment="1">
      <alignment horizontal="center"/>
    </xf>
    <xf numFmtId="4" fontId="9" fillId="4" borderId="2" xfId="1" applyNumberFormat="1" applyFont="1" applyFill="1" applyBorder="1" applyAlignment="1">
      <alignment horizontal="center"/>
    </xf>
    <xf numFmtId="4" fontId="9" fillId="4" borderId="6" xfId="1" applyNumberFormat="1" applyFont="1" applyFill="1" applyBorder="1" applyAlignment="1">
      <alignment horizontal="center"/>
    </xf>
    <xf numFmtId="4" fontId="9" fillId="4" borderId="26" xfId="1" applyNumberFormat="1" applyFont="1" applyFill="1" applyBorder="1" applyAlignment="1">
      <alignment horizontal="center"/>
    </xf>
    <xf numFmtId="4" fontId="9" fillId="6" borderId="8" xfId="1" applyNumberFormat="1" applyFont="1" applyFill="1" applyBorder="1" applyAlignment="1">
      <alignment horizontal="center"/>
    </xf>
    <xf numFmtId="4" fontId="9" fillId="6" borderId="9" xfId="1" applyNumberFormat="1" applyFont="1" applyFill="1" applyBorder="1" applyAlignment="1">
      <alignment horizontal="center"/>
    </xf>
    <xf numFmtId="4" fontId="9" fillId="6" borderId="29" xfId="1" applyNumberFormat="1" applyFont="1" applyFill="1" applyBorder="1" applyAlignment="1">
      <alignment horizontal="center"/>
    </xf>
    <xf numFmtId="4" fontId="9" fillId="8" borderId="14" xfId="1" applyNumberFormat="1" applyFont="1" applyFill="1" applyBorder="1" applyAlignment="1" applyProtection="1">
      <alignment horizontal="center"/>
      <protection locked="0"/>
    </xf>
    <xf numFmtId="4" fontId="9" fillId="8" borderId="30" xfId="1" applyNumberFormat="1" applyFont="1" applyFill="1" applyBorder="1" applyAlignment="1" applyProtection="1">
      <alignment horizontal="center"/>
      <protection locked="0"/>
    </xf>
    <xf numFmtId="40" fontId="0" fillId="8" borderId="6" xfId="0" applyNumberFormat="1" applyFill="1" applyBorder="1"/>
    <xf numFmtId="0" fontId="24" fillId="0" borderId="6" xfId="0" applyFont="1" applyBorder="1"/>
    <xf numFmtId="0" fontId="24" fillId="0" borderId="2" xfId="0" applyFont="1" applyBorder="1"/>
    <xf numFmtId="0" fontId="1" fillId="0" borderId="51" xfId="0" applyFont="1" applyBorder="1" applyAlignment="1">
      <alignment horizontal="center"/>
    </xf>
    <xf numFmtId="0" fontId="1" fillId="0" borderId="52" xfId="0" applyFont="1" applyBorder="1" applyAlignment="1">
      <alignment horizontal="center"/>
    </xf>
    <xf numFmtId="0" fontId="1" fillId="0" borderId="53" xfId="0" applyFont="1" applyBorder="1" applyAlignment="1">
      <alignment horizontal="center"/>
    </xf>
    <xf numFmtId="0" fontId="22" fillId="0" borderId="52" xfId="0" applyFont="1" applyBorder="1" applyAlignment="1">
      <alignment horizontal="left"/>
    </xf>
    <xf numFmtId="0" fontId="1" fillId="0" borderId="1" xfId="0" applyFont="1" applyBorder="1" applyAlignment="1">
      <alignment horizontal="center"/>
    </xf>
    <xf numFmtId="40" fontId="0" fillId="0" borderId="5" xfId="0" applyNumberFormat="1" applyBorder="1"/>
    <xf numFmtId="40" fontId="0" fillId="0" borderId="27" xfId="0" applyNumberFormat="1" applyBorder="1"/>
    <xf numFmtId="40" fontId="0" fillId="8" borderId="60" xfId="0" applyNumberFormat="1" applyFill="1" applyBorder="1"/>
    <xf numFmtId="0" fontId="1" fillId="0" borderId="64" xfId="0" applyFont="1" applyBorder="1" applyAlignment="1">
      <alignment horizontal="center"/>
    </xf>
    <xf numFmtId="0" fontId="1" fillId="0" borderId="26" xfId="0" applyFont="1" applyBorder="1" applyAlignment="1">
      <alignment horizontal="center"/>
    </xf>
    <xf numFmtId="0" fontId="1" fillId="0" borderId="58" xfId="0" applyFont="1" applyBorder="1" applyAlignment="1">
      <alignment horizontal="center"/>
    </xf>
    <xf numFmtId="0" fontId="25" fillId="0" borderId="45" xfId="1" applyFont="1" applyBorder="1" applyAlignment="1">
      <alignment horizontal="center" vertical="center"/>
    </xf>
    <xf numFmtId="0" fontId="25" fillId="0" borderId="46" xfId="1" applyFont="1" applyBorder="1" applyAlignment="1">
      <alignment horizontal="center" vertical="center"/>
    </xf>
    <xf numFmtId="0" fontId="25" fillId="0" borderId="47" xfId="1" applyFont="1" applyBorder="1" applyAlignment="1">
      <alignment horizontal="center" vertical="center"/>
    </xf>
    <xf numFmtId="0" fontId="0" fillId="3" borderId="15" xfId="0" applyFill="1" applyBorder="1" applyAlignment="1">
      <alignment horizontal="center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9525</xdr:colOff>
      <xdr:row>5</xdr:row>
      <xdr:rowOff>38100</xdr:rowOff>
    </xdr:from>
    <xdr:to>
      <xdr:col>13</xdr:col>
      <xdr:colOff>47625</xdr:colOff>
      <xdr:row>26</xdr:row>
      <xdr:rowOff>171450</xdr:rowOff>
    </xdr:to>
    <xdr:sp macro="" textlink="">
      <xdr:nvSpPr>
        <xdr:cNvPr id="2" name="ZoneTexte 1"/>
        <xdr:cNvSpPr txBox="1"/>
      </xdr:nvSpPr>
      <xdr:spPr>
        <a:xfrm>
          <a:off x="8315325" y="1000125"/>
          <a:ext cx="3886200" cy="42576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En sélectionnant :</a:t>
          </a:r>
        </a:p>
        <a:p>
          <a:endParaRPr lang="fr-FR" sz="1100"/>
        </a:p>
        <a:p>
          <a:r>
            <a:rPr lang="fr-FR" sz="1100" b="1"/>
            <a:t>- Le Mois</a:t>
          </a:r>
        </a:p>
        <a:p>
          <a:r>
            <a:rPr lang="fr-FR" sz="1100" b="1"/>
            <a:t>- Le Nom et Prénom</a:t>
          </a:r>
        </a:p>
        <a:p>
          <a:endParaRPr lang="fr-FR" sz="1100"/>
        </a:p>
        <a:p>
          <a:r>
            <a:rPr lang="fr-FR" sz="1100"/>
            <a:t>La fonction doir rechercher sur la feuille </a:t>
          </a:r>
          <a:r>
            <a:rPr lang="fr-FR" sz="1100" b="1"/>
            <a:t>CAISSE</a:t>
          </a:r>
        </a:p>
        <a:p>
          <a:endParaRPr lang="fr-FR" sz="1100"/>
        </a:p>
        <a:p>
          <a:r>
            <a:rPr lang="fr-FR" sz="1100" b="1"/>
            <a:t>-</a:t>
          </a:r>
          <a:r>
            <a:rPr lang="fr-FR" sz="1100" b="1" baseline="0"/>
            <a:t> N° de reçu</a:t>
          </a:r>
        </a:p>
        <a:p>
          <a:r>
            <a:rPr lang="fr-FR" sz="1100" b="1" baseline="0"/>
            <a:t>- Monatnt perçu</a:t>
          </a:r>
        </a:p>
        <a:p>
          <a:r>
            <a:rPr lang="fr-FR" sz="1100" b="1" baseline="0"/>
            <a:t>- Montant Justifié</a:t>
          </a:r>
        </a:p>
        <a:p>
          <a:r>
            <a:rPr lang="fr-FR" sz="1100" b="1" baseline="0"/>
            <a:t>- Montant restant</a:t>
          </a:r>
        </a:p>
        <a:p>
          <a:endParaRPr lang="fr-FR" sz="1100" baseline="0"/>
        </a:p>
        <a:p>
          <a:r>
            <a:rPr lang="fr-FR" sz="1100" baseline="0"/>
            <a:t>et inserer ces détails, </a:t>
          </a:r>
          <a:r>
            <a:rPr lang="fr-FR" sz="1200" b="1" baseline="0">
              <a:solidFill>
                <a:srgbClr val="FF0000"/>
              </a:solidFill>
            </a:rPr>
            <a:t>date par date , </a:t>
          </a:r>
          <a:r>
            <a:rPr lang="fr-FR" sz="1100" baseline="0"/>
            <a:t>dans les colonnes  </a:t>
          </a:r>
        </a:p>
        <a:p>
          <a:endParaRPr lang="fr-FR" sz="1100" baseline="0"/>
        </a:p>
        <a:p>
          <a:r>
            <a:rPr lang="fr-FR" sz="1100" b="1" baseline="0"/>
            <a:t>- G</a:t>
          </a:r>
        </a:p>
        <a:p>
          <a:r>
            <a:rPr lang="fr-FR" sz="1100" b="1" baseline="0"/>
            <a:t>- H</a:t>
          </a:r>
        </a:p>
        <a:p>
          <a:r>
            <a:rPr lang="fr-FR" sz="1100" b="1" baseline="0"/>
            <a:t>-  I</a:t>
          </a:r>
        </a:p>
        <a:p>
          <a:r>
            <a:rPr lang="fr-FR" sz="1100" b="1" baseline="0"/>
            <a:t>-  J </a:t>
          </a:r>
        </a:p>
        <a:p>
          <a:r>
            <a:rPr lang="fr-FR" sz="1100" baseline="0"/>
            <a:t>de cette fiche selon les dates correspondantes par rapport à celles du tableau </a:t>
          </a:r>
          <a:r>
            <a:rPr lang="fr-FR" sz="1100" b="1" baseline="0"/>
            <a:t>CAISSE (feuille FS)</a:t>
          </a:r>
        </a:p>
        <a:p>
          <a:r>
            <a:rPr lang="fr-FR" sz="1100" b="1" baseline="0"/>
            <a:t>(Comme l'exemple ci-contre)</a:t>
          </a:r>
        </a:p>
        <a:p>
          <a:endParaRPr lang="fr-FR" sz="1100" b="1" baseline="0"/>
        </a:p>
        <a:p>
          <a:r>
            <a:rPr lang="fr-FR" sz="1100" b="1" baseline="0"/>
            <a:t>Je vous remercie d'avance pour votre aide </a:t>
          </a:r>
          <a:endParaRPr lang="fr-FR" sz="1100" b="1"/>
        </a:p>
      </xdr:txBody>
    </xdr:sp>
    <xdr:clientData/>
  </xdr:twoCellAnchor>
  <xdr:twoCellAnchor>
    <xdr:from>
      <xdr:col>11</xdr:col>
      <xdr:colOff>123825</xdr:colOff>
      <xdr:row>5</xdr:row>
      <xdr:rowOff>85725</xdr:rowOff>
    </xdr:from>
    <xdr:to>
      <xdr:col>11</xdr:col>
      <xdr:colOff>714375</xdr:colOff>
      <xdr:row>7</xdr:row>
      <xdr:rowOff>28575</xdr:rowOff>
    </xdr:to>
    <xdr:cxnSp macro="">
      <xdr:nvCxnSpPr>
        <xdr:cNvPr id="4" name="Connecteur en angle 3"/>
        <xdr:cNvCxnSpPr/>
      </xdr:nvCxnSpPr>
      <xdr:spPr>
        <a:xfrm>
          <a:off x="7667625" y="1047750"/>
          <a:ext cx="590550" cy="457200"/>
        </a:xfrm>
        <a:prstGeom prst="bentConnector3">
          <a:avLst/>
        </a:prstGeom>
        <a:ln>
          <a:headEnd type="arrow"/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209550</xdr:colOff>
      <xdr:row>6</xdr:row>
      <xdr:rowOff>114300</xdr:rowOff>
    </xdr:from>
    <xdr:to>
      <xdr:col>11</xdr:col>
      <xdr:colOff>723900</xdr:colOff>
      <xdr:row>7</xdr:row>
      <xdr:rowOff>190500</xdr:rowOff>
    </xdr:to>
    <xdr:cxnSp macro="">
      <xdr:nvCxnSpPr>
        <xdr:cNvPr id="6" name="Connecteur en angle 5"/>
        <xdr:cNvCxnSpPr/>
      </xdr:nvCxnSpPr>
      <xdr:spPr>
        <a:xfrm>
          <a:off x="3381375" y="1390650"/>
          <a:ext cx="4886325" cy="276225"/>
        </a:xfrm>
        <a:prstGeom prst="bentConnector3">
          <a:avLst>
            <a:gd name="adj1" fmla="val 88597"/>
          </a:avLst>
        </a:prstGeom>
        <a:ln>
          <a:headEnd type="arrow"/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295275</xdr:colOff>
      <xdr:row>18</xdr:row>
      <xdr:rowOff>171450</xdr:rowOff>
    </xdr:from>
    <xdr:to>
      <xdr:col>11</xdr:col>
      <xdr:colOff>714375</xdr:colOff>
      <xdr:row>19</xdr:row>
      <xdr:rowOff>133350</xdr:rowOff>
    </xdr:to>
    <xdr:cxnSp macro="">
      <xdr:nvCxnSpPr>
        <xdr:cNvPr id="12" name="Connecteur en angle 11"/>
        <xdr:cNvCxnSpPr/>
      </xdr:nvCxnSpPr>
      <xdr:spPr>
        <a:xfrm flipV="1">
          <a:off x="4752975" y="3733800"/>
          <a:ext cx="3505200" cy="152400"/>
        </a:xfrm>
        <a:prstGeom prst="bentConnector3">
          <a:avLst>
            <a:gd name="adj1" fmla="val 87228"/>
          </a:avLst>
        </a:prstGeom>
        <a:ln>
          <a:headEnd type="arrow"/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381000</xdr:colOff>
      <xdr:row>19</xdr:row>
      <xdr:rowOff>142875</xdr:rowOff>
    </xdr:from>
    <xdr:to>
      <xdr:col>11</xdr:col>
      <xdr:colOff>704850</xdr:colOff>
      <xdr:row>20</xdr:row>
      <xdr:rowOff>114300</xdr:rowOff>
    </xdr:to>
    <xdr:cxnSp macro="">
      <xdr:nvCxnSpPr>
        <xdr:cNvPr id="15" name="Connecteur en angle 14"/>
        <xdr:cNvCxnSpPr/>
      </xdr:nvCxnSpPr>
      <xdr:spPr>
        <a:xfrm flipV="1">
          <a:off x="5419725" y="3895725"/>
          <a:ext cx="2828925" cy="161925"/>
        </a:xfrm>
        <a:prstGeom prst="bentConnector3">
          <a:avLst>
            <a:gd name="adj1" fmla="val 89394"/>
          </a:avLst>
        </a:prstGeom>
        <a:ln>
          <a:headEnd type="arrow"/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333375</xdr:colOff>
      <xdr:row>20</xdr:row>
      <xdr:rowOff>114300</xdr:rowOff>
    </xdr:from>
    <xdr:to>
      <xdr:col>12</xdr:col>
      <xdr:colOff>0</xdr:colOff>
      <xdr:row>21</xdr:row>
      <xdr:rowOff>47625</xdr:rowOff>
    </xdr:to>
    <xdr:cxnSp macro="">
      <xdr:nvCxnSpPr>
        <xdr:cNvPr id="18" name="Connecteur en angle 17"/>
        <xdr:cNvCxnSpPr/>
      </xdr:nvCxnSpPr>
      <xdr:spPr>
        <a:xfrm flipV="1">
          <a:off x="5953125" y="4057650"/>
          <a:ext cx="2352675" cy="123825"/>
        </a:xfrm>
        <a:prstGeom prst="bentConnector3">
          <a:avLst>
            <a:gd name="adj1" fmla="val 90081"/>
          </a:avLst>
        </a:prstGeom>
        <a:ln>
          <a:headEnd type="arrow"/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304800</xdr:colOff>
      <xdr:row>18</xdr:row>
      <xdr:rowOff>0</xdr:rowOff>
    </xdr:from>
    <xdr:to>
      <xdr:col>11</xdr:col>
      <xdr:colOff>704850</xdr:colOff>
      <xdr:row>18</xdr:row>
      <xdr:rowOff>133350</xdr:rowOff>
    </xdr:to>
    <xdr:cxnSp macro="">
      <xdr:nvCxnSpPr>
        <xdr:cNvPr id="21" name="Connecteur en angle 20"/>
        <xdr:cNvCxnSpPr/>
      </xdr:nvCxnSpPr>
      <xdr:spPr>
        <a:xfrm flipV="1">
          <a:off x="4181475" y="3562350"/>
          <a:ext cx="4067175" cy="133350"/>
        </a:xfrm>
        <a:prstGeom prst="bentConnector3">
          <a:avLst>
            <a:gd name="adj1" fmla="val 86534"/>
          </a:avLst>
        </a:prstGeom>
        <a:ln>
          <a:headEnd type="arrow"/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GMC_Pointage_V1_2016_Extension_0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née Gestion"/>
      <sheetName val="JANV"/>
      <sheetName val="FEV"/>
      <sheetName val="MARS"/>
      <sheetName val="AVR"/>
      <sheetName val="MAI"/>
      <sheetName val="JUIN"/>
      <sheetName val="JUIL"/>
      <sheetName val="AOUT"/>
      <sheetName val="SEPT"/>
      <sheetName val="OCT"/>
      <sheetName val="NOV"/>
      <sheetName val="DEC"/>
      <sheetName val="F01"/>
      <sheetName val="Personnel"/>
      <sheetName val="ABS"/>
    </sheetNames>
    <sheetDataSet>
      <sheetData sheetId="0">
        <row r="14">
          <cell r="C14">
            <v>42370</v>
          </cell>
          <cell r="E14" t="str">
            <v>NP</v>
          </cell>
        </row>
        <row r="15">
          <cell r="C15">
            <v>42383</v>
          </cell>
          <cell r="E15" t="str">
            <v>PY</v>
          </cell>
        </row>
        <row r="16">
          <cell r="C16">
            <v>42449</v>
          </cell>
          <cell r="E16" t="str">
            <v>PY</v>
          </cell>
        </row>
        <row r="17">
          <cell r="C17">
            <v>42469</v>
          </cell>
          <cell r="E17" t="str">
            <v>NP</v>
          </cell>
        </row>
        <row r="18">
          <cell r="C18">
            <v>42491</v>
          </cell>
          <cell r="E18" t="str">
            <v>PY</v>
          </cell>
        </row>
        <row r="19">
          <cell r="C19">
            <v>42576</v>
          </cell>
          <cell r="E19" t="str">
            <v>PY</v>
          </cell>
        </row>
        <row r="20">
          <cell r="C20">
            <v>42595</v>
          </cell>
          <cell r="E20" t="str">
            <v>NP</v>
          </cell>
        </row>
        <row r="21">
          <cell r="C21">
            <v>42658</v>
          </cell>
          <cell r="E21" t="str">
            <v>NP</v>
          </cell>
        </row>
        <row r="22">
          <cell r="C22">
            <v>42716</v>
          </cell>
          <cell r="E22" t="str">
            <v>NP</v>
          </cell>
        </row>
        <row r="23">
          <cell r="C23">
            <v>42557</v>
          </cell>
          <cell r="E23" t="str">
            <v>PY</v>
          </cell>
        </row>
        <row r="24">
          <cell r="C24">
            <v>42558</v>
          </cell>
          <cell r="E24" t="str">
            <v>PY</v>
          </cell>
        </row>
        <row r="25">
          <cell r="C25">
            <v>42625</v>
          </cell>
          <cell r="E25" t="str">
            <v>PY</v>
          </cell>
        </row>
        <row r="26">
          <cell r="C26">
            <v>42626</v>
          </cell>
          <cell r="E26" t="str">
            <v>PY</v>
          </cell>
        </row>
        <row r="27">
          <cell r="C27">
            <v>42645</v>
          </cell>
          <cell r="E27" t="str">
            <v>PY</v>
          </cell>
        </row>
        <row r="28">
          <cell r="E28" t="str">
            <v>NP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M54"/>
  <sheetViews>
    <sheetView tabSelected="1" topLeftCell="A4" workbookViewId="0">
      <selection activeCell="M5" sqref="M5"/>
    </sheetView>
  </sheetViews>
  <sheetFormatPr baseColWidth="10" defaultRowHeight="15" x14ac:dyDescent="0.25"/>
  <cols>
    <col min="1" max="1" width="9.85546875" style="2" customWidth="1"/>
    <col min="2" max="2" width="3.7109375" style="2" customWidth="1"/>
    <col min="3" max="3" width="10.85546875" style="2" customWidth="1"/>
    <col min="4" max="4" width="10" style="2" customWidth="1"/>
    <col min="5" max="5" width="13.140625" style="2" customWidth="1"/>
    <col min="6" max="6" width="10.5703125" style="2" customWidth="1"/>
    <col min="7" max="9" width="8.7109375" style="2" customWidth="1"/>
    <col min="10" max="10" width="10.140625" style="2" customWidth="1"/>
    <col min="11" max="11" width="18.7109375" style="2" customWidth="1"/>
    <col min="13" max="13" width="57.7109375" customWidth="1"/>
  </cols>
  <sheetData>
    <row r="5" spans="1:13" ht="15.75" thickBot="1" x14ac:dyDescent="0.3"/>
    <row r="6" spans="1:13" ht="24.75" customHeight="1" thickBot="1" x14ac:dyDescent="0.3">
      <c r="B6" s="155" t="s">
        <v>51</v>
      </c>
      <c r="C6" s="156"/>
      <c r="D6" s="156"/>
      <c r="E6" s="156"/>
      <c r="F6" s="156"/>
      <c r="G6" s="156"/>
      <c r="H6" s="157"/>
      <c r="I6" s="123" t="s">
        <v>28</v>
      </c>
      <c r="J6" s="124"/>
      <c r="K6" s="78">
        <v>42552</v>
      </c>
      <c r="L6" s="1"/>
    </row>
    <row r="7" spans="1:13" ht="15.75" thickBot="1" x14ac:dyDescent="0.3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1"/>
    </row>
    <row r="8" spans="1:13" ht="15.75" x14ac:dyDescent="0.25">
      <c r="B8" s="79" t="s">
        <v>12</v>
      </c>
      <c r="C8" s="80"/>
      <c r="D8" s="81" t="s">
        <v>32</v>
      </c>
      <c r="E8" s="81"/>
      <c r="F8" s="81"/>
      <c r="G8" s="81"/>
      <c r="H8" s="82"/>
      <c r="I8" s="22"/>
      <c r="J8" s="23" t="s">
        <v>44</v>
      </c>
      <c r="K8" s="24"/>
      <c r="M8" s="125"/>
    </row>
    <row r="9" spans="1:13" ht="16.5" thickBot="1" x14ac:dyDescent="0.3">
      <c r="B9" s="83" t="s">
        <v>13</v>
      </c>
      <c r="C9" s="84"/>
      <c r="D9" s="85">
        <f>K6</f>
        <v>42552</v>
      </c>
      <c r="E9" s="86"/>
      <c r="F9" s="28"/>
      <c r="G9" s="87">
        <v>42582</v>
      </c>
      <c r="H9" s="88"/>
      <c r="I9" s="25"/>
      <c r="J9" s="26" t="s">
        <v>49</v>
      </c>
      <c r="K9" s="27"/>
    </row>
    <row r="10" spans="1:13" s="30" customFormat="1" ht="12" thickBot="1" x14ac:dyDescent="0.25">
      <c r="A10" s="5"/>
      <c r="B10" s="99" t="s">
        <v>25</v>
      </c>
      <c r="C10" s="99"/>
      <c r="D10" s="99"/>
      <c r="E10" s="99"/>
      <c r="F10" s="99"/>
      <c r="G10" s="99" t="s">
        <v>26</v>
      </c>
      <c r="H10" s="99"/>
      <c r="I10" s="99"/>
      <c r="J10" s="99"/>
      <c r="K10" s="31" t="s">
        <v>27</v>
      </c>
    </row>
    <row r="11" spans="1:13" x14ac:dyDescent="0.25">
      <c r="B11" s="94" t="s">
        <v>14</v>
      </c>
      <c r="C11" s="95"/>
      <c r="D11" s="105" t="s">
        <v>21</v>
      </c>
      <c r="E11" s="106"/>
      <c r="F11" s="107"/>
      <c r="G11" s="13" t="s">
        <v>20</v>
      </c>
      <c r="H11" s="105" t="s">
        <v>19</v>
      </c>
      <c r="I11" s="106"/>
      <c r="J11" s="107"/>
      <c r="K11" s="51" t="s">
        <v>29</v>
      </c>
    </row>
    <row r="12" spans="1:13" x14ac:dyDescent="0.25">
      <c r="B12" s="14"/>
      <c r="C12" s="4" t="s">
        <v>0</v>
      </c>
      <c r="D12" s="9" t="s">
        <v>24</v>
      </c>
      <c r="E12" s="9" t="s">
        <v>23</v>
      </c>
      <c r="F12" s="29" t="s">
        <v>22</v>
      </c>
      <c r="G12" s="11" t="s">
        <v>15</v>
      </c>
      <c r="H12" s="9" t="s">
        <v>17</v>
      </c>
      <c r="I12" s="9" t="s">
        <v>16</v>
      </c>
      <c r="J12" s="10" t="s">
        <v>18</v>
      </c>
      <c r="K12" s="52" t="s">
        <v>30</v>
      </c>
    </row>
    <row r="13" spans="1:13" x14ac:dyDescent="0.25">
      <c r="A13" s="5"/>
      <c r="B13" s="15"/>
      <c r="C13" s="12">
        <f>D9</f>
        <v>42552</v>
      </c>
      <c r="D13" s="6"/>
      <c r="E13" s="45"/>
      <c r="F13" s="48"/>
      <c r="G13" s="130">
        <v>312</v>
      </c>
      <c r="H13" s="133">
        <v>50</v>
      </c>
      <c r="I13" s="136">
        <v>43.3</v>
      </c>
      <c r="J13" s="139">
        <v>6.7000000000000028</v>
      </c>
      <c r="K13" s="16"/>
    </row>
    <row r="14" spans="1:13" x14ac:dyDescent="0.25">
      <c r="A14" s="5"/>
      <c r="B14" s="15"/>
      <c r="C14" s="12">
        <f>C13+1</f>
        <v>42553</v>
      </c>
      <c r="D14" s="7"/>
      <c r="E14" s="46"/>
      <c r="F14" s="49"/>
      <c r="G14" s="131"/>
      <c r="H14" s="134"/>
      <c r="I14" s="137"/>
      <c r="J14" s="139"/>
      <c r="K14" s="17"/>
    </row>
    <row r="15" spans="1:13" x14ac:dyDescent="0.25">
      <c r="A15" s="5"/>
      <c r="B15" s="15"/>
      <c r="C15" s="12">
        <f t="shared" ref="C15:C43" si="0">C14+1</f>
        <v>42554</v>
      </c>
      <c r="D15" s="7"/>
      <c r="E15" s="46"/>
      <c r="F15" s="49"/>
      <c r="G15" s="131"/>
      <c r="H15" s="134"/>
      <c r="I15" s="137"/>
      <c r="J15" s="139"/>
      <c r="K15" s="16"/>
    </row>
    <row r="16" spans="1:13" x14ac:dyDescent="0.25">
      <c r="A16" s="5"/>
      <c r="B16" s="15"/>
      <c r="C16" s="12">
        <f t="shared" si="0"/>
        <v>42555</v>
      </c>
      <c r="D16" s="7"/>
      <c r="E16" s="46"/>
      <c r="F16" s="49"/>
      <c r="G16" s="131"/>
      <c r="H16" s="134"/>
      <c r="I16" s="137"/>
      <c r="J16" s="139"/>
      <c r="K16" s="16"/>
    </row>
    <row r="17" spans="1:11" x14ac:dyDescent="0.25">
      <c r="A17" s="5"/>
      <c r="B17" s="15"/>
      <c r="C17" s="12">
        <f t="shared" si="0"/>
        <v>42556</v>
      </c>
      <c r="D17" s="7"/>
      <c r="E17" s="46"/>
      <c r="F17" s="49"/>
      <c r="G17" s="131"/>
      <c r="H17" s="134"/>
      <c r="I17" s="137"/>
      <c r="J17" s="139"/>
      <c r="K17" s="16"/>
    </row>
    <row r="18" spans="1:11" x14ac:dyDescent="0.25">
      <c r="A18" s="5"/>
      <c r="B18" s="15"/>
      <c r="C18" s="12">
        <f t="shared" si="0"/>
        <v>42557</v>
      </c>
      <c r="D18" s="7"/>
      <c r="E18" s="46"/>
      <c r="F18" s="49"/>
      <c r="G18" s="131">
        <v>318</v>
      </c>
      <c r="H18" s="134">
        <v>50</v>
      </c>
      <c r="I18" s="137">
        <v>38.74</v>
      </c>
      <c r="J18" s="139">
        <v>11.259999999999998</v>
      </c>
      <c r="K18" s="16"/>
    </row>
    <row r="19" spans="1:11" x14ac:dyDescent="0.25">
      <c r="A19" s="5"/>
      <c r="B19" s="15"/>
      <c r="C19" s="12">
        <f t="shared" si="0"/>
        <v>42558</v>
      </c>
      <c r="D19" s="7"/>
      <c r="E19" s="46"/>
      <c r="F19" s="49"/>
      <c r="G19" s="131"/>
      <c r="H19" s="134"/>
      <c r="I19" s="137"/>
      <c r="J19" s="139"/>
      <c r="K19" s="16"/>
    </row>
    <row r="20" spans="1:11" x14ac:dyDescent="0.25">
      <c r="A20" s="5"/>
      <c r="B20" s="15"/>
      <c r="C20" s="12">
        <f t="shared" si="0"/>
        <v>42559</v>
      </c>
      <c r="D20" s="7"/>
      <c r="E20" s="46"/>
      <c r="F20" s="49"/>
      <c r="G20" s="131"/>
      <c r="H20" s="134"/>
      <c r="I20" s="137"/>
      <c r="J20" s="139"/>
      <c r="K20" s="16"/>
    </row>
    <row r="21" spans="1:11" x14ac:dyDescent="0.25">
      <c r="A21" s="5"/>
      <c r="B21" s="15"/>
      <c r="C21" s="12">
        <f t="shared" si="0"/>
        <v>42560</v>
      </c>
      <c r="D21" s="7"/>
      <c r="E21" s="46"/>
      <c r="F21" s="49"/>
      <c r="G21" s="131"/>
      <c r="H21" s="134"/>
      <c r="I21" s="137"/>
      <c r="J21" s="139"/>
      <c r="K21" s="16"/>
    </row>
    <row r="22" spans="1:11" x14ac:dyDescent="0.25">
      <c r="A22" s="5"/>
      <c r="B22" s="15"/>
      <c r="C22" s="12">
        <f t="shared" si="0"/>
        <v>42561</v>
      </c>
      <c r="D22" s="7"/>
      <c r="E22" s="46"/>
      <c r="F22" s="49"/>
      <c r="G22" s="131"/>
      <c r="H22" s="134"/>
      <c r="I22" s="137"/>
      <c r="J22" s="139"/>
      <c r="K22" s="16"/>
    </row>
    <row r="23" spans="1:11" x14ac:dyDescent="0.25">
      <c r="A23" s="5"/>
      <c r="B23" s="15"/>
      <c r="C23" s="12">
        <f t="shared" si="0"/>
        <v>42562</v>
      </c>
      <c r="D23" s="7"/>
      <c r="E23" s="46"/>
      <c r="F23" s="49"/>
      <c r="G23" s="158">
        <v>324</v>
      </c>
      <c r="H23" s="134">
        <v>10</v>
      </c>
      <c r="I23" s="137">
        <v>8.76</v>
      </c>
      <c r="J23" s="151">
        <f>H23-I23</f>
        <v>1.2400000000000002</v>
      </c>
      <c r="K23" s="16"/>
    </row>
    <row r="24" spans="1:11" x14ac:dyDescent="0.25">
      <c r="A24" s="5"/>
      <c r="B24" s="15"/>
      <c r="C24" s="12">
        <f t="shared" si="0"/>
        <v>42563</v>
      </c>
      <c r="D24" s="7"/>
      <c r="E24" s="46"/>
      <c r="F24" s="49"/>
      <c r="G24" s="131"/>
      <c r="H24" s="134"/>
      <c r="I24" s="137"/>
      <c r="J24" s="139"/>
      <c r="K24" s="16"/>
    </row>
    <row r="25" spans="1:11" x14ac:dyDescent="0.25">
      <c r="A25" s="5"/>
      <c r="B25" s="15"/>
      <c r="C25" s="12">
        <f t="shared" si="0"/>
        <v>42564</v>
      </c>
      <c r="D25" s="7"/>
      <c r="E25" s="46"/>
      <c r="F25" s="49"/>
      <c r="G25" s="131"/>
      <c r="H25" s="134"/>
      <c r="I25" s="137"/>
      <c r="J25" s="139"/>
      <c r="K25" s="16"/>
    </row>
    <row r="26" spans="1:11" x14ac:dyDescent="0.25">
      <c r="A26" s="5"/>
      <c r="B26" s="15"/>
      <c r="C26" s="12">
        <f t="shared" si="0"/>
        <v>42565</v>
      </c>
      <c r="D26" s="7"/>
      <c r="E26" s="46"/>
      <c r="F26" s="49"/>
      <c r="G26" s="131"/>
      <c r="H26" s="134"/>
      <c r="I26" s="137"/>
      <c r="J26" s="139"/>
      <c r="K26" s="16"/>
    </row>
    <row r="27" spans="1:11" x14ac:dyDescent="0.25">
      <c r="A27" s="5"/>
      <c r="B27" s="15"/>
      <c r="C27" s="12">
        <f t="shared" si="0"/>
        <v>42566</v>
      </c>
      <c r="D27" s="7"/>
      <c r="E27" s="46"/>
      <c r="F27" s="49"/>
      <c r="G27" s="131"/>
      <c r="H27" s="134"/>
      <c r="I27" s="137"/>
      <c r="J27" s="139"/>
      <c r="K27" s="16"/>
    </row>
    <row r="28" spans="1:11" x14ac:dyDescent="0.25">
      <c r="A28" s="5"/>
      <c r="B28" s="15"/>
      <c r="C28" s="12">
        <f t="shared" si="0"/>
        <v>42567</v>
      </c>
      <c r="D28" s="7"/>
      <c r="E28" s="46"/>
      <c r="F28" s="49"/>
      <c r="G28" s="131"/>
      <c r="H28" s="134"/>
      <c r="I28" s="137"/>
      <c r="J28" s="139"/>
      <c r="K28" s="16"/>
    </row>
    <row r="29" spans="1:11" x14ac:dyDescent="0.25">
      <c r="A29" s="5"/>
      <c r="B29" s="15"/>
      <c r="C29" s="12">
        <f t="shared" si="0"/>
        <v>42568</v>
      </c>
      <c r="D29" s="7"/>
      <c r="E29" s="46"/>
      <c r="F29" s="49"/>
      <c r="G29" s="131"/>
      <c r="H29" s="134"/>
      <c r="I29" s="137"/>
      <c r="J29" s="139"/>
      <c r="K29" s="16"/>
    </row>
    <row r="30" spans="1:11" x14ac:dyDescent="0.25">
      <c r="A30" s="5"/>
      <c r="B30" s="15"/>
      <c r="C30" s="12">
        <f t="shared" si="0"/>
        <v>42569</v>
      </c>
      <c r="D30" s="7"/>
      <c r="E30" s="46"/>
      <c r="F30" s="49"/>
      <c r="G30" s="131">
        <v>329</v>
      </c>
      <c r="H30" s="134">
        <v>30</v>
      </c>
      <c r="I30" s="137">
        <v>30</v>
      </c>
      <c r="J30" s="139">
        <v>0</v>
      </c>
      <c r="K30" s="16"/>
    </row>
    <row r="31" spans="1:11" x14ac:dyDescent="0.25">
      <c r="A31" s="5"/>
      <c r="B31" s="15"/>
      <c r="C31" s="12">
        <f t="shared" si="0"/>
        <v>42570</v>
      </c>
      <c r="D31" s="7"/>
      <c r="E31" s="46"/>
      <c r="F31" s="49"/>
      <c r="G31" s="131"/>
      <c r="H31" s="134"/>
      <c r="I31" s="137"/>
      <c r="J31" s="139"/>
      <c r="K31" s="16"/>
    </row>
    <row r="32" spans="1:11" x14ac:dyDescent="0.25">
      <c r="A32" s="5"/>
      <c r="B32" s="15"/>
      <c r="C32" s="12">
        <f t="shared" si="0"/>
        <v>42571</v>
      </c>
      <c r="D32" s="7"/>
      <c r="E32" s="46"/>
      <c r="F32" s="49"/>
      <c r="G32" s="131"/>
      <c r="H32" s="134"/>
      <c r="I32" s="137"/>
      <c r="J32" s="139"/>
      <c r="K32" s="16"/>
    </row>
    <row r="33" spans="1:11" x14ac:dyDescent="0.25">
      <c r="A33" s="5"/>
      <c r="B33" s="15"/>
      <c r="C33" s="12">
        <f t="shared" si="0"/>
        <v>42572</v>
      </c>
      <c r="D33" s="7"/>
      <c r="E33" s="46"/>
      <c r="F33" s="49"/>
      <c r="G33" s="131"/>
      <c r="H33" s="134"/>
      <c r="I33" s="137"/>
      <c r="J33" s="139"/>
      <c r="K33" s="16"/>
    </row>
    <row r="34" spans="1:11" x14ac:dyDescent="0.25">
      <c r="A34" s="5"/>
      <c r="B34" s="15"/>
      <c r="C34" s="12">
        <f t="shared" si="0"/>
        <v>42573</v>
      </c>
      <c r="D34" s="7"/>
      <c r="E34" s="46"/>
      <c r="F34" s="49"/>
      <c r="G34" s="131">
        <v>335</v>
      </c>
      <c r="H34" s="134">
        <v>15</v>
      </c>
      <c r="I34" s="137">
        <v>15</v>
      </c>
      <c r="J34" s="139">
        <v>0</v>
      </c>
      <c r="K34" s="16"/>
    </row>
    <row r="35" spans="1:11" x14ac:dyDescent="0.25">
      <c r="A35" s="5"/>
      <c r="B35" s="15"/>
      <c r="C35" s="12">
        <f t="shared" si="0"/>
        <v>42574</v>
      </c>
      <c r="D35" s="7"/>
      <c r="E35" s="46"/>
      <c r="F35" s="49"/>
      <c r="G35" s="131"/>
      <c r="H35" s="134"/>
      <c r="I35" s="137"/>
      <c r="J35" s="139"/>
      <c r="K35" s="16"/>
    </row>
    <row r="36" spans="1:11" x14ac:dyDescent="0.25">
      <c r="A36" s="5"/>
      <c r="B36" s="15"/>
      <c r="C36" s="12">
        <f t="shared" si="0"/>
        <v>42575</v>
      </c>
      <c r="D36" s="7"/>
      <c r="E36" s="46"/>
      <c r="F36" s="49"/>
      <c r="G36" s="131"/>
      <c r="H36" s="134"/>
      <c r="I36" s="137"/>
      <c r="J36" s="139"/>
      <c r="K36" s="16"/>
    </row>
    <row r="37" spans="1:11" x14ac:dyDescent="0.25">
      <c r="A37" s="5"/>
      <c r="B37" s="15"/>
      <c r="C37" s="12">
        <f t="shared" si="0"/>
        <v>42576</v>
      </c>
      <c r="D37" s="7"/>
      <c r="E37" s="46"/>
      <c r="F37" s="49"/>
      <c r="G37" s="131">
        <v>338</v>
      </c>
      <c r="H37" s="134">
        <v>30</v>
      </c>
      <c r="I37" s="137">
        <v>36.17</v>
      </c>
      <c r="J37" s="139">
        <v>-6.1700000000000017</v>
      </c>
      <c r="K37" s="16"/>
    </row>
    <row r="38" spans="1:11" x14ac:dyDescent="0.25">
      <c r="A38" s="5"/>
      <c r="B38" s="15"/>
      <c r="C38" s="12">
        <f t="shared" si="0"/>
        <v>42577</v>
      </c>
      <c r="D38" s="7"/>
      <c r="E38" s="46"/>
      <c r="F38" s="49"/>
      <c r="G38" s="131"/>
      <c r="H38" s="134"/>
      <c r="I38" s="137"/>
      <c r="J38" s="139"/>
      <c r="K38" s="16"/>
    </row>
    <row r="39" spans="1:11" x14ac:dyDescent="0.25">
      <c r="A39" s="5"/>
      <c r="B39" s="15"/>
      <c r="C39" s="12">
        <f t="shared" si="0"/>
        <v>42578</v>
      </c>
      <c r="D39" s="7"/>
      <c r="E39" s="46"/>
      <c r="F39" s="49"/>
      <c r="G39" s="131">
        <v>341</v>
      </c>
      <c r="H39" s="134">
        <v>30</v>
      </c>
      <c r="I39" s="137">
        <v>27.12</v>
      </c>
      <c r="J39" s="139">
        <v>2.879999999999999</v>
      </c>
      <c r="K39" s="16"/>
    </row>
    <row r="40" spans="1:11" x14ac:dyDescent="0.25">
      <c r="A40" s="5"/>
      <c r="B40" s="15"/>
      <c r="C40" s="12">
        <f t="shared" si="0"/>
        <v>42579</v>
      </c>
      <c r="D40" s="7"/>
      <c r="E40" s="46"/>
      <c r="F40" s="49"/>
      <c r="G40" s="131"/>
      <c r="H40" s="134"/>
      <c r="I40" s="137"/>
      <c r="J40" s="139"/>
      <c r="K40" s="16"/>
    </row>
    <row r="41" spans="1:11" x14ac:dyDescent="0.25">
      <c r="A41" s="5"/>
      <c r="B41" s="15"/>
      <c r="C41" s="12">
        <f t="shared" si="0"/>
        <v>42580</v>
      </c>
      <c r="D41" s="7"/>
      <c r="E41" s="46"/>
      <c r="F41" s="49"/>
      <c r="G41" s="131">
        <v>347</v>
      </c>
      <c r="H41" s="134">
        <v>20</v>
      </c>
      <c r="I41" s="137">
        <v>18.420000000000002</v>
      </c>
      <c r="J41" s="139">
        <v>1.5799999999999983</v>
      </c>
      <c r="K41" s="16"/>
    </row>
    <row r="42" spans="1:11" x14ac:dyDescent="0.25">
      <c r="A42" s="5"/>
      <c r="B42" s="15"/>
      <c r="C42" s="12">
        <f t="shared" si="0"/>
        <v>42581</v>
      </c>
      <c r="D42" s="7"/>
      <c r="E42" s="46"/>
      <c r="F42" s="49"/>
      <c r="G42" s="131"/>
      <c r="H42" s="134"/>
      <c r="I42" s="137"/>
      <c r="J42" s="139"/>
      <c r="K42" s="16"/>
    </row>
    <row r="43" spans="1:11" ht="15.75" thickBot="1" x14ac:dyDescent="0.3">
      <c r="A43" s="5"/>
      <c r="B43" s="18"/>
      <c r="C43" s="19">
        <f t="shared" si="0"/>
        <v>42582</v>
      </c>
      <c r="D43" s="20"/>
      <c r="E43" s="47"/>
      <c r="F43" s="50"/>
      <c r="G43" s="132"/>
      <c r="H43" s="135"/>
      <c r="I43" s="138"/>
      <c r="J43" s="140"/>
      <c r="K43" s="21"/>
    </row>
    <row r="44" spans="1:11" ht="15.75" thickBot="1" x14ac:dyDescent="0.3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</row>
    <row r="45" spans="1:11" x14ac:dyDescent="0.25">
      <c r="B45" s="96"/>
      <c r="C45" s="97"/>
      <c r="D45" s="32"/>
      <c r="E45" s="32"/>
      <c r="F45" s="98"/>
      <c r="G45" s="98"/>
      <c r="H45" s="98"/>
      <c r="I45" s="98"/>
      <c r="J45" s="33"/>
      <c r="K45" s="34"/>
    </row>
    <row r="46" spans="1:11" x14ac:dyDescent="0.25">
      <c r="B46" s="90"/>
      <c r="C46" s="91"/>
      <c r="D46" s="35"/>
      <c r="E46" s="35"/>
      <c r="F46" s="36"/>
      <c r="G46" s="93"/>
      <c r="H46" s="93"/>
      <c r="I46" s="93"/>
      <c r="J46" s="37"/>
      <c r="K46" s="38"/>
    </row>
    <row r="47" spans="1:11" x14ac:dyDescent="0.25">
      <c r="B47" s="90"/>
      <c r="C47" s="91"/>
      <c r="D47" s="35"/>
      <c r="E47" s="35"/>
      <c r="F47" s="89"/>
      <c r="G47" s="89"/>
      <c r="H47" s="89"/>
      <c r="I47" s="89"/>
      <c r="J47" s="37"/>
      <c r="K47" s="39"/>
    </row>
    <row r="48" spans="1:11" x14ac:dyDescent="0.25">
      <c r="B48" s="90"/>
      <c r="C48" s="91"/>
      <c r="D48" s="92"/>
      <c r="E48" s="92"/>
      <c r="F48" s="93"/>
      <c r="G48" s="93"/>
      <c r="H48" s="93"/>
      <c r="I48" s="93"/>
      <c r="J48" s="37"/>
      <c r="K48" s="38"/>
    </row>
    <row r="49" spans="1:11" x14ac:dyDescent="0.25">
      <c r="B49" s="90"/>
      <c r="C49" s="91"/>
      <c r="D49" s="92"/>
      <c r="E49" s="92"/>
      <c r="F49" s="93"/>
      <c r="G49" s="93"/>
      <c r="H49" s="93"/>
      <c r="I49" s="93"/>
      <c r="J49" s="37"/>
      <c r="K49" s="40"/>
    </row>
    <row r="50" spans="1:11" ht="15.75" thickBot="1" x14ac:dyDescent="0.3">
      <c r="B50" s="108"/>
      <c r="C50" s="109"/>
      <c r="D50" s="41"/>
      <c r="E50" s="42"/>
      <c r="F50" s="110"/>
      <c r="G50" s="110"/>
      <c r="H50" s="110"/>
      <c r="I50" s="110"/>
      <c r="J50" s="43"/>
      <c r="K50" s="44"/>
    </row>
    <row r="51" spans="1:11" x14ac:dyDescent="0.25">
      <c r="A51" s="5"/>
      <c r="B51" s="5"/>
      <c r="C51" s="5"/>
      <c r="D51" s="5"/>
      <c r="E51" s="5"/>
      <c r="F51" s="5"/>
      <c r="G51" s="5"/>
      <c r="H51" s="5"/>
      <c r="I51" s="5"/>
      <c r="J51" s="5"/>
      <c r="K51" s="100"/>
    </row>
    <row r="52" spans="1:11" x14ac:dyDescent="0.25">
      <c r="A52" s="8"/>
      <c r="B52" s="102"/>
      <c r="C52" s="102"/>
      <c r="D52" s="102"/>
      <c r="E52" s="102"/>
      <c r="F52" s="102"/>
      <c r="G52" s="102"/>
      <c r="H52" s="102"/>
      <c r="I52" s="102"/>
      <c r="J52" s="102"/>
      <c r="K52" s="101"/>
    </row>
    <row r="53" spans="1:11" x14ac:dyDescent="0.25">
      <c r="A53" s="5"/>
      <c r="B53" s="103"/>
      <c r="C53" s="103"/>
      <c r="D53" s="103"/>
      <c r="E53" s="103"/>
      <c r="F53" s="103"/>
      <c r="G53" s="103"/>
      <c r="H53" s="103"/>
      <c r="I53" s="103"/>
      <c r="J53" s="103"/>
      <c r="K53" s="101"/>
    </row>
    <row r="54" spans="1:11" x14ac:dyDescent="0.25">
      <c r="B54" s="104"/>
      <c r="C54" s="104"/>
      <c r="D54" s="104"/>
      <c r="E54" s="104"/>
      <c r="F54" s="104"/>
      <c r="G54" s="104"/>
      <c r="H54" s="104"/>
      <c r="I54" s="104"/>
      <c r="J54" s="104"/>
      <c r="K54" s="101"/>
    </row>
  </sheetData>
  <mergeCells count="30">
    <mergeCell ref="B10:F10"/>
    <mergeCell ref="G10:J10"/>
    <mergeCell ref="K51:K54"/>
    <mergeCell ref="B52:J52"/>
    <mergeCell ref="B53:J53"/>
    <mergeCell ref="B54:J54"/>
    <mergeCell ref="H11:J11"/>
    <mergeCell ref="D11:F11"/>
    <mergeCell ref="B49:C49"/>
    <mergeCell ref="D49:E49"/>
    <mergeCell ref="F49:I49"/>
    <mergeCell ref="B50:C50"/>
    <mergeCell ref="F50:I50"/>
    <mergeCell ref="B46:C46"/>
    <mergeCell ref="G46:I46"/>
    <mergeCell ref="B47:C47"/>
    <mergeCell ref="F47:I47"/>
    <mergeCell ref="B48:C48"/>
    <mergeCell ref="D48:E48"/>
    <mergeCell ref="F48:I48"/>
    <mergeCell ref="B11:C11"/>
    <mergeCell ref="B45:C45"/>
    <mergeCell ref="F45:I45"/>
    <mergeCell ref="I6:J6"/>
    <mergeCell ref="B6:H6"/>
    <mergeCell ref="B8:C8"/>
    <mergeCell ref="D8:H8"/>
    <mergeCell ref="B9:C9"/>
    <mergeCell ref="D9:E9"/>
    <mergeCell ref="G9:H9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I60"/>
  <sheetViews>
    <sheetView workbookViewId="0">
      <selection activeCell="C8" sqref="C8"/>
    </sheetView>
  </sheetViews>
  <sheetFormatPr baseColWidth="10" defaultRowHeight="15" x14ac:dyDescent="0.25"/>
  <cols>
    <col min="3" max="3" width="30" customWidth="1"/>
    <col min="4" max="4" width="16.85546875" customWidth="1"/>
    <col min="5" max="5" width="9.42578125" customWidth="1"/>
    <col min="9" max="9" width="24.85546875" customWidth="1"/>
  </cols>
  <sheetData>
    <row r="3" spans="2:9" ht="15.75" thickBot="1" x14ac:dyDescent="0.3"/>
    <row r="4" spans="2:9" ht="27" thickBot="1" x14ac:dyDescent="0.45">
      <c r="B4" s="116" t="s">
        <v>31</v>
      </c>
      <c r="C4" s="117"/>
      <c r="D4" s="118"/>
    </row>
    <row r="5" spans="2:9" ht="15.75" thickBot="1" x14ac:dyDescent="0.3">
      <c r="G5" s="119"/>
      <c r="H5" s="119"/>
      <c r="I5" s="119"/>
    </row>
    <row r="6" spans="2:9" x14ac:dyDescent="0.25">
      <c r="B6" s="54" t="s">
        <v>0</v>
      </c>
      <c r="C6" s="55" t="s">
        <v>1</v>
      </c>
      <c r="D6" s="154" t="s">
        <v>2</v>
      </c>
      <c r="E6" s="111" t="s">
        <v>4</v>
      </c>
      <c r="F6" s="113" t="s">
        <v>3</v>
      </c>
      <c r="G6" s="113"/>
      <c r="H6" s="113"/>
      <c r="I6" s="114" t="s">
        <v>11</v>
      </c>
    </row>
    <row r="7" spans="2:9" ht="15.75" thickBot="1" x14ac:dyDescent="0.3">
      <c r="B7" s="58" t="s">
        <v>9</v>
      </c>
      <c r="C7" s="59" t="s">
        <v>8</v>
      </c>
      <c r="D7" s="153" t="s">
        <v>10</v>
      </c>
      <c r="E7" s="112"/>
      <c r="F7" s="59" t="s">
        <v>5</v>
      </c>
      <c r="G7" s="59" t="s">
        <v>6</v>
      </c>
      <c r="H7" s="59" t="s">
        <v>7</v>
      </c>
      <c r="I7" s="115"/>
    </row>
    <row r="8" spans="2:9" x14ac:dyDescent="0.25">
      <c r="B8" s="60">
        <v>42552</v>
      </c>
      <c r="C8" s="142" t="s">
        <v>32</v>
      </c>
      <c r="D8" s="53" t="s">
        <v>50</v>
      </c>
      <c r="E8" s="126">
        <v>312</v>
      </c>
      <c r="F8" s="128">
        <v>50</v>
      </c>
      <c r="G8" s="129">
        <v>43.3</v>
      </c>
      <c r="H8" s="141">
        <f>F8-G8</f>
        <v>6.7000000000000028</v>
      </c>
      <c r="I8" s="57"/>
    </row>
    <row r="9" spans="2:9" x14ac:dyDescent="0.25">
      <c r="B9" s="60">
        <v>42552</v>
      </c>
      <c r="C9" s="53" t="s">
        <v>33</v>
      </c>
      <c r="D9" s="53" t="s">
        <v>50</v>
      </c>
      <c r="E9" s="126">
        <v>314</v>
      </c>
      <c r="F9" s="128">
        <v>100</v>
      </c>
      <c r="G9" s="129">
        <v>82.12</v>
      </c>
      <c r="H9" s="141">
        <f>F9-G9</f>
        <v>17.879999999999995</v>
      </c>
      <c r="I9" s="57"/>
    </row>
    <row r="10" spans="2:9" x14ac:dyDescent="0.25">
      <c r="B10" s="60">
        <v>42552</v>
      </c>
      <c r="C10" s="53" t="s">
        <v>34</v>
      </c>
      <c r="D10" s="53" t="s">
        <v>50</v>
      </c>
      <c r="E10" s="126">
        <v>315</v>
      </c>
      <c r="F10" s="128">
        <v>120</v>
      </c>
      <c r="G10" s="129">
        <v>136.16999999999999</v>
      </c>
      <c r="H10" s="141">
        <f>F10-G10</f>
        <v>-16.169999999999987</v>
      </c>
      <c r="I10" s="57"/>
    </row>
    <row r="11" spans="2:9" x14ac:dyDescent="0.25">
      <c r="B11" s="60">
        <v>42555</v>
      </c>
      <c r="C11" s="53" t="s">
        <v>33</v>
      </c>
      <c r="D11" s="53" t="s">
        <v>50</v>
      </c>
      <c r="E11" s="126">
        <v>316</v>
      </c>
      <c r="F11" s="128">
        <v>70</v>
      </c>
      <c r="G11" s="129">
        <v>62.3</v>
      </c>
      <c r="H11" s="141">
        <f>F11-G11</f>
        <v>7.7000000000000028</v>
      </c>
      <c r="I11" s="57"/>
    </row>
    <row r="12" spans="2:9" x14ac:dyDescent="0.25">
      <c r="B12" s="60">
        <v>42555</v>
      </c>
      <c r="C12" s="53" t="s">
        <v>35</v>
      </c>
      <c r="D12" s="53" t="s">
        <v>50</v>
      </c>
      <c r="E12" s="126">
        <v>317</v>
      </c>
      <c r="F12" s="128">
        <v>30</v>
      </c>
      <c r="G12" s="129">
        <v>27.1</v>
      </c>
      <c r="H12" s="141">
        <f>F12-G12</f>
        <v>2.8999999999999986</v>
      </c>
      <c r="I12" s="57"/>
    </row>
    <row r="13" spans="2:9" x14ac:dyDescent="0.25">
      <c r="B13" s="60">
        <v>42557</v>
      </c>
      <c r="C13" s="142" t="s">
        <v>32</v>
      </c>
      <c r="D13" s="53" t="s">
        <v>50</v>
      </c>
      <c r="E13" s="126">
        <v>318</v>
      </c>
      <c r="F13" s="128">
        <v>50</v>
      </c>
      <c r="G13" s="129">
        <v>38.74</v>
      </c>
      <c r="H13" s="141">
        <f>F13-G13</f>
        <v>11.259999999999998</v>
      </c>
      <c r="I13" s="57"/>
    </row>
    <row r="14" spans="2:9" x14ac:dyDescent="0.25">
      <c r="B14" s="60">
        <v>42557</v>
      </c>
      <c r="C14" s="53" t="s">
        <v>34</v>
      </c>
      <c r="D14" s="53" t="s">
        <v>50</v>
      </c>
      <c r="E14" s="126">
        <v>319</v>
      </c>
      <c r="F14" s="128">
        <v>100</v>
      </c>
      <c r="G14" s="129">
        <v>88.88</v>
      </c>
      <c r="H14" s="141">
        <f>F14-G14</f>
        <v>11.120000000000005</v>
      </c>
      <c r="I14" s="57"/>
    </row>
    <row r="15" spans="2:9" x14ac:dyDescent="0.25">
      <c r="B15" s="60">
        <v>42557</v>
      </c>
      <c r="C15" s="53" t="s">
        <v>36</v>
      </c>
      <c r="D15" s="53" t="s">
        <v>50</v>
      </c>
      <c r="E15" s="126">
        <v>320</v>
      </c>
      <c r="F15" s="128">
        <v>20</v>
      </c>
      <c r="G15" s="129">
        <v>12.3</v>
      </c>
      <c r="H15" s="141">
        <f>F15-G15</f>
        <v>7.6999999999999993</v>
      </c>
      <c r="I15" s="57"/>
    </row>
    <row r="16" spans="2:9" x14ac:dyDescent="0.25">
      <c r="B16" s="60">
        <v>42559</v>
      </c>
      <c r="C16" s="53" t="s">
        <v>34</v>
      </c>
      <c r="D16" s="53" t="s">
        <v>50</v>
      </c>
      <c r="E16" s="126">
        <v>321</v>
      </c>
      <c r="F16" s="128">
        <v>20</v>
      </c>
      <c r="G16" s="129">
        <v>18.8</v>
      </c>
      <c r="H16" s="141">
        <f>F16-G16</f>
        <v>1.1999999999999993</v>
      </c>
      <c r="I16" s="57"/>
    </row>
    <row r="17" spans="2:9" x14ac:dyDescent="0.25">
      <c r="B17" s="60">
        <v>42559</v>
      </c>
      <c r="C17" s="53" t="s">
        <v>35</v>
      </c>
      <c r="D17" s="53" t="s">
        <v>50</v>
      </c>
      <c r="E17" s="126">
        <v>322</v>
      </c>
      <c r="F17" s="128">
        <v>30</v>
      </c>
      <c r="G17" s="129">
        <v>23.6</v>
      </c>
      <c r="H17" s="141">
        <f>F17-G17</f>
        <v>6.3999999999999986</v>
      </c>
      <c r="I17" s="57"/>
    </row>
    <row r="18" spans="2:9" x14ac:dyDescent="0.25">
      <c r="B18" s="60">
        <v>42562</v>
      </c>
      <c r="C18" s="142" t="s">
        <v>32</v>
      </c>
      <c r="D18" s="53" t="s">
        <v>50</v>
      </c>
      <c r="E18" s="126">
        <v>324</v>
      </c>
      <c r="F18" s="128">
        <v>10</v>
      </c>
      <c r="G18" s="129">
        <v>8.76</v>
      </c>
      <c r="H18" s="141">
        <f>F18-G18</f>
        <v>1.2400000000000002</v>
      </c>
      <c r="I18" s="57"/>
    </row>
    <row r="19" spans="2:9" x14ac:dyDescent="0.25">
      <c r="B19" s="60">
        <v>42562</v>
      </c>
      <c r="C19" s="53" t="s">
        <v>35</v>
      </c>
      <c r="D19" s="53" t="s">
        <v>50</v>
      </c>
      <c r="E19" s="126">
        <v>323</v>
      </c>
      <c r="F19" s="128">
        <v>50</v>
      </c>
      <c r="G19" s="129">
        <v>42.12</v>
      </c>
      <c r="H19" s="141">
        <f>F19-G19</f>
        <v>7.8800000000000026</v>
      </c>
      <c r="I19" s="57"/>
    </row>
    <row r="20" spans="2:9" x14ac:dyDescent="0.25">
      <c r="B20" s="60">
        <v>42564</v>
      </c>
      <c r="C20" s="53" t="s">
        <v>34</v>
      </c>
      <c r="D20" s="53" t="s">
        <v>50</v>
      </c>
      <c r="E20" s="126">
        <v>326</v>
      </c>
      <c r="F20" s="128">
        <v>10</v>
      </c>
      <c r="G20" s="129">
        <v>8.73</v>
      </c>
      <c r="H20" s="141">
        <f>F20-G20</f>
        <v>1.2699999999999996</v>
      </c>
      <c r="I20" s="57"/>
    </row>
    <row r="21" spans="2:9" x14ac:dyDescent="0.25">
      <c r="B21" s="60">
        <v>42564</v>
      </c>
      <c r="C21" s="53" t="s">
        <v>36</v>
      </c>
      <c r="D21" s="53" t="s">
        <v>50</v>
      </c>
      <c r="E21" s="126">
        <v>325</v>
      </c>
      <c r="F21" s="128">
        <v>30</v>
      </c>
      <c r="G21" s="129">
        <v>21.82</v>
      </c>
      <c r="H21" s="141">
        <f>F21-G21</f>
        <v>8.18</v>
      </c>
      <c r="I21" s="57"/>
    </row>
    <row r="22" spans="2:9" x14ac:dyDescent="0.25">
      <c r="B22" s="60">
        <v>42566</v>
      </c>
      <c r="C22" s="53" t="s">
        <v>33</v>
      </c>
      <c r="D22" s="53" t="s">
        <v>50</v>
      </c>
      <c r="E22" s="126">
        <v>327</v>
      </c>
      <c r="F22" s="128">
        <v>20</v>
      </c>
      <c r="G22" s="129">
        <v>16.78</v>
      </c>
      <c r="H22" s="141">
        <f>F22-G22</f>
        <v>3.2199999999999989</v>
      </c>
      <c r="I22" s="57"/>
    </row>
    <row r="23" spans="2:9" x14ac:dyDescent="0.25">
      <c r="B23" s="60">
        <v>42566</v>
      </c>
      <c r="C23" s="53" t="s">
        <v>35</v>
      </c>
      <c r="D23" s="53" t="s">
        <v>50</v>
      </c>
      <c r="E23" s="126">
        <v>328</v>
      </c>
      <c r="F23" s="128">
        <v>30</v>
      </c>
      <c r="G23" s="129">
        <v>18.170000000000002</v>
      </c>
      <c r="H23" s="141">
        <f>F23-G23</f>
        <v>11.829999999999998</v>
      </c>
      <c r="I23" s="57"/>
    </row>
    <row r="24" spans="2:9" x14ac:dyDescent="0.25">
      <c r="B24" s="60">
        <v>42569</v>
      </c>
      <c r="C24" s="142" t="s">
        <v>32</v>
      </c>
      <c r="D24" s="53" t="s">
        <v>50</v>
      </c>
      <c r="E24" s="126">
        <v>329</v>
      </c>
      <c r="F24" s="128">
        <v>30</v>
      </c>
      <c r="G24" s="129">
        <v>30</v>
      </c>
      <c r="H24" s="141">
        <f>F24-G24</f>
        <v>0</v>
      </c>
      <c r="I24" s="57"/>
    </row>
    <row r="25" spans="2:9" x14ac:dyDescent="0.25">
      <c r="B25" s="60">
        <v>42569</v>
      </c>
      <c r="C25" s="53" t="s">
        <v>34</v>
      </c>
      <c r="D25" s="53" t="s">
        <v>50</v>
      </c>
      <c r="E25" s="126">
        <v>331</v>
      </c>
      <c r="F25" s="128">
        <v>15</v>
      </c>
      <c r="G25" s="129">
        <v>15</v>
      </c>
      <c r="H25" s="141">
        <f>F25-G25</f>
        <v>0</v>
      </c>
      <c r="I25" s="57"/>
    </row>
    <row r="26" spans="2:9" x14ac:dyDescent="0.25">
      <c r="B26" s="60">
        <v>42569</v>
      </c>
      <c r="C26" s="53" t="s">
        <v>36</v>
      </c>
      <c r="D26" s="53" t="s">
        <v>50</v>
      </c>
      <c r="E26" s="126">
        <v>330</v>
      </c>
      <c r="F26" s="128">
        <v>10</v>
      </c>
      <c r="G26" s="129">
        <v>9.74</v>
      </c>
      <c r="H26" s="141">
        <f>F26-G26</f>
        <v>0.25999999999999979</v>
      </c>
      <c r="I26" s="57"/>
    </row>
    <row r="27" spans="2:9" x14ac:dyDescent="0.25">
      <c r="B27" s="60">
        <v>42569</v>
      </c>
      <c r="C27" s="53" t="s">
        <v>40</v>
      </c>
      <c r="D27" s="53" t="s">
        <v>50</v>
      </c>
      <c r="E27" s="126">
        <v>332</v>
      </c>
      <c r="F27" s="128">
        <v>50</v>
      </c>
      <c r="G27" s="129">
        <v>36.840000000000003</v>
      </c>
      <c r="H27" s="141">
        <f>F27-G27</f>
        <v>13.159999999999997</v>
      </c>
      <c r="I27" s="57"/>
    </row>
    <row r="28" spans="2:9" x14ac:dyDescent="0.25">
      <c r="B28" s="60">
        <v>42571</v>
      </c>
      <c r="C28" s="53" t="s">
        <v>33</v>
      </c>
      <c r="D28" s="53" t="s">
        <v>50</v>
      </c>
      <c r="E28" s="126">
        <v>334</v>
      </c>
      <c r="F28" s="128">
        <v>30</v>
      </c>
      <c r="G28" s="129">
        <v>29.86</v>
      </c>
      <c r="H28" s="141">
        <f>F28-G28</f>
        <v>0.14000000000000057</v>
      </c>
      <c r="I28" s="57"/>
    </row>
    <row r="29" spans="2:9" x14ac:dyDescent="0.25">
      <c r="B29" s="60">
        <v>42571</v>
      </c>
      <c r="C29" s="53" t="s">
        <v>36</v>
      </c>
      <c r="D29" s="53" t="s">
        <v>50</v>
      </c>
      <c r="E29" s="126">
        <v>333</v>
      </c>
      <c r="F29" s="128">
        <v>20</v>
      </c>
      <c r="G29" s="129">
        <v>23.12</v>
      </c>
      <c r="H29" s="141">
        <f>F29-G29</f>
        <v>-3.120000000000001</v>
      </c>
      <c r="I29" s="57"/>
    </row>
    <row r="30" spans="2:9" x14ac:dyDescent="0.25">
      <c r="B30" s="60">
        <v>42573</v>
      </c>
      <c r="C30" s="142" t="s">
        <v>32</v>
      </c>
      <c r="D30" s="53" t="s">
        <v>50</v>
      </c>
      <c r="E30" s="126">
        <v>335</v>
      </c>
      <c r="F30" s="128">
        <v>15</v>
      </c>
      <c r="G30" s="129">
        <v>15</v>
      </c>
      <c r="H30" s="141">
        <f>F30-G30</f>
        <v>0</v>
      </c>
      <c r="I30" s="57"/>
    </row>
    <row r="31" spans="2:9" x14ac:dyDescent="0.25">
      <c r="B31" s="60">
        <v>42573</v>
      </c>
      <c r="C31" s="53" t="s">
        <v>34</v>
      </c>
      <c r="D31" s="53" t="s">
        <v>50</v>
      </c>
      <c r="E31" s="126">
        <v>336</v>
      </c>
      <c r="F31" s="128">
        <v>10</v>
      </c>
      <c r="G31" s="129">
        <v>8.86</v>
      </c>
      <c r="H31" s="141">
        <f>F31-G31</f>
        <v>1.1400000000000006</v>
      </c>
      <c r="I31" s="57"/>
    </row>
    <row r="32" spans="2:9" x14ac:dyDescent="0.25">
      <c r="B32" s="60">
        <v>42576</v>
      </c>
      <c r="C32" s="142" t="s">
        <v>32</v>
      </c>
      <c r="D32" s="53" t="s">
        <v>50</v>
      </c>
      <c r="E32" s="126">
        <v>338</v>
      </c>
      <c r="F32" s="128">
        <v>30</v>
      </c>
      <c r="G32" s="129">
        <v>36.17</v>
      </c>
      <c r="H32" s="141">
        <f>F32-G32</f>
        <v>-6.1700000000000017</v>
      </c>
      <c r="I32" s="57"/>
    </row>
    <row r="33" spans="2:9" x14ac:dyDescent="0.25">
      <c r="B33" s="60">
        <v>42576</v>
      </c>
      <c r="C33" s="53" t="s">
        <v>34</v>
      </c>
      <c r="D33" s="53" t="s">
        <v>50</v>
      </c>
      <c r="E33" s="126">
        <v>339</v>
      </c>
      <c r="F33" s="128">
        <v>30</v>
      </c>
      <c r="G33" s="129">
        <v>12.83</v>
      </c>
      <c r="H33" s="141">
        <f>F33-G33</f>
        <v>17.170000000000002</v>
      </c>
      <c r="I33" s="57"/>
    </row>
    <row r="34" spans="2:9" x14ac:dyDescent="0.25">
      <c r="B34" s="60">
        <v>42576</v>
      </c>
      <c r="C34" s="53" t="s">
        <v>36</v>
      </c>
      <c r="D34" s="53" t="s">
        <v>50</v>
      </c>
      <c r="E34" s="126">
        <v>337</v>
      </c>
      <c r="F34" s="128">
        <v>50</v>
      </c>
      <c r="G34" s="129">
        <v>43.12</v>
      </c>
      <c r="H34" s="141">
        <f>F34-G34</f>
        <v>6.8800000000000026</v>
      </c>
      <c r="I34" s="57"/>
    </row>
    <row r="35" spans="2:9" x14ac:dyDescent="0.25">
      <c r="B35" s="60">
        <v>42578</v>
      </c>
      <c r="C35" s="142" t="s">
        <v>32</v>
      </c>
      <c r="D35" s="53" t="s">
        <v>50</v>
      </c>
      <c r="E35" s="126">
        <v>341</v>
      </c>
      <c r="F35" s="128">
        <v>30</v>
      </c>
      <c r="G35" s="129">
        <v>27.12</v>
      </c>
      <c r="H35" s="141">
        <f>F35-G35</f>
        <v>2.879999999999999</v>
      </c>
      <c r="I35" s="57"/>
    </row>
    <row r="36" spans="2:9" x14ac:dyDescent="0.25">
      <c r="B36" s="60">
        <v>42578</v>
      </c>
      <c r="C36" s="53" t="s">
        <v>33</v>
      </c>
      <c r="D36" s="53" t="s">
        <v>50</v>
      </c>
      <c r="E36" s="126">
        <v>342</v>
      </c>
      <c r="F36" s="128">
        <v>10</v>
      </c>
      <c r="G36" s="129">
        <v>16.579999999999998</v>
      </c>
      <c r="H36" s="141">
        <f>F36-G36</f>
        <v>-6.5799999999999983</v>
      </c>
      <c r="I36" s="57"/>
    </row>
    <row r="37" spans="2:9" x14ac:dyDescent="0.25">
      <c r="B37" s="60">
        <v>42578</v>
      </c>
      <c r="C37" s="53" t="s">
        <v>38</v>
      </c>
      <c r="D37" s="53" t="s">
        <v>50</v>
      </c>
      <c r="E37" s="126">
        <v>340</v>
      </c>
      <c r="F37" s="128">
        <v>25</v>
      </c>
      <c r="G37" s="129">
        <v>36.83</v>
      </c>
      <c r="H37" s="141">
        <f>F37-G37</f>
        <v>-11.829999999999998</v>
      </c>
      <c r="I37" s="57"/>
    </row>
    <row r="38" spans="2:9" x14ac:dyDescent="0.25">
      <c r="B38" s="60">
        <v>42579</v>
      </c>
      <c r="C38" s="53" t="s">
        <v>35</v>
      </c>
      <c r="D38" s="53" t="s">
        <v>50</v>
      </c>
      <c r="E38" s="126">
        <v>343</v>
      </c>
      <c r="F38" s="128">
        <v>100</v>
      </c>
      <c r="G38" s="129">
        <v>112.56</v>
      </c>
      <c r="H38" s="141">
        <f>F38-G38</f>
        <v>-12.560000000000002</v>
      </c>
      <c r="I38" s="57"/>
    </row>
    <row r="39" spans="2:9" x14ac:dyDescent="0.25">
      <c r="B39" s="60">
        <v>42580</v>
      </c>
      <c r="C39" s="142" t="s">
        <v>32</v>
      </c>
      <c r="D39" s="53" t="s">
        <v>50</v>
      </c>
      <c r="E39" s="126">
        <v>347</v>
      </c>
      <c r="F39" s="128">
        <v>20</v>
      </c>
      <c r="G39" s="129">
        <v>18.420000000000002</v>
      </c>
      <c r="H39" s="141">
        <f>F39-G39</f>
        <v>1.5799999999999983</v>
      </c>
      <c r="I39" s="57"/>
    </row>
    <row r="40" spans="2:9" x14ac:dyDescent="0.25">
      <c r="B40" s="60">
        <v>42580</v>
      </c>
      <c r="C40" s="53" t="s">
        <v>34</v>
      </c>
      <c r="D40" s="53" t="s">
        <v>50</v>
      </c>
      <c r="E40" s="126">
        <v>344</v>
      </c>
      <c r="F40" s="128">
        <v>30</v>
      </c>
      <c r="G40" s="129">
        <v>29.78</v>
      </c>
      <c r="H40" s="141">
        <f>F40-G40</f>
        <v>0.21999999999999886</v>
      </c>
      <c r="I40" s="57"/>
    </row>
    <row r="41" spans="2:9" x14ac:dyDescent="0.25">
      <c r="B41" s="60">
        <v>42580</v>
      </c>
      <c r="C41" s="53" t="s">
        <v>35</v>
      </c>
      <c r="D41" s="53" t="s">
        <v>50</v>
      </c>
      <c r="E41" s="126">
        <v>346</v>
      </c>
      <c r="F41" s="128">
        <v>10</v>
      </c>
      <c r="G41" s="129">
        <v>12.12</v>
      </c>
      <c r="H41" s="141">
        <f>F41-G41</f>
        <v>-2.1199999999999992</v>
      </c>
      <c r="I41" s="57"/>
    </row>
    <row r="42" spans="2:9" x14ac:dyDescent="0.25">
      <c r="B42" s="60">
        <v>42580</v>
      </c>
      <c r="C42" s="53" t="s">
        <v>36</v>
      </c>
      <c r="D42" s="53" t="s">
        <v>50</v>
      </c>
      <c r="E42" s="126">
        <v>348</v>
      </c>
      <c r="F42" s="128">
        <v>30</v>
      </c>
      <c r="G42" s="129">
        <v>30</v>
      </c>
      <c r="H42" s="141">
        <f>F42-G42</f>
        <v>0</v>
      </c>
      <c r="I42" s="57"/>
    </row>
    <row r="43" spans="2:9" x14ac:dyDescent="0.25">
      <c r="B43" s="60">
        <v>42580</v>
      </c>
      <c r="C43" s="53" t="s">
        <v>39</v>
      </c>
      <c r="D43" s="53" t="s">
        <v>50</v>
      </c>
      <c r="E43" s="126">
        <v>345</v>
      </c>
      <c r="F43" s="128">
        <v>20</v>
      </c>
      <c r="G43" s="129">
        <v>8.82</v>
      </c>
      <c r="H43" s="141">
        <f>F43-G43</f>
        <v>11.18</v>
      </c>
      <c r="I43" s="57"/>
    </row>
    <row r="44" spans="2:9" x14ac:dyDescent="0.25">
      <c r="B44" s="60"/>
      <c r="C44" s="53"/>
      <c r="D44" s="53"/>
      <c r="E44" s="127"/>
      <c r="F44" s="128"/>
      <c r="G44" s="129"/>
      <c r="H44" s="141">
        <f t="shared" ref="H44:H60" si="0">F44-G44</f>
        <v>0</v>
      </c>
      <c r="I44" s="57"/>
    </row>
    <row r="45" spans="2:9" x14ac:dyDescent="0.25">
      <c r="B45" s="60"/>
      <c r="C45" s="53"/>
      <c r="D45" s="53"/>
      <c r="E45" s="127"/>
      <c r="F45" s="128"/>
      <c r="G45" s="129"/>
      <c r="H45" s="141">
        <f t="shared" si="0"/>
        <v>0</v>
      </c>
      <c r="I45" s="57"/>
    </row>
    <row r="46" spans="2:9" x14ac:dyDescent="0.25">
      <c r="B46" s="60"/>
      <c r="C46" s="53"/>
      <c r="D46" s="53"/>
      <c r="E46" s="127"/>
      <c r="F46" s="128"/>
      <c r="G46" s="129"/>
      <c r="H46" s="141">
        <f t="shared" si="0"/>
        <v>0</v>
      </c>
      <c r="I46" s="57"/>
    </row>
    <row r="47" spans="2:9" x14ac:dyDescent="0.25">
      <c r="B47" s="60"/>
      <c r="C47" s="53"/>
      <c r="D47" s="53"/>
      <c r="E47" s="127"/>
      <c r="F47" s="128"/>
      <c r="G47" s="129"/>
      <c r="H47" s="141">
        <f t="shared" si="0"/>
        <v>0</v>
      </c>
      <c r="I47" s="57"/>
    </row>
    <row r="48" spans="2:9" x14ac:dyDescent="0.25">
      <c r="B48" s="60"/>
      <c r="C48" s="53"/>
      <c r="D48" s="53"/>
      <c r="E48" s="127"/>
      <c r="F48" s="128"/>
      <c r="G48" s="129"/>
      <c r="H48" s="141">
        <f t="shared" si="0"/>
        <v>0</v>
      </c>
      <c r="I48" s="57"/>
    </row>
    <row r="49" spans="2:9" x14ac:dyDescent="0.25">
      <c r="B49" s="60"/>
      <c r="C49" s="53"/>
      <c r="D49" s="53"/>
      <c r="E49" s="127"/>
      <c r="F49" s="128"/>
      <c r="G49" s="129"/>
      <c r="H49" s="141">
        <f t="shared" si="0"/>
        <v>0</v>
      </c>
      <c r="I49" s="57"/>
    </row>
    <row r="50" spans="2:9" x14ac:dyDescent="0.25">
      <c r="B50" s="60"/>
      <c r="C50" s="53"/>
      <c r="D50" s="53"/>
      <c r="E50" s="127"/>
      <c r="F50" s="128"/>
      <c r="G50" s="129"/>
      <c r="H50" s="141">
        <f t="shared" si="0"/>
        <v>0</v>
      </c>
      <c r="I50" s="57"/>
    </row>
    <row r="51" spans="2:9" x14ac:dyDescent="0.25">
      <c r="B51" s="60"/>
      <c r="C51" s="53"/>
      <c r="D51" s="53"/>
      <c r="E51" s="127"/>
      <c r="F51" s="128"/>
      <c r="G51" s="129"/>
      <c r="H51" s="141">
        <f t="shared" si="0"/>
        <v>0</v>
      </c>
      <c r="I51" s="57"/>
    </row>
    <row r="52" spans="2:9" x14ac:dyDescent="0.25">
      <c r="B52" s="60"/>
      <c r="C52" s="53"/>
      <c r="D52" s="53"/>
      <c r="E52" s="127"/>
      <c r="F52" s="128"/>
      <c r="G52" s="129"/>
      <c r="H52" s="141">
        <f t="shared" si="0"/>
        <v>0</v>
      </c>
      <c r="I52" s="57"/>
    </row>
    <row r="53" spans="2:9" x14ac:dyDescent="0.25">
      <c r="B53" s="60"/>
      <c r="C53" s="53"/>
      <c r="D53" s="53"/>
      <c r="E53" s="127"/>
      <c r="F53" s="128"/>
      <c r="G53" s="129"/>
      <c r="H53" s="141">
        <f t="shared" si="0"/>
        <v>0</v>
      </c>
      <c r="I53" s="57"/>
    </row>
    <row r="54" spans="2:9" x14ac:dyDescent="0.25">
      <c r="B54" s="60"/>
      <c r="C54" s="53"/>
      <c r="D54" s="53"/>
      <c r="E54" s="127"/>
      <c r="F54" s="128"/>
      <c r="G54" s="129"/>
      <c r="H54" s="141">
        <f t="shared" si="0"/>
        <v>0</v>
      </c>
      <c r="I54" s="57"/>
    </row>
    <row r="55" spans="2:9" x14ac:dyDescent="0.25">
      <c r="B55" s="60"/>
      <c r="C55" s="53"/>
      <c r="D55" s="53"/>
      <c r="E55" s="127"/>
      <c r="F55" s="128"/>
      <c r="G55" s="129"/>
      <c r="H55" s="141">
        <f t="shared" si="0"/>
        <v>0</v>
      </c>
      <c r="I55" s="57"/>
    </row>
    <row r="56" spans="2:9" x14ac:dyDescent="0.25">
      <c r="B56" s="60"/>
      <c r="C56" s="53"/>
      <c r="D56" s="53"/>
      <c r="E56" s="127"/>
      <c r="F56" s="128"/>
      <c r="G56" s="129"/>
      <c r="H56" s="141">
        <f t="shared" si="0"/>
        <v>0</v>
      </c>
      <c r="I56" s="57"/>
    </row>
    <row r="57" spans="2:9" x14ac:dyDescent="0.25">
      <c r="B57" s="60"/>
      <c r="C57" s="53"/>
      <c r="D57" s="53"/>
      <c r="E57" s="127"/>
      <c r="F57" s="128"/>
      <c r="G57" s="129"/>
      <c r="H57" s="141">
        <f t="shared" si="0"/>
        <v>0</v>
      </c>
      <c r="I57" s="57"/>
    </row>
    <row r="58" spans="2:9" x14ac:dyDescent="0.25">
      <c r="B58" s="60"/>
      <c r="C58" s="53"/>
      <c r="D58" s="53"/>
      <c r="E58" s="127"/>
      <c r="F58" s="128"/>
      <c r="G58" s="129"/>
      <c r="H58" s="141">
        <f t="shared" si="0"/>
        <v>0</v>
      </c>
      <c r="I58" s="57"/>
    </row>
    <row r="59" spans="2:9" x14ac:dyDescent="0.25">
      <c r="B59" s="60"/>
      <c r="C59" s="53"/>
      <c r="D59" s="53"/>
      <c r="E59" s="127"/>
      <c r="F59" s="128"/>
      <c r="G59" s="129"/>
      <c r="H59" s="141">
        <f t="shared" si="0"/>
        <v>0</v>
      </c>
      <c r="I59" s="57"/>
    </row>
    <row r="60" spans="2:9" x14ac:dyDescent="0.25">
      <c r="B60" s="60"/>
      <c r="C60" s="53"/>
      <c r="D60" s="53"/>
      <c r="E60" s="127"/>
      <c r="F60" s="128"/>
      <c r="G60" s="129"/>
      <c r="H60" s="141">
        <f t="shared" si="0"/>
        <v>0</v>
      </c>
      <c r="I60" s="57"/>
    </row>
  </sheetData>
  <sortState ref="B8:I43">
    <sortCondition ref="B8:B43"/>
  </sortState>
  <mergeCells count="5">
    <mergeCell ref="E6:E7"/>
    <mergeCell ref="F6:H6"/>
    <mergeCell ref="I6:I7"/>
    <mergeCell ref="B4:D4"/>
    <mergeCell ref="G5:I5"/>
  </mergeCells>
  <dataValidations count="2">
    <dataValidation type="list" allowBlank="1" showInputMessage="1" showErrorMessage="1" sqref="D60">
      <formula1>"Achat,Avance"</formula1>
    </dataValidation>
    <dataValidation type="list" allowBlank="1" showInputMessage="1" showErrorMessage="1" sqref="D8:D59">
      <formula1>"Achat urgent,Réparation,Soustraitance,Intermédiaire,autres"</formula1>
    </dataValidation>
  </dataValidation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32"/>
  <sheetViews>
    <sheetView workbookViewId="0">
      <selection activeCell="D13" sqref="D13"/>
    </sheetView>
  </sheetViews>
  <sheetFormatPr baseColWidth="10" defaultRowHeight="15" x14ac:dyDescent="0.25"/>
  <cols>
    <col min="2" max="2" width="12.42578125" customWidth="1"/>
    <col min="3" max="3" width="12.5703125" customWidth="1"/>
    <col min="4" max="4" width="30.28515625" customWidth="1"/>
    <col min="6" max="6" width="14.42578125" customWidth="1"/>
    <col min="7" max="7" width="14.85546875" customWidth="1"/>
    <col min="8" max="8" width="18.85546875" customWidth="1"/>
    <col min="9" max="9" width="27.140625" customWidth="1"/>
  </cols>
  <sheetData>
    <row r="2" spans="2:10" ht="15.75" thickBot="1" x14ac:dyDescent="0.3"/>
    <row r="3" spans="2:10" ht="24" thickBot="1" x14ac:dyDescent="0.4">
      <c r="B3" s="120" t="s">
        <v>41</v>
      </c>
      <c r="C3" s="121"/>
      <c r="D3" s="122"/>
    </row>
    <row r="4" spans="2:10" ht="11.25" customHeight="1" thickBot="1" x14ac:dyDescent="0.4">
      <c r="B4" s="147"/>
      <c r="C4" s="147"/>
      <c r="D4" s="147"/>
    </row>
    <row r="5" spans="2:10" ht="15.75" thickBot="1" x14ac:dyDescent="0.3">
      <c r="E5" s="144" t="s">
        <v>46</v>
      </c>
      <c r="F5" s="145"/>
      <c r="G5" s="146"/>
      <c r="H5" s="1"/>
    </row>
    <row r="6" spans="2:10" x14ac:dyDescent="0.25">
      <c r="B6" s="54" t="s">
        <v>42</v>
      </c>
      <c r="C6" s="56" t="s">
        <v>43</v>
      </c>
      <c r="D6" s="56" t="s">
        <v>37</v>
      </c>
      <c r="E6" s="148" t="s">
        <v>5</v>
      </c>
      <c r="F6" s="148" t="s">
        <v>6</v>
      </c>
      <c r="G6" s="148" t="s">
        <v>7</v>
      </c>
      <c r="H6" s="67" t="s">
        <v>47</v>
      </c>
      <c r="I6" s="152" t="s">
        <v>45</v>
      </c>
    </row>
    <row r="7" spans="2:10" x14ac:dyDescent="0.25">
      <c r="B7" s="68">
        <v>42552</v>
      </c>
      <c r="C7" s="63">
        <v>42582</v>
      </c>
      <c r="D7" s="143" t="s">
        <v>32</v>
      </c>
      <c r="E7" s="65">
        <f t="array" ref="E7">SUM((CAISSE!$F$8:$F$60)*(CAISSE!$C$8:$C$60=D7)*(CAISSE!$B$8:$B$60&gt;=(B7))*(CAISSE!$B$8:$B$60&lt;=(C7)))</f>
        <v>235</v>
      </c>
      <c r="F7" s="66">
        <f t="array" ref="F7">SUM((CAISSE!$G$8:$G$60)*(CAISSE!$C$8:$C$60=D7)*(CAISSE!$B$8:$B$60&gt;=(B7))*(CAISSE!$B$8:$B$60&lt;=(C7)))</f>
        <v>217.51000000000005</v>
      </c>
      <c r="G7" s="61">
        <f t="array" ref="G7">SUM((CAISSE!$H$8:$H$60)*(CAISSE!$C$8:$C$60=D7)*(CAISSE!$B$8:$B$60&gt;=(B7))*(CAISSE!$B$8:$B$60&lt;=(C7)))</f>
        <v>17.489999999999998</v>
      </c>
      <c r="H7" s="149"/>
      <c r="I7" s="69"/>
    </row>
    <row r="8" spans="2:10" x14ac:dyDescent="0.25">
      <c r="B8" s="60">
        <v>42552</v>
      </c>
      <c r="C8" s="64">
        <v>42582</v>
      </c>
      <c r="D8" s="53" t="s">
        <v>33</v>
      </c>
      <c r="E8" s="65">
        <f t="array" ref="E8">SUM((CAISSE!$F$8:$F$60)*(CAISSE!$C$8:$C$60=D8)*(CAISSE!$B$8:$B$60&gt;=(B8))*(CAISSE!$B$8:$B$60&lt;=(C8)))</f>
        <v>230</v>
      </c>
      <c r="F8" s="66">
        <f t="array" ref="F8">SUM((CAISSE!$G$8:$G$60)*(CAISSE!$C$8:$C$60=D8)*(CAISSE!$B$8:$B$60&gt;=(B8))*(CAISSE!$B$8:$B$60&lt;=(C8)))</f>
        <v>207.64</v>
      </c>
      <c r="G8" s="61">
        <f t="array" ref="G8">SUM((CAISSE!$H$8:$H$60)*(CAISSE!$C$8:$C$60=D8)*(CAISSE!$B$8:$B$60&gt;=(B8))*(CAISSE!$B$8:$B$60&lt;=(C8)))</f>
        <v>22.36</v>
      </c>
      <c r="H8" s="149"/>
      <c r="I8" s="70"/>
    </row>
    <row r="9" spans="2:10" x14ac:dyDescent="0.25">
      <c r="B9" s="60">
        <v>42552</v>
      </c>
      <c r="C9" s="64">
        <v>42582</v>
      </c>
      <c r="D9" s="53" t="s">
        <v>34</v>
      </c>
      <c r="E9" s="65">
        <f t="array" ref="E9">SUM((CAISSE!$F$8:$F$60)*(CAISSE!$C$8:$C$60=D9)*(CAISSE!$B$8:$B$60&gt;=(B9))*(CAISSE!$B$8:$B$60&lt;=(C9)))</f>
        <v>335</v>
      </c>
      <c r="F9" s="66">
        <f t="array" ref="F9">SUM((CAISSE!$G$8:$G$60)*(CAISSE!$C$8:$C$60=D9)*(CAISSE!$B$8:$B$60&gt;=(B9))*(CAISSE!$B$8:$B$60&lt;=(C9)))</f>
        <v>319.04999999999995</v>
      </c>
      <c r="G9" s="61">
        <f t="array" ref="G9">SUM((CAISSE!$H$8:$H$60)*(CAISSE!$C$8:$C$60=D9)*(CAISSE!$B$8:$B$60&gt;=(B9))*(CAISSE!$B$8:$B$60&lt;=(C9)))</f>
        <v>15.950000000000017</v>
      </c>
      <c r="H9" s="149"/>
      <c r="I9" s="70"/>
    </row>
    <row r="10" spans="2:10" x14ac:dyDescent="0.25">
      <c r="B10" s="60">
        <v>42552</v>
      </c>
      <c r="C10" s="64">
        <v>42582</v>
      </c>
      <c r="D10" s="53" t="s">
        <v>35</v>
      </c>
      <c r="E10" s="65">
        <f t="array" ref="E10">SUM((CAISSE!$F$8:$F$60)*(CAISSE!$C$8:$C$60=D10)*(CAISSE!$B$8:$B$60&gt;=(B10))*(CAISSE!$B$8:$B$60&lt;=(C10)))</f>
        <v>250</v>
      </c>
      <c r="F10" s="66">
        <f t="array" ref="F10">SUM((CAISSE!$G$8:$G$60)*(CAISSE!$C$8:$C$60=D10)*(CAISSE!$B$8:$B$60&gt;=(B10))*(CAISSE!$B$8:$B$60&lt;=(C10)))</f>
        <v>235.67000000000002</v>
      </c>
      <c r="G10" s="61">
        <f t="array" ref="G10">SUM((CAISSE!$H$8:$H$60)*(CAISSE!$C$8:$C$60=D10)*(CAISSE!$B$8:$B$60&gt;=(B10))*(CAISSE!$B$8:$B$60&lt;=(C10)))</f>
        <v>14.329999999999997</v>
      </c>
      <c r="H10" s="149"/>
      <c r="I10" s="70"/>
    </row>
    <row r="11" spans="2:10" x14ac:dyDescent="0.25">
      <c r="B11" s="60">
        <v>42552</v>
      </c>
      <c r="C11" s="64">
        <v>42582</v>
      </c>
      <c r="D11" s="53" t="s">
        <v>36</v>
      </c>
      <c r="E11" s="65">
        <f t="array" ref="E11">SUM((CAISSE!$F$8:$F$60)*(CAISSE!$C$8:$C$60=D11)*(CAISSE!$B$8:$B$60&gt;=(B11))*(CAISSE!$B$8:$B$60&lt;=(C11)))</f>
        <v>160</v>
      </c>
      <c r="F11" s="66">
        <f t="array" ref="F11">SUM((CAISSE!$G$8:$G$60)*(CAISSE!$C$8:$C$60=D11)*(CAISSE!$B$8:$B$60&gt;=(B11))*(CAISSE!$B$8:$B$60&lt;=(C11)))</f>
        <v>140.1</v>
      </c>
      <c r="G11" s="61">
        <f t="array" ref="G11">SUM((CAISSE!$H$8:$H$60)*(CAISSE!$C$8:$C$60=D11)*(CAISSE!$B$8:$B$60&gt;=(B11))*(CAISSE!$B$8:$B$60&lt;=(C11)))</f>
        <v>19.900000000000002</v>
      </c>
      <c r="H11" s="149"/>
      <c r="I11" s="70"/>
    </row>
    <row r="12" spans="2:10" x14ac:dyDescent="0.25">
      <c r="B12" s="60">
        <v>42552</v>
      </c>
      <c r="C12" s="64">
        <v>42582</v>
      </c>
      <c r="D12" s="53" t="s">
        <v>38</v>
      </c>
      <c r="E12" s="65">
        <f t="array" ref="E12">SUM((CAISSE!$F$8:$F$60)*(CAISSE!$C$8:$C$60=D12)*(CAISSE!$B$8:$B$60&gt;=(B12))*(CAISSE!$B$8:$B$60&lt;=(C12)))</f>
        <v>25</v>
      </c>
      <c r="F12" s="66">
        <f t="array" ref="F12">SUM((CAISSE!$G$8:$G$60)*(CAISSE!$C$8:$C$60=D12)*(CAISSE!$B$8:$B$60&gt;=(B12))*(CAISSE!$B$8:$B$60&lt;=(C12)))</f>
        <v>36.83</v>
      </c>
      <c r="G12" s="61">
        <f t="array" ref="G12">SUM((CAISSE!$H$8:$H$60)*(CAISSE!$C$8:$C$60=D12)*(CAISSE!$B$8:$B$60&gt;=(B12))*(CAISSE!$B$8:$B$60&lt;=(C12)))</f>
        <v>-11.829999999999998</v>
      </c>
      <c r="H12" s="149"/>
      <c r="I12" s="70"/>
    </row>
    <row r="13" spans="2:10" x14ac:dyDescent="0.25">
      <c r="B13" s="60">
        <v>42552</v>
      </c>
      <c r="C13" s="64">
        <v>42582</v>
      </c>
      <c r="D13" s="53" t="s">
        <v>39</v>
      </c>
      <c r="E13" s="65">
        <f t="array" ref="E13">SUM((CAISSE!$F$8:$F$60)*(CAISSE!$C$8:$C$60=D13)*(CAISSE!$B$8:$B$60&gt;=(B13))*(CAISSE!$B$8:$B$60&lt;=(C13)))</f>
        <v>20</v>
      </c>
      <c r="F13" s="66">
        <f t="array" ref="F13">SUM((CAISSE!$G$8:$G$60)*(CAISSE!$C$8:$C$60=D13)*(CAISSE!$B$8:$B$60&gt;=(B13))*(CAISSE!$B$8:$B$60&lt;=(C13)))</f>
        <v>8.82</v>
      </c>
      <c r="G13" s="61">
        <f t="array" ref="G13">SUM((CAISSE!$H$8:$H$60)*(CAISSE!$C$8:$C$60=D13)*(CAISSE!$B$8:$B$60&gt;=(B13))*(CAISSE!$B$8:$B$60&lt;=(C13)))</f>
        <v>11.18</v>
      </c>
      <c r="H13" s="149"/>
      <c r="I13" s="70"/>
    </row>
    <row r="14" spans="2:10" x14ac:dyDescent="0.25">
      <c r="B14" s="60">
        <v>42552</v>
      </c>
      <c r="C14" s="64">
        <v>42582</v>
      </c>
      <c r="D14" s="53" t="s">
        <v>40</v>
      </c>
      <c r="E14" s="65">
        <f t="array" ref="E14">SUM((CAISSE!$F$8:$F$60)*(CAISSE!$C$8:$C$60=D14)*(CAISSE!$B$8:$B$60&gt;=(B14))*(CAISSE!$B$8:$B$60&lt;=(C14)))</f>
        <v>50</v>
      </c>
      <c r="F14" s="66">
        <f t="array" ref="F14">SUM((CAISSE!$G$8:$G$60)*(CAISSE!$C$8:$C$60=D14)*(CAISSE!$B$8:$B$60&gt;=(B14))*(CAISSE!$B$8:$B$60&lt;=(C14)))</f>
        <v>36.840000000000003</v>
      </c>
      <c r="G14" s="61">
        <f t="array" ref="G14">SUM((CAISSE!$H$8:$H$60)*(CAISSE!$C$8:$C$60=D14)*(CAISSE!$B$8:$B$60&gt;=(B14))*(CAISSE!$B$8:$B$60&lt;=(C14)))</f>
        <v>13.159999999999997</v>
      </c>
      <c r="H14" s="149"/>
      <c r="I14" s="70"/>
      <c r="J14" t="s">
        <v>48</v>
      </c>
    </row>
    <row r="15" spans="2:10" x14ac:dyDescent="0.25">
      <c r="B15" s="60"/>
      <c r="C15" s="64"/>
      <c r="D15" s="53"/>
      <c r="E15" s="65">
        <f t="array" ref="E15">SUM((CAISSE!$F$8:$F$60)*(CAISSE!$C$8:$C$60=D15)*(CAISSE!$B$8:$B$60&gt;=(B15))*(CAISSE!$B$8:$B$60&lt;=(C15)))</f>
        <v>0</v>
      </c>
      <c r="F15" s="66">
        <f t="array" ref="F15">SUM((CAISSE!$G$8:$G$60)*(CAISSE!$C$8:$C$60=D15)*(CAISSE!$B$8:$B$60&gt;=(B15))*(CAISSE!$B$8:$B$60&lt;=(C15)))</f>
        <v>0</v>
      </c>
      <c r="G15" s="61">
        <f t="array" ref="G15">SUM((CAISSE!$H$8:$H$60)*(CAISSE!$C$8:$C$60=D15)*(CAISSE!$B$8:$B$60&gt;=(B15))*(CAISSE!$B$8:$B$60&lt;=(C15)))</f>
        <v>0</v>
      </c>
      <c r="H15" s="149"/>
      <c r="I15" s="70"/>
    </row>
    <row r="16" spans="2:10" x14ac:dyDescent="0.25">
      <c r="B16" s="60"/>
      <c r="C16" s="64"/>
      <c r="D16" s="53"/>
      <c r="E16" s="65">
        <f t="array" ref="E16">SUM((CAISSE!$F$8:$F$60)*(CAISSE!$C$8:$C$60=D16)*(CAISSE!$B$8:$B$60&gt;=(B16))*(CAISSE!$B$8:$B$60&lt;=(C16)))</f>
        <v>0</v>
      </c>
      <c r="F16" s="66">
        <f t="array" ref="F16">SUM((CAISSE!$G$8:$G$60)*(CAISSE!$C$8:$C$60=D16)*(CAISSE!$B$8:$B$60&gt;=(B16))*(CAISSE!$B$8:$B$60&lt;=(C16)))</f>
        <v>0</v>
      </c>
      <c r="G16" s="61">
        <f t="array" ref="G16">SUM((CAISSE!$H$8:$H$60)*(CAISSE!$C$8:$C$60=D16)*(CAISSE!$B$8:$B$60&gt;=(B16))*(CAISSE!$B$8:$B$60&lt;=(C16)))</f>
        <v>0</v>
      </c>
      <c r="H16" s="149"/>
      <c r="I16" s="70"/>
    </row>
    <row r="17" spans="2:9" x14ac:dyDescent="0.25">
      <c r="B17" s="60"/>
      <c r="C17" s="64"/>
      <c r="D17" s="53"/>
      <c r="E17" s="65">
        <f t="array" ref="E17">SUM((CAISSE!$F$8:$F$60)*(CAISSE!$C$8:$C$60=D17)*(CAISSE!$B$8:$B$60&gt;=(B17))*(CAISSE!$B$8:$B$60&lt;=(C17)))</f>
        <v>0</v>
      </c>
      <c r="F17" s="66">
        <f t="array" ref="F17">SUM((CAISSE!$G$8:$G$60)*(CAISSE!$C$8:$C$60=D17)*(CAISSE!$B$8:$B$60&gt;=(B17))*(CAISSE!$B$8:$B$60&lt;=(C17)))</f>
        <v>0</v>
      </c>
      <c r="G17" s="61">
        <f t="array" ref="G17">SUM((CAISSE!$H$8:$H$60)*(CAISSE!$C$8:$C$60=D17)*(CAISSE!$B$8:$B$60&gt;=(B17))*(CAISSE!$B$8:$B$60&lt;=(C17)))</f>
        <v>0</v>
      </c>
      <c r="H17" s="149"/>
      <c r="I17" s="70"/>
    </row>
    <row r="18" spans="2:9" x14ac:dyDescent="0.25">
      <c r="B18" s="60"/>
      <c r="C18" s="64"/>
      <c r="D18" s="53"/>
      <c r="E18" s="65">
        <f t="array" ref="E18">SUM((CAISSE!$F$8:$F$60)*(CAISSE!$C$8:$C$60=D18)*(CAISSE!$B$8:$B$60&gt;=(B18))*(CAISSE!$B$8:$B$60&lt;=(C18)))</f>
        <v>0</v>
      </c>
      <c r="F18" s="66">
        <f t="array" ref="F18">SUM((CAISSE!$G$8:$G$60)*(CAISSE!$C$8:$C$60=D18)*(CAISSE!$B$8:$B$60&gt;=(B18))*(CAISSE!$B$8:$B$60&lt;=(C18)))</f>
        <v>0</v>
      </c>
      <c r="G18" s="61">
        <f t="array" ref="G18">SUM((CAISSE!$H$8:$H$60)*(CAISSE!$C$8:$C$60=D18)*(CAISSE!$B$8:$B$60&gt;=(B18))*(CAISSE!$B$8:$B$60&lt;=(C18)))</f>
        <v>0</v>
      </c>
      <c r="H18" s="149"/>
      <c r="I18" s="70"/>
    </row>
    <row r="19" spans="2:9" x14ac:dyDescent="0.25">
      <c r="B19" s="60"/>
      <c r="C19" s="64"/>
      <c r="D19" s="53"/>
      <c r="E19" s="65">
        <f t="array" ref="E19">SUM((CAISSE!$F$8:$F$60)*(CAISSE!$C$8:$C$60=D19)*(CAISSE!$B$8:$B$60&gt;=(B19))*(CAISSE!$B$8:$B$60&lt;=(C19)))</f>
        <v>0</v>
      </c>
      <c r="F19" s="66">
        <f t="array" ref="F19">SUM((CAISSE!$G$8:$G$60)*(CAISSE!$C$8:$C$60=D19)*(CAISSE!$B$8:$B$60&gt;=(B19))*(CAISSE!$B$8:$B$60&lt;=(C19)))</f>
        <v>0</v>
      </c>
      <c r="G19" s="61">
        <f t="array" ref="G19">SUM((CAISSE!$H$8:$H$60)*(CAISSE!$C$8:$C$60=D19)*(CAISSE!$B$8:$B$60&gt;=(B19))*(CAISSE!$B$8:$B$60&lt;=(C19)))</f>
        <v>0</v>
      </c>
      <c r="H19" s="149"/>
      <c r="I19" s="70"/>
    </row>
    <row r="20" spans="2:9" x14ac:dyDescent="0.25">
      <c r="B20" s="60"/>
      <c r="C20" s="64"/>
      <c r="D20" s="53"/>
      <c r="E20" s="65">
        <f t="array" ref="E20">SUM((CAISSE!$F$8:$F$60)*(CAISSE!$C$8:$C$60=D20)*(CAISSE!$B$8:$B$60&gt;=(B20))*(CAISSE!$B$8:$B$60&lt;=(C20)))</f>
        <v>0</v>
      </c>
      <c r="F20" s="66">
        <f t="array" ref="F20">SUM((CAISSE!$G$8:$G$60)*(CAISSE!$C$8:$C$60=D20)*(CAISSE!$B$8:$B$60&gt;=(B20))*(CAISSE!$B$8:$B$60&lt;=(C20)))</f>
        <v>0</v>
      </c>
      <c r="G20" s="61">
        <f t="array" ref="G20">SUM((CAISSE!$H$8:$H$60)*(CAISSE!$C$8:$C$60=D20)*(CAISSE!$B$8:$B$60&gt;=(B20))*(CAISSE!$B$8:$B$60&lt;=(C20)))</f>
        <v>0</v>
      </c>
      <c r="H20" s="149"/>
      <c r="I20" s="70"/>
    </row>
    <row r="21" spans="2:9" x14ac:dyDescent="0.25">
      <c r="B21" s="60"/>
      <c r="C21" s="64"/>
      <c r="D21" s="53"/>
      <c r="E21" s="65">
        <f t="array" ref="E21">SUM((CAISSE!$F$8:$F$60)*(CAISSE!$C$8:$C$60=D21)*(CAISSE!$B$8:$B$60&gt;=(B21))*(CAISSE!$B$8:$B$60&lt;=(C21)))</f>
        <v>0</v>
      </c>
      <c r="F21" s="66">
        <f t="array" ref="F21">SUM((CAISSE!$G$8:$G$60)*(CAISSE!$C$8:$C$60=D21)*(CAISSE!$B$8:$B$60&gt;=(B21))*(CAISSE!$B$8:$B$60&lt;=(C21)))</f>
        <v>0</v>
      </c>
      <c r="G21" s="61">
        <f t="array" ref="G21">SUM((CAISSE!$H$8:$H$60)*(CAISSE!$C$8:$C$60=D21)*(CAISSE!$B$8:$B$60&gt;=(B21))*(CAISSE!$B$8:$B$60&lt;=(C21)))</f>
        <v>0</v>
      </c>
      <c r="H21" s="149"/>
      <c r="I21" s="70"/>
    </row>
    <row r="22" spans="2:9" x14ac:dyDescent="0.25">
      <c r="B22" s="60"/>
      <c r="C22" s="64"/>
      <c r="D22" s="53"/>
      <c r="E22" s="65">
        <f t="array" ref="E22">SUM((CAISSE!$F$8:$F$60)*(CAISSE!$C$8:$C$60=D22)*(CAISSE!$B$8:$B$60&gt;=(B22))*(CAISSE!$B$8:$B$60&lt;=(C22)))</f>
        <v>0</v>
      </c>
      <c r="F22" s="66">
        <f t="array" ref="F22">SUM((CAISSE!$G$8:$G$60)*(CAISSE!$C$8:$C$60=D22)*(CAISSE!$B$8:$B$60&gt;=(B22))*(CAISSE!$B$8:$B$60&lt;=(C22)))</f>
        <v>0</v>
      </c>
      <c r="G22" s="61">
        <f t="array" ref="G22">SUM((CAISSE!$H$8:$H$60)*(CAISSE!$C$8:$C$60=D22)*(CAISSE!$B$8:$B$60&gt;=(B22))*(CAISSE!$B$8:$B$60&lt;=(C22)))</f>
        <v>0</v>
      </c>
      <c r="H22" s="149"/>
      <c r="I22" s="70"/>
    </row>
    <row r="23" spans="2:9" x14ac:dyDescent="0.25">
      <c r="B23" s="60"/>
      <c r="C23" s="64"/>
      <c r="D23" s="53"/>
      <c r="E23" s="65">
        <f t="array" ref="E23">SUM((CAISSE!$F$8:$F$60)*(CAISSE!$C$8:$C$60=D23)*(CAISSE!$B$8:$B$60&gt;=(B23))*(CAISSE!$B$8:$B$60&lt;=(C23)))</f>
        <v>0</v>
      </c>
      <c r="F23" s="66">
        <f t="array" ref="F23">SUM((CAISSE!$G$8:$G$60)*(CAISSE!$C$8:$C$60=D23)*(CAISSE!$B$8:$B$60&gt;=(B23))*(CAISSE!$B$8:$B$60&lt;=(C23)))</f>
        <v>0</v>
      </c>
      <c r="G23" s="61">
        <f t="array" ref="G23">SUM((CAISSE!$H$8:$H$60)*(CAISSE!$C$8:$C$60=D23)*(CAISSE!$B$8:$B$60&gt;=(B23))*(CAISSE!$B$8:$B$60&lt;=(C23)))</f>
        <v>0</v>
      </c>
      <c r="H23" s="149"/>
      <c r="I23" s="70"/>
    </row>
    <row r="24" spans="2:9" x14ac:dyDescent="0.25">
      <c r="B24" s="60"/>
      <c r="C24" s="64"/>
      <c r="D24" s="53"/>
      <c r="E24" s="65">
        <f t="array" ref="E24">SUM((CAISSE!$F$8:$F$60)*(CAISSE!$C$8:$C$60=D24)*(CAISSE!$B$8:$B$60&gt;=(B24))*(CAISSE!$B$8:$B$60&lt;=(C24)))</f>
        <v>0</v>
      </c>
      <c r="F24" s="66">
        <f t="array" ref="F24">SUM((CAISSE!$G$8:$G$60)*(CAISSE!$C$8:$C$60=D24)*(CAISSE!$B$8:$B$60&gt;=(B24))*(CAISSE!$B$8:$B$60&lt;=(C24)))</f>
        <v>0</v>
      </c>
      <c r="G24" s="61">
        <f t="array" ref="G24">SUM((CAISSE!$H$8:$H$60)*(CAISSE!$C$8:$C$60=D24)*(CAISSE!$B$8:$B$60&gt;=(B24))*(CAISSE!$B$8:$B$60&lt;=(C24)))</f>
        <v>0</v>
      </c>
      <c r="H24" s="149"/>
      <c r="I24" s="70"/>
    </row>
    <row r="25" spans="2:9" ht="15.75" thickBot="1" x14ac:dyDescent="0.3">
      <c r="B25" s="71"/>
      <c r="C25" s="72"/>
      <c r="D25" s="73"/>
      <c r="E25" s="74">
        <f t="array" ref="E25">SUM((CAISSE!$F$8:$F$60)*(CAISSE!$C$8:$C$60=D25)*(CAISSE!$B$8:$B$60&gt;=(B25))*(CAISSE!$B$8:$B$60&lt;=(C25)))</f>
        <v>0</v>
      </c>
      <c r="F25" s="75">
        <f t="array" ref="F25">SUM((CAISSE!$G$8:$G$60)*(CAISSE!$C$8:$C$60=D25)*(CAISSE!$B$8:$B$60&gt;=(B25))*(CAISSE!$B$8:$B$60&lt;=(C25)))</f>
        <v>0</v>
      </c>
      <c r="G25" s="76">
        <f t="array" ref="G25">SUM((CAISSE!$H$8:$H$60)*(CAISSE!$C$8:$C$60=D25)*(CAISSE!$B$8:$B$60&gt;=(B25))*(CAISSE!$B$8:$B$60&lt;=(C25)))</f>
        <v>0</v>
      </c>
      <c r="H25" s="150"/>
      <c r="I25" s="77"/>
    </row>
    <row r="26" spans="2:9" x14ac:dyDescent="0.25">
      <c r="E26" s="62"/>
      <c r="F26" s="62"/>
      <c r="G26" s="62"/>
      <c r="H26" s="62"/>
      <c r="I26" s="62"/>
    </row>
    <row r="27" spans="2:9" x14ac:dyDescent="0.25">
      <c r="E27" s="62"/>
      <c r="F27" s="62"/>
      <c r="G27" s="62"/>
      <c r="H27" s="62"/>
      <c r="I27" s="62"/>
    </row>
    <row r="28" spans="2:9" x14ac:dyDescent="0.25">
      <c r="E28" s="62"/>
      <c r="F28" s="62"/>
      <c r="G28" s="62"/>
      <c r="H28" s="62"/>
      <c r="I28" s="62"/>
    </row>
    <row r="29" spans="2:9" x14ac:dyDescent="0.25">
      <c r="E29" s="62"/>
      <c r="F29" s="62"/>
      <c r="G29" s="62"/>
      <c r="H29" s="62"/>
      <c r="I29" s="62"/>
    </row>
    <row r="30" spans="2:9" x14ac:dyDescent="0.25">
      <c r="E30" s="62"/>
      <c r="F30" s="62"/>
      <c r="G30" s="62"/>
      <c r="H30" s="62"/>
      <c r="I30" s="62"/>
    </row>
    <row r="31" spans="2:9" x14ac:dyDescent="0.25">
      <c r="E31" s="62"/>
      <c r="F31" s="62"/>
      <c r="G31" s="62"/>
      <c r="H31" s="62"/>
      <c r="I31" s="62"/>
    </row>
    <row r="32" spans="2:9" x14ac:dyDescent="0.25">
      <c r="E32" s="62"/>
      <c r="F32" s="62"/>
      <c r="G32" s="62"/>
      <c r="H32" s="62"/>
      <c r="I32" s="62"/>
    </row>
  </sheetData>
  <mergeCells count="3">
    <mergeCell ref="B4:D4"/>
    <mergeCell ref="E5:G5"/>
    <mergeCell ref="B3:D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FS</vt:lpstr>
      <vt:lpstr>CAISSE</vt:lpstr>
      <vt:lpstr>RECAP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JABER</dc:creator>
  <cp:lastModifiedBy>JABER</cp:lastModifiedBy>
  <dcterms:created xsi:type="dcterms:W3CDTF">2016-08-14T10:36:04Z</dcterms:created>
  <dcterms:modified xsi:type="dcterms:W3CDTF">2016-08-14T14:28:38Z</dcterms:modified>
</cp:coreProperties>
</file>