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Pièces jointes\"/>
    </mc:Choice>
  </mc:AlternateContent>
  <xr:revisionPtr revIDLastSave="0" documentId="13_ncr:1_{83B04FDD-4BB6-4A89-B897-E671A595AC31}" xr6:coauthVersionLast="47" xr6:coauthVersionMax="47" xr10:uidLastSave="{00000000-0000-0000-0000-000000000000}"/>
  <bookViews>
    <workbookView xWindow="-120" yWindow="-120" windowWidth="29040" windowHeight="15720" xr2:uid="{CB85FF82-6184-4F6D-8D67-0AE5198C689C}"/>
  </bookViews>
  <sheets>
    <sheet name="Cde enregistrée" sheetId="2" r:id="rId1"/>
    <sheet name="Feuil1" sheetId="1" r:id="rId2"/>
  </sheets>
  <externalReferences>
    <externalReference r:id="rId3"/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J12" i="2"/>
  <c r="J13" i="2"/>
  <c r="I5" i="2"/>
  <c r="I6" i="2"/>
  <c r="I7" i="2"/>
  <c r="I8" i="2"/>
  <c r="I9" i="2"/>
  <c r="I10" i="2"/>
  <c r="I11" i="2"/>
  <c r="I12" i="2"/>
  <c r="I13" i="2"/>
  <c r="H5" i="2"/>
  <c r="H6" i="2"/>
  <c r="H7" i="2"/>
  <c r="H8" i="2"/>
  <c r="H9" i="2"/>
  <c r="H10" i="2"/>
  <c r="H11" i="2"/>
  <c r="H12" i="2"/>
  <c r="H13" i="2"/>
  <c r="K5" i="2"/>
  <c r="K6" i="2"/>
  <c r="K7" i="2"/>
  <c r="K8" i="2"/>
  <c r="K9" i="2"/>
  <c r="K10" i="2"/>
  <c r="K11" i="2"/>
  <c r="K12" i="2"/>
  <c r="K13" i="2"/>
  <c r="L6" i="2" l="1"/>
  <c r="L8" i="2"/>
  <c r="D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L5" i="2"/>
  <c r="G3" i="2"/>
  <c r="L10" i="2" l="1"/>
  <c r="L12" i="2"/>
  <c r="L13" i="2"/>
  <c r="L9" i="2"/>
  <c r="L11" i="2"/>
  <c r="L7" i="2"/>
  <c r="E21" i="2"/>
</calcChain>
</file>

<file path=xl/sharedStrings.xml><?xml version="1.0" encoding="utf-8"?>
<sst xmlns="http://schemas.openxmlformats.org/spreadsheetml/2006/main" count="43" uniqueCount="42">
  <si>
    <t>A renseigner</t>
  </si>
  <si>
    <t>Plat</t>
  </si>
  <si>
    <t>Colonne à renseigner</t>
  </si>
  <si>
    <t>Nombre total Vendu</t>
  </si>
  <si>
    <t>Prix Total</t>
  </si>
  <si>
    <t>Ingredient</t>
  </si>
  <si>
    <t>Caisse 1</t>
  </si>
  <si>
    <t>Caisse 2</t>
  </si>
  <si>
    <t>Caisse 3</t>
  </si>
  <si>
    <t>Nb en Stock</t>
  </si>
  <si>
    <t>Reste</t>
  </si>
  <si>
    <t>Salade vosgienne, 
Entrecôte et garniture, 
Café</t>
  </si>
  <si>
    <t>Prix</t>
  </si>
  <si>
    <t>NB vendu</t>
  </si>
  <si>
    <t>CA</t>
  </si>
  <si>
    <t>Blanche</t>
  </si>
  <si>
    <t>Salade vosgienne,
Hamburger et garniture,
Café</t>
  </si>
  <si>
    <t>Merguez</t>
  </si>
  <si>
    <t>Blanche ou Merguez + Frites
Café</t>
  </si>
  <si>
    <t>Entrecôte et garniture,
Café</t>
  </si>
  <si>
    <t>Hamburger</t>
  </si>
  <si>
    <t>Casse-croute
Merguez</t>
  </si>
  <si>
    <t>Salade vosgienne,
Jambon et garniture,
Café</t>
  </si>
  <si>
    <t>Entrecote</t>
  </si>
  <si>
    <t>Salade vosgienne,
Blanche et garniture,
Café</t>
  </si>
  <si>
    <t>Vosgienne</t>
  </si>
  <si>
    <t>Jambon et garniture,
Café</t>
  </si>
  <si>
    <t>Jambon</t>
  </si>
  <si>
    <t>Frite Portion</t>
  </si>
  <si>
    <t>Hamburger + Frites,
Café</t>
  </si>
  <si>
    <t>Café</t>
  </si>
  <si>
    <t>Planche Apero</t>
  </si>
  <si>
    <t>Salade vosgienne,
Café</t>
  </si>
  <si>
    <t>Casse-croute
Blanche</t>
  </si>
  <si>
    <t>Ne pas effacer (ou modifier) les cellules en rouge</t>
  </si>
  <si>
    <t>Casse-croute
Hamburger</t>
  </si>
  <si>
    <t>Avant de commencer: Renommer les cellules O4: c'est le nom de cette caisse et P4 et Q4 du nom des autres caisses</t>
  </si>
  <si>
    <t>Casse-croute
Americain</t>
  </si>
  <si>
    <t>Les 3 caissiers clic sur le bouton imprimer et remettent l'impression à un autre caissier</t>
  </si>
  <si>
    <t>FRITES (la portion)</t>
  </si>
  <si>
    <t>celui-ci rempli la colonne correspondante</t>
  </si>
  <si>
    <t>Total 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</si>
</sst>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24"/>
      <color rgb="FFFF0000"/>
      <name val="Arial"/>
      <family val="2"/>
    </font>
    <font>
      <sz val="12"/>
      <name val="Arial"/>
      <family val="2"/>
    </font>
    <font>
      <sz val="18"/>
      <color theme="0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22" fontId="3" fillId="0" borderId="1" xfId="1" applyNumberFormat="1" applyFont="1" applyBorder="1" applyAlignment="1">
      <alignment horizontal="center" vertical="center" wrapText="1"/>
    </xf>
    <xf numFmtId="22" fontId="3" fillId="0" borderId="2" xfId="1" applyNumberFormat="1" applyFont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8" fillId="5" borderId="13" xfId="1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5" fillId="0" borderId="20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0" fillId="0" borderId="0" xfId="1" applyFont="1" applyAlignment="1">
      <alignment vertical="top"/>
    </xf>
    <xf numFmtId="0" fontId="11" fillId="0" borderId="0" xfId="1" applyFont="1"/>
    <xf numFmtId="0" fontId="12" fillId="0" borderId="0" xfId="1" applyFont="1"/>
    <xf numFmtId="0" fontId="9" fillId="2" borderId="22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/>
    </xf>
    <xf numFmtId="0" fontId="4" fillId="6" borderId="23" xfId="1" applyFont="1" applyFill="1" applyBorder="1" applyAlignment="1">
      <alignment horizontal="center"/>
    </xf>
    <xf numFmtId="0" fontId="13" fillId="5" borderId="24" xfId="1" applyFont="1" applyFill="1" applyBorder="1" applyAlignment="1">
      <alignment horizontal="center"/>
    </xf>
    <xf numFmtId="164" fontId="13" fillId="5" borderId="2" xfId="1" applyNumberFormat="1" applyFont="1" applyFill="1" applyBorder="1" applyAlignment="1">
      <alignment horizontal="center"/>
    </xf>
    <xf numFmtId="164" fontId="14" fillId="2" borderId="14" xfId="1" applyNumberFormat="1" applyFont="1" applyFill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164" fontId="15" fillId="5" borderId="15" xfId="1" applyNumberFormat="1" applyFont="1" applyFill="1" applyBorder="1" applyAlignment="1">
      <alignment horizontal="center" vertical="center"/>
    </xf>
    <xf numFmtId="164" fontId="14" fillId="2" borderId="21" xfId="1" applyNumberFormat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15" fillId="5" borderId="9" xfId="1" applyFont="1" applyFill="1" applyBorder="1" applyAlignment="1">
      <alignment horizontal="center" vertical="center"/>
    </xf>
    <xf numFmtId="0" fontId="15" fillId="5" borderId="19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1F2CABC2-8988-48A9-B6B5-1F078696B230}"/>
  </cellStyles>
  <dxfs count="17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Arial"/>
        <family val="2"/>
        <scheme val="none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Arial"/>
        <scheme val="none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border outline="0">
        <bottom style="thin">
          <color indexed="64"/>
        </bottom>
      </border>
    </dxf>
    <dxf>
      <border outline="0">
        <right style="medium">
          <color indexed="64"/>
        </right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1632856</xdr:colOff>
      <xdr:row>16</xdr:row>
      <xdr:rowOff>95250</xdr:rowOff>
    </xdr:from>
    <xdr:to>
      <xdr:col>7</xdr:col>
      <xdr:colOff>0</xdr:colOff>
      <xdr:row>17</xdr:row>
      <xdr:rowOff>156482</xdr:rowOff>
    </xdr:to>
    <xdr:sp macro="[1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9A9855A-FA50-4129-BD35-C520541AA5B3}"/>
            </a:ext>
          </a:extLst>
        </xdr:cNvPr>
        <xdr:cNvSpPr/>
      </xdr:nvSpPr>
      <xdr:spPr>
        <a:xfrm>
          <a:off x="16739506" y="6753225"/>
          <a:ext cx="1843769" cy="547007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 de toutes les commandes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caisse3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caisse1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caisse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Cde enregistrée"/>
      <sheetName val="Impression"/>
      <sheetName val="Graph Caisse"/>
      <sheetName val="Graph General"/>
    </sheetNames>
    <definedNames>
      <definedName name="raz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Cde enregistrée"/>
      <sheetName val="Impression"/>
      <sheetName val="Graph Caisse"/>
      <sheetName val="Graph General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Cde enregistrée"/>
      <sheetName val="Impression"/>
      <sheetName val="Graph Caisse"/>
      <sheetName val="Graph General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899350-A5D7-4EEB-A6DA-162E7AFA47A7}" name="T_stock" displayName="T_stock" ref="G4:L13" totalsRowShown="0" headerRowBorderDxfId="15" tableBorderDxfId="16" totalsRowBorderDxfId="14">
  <tableColumns count="6">
    <tableColumn id="7" xr3:uid="{FC7DC65C-2DD8-4D96-9821-1132380CABCA}" name="Ingredient" dataDxfId="13"/>
    <tableColumn id="2" xr3:uid="{73A6302D-0773-47C5-BC60-3AAF6CFCCB82}" name="Caisse 1" dataDxfId="2">
      <calculatedColumnFormula>[2]!T_stock[[#This Row],[Caisse 1]]</calculatedColumnFormula>
    </tableColumn>
    <tableColumn id="6" xr3:uid="{3C44C13F-13A3-4F13-AFB4-10E3C6D95FDD}" name="Caisse 2" dataDxfId="1">
      <calculatedColumnFormula>[3]!T_stock[[#This Row],[Caisse 2]]</calculatedColumnFormula>
    </tableColumn>
    <tableColumn id="5" xr3:uid="{235AEADA-9160-4DF1-ADAA-65BFA8C69FCF}" name="Caisse 3" dataDxfId="0">
      <calculatedColumnFormula>[1]!T_stock[[#This Row],[Caisse 3]]</calculatedColumnFormula>
    </tableColumn>
    <tableColumn id="8" xr3:uid="{1A64C53A-F1D3-4018-83EE-090FCD7A4C8C}" name="Nb en Stock" dataDxfId="3">
      <calculatedColumnFormula>[2]!T_stock[[#This Row],[Nb en Stock]]</calculatedColumnFormula>
    </tableColumn>
    <tableColumn id="3" xr3:uid="{FDD5F377-A119-4E05-8234-37B26A818658}" name="Reste" dataDxfId="4">
      <calculatedColumnFormula>T_stock[[#This Row],[Nb en Stock]]-SUM(T_stock[[#This Row],[Caisse 1]:[Caisse 3]])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E79CAC-51DB-4FD5-8754-59559AA179AF}" name="T_vente" displayName="T_vente" ref="B5:E20" totalsRowShown="0" headerRowDxfId="12" dataDxfId="11" headerRowBorderDxfId="9" tableBorderDxfId="10">
  <tableColumns count="4">
    <tableColumn id="1" xr3:uid="{75096E49-5794-497D-8007-4A905D3FC717}" name="Plat" dataDxfId="8"/>
    <tableColumn id="2" xr3:uid="{3764F8DF-84DC-4504-9D53-33716AECE580}" name="Prix" dataDxfId="7"/>
    <tableColumn id="4" xr3:uid="{AED56D4C-D8F2-4EFA-B28A-6A319F29DE84}" name="NB vendu" dataDxfId="6"/>
    <tableColumn id="3" xr3:uid="{8E3465E6-2ED6-4A04-8B9D-CFA3077FF698}" name="CA" dataDxfId="5">
      <calculatedColumnFormula>D5*C5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0E0A5-895A-44CB-8A05-316337A1D5AA}">
  <sheetPr codeName="Feuil3">
    <pageSetUpPr fitToPage="1"/>
  </sheetPr>
  <dimension ref="B1:O22"/>
  <sheetViews>
    <sheetView showZeros="0" tabSelected="1" zoomScale="70" zoomScaleNormal="70" workbookViewId="0">
      <selection activeCell="J6" sqref="J6"/>
    </sheetView>
  </sheetViews>
  <sheetFormatPr baseColWidth="10" defaultRowHeight="12.75" x14ac:dyDescent="0.2"/>
  <cols>
    <col min="1" max="1" width="15" style="1" bestFit="1" customWidth="1"/>
    <col min="2" max="2" width="27.5703125" style="1" customWidth="1"/>
    <col min="3" max="3" width="11.42578125" style="1"/>
    <col min="4" max="4" width="24.42578125" style="1" bestFit="1" customWidth="1"/>
    <col min="5" max="5" width="25.7109375" style="1" customWidth="1"/>
    <col min="6" max="6" width="25.7109375" style="1" bestFit="1" customWidth="1"/>
    <col min="7" max="7" width="26.42578125" style="1" customWidth="1"/>
    <col min="8" max="8" width="16.85546875" style="1" customWidth="1"/>
    <col min="9" max="10" width="11.42578125" style="1"/>
    <col min="11" max="12" width="14.85546875" style="1" bestFit="1" customWidth="1"/>
    <col min="13" max="13" width="16.5703125" style="1" customWidth="1"/>
    <col min="14" max="14" width="10.5703125" style="1" customWidth="1"/>
    <col min="15" max="15" width="9.85546875" style="2" customWidth="1"/>
    <col min="16" max="16" width="16.140625" style="1" bestFit="1" customWidth="1"/>
    <col min="17" max="16384" width="11.42578125" style="1"/>
  </cols>
  <sheetData>
    <row r="1" spans="2:15" ht="15.75" customHeight="1" x14ac:dyDescent="0.2">
      <c r="L1" s="2"/>
      <c r="O1" s="1"/>
    </row>
    <row r="2" spans="2:15" ht="13.5" customHeight="1" thickBot="1" x14ac:dyDescent="0.25">
      <c r="L2" s="2"/>
      <c r="O2" s="1"/>
    </row>
    <row r="3" spans="2:15" ht="21" thickBot="1" x14ac:dyDescent="0.25">
      <c r="G3" s="3">
        <f ca="1">NOW()</f>
        <v>46239.597190856482</v>
      </c>
      <c r="H3" s="4"/>
      <c r="K3" s="5" t="s">
        <v>0</v>
      </c>
      <c r="O3" s="1"/>
    </row>
    <row r="4" spans="2:15" ht="18.75" thickBot="1" x14ac:dyDescent="0.25">
      <c r="B4" s="6" t="s">
        <v>2</v>
      </c>
      <c r="C4" s="7"/>
      <c r="D4" s="8" t="s">
        <v>3</v>
      </c>
      <c r="E4" s="8" t="s">
        <v>4</v>
      </c>
      <c r="G4" s="9" t="s">
        <v>5</v>
      </c>
      <c r="H4" s="10" t="s">
        <v>6</v>
      </c>
      <c r="I4" s="11" t="s">
        <v>7</v>
      </c>
      <c r="J4" s="12" t="s">
        <v>8</v>
      </c>
      <c r="K4" s="13" t="s">
        <v>9</v>
      </c>
      <c r="L4" s="14" t="s">
        <v>10</v>
      </c>
      <c r="O4" s="1"/>
    </row>
    <row r="5" spans="2:15" ht="34.5" customHeight="1" x14ac:dyDescent="0.2">
      <c r="B5" s="15" t="s">
        <v>1</v>
      </c>
      <c r="C5" s="16" t="s">
        <v>12</v>
      </c>
      <c r="D5" s="17" t="s">
        <v>13</v>
      </c>
      <c r="E5" s="18" t="s">
        <v>14</v>
      </c>
      <c r="G5" s="19" t="s">
        <v>15</v>
      </c>
      <c r="H5" s="20">
        <f>[2]!T_stock[[#This Row],[Caisse 1]]</f>
        <v>0</v>
      </c>
      <c r="I5" s="21">
        <f>[3]!T_stock[[#This Row],[Caisse 2]]</f>
        <v>0</v>
      </c>
      <c r="J5" s="22">
        <f>[1]!T_stock[[#This Row],[Caisse 3]]</f>
        <v>0</v>
      </c>
      <c r="K5" s="42">
        <f>[2]!T_stock[[#This Row],[Nb en Stock]]</f>
        <v>60</v>
      </c>
      <c r="L5" s="43">
        <f>T_stock[[#This Row],[Nb en Stock]]-SUM(T_stock[[#This Row],[Caisse 1]:[Caisse 3]])</f>
        <v>60</v>
      </c>
      <c r="O5" s="1"/>
    </row>
    <row r="6" spans="2:15" ht="38.25" customHeight="1" x14ac:dyDescent="0.2">
      <c r="B6" s="23" t="s">
        <v>11</v>
      </c>
      <c r="C6" s="38">
        <v>20</v>
      </c>
      <c r="D6" s="39">
        <v>1</v>
      </c>
      <c r="E6" s="40">
        <f>T_vente[[#This Row],[NB vendu]]*T_vente[[#This Row],[Prix]]</f>
        <v>20</v>
      </c>
      <c r="G6" s="24" t="s">
        <v>17</v>
      </c>
      <c r="H6" s="20">
        <f>[2]!T_stock[[#This Row],[Caisse 1]]</f>
        <v>0</v>
      </c>
      <c r="I6" s="21">
        <f>[3]!T_stock[[#This Row],[Caisse 2]]</f>
        <v>0</v>
      </c>
      <c r="J6" s="22">
        <f>[1]!T_stock[[#This Row],[Caisse 3]]</f>
        <v>0</v>
      </c>
      <c r="K6" s="42">
        <f>[2]!T_stock[[#This Row],[Nb en Stock]]</f>
        <v>50</v>
      </c>
      <c r="L6" s="43">
        <f>T_stock[[#This Row],[Nb en Stock]]-SUM(T_stock[[#This Row],[Caisse 1]:[Caisse 3]])</f>
        <v>50</v>
      </c>
      <c r="O6" s="1"/>
    </row>
    <row r="7" spans="2:15" ht="38.25" customHeight="1" x14ac:dyDescent="0.2">
      <c r="B7" s="25" t="s">
        <v>19</v>
      </c>
      <c r="C7" s="38">
        <v>17</v>
      </c>
      <c r="D7" s="39"/>
      <c r="E7" s="40">
        <f t="shared" ref="E7:E20" si="0">D7*C7</f>
        <v>0</v>
      </c>
      <c r="G7" s="19" t="s">
        <v>20</v>
      </c>
      <c r="H7" s="20">
        <f>[2]!T_stock[[#This Row],[Caisse 1]]</f>
        <v>0</v>
      </c>
      <c r="I7" s="21">
        <f>[3]!T_stock[[#This Row],[Caisse 2]]</f>
        <v>1</v>
      </c>
      <c r="J7" s="22">
        <f>[1]!T_stock[[#This Row],[Caisse 3]]</f>
        <v>2</v>
      </c>
      <c r="K7" s="42">
        <f>[2]!T_stock[[#This Row],[Nb en Stock]]</f>
        <v>80</v>
      </c>
      <c r="L7" s="43">
        <f>T_stock[[#This Row],[Nb en Stock]]-SUM(T_stock[[#This Row],[Caisse 1]:[Caisse 3]])</f>
        <v>77</v>
      </c>
      <c r="O7" s="1"/>
    </row>
    <row r="8" spans="2:15" ht="38.25" customHeight="1" x14ac:dyDescent="0.2">
      <c r="B8" s="25" t="s">
        <v>22</v>
      </c>
      <c r="C8" s="38">
        <v>17</v>
      </c>
      <c r="D8" s="39"/>
      <c r="E8" s="40">
        <f t="shared" si="0"/>
        <v>0</v>
      </c>
      <c r="G8" s="24" t="s">
        <v>23</v>
      </c>
      <c r="H8" s="20">
        <f>[2]!T_stock[[#This Row],[Caisse 1]]</f>
        <v>1</v>
      </c>
      <c r="I8" s="21">
        <f>[3]!T_stock[[#This Row],[Caisse 2]]</f>
        <v>0</v>
      </c>
      <c r="J8" s="22">
        <f>[1]!T_stock[[#This Row],[Caisse 3]]</f>
        <v>0</v>
      </c>
      <c r="K8" s="42">
        <f>[2]!T_stock[[#This Row],[Nb en Stock]]</f>
        <v>75</v>
      </c>
      <c r="L8" s="43">
        <f>T_stock[[#This Row],[Nb en Stock]]-SUM(T_stock[[#This Row],[Caisse 1]:[Caisse 3]])</f>
        <v>74</v>
      </c>
      <c r="O8" s="1"/>
    </row>
    <row r="9" spans="2:15" ht="38.25" customHeight="1" x14ac:dyDescent="0.2">
      <c r="B9" s="25" t="s">
        <v>16</v>
      </c>
      <c r="C9" s="38">
        <v>16</v>
      </c>
      <c r="D9" s="39">
        <v>1</v>
      </c>
      <c r="E9" s="40">
        <f t="shared" si="0"/>
        <v>16</v>
      </c>
      <c r="G9" s="19" t="s">
        <v>25</v>
      </c>
      <c r="H9" s="20">
        <f>[2]!T_stock[[#This Row],[Caisse 1]]</f>
        <v>1</v>
      </c>
      <c r="I9" s="21">
        <f>[3]!T_stock[[#This Row],[Caisse 2]]</f>
        <v>0</v>
      </c>
      <c r="J9" s="22">
        <f>[1]!T_stock[[#This Row],[Caisse 3]]</f>
        <v>0</v>
      </c>
      <c r="K9" s="42">
        <f>[2]!T_stock[[#This Row],[Nb en Stock]]</f>
        <v>300</v>
      </c>
      <c r="L9" s="43">
        <f>T_stock[[#This Row],[Nb en Stock]]-SUM(T_stock[[#This Row],[Caisse 1]:[Caisse 3]])</f>
        <v>299</v>
      </c>
      <c r="O9" s="1"/>
    </row>
    <row r="10" spans="2:15" ht="38.25" customHeight="1" x14ac:dyDescent="0.2">
      <c r="B10" s="25" t="s">
        <v>26</v>
      </c>
      <c r="C10" s="38">
        <v>15</v>
      </c>
      <c r="D10" s="39"/>
      <c r="E10" s="40">
        <f t="shared" si="0"/>
        <v>0</v>
      </c>
      <c r="G10" s="24" t="s">
        <v>27</v>
      </c>
      <c r="H10" s="20">
        <f>[2]!T_stock[[#This Row],[Caisse 1]]</f>
        <v>0</v>
      </c>
      <c r="I10" s="21">
        <f>[3]!T_stock[[#This Row],[Caisse 2]]</f>
        <v>2</v>
      </c>
      <c r="J10" s="22">
        <f>[1]!T_stock[[#This Row],[Caisse 3]]</f>
        <v>0</v>
      </c>
      <c r="K10" s="42">
        <f>[2]!T_stock[[#This Row],[Nb en Stock]]</f>
        <v>40</v>
      </c>
      <c r="L10" s="43">
        <f>T_stock[[#This Row],[Nb en Stock]]-SUM(T_stock[[#This Row],[Caisse 1]:[Caisse 3]])</f>
        <v>38</v>
      </c>
      <c r="O10" s="1"/>
    </row>
    <row r="11" spans="2:15" ht="38.25" customHeight="1" x14ac:dyDescent="0.2">
      <c r="B11" s="25" t="s">
        <v>24</v>
      </c>
      <c r="C11" s="38">
        <v>14</v>
      </c>
      <c r="D11" s="39">
        <v>2</v>
      </c>
      <c r="E11" s="40">
        <f t="shared" si="0"/>
        <v>28</v>
      </c>
      <c r="G11" s="19" t="s">
        <v>28</v>
      </c>
      <c r="H11" s="20">
        <f>[2]!T_stock[[#This Row],[Caisse 1]]</f>
        <v>1</v>
      </c>
      <c r="I11" s="21">
        <f>[3]!T_stock[[#This Row],[Caisse 2]]</f>
        <v>3</v>
      </c>
      <c r="J11" s="22">
        <f>[1]!T_stock[[#This Row],[Caisse 3]]</f>
        <v>2</v>
      </c>
      <c r="K11" s="42">
        <f>[2]!T_stock[[#This Row],[Nb en Stock]]</f>
        <v>300</v>
      </c>
      <c r="L11" s="43">
        <f>T_stock[[#This Row],[Nb en Stock]]-SUM(T_stock[[#This Row],[Caisse 1]:[Caisse 3]])</f>
        <v>294</v>
      </c>
      <c r="O11" s="1"/>
    </row>
    <row r="12" spans="2:15" ht="38.25" customHeight="1" thickBot="1" x14ac:dyDescent="0.25">
      <c r="B12" s="25" t="s">
        <v>29</v>
      </c>
      <c r="C12" s="38">
        <v>8</v>
      </c>
      <c r="D12" s="39"/>
      <c r="E12" s="40">
        <f t="shared" si="0"/>
        <v>0</v>
      </c>
      <c r="G12" s="24" t="s">
        <v>30</v>
      </c>
      <c r="H12" s="20">
        <f>[2]!T_stock[[#This Row],[Caisse 1]]</f>
        <v>1</v>
      </c>
      <c r="I12" s="26">
        <f>[3]!T_stock[[#This Row],[Caisse 2]]</f>
        <v>3</v>
      </c>
      <c r="J12" s="27">
        <f>[1]!T_stock[[#This Row],[Caisse 3]]</f>
        <v>0</v>
      </c>
      <c r="K12" s="42">
        <f>[2]!T_stock[[#This Row],[Nb en Stock]]</f>
        <v>300</v>
      </c>
      <c r="L12" s="44">
        <f>T_stock[[#This Row],[Nb en Stock]]-SUM(T_stock[[#This Row],[Caisse 1]:[Caisse 3]])</f>
        <v>296</v>
      </c>
      <c r="O12" s="1"/>
    </row>
    <row r="13" spans="2:15" ht="38.25" customHeight="1" thickBot="1" x14ac:dyDescent="0.25">
      <c r="B13" s="25" t="s">
        <v>18</v>
      </c>
      <c r="C13" s="38">
        <v>8</v>
      </c>
      <c r="D13" s="39">
        <v>2</v>
      </c>
      <c r="E13" s="40">
        <f t="shared" si="0"/>
        <v>16</v>
      </c>
      <c r="G13" s="28" t="s">
        <v>31</v>
      </c>
      <c r="H13" s="20">
        <f>[2]!T_stock[[#This Row],[Caisse 1]]</f>
        <v>0</v>
      </c>
      <c r="I13" s="26">
        <f>[3]!T_stock[[#This Row],[Caisse 2]]</f>
        <v>0</v>
      </c>
      <c r="J13" s="27">
        <f>[1]!T_stock[[#This Row],[Caisse 3]]</f>
        <v>0</v>
      </c>
      <c r="K13" s="42">
        <f>[2]!T_stock[[#This Row],[Nb en Stock]]</f>
        <v>40</v>
      </c>
      <c r="L13" s="44">
        <f>T_stock[[#This Row],[Nb en Stock]]-SUM(T_stock[[#This Row],[Caisse 1]:[Caisse 3]])</f>
        <v>40</v>
      </c>
      <c r="O13" s="1"/>
    </row>
    <row r="14" spans="2:15" ht="38.25" customHeight="1" x14ac:dyDescent="0.2">
      <c r="B14" s="25" t="s">
        <v>32</v>
      </c>
      <c r="C14" s="38">
        <v>7</v>
      </c>
      <c r="D14" s="39"/>
      <c r="E14" s="40">
        <f t="shared" si="0"/>
        <v>0</v>
      </c>
      <c r="G14" s="29"/>
      <c r="H14" s="29"/>
      <c r="L14" s="2"/>
      <c r="O14" s="1"/>
    </row>
    <row r="15" spans="2:15" ht="38.25" customHeight="1" x14ac:dyDescent="0.2">
      <c r="B15" s="25" t="s">
        <v>31</v>
      </c>
      <c r="C15" s="38">
        <v>8</v>
      </c>
      <c r="D15" s="39">
        <v>0</v>
      </c>
      <c r="E15" s="40">
        <f t="shared" si="0"/>
        <v>0</v>
      </c>
    </row>
    <row r="16" spans="2:15" ht="38.25" customHeight="1" x14ac:dyDescent="0.2">
      <c r="B16" s="25" t="s">
        <v>33</v>
      </c>
      <c r="C16" s="38">
        <v>3.5</v>
      </c>
      <c r="D16" s="39"/>
      <c r="E16" s="40">
        <f t="shared" si="0"/>
        <v>0</v>
      </c>
      <c r="H16" s="30"/>
    </row>
    <row r="17" spans="2:15" ht="38.25" customHeight="1" x14ac:dyDescent="0.4">
      <c r="B17" s="25" t="s">
        <v>21</v>
      </c>
      <c r="C17" s="38">
        <v>3.5</v>
      </c>
      <c r="D17" s="39">
        <v>2</v>
      </c>
      <c r="E17" s="40">
        <f t="shared" si="0"/>
        <v>7</v>
      </c>
      <c r="H17" s="31" t="s">
        <v>34</v>
      </c>
      <c r="L17" s="2"/>
      <c r="O17" s="1"/>
    </row>
    <row r="18" spans="2:15" ht="38.25" customHeight="1" x14ac:dyDescent="0.2">
      <c r="B18" s="25" t="s">
        <v>35</v>
      </c>
      <c r="C18" s="38">
        <v>4</v>
      </c>
      <c r="D18" s="39"/>
      <c r="E18" s="40">
        <f t="shared" si="0"/>
        <v>0</v>
      </c>
      <c r="G18" s="32" t="s">
        <v>36</v>
      </c>
      <c r="L18" s="2"/>
      <c r="O18" s="1"/>
    </row>
    <row r="19" spans="2:15" ht="38.25" customHeight="1" x14ac:dyDescent="0.2">
      <c r="B19" s="25" t="s">
        <v>37</v>
      </c>
      <c r="C19" s="38">
        <v>6.5</v>
      </c>
      <c r="D19" s="39"/>
      <c r="E19" s="40">
        <f t="shared" si="0"/>
        <v>0</v>
      </c>
      <c r="G19" s="32" t="s">
        <v>38</v>
      </c>
      <c r="L19" s="2"/>
      <c r="O19" s="1"/>
    </row>
    <row r="20" spans="2:15" ht="38.25" customHeight="1" thickBot="1" x14ac:dyDescent="0.25">
      <c r="B20" s="33" t="s">
        <v>39</v>
      </c>
      <c r="C20" s="41">
        <v>2.5</v>
      </c>
      <c r="D20" s="39"/>
      <c r="E20" s="40">
        <f t="shared" si="0"/>
        <v>0</v>
      </c>
      <c r="G20" s="32" t="s">
        <v>40</v>
      </c>
      <c r="L20" s="2"/>
      <c r="O20" s="1"/>
    </row>
    <row r="21" spans="2:15" ht="24" thickBot="1" x14ac:dyDescent="0.4">
      <c r="B21" s="34" t="s">
        <v>41</v>
      </c>
      <c r="C21" s="35"/>
      <c r="D21" s="36">
        <f>SUM(T_vente[NB vendu])</f>
        <v>8</v>
      </c>
      <c r="E21" s="37">
        <f>SUM(T_vente[CA])</f>
        <v>87</v>
      </c>
      <c r="N21" s="2"/>
      <c r="O21" s="1"/>
    </row>
    <row r="22" spans="2:15" x14ac:dyDescent="0.2">
      <c r="H22" s="2"/>
    </row>
  </sheetData>
  <mergeCells count="3">
    <mergeCell ref="G3:H3"/>
    <mergeCell ref="B4:C4"/>
    <mergeCell ref="B21:C21"/>
  </mergeCells>
  <printOptions horizontalCentered="1" verticalCentered="1"/>
  <pageMargins left="0" right="0" top="0" bottom="0" header="0" footer="0"/>
  <pageSetup paperSize="9" scale="10" orientation="portrait" horizontalDpi="203" verticalDpi="203" r:id="rId1"/>
  <headerFooter alignWithMargins="0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47FB7-F2E6-4582-86E7-2C93E0F72816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Cde enregistrée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2026-08-05T11:35:04Z</dcterms:created>
  <dcterms:modified xsi:type="dcterms:W3CDTF">2026-08-05T12:20:09Z</dcterms:modified>
</cp:coreProperties>
</file>