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1244BBB0-D754-43B1-8ABF-C3E677FFCF21}" xr6:coauthVersionLast="47" xr6:coauthVersionMax="47" xr10:uidLastSave="{00000000-0000-0000-0000-000000000000}"/>
  <bookViews>
    <workbookView xWindow="-120" yWindow="-120" windowWidth="29040" windowHeight="15720" xr2:uid="{5B911BAC-D62A-42BA-A4E4-D35F5559A69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3" i="1" l="1"/>
  <c r="AA4" i="1"/>
  <c r="AA5" i="1"/>
  <c r="Z3" i="1"/>
  <c r="Z4" i="1"/>
  <c r="Z5" i="1"/>
  <c r="Z2" i="1"/>
  <c r="AA2" i="1"/>
  <c r="J3" i="1"/>
  <c r="J4" i="1"/>
  <c r="J5" i="1"/>
  <c r="J2" i="1"/>
</calcChain>
</file>

<file path=xl/sharedStrings.xml><?xml version="1.0" encoding="utf-8"?>
<sst xmlns="http://schemas.openxmlformats.org/spreadsheetml/2006/main" count="42" uniqueCount="31">
  <si>
    <t xml:space="preserve">Référence </t>
  </si>
  <si>
    <t>Description</t>
  </si>
  <si>
    <t xml:space="preserve">Marque </t>
  </si>
  <si>
    <t>Fournisseur</t>
  </si>
  <si>
    <t xml:space="preserve">PA </t>
  </si>
  <si>
    <t>Type</t>
  </si>
  <si>
    <t xml:space="preserve">Date entré article </t>
  </si>
  <si>
    <t xml:space="preserve">Stock </t>
  </si>
  <si>
    <t xml:space="preserve">Quantité en commande achat </t>
  </si>
  <si>
    <t>Valeur du stock</t>
  </si>
  <si>
    <t>REAPPRO SUR 8 MOIS N-1</t>
  </si>
  <si>
    <t>REAPPRO SUR BASE 2 DERNIERS MOIS*4</t>
  </si>
  <si>
    <t>xx</t>
  </si>
  <si>
    <t>ASSEMBLAGE</t>
  </si>
  <si>
    <t xml:space="preserve">A DEDUIRE </t>
  </si>
  <si>
    <t>A DEDUIRE</t>
  </si>
  <si>
    <t>févr.-25</t>
  </si>
  <si>
    <t>mars-25</t>
  </si>
  <si>
    <t>avr.-25</t>
  </si>
  <si>
    <t>mai-25</t>
  </si>
  <si>
    <t>juin-25</t>
  </si>
  <si>
    <t>juil.-25</t>
  </si>
  <si>
    <t>août-25</t>
  </si>
  <si>
    <t>sept.-25</t>
  </si>
  <si>
    <t>oct.-25</t>
  </si>
  <si>
    <t>nov.-25</t>
  </si>
  <si>
    <t>déc.-25</t>
  </si>
  <si>
    <t>janv.-26</t>
  </si>
  <si>
    <t>févr.-26</t>
  </si>
  <si>
    <t>Les données ont été converties en tableau structuré</t>
  </si>
  <si>
    <t>insertion / tableau et renommer T_bdd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</si>
</sst>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2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7" xfId="0" applyBorder="1"/>
    <xf numFmtId="0" fontId="0" fillId="0" borderId="8" xfId="0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5" xfId="0" applyFont="1" applyBorder="1" applyAlignment="1">
      <alignment horizontal="left" vertical="center" wrapText="1" indent="2"/>
    </xf>
  </cellXfs>
  <cellStyles count="1">
    <cellStyle name="Normal" xfId="0" builtinId="0"/>
  </cellStyles>
  <dxfs count="32"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1847850</xdr:colOff>
      <xdr:row>0</xdr:row>
      <xdr:rowOff>85725</xdr:rowOff>
    </xdr:from>
    <xdr:to>
      <xdr:col>1</xdr:col>
      <xdr:colOff>3057526</xdr:colOff>
      <xdr:row>0</xdr:row>
      <xdr:rowOff>352425</xdr:rowOff>
    </xdr:to>
    <xdr:sp macro="[0]!comman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79EC13D-7FD3-488A-A462-29551FC71557}"/>
            </a:ext>
          </a:extLst>
        </xdr:cNvPr>
        <xdr:cNvSpPr/>
      </xdr:nvSpPr>
      <xdr:spPr>
        <a:xfrm>
          <a:off x="2809875" y="85725"/>
          <a:ext cx="1209676" cy="266700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 COMMANDER</a:t>
          </a:r>
        </a:p>
      </xdr:txBody>
    </xdr:sp>
    <xdr:clientData/>
  </xdr:twoCellAnchor>
  <xdr:twoCellAnchor>
    <xdr:from>
      <xdr:col>1</xdr:col>
      <xdr:colOff>1838325</xdr:colOff>
      <xdr:row>0</xdr:row>
      <xdr:rowOff>19050</xdr:rowOff>
    </xdr:from>
    <xdr:to>
      <xdr:col>1</xdr:col>
      <xdr:colOff>3076575</xdr:colOff>
      <xdr:row>0</xdr:row>
      <xdr:rowOff>361950</xdr:rowOff>
    </xdr:to>
    <xdr:sp macro="[0]!affiche" textlink="">
      <xdr:nvSpPr>
        <xdr:cNvPr id="3" name="aff_tout" hidden="1">
          <a:extLst>
            <a:ext uri="{FF2B5EF4-FFF2-40B4-BE49-F238E27FC236}">
              <a16:creationId xmlns:a16="http://schemas.microsoft.com/office/drawing/2014/main" id="{F9C4BA0C-84E9-4A04-A73D-77CCCA5F15DA}"/>
            </a:ext>
          </a:extLst>
        </xdr:cNvPr>
        <xdr:cNvSpPr/>
      </xdr:nvSpPr>
      <xdr:spPr>
        <a:xfrm>
          <a:off x="2800350" y="19050"/>
          <a:ext cx="1238250" cy="3429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AFFICHER TOUT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905C0E-B501-4266-AD89-CA6793A6213C}" name="T_bdd" displayName="T_bdd" ref="A1:AA5" totalsRowShown="0" headerRowDxfId="25" headerRowBorderDxfId="30" tableBorderDxfId="31" totalsRowBorderDxfId="29">
  <tableColumns count="27">
    <tableColumn id="1" xr3:uid="{F3878886-A3D5-49E1-96B8-8AEFAC4A3C95}" name="Référence " dataDxfId="28"/>
    <tableColumn id="2" xr3:uid="{B3247D50-E9BB-4DC5-BFC1-6CF5A1DF3333}" name="Description" dataDxfId="27"/>
    <tableColumn id="3" xr3:uid="{5A6EC44E-32E2-4ED5-9869-CD1A06060E75}" name="Marque " dataDxfId="26"/>
    <tableColumn id="4" xr3:uid="{350986FA-4215-4521-96CE-46EC633315EA}" name="Fournisseur" dataDxfId="24"/>
    <tableColumn id="5" xr3:uid="{2282427D-BB5B-4EB8-BC8F-3FDC213DB21C}" name="PA " dataDxfId="23"/>
    <tableColumn id="6" xr3:uid="{6F82F552-D509-46B9-82EA-655098185A78}" name="Type" dataDxfId="22"/>
    <tableColumn id="7" xr3:uid="{E662AC81-0D58-4F28-AE7C-3C606FE485A1}" name="Date entré article " dataDxfId="21"/>
    <tableColumn id="8" xr3:uid="{D2086A6A-BB18-43D6-B340-EBB823F5D43F}" name="Stock " dataDxfId="20"/>
    <tableColumn id="9" xr3:uid="{BB52E35B-631E-493F-AD4C-DBF2183CAF1D}" name="Quantité en commande achat " dataDxfId="19"/>
    <tableColumn id="10" xr3:uid="{84E85FDF-6C41-49F3-A1FC-87732C999E76}" name="Valeur du stock" dataDxfId="18">
      <calculatedColumnFormula>(H2+I2)*E2</calculatedColumnFormula>
    </tableColumn>
    <tableColumn id="11" xr3:uid="{2DB40B1E-C1D7-4510-A9F8-2AB8612D876D}" name="févr.-25" dataDxfId="17"/>
    <tableColumn id="12" xr3:uid="{D102003C-836C-4FD5-9CC9-FE750C6DBF19}" name="mars-25" dataDxfId="16"/>
    <tableColumn id="13" xr3:uid="{70E2933B-F2CF-48E8-A207-A58987B952E3}" name="avr.-25" dataDxfId="15"/>
    <tableColumn id="14" xr3:uid="{D811FEE3-4F18-4841-B703-35ACB8F2F93F}" name="mai-25" dataDxfId="14"/>
    <tableColumn id="15" xr3:uid="{DFDDAC00-8F5F-4CA4-A9C9-7E26A815A9C4}" name="juin-25" dataDxfId="13"/>
    <tableColumn id="16" xr3:uid="{457D04A6-1424-4E8E-9BB1-54502161127C}" name="juil.-25" dataDxfId="12"/>
    <tableColumn id="17" xr3:uid="{B0524B09-E802-4DC1-8D30-F08BBC410F29}" name="août-25" dataDxfId="11"/>
    <tableColumn id="18" xr3:uid="{94161A48-7384-4A88-89BD-8BA9C5C47BAD}" name="sept.-25" dataDxfId="10"/>
    <tableColumn id="19" xr3:uid="{C0CDE345-8B43-401D-B2B0-0D9536C76C77}" name="oct.-25" dataDxfId="9"/>
    <tableColumn id="20" xr3:uid="{AF63E484-1796-43D2-AF66-A6E2FBF1C1FC}" name="nov.-25" dataDxfId="8"/>
    <tableColumn id="21" xr3:uid="{BFFF61A3-BFCE-415D-83D6-B00EFDA37ABF}" name="déc.-25" dataDxfId="7"/>
    <tableColumn id="22" xr3:uid="{31D9C7D0-C88B-452B-9E70-383ADA2E9E9D}" name="janv.-26" dataDxfId="6"/>
    <tableColumn id="23" xr3:uid="{67FE3575-2FA1-4D74-AB86-5254F753FD12}" name="févr.-26" dataDxfId="5"/>
    <tableColumn id="24" xr3:uid="{BA910C9B-FE07-4642-86F0-D27B096B7805}" name="A DEDUIRE " dataDxfId="4"/>
    <tableColumn id="25" xr3:uid="{BFDEBB90-7A4E-4BB5-8A9A-185449E53E71}" name="A DEDUIRE" dataDxfId="3"/>
    <tableColumn id="26" xr3:uid="{57EFAE97-501F-4841-97C2-35BB827CB436}" name="REAPPRO SUR 8 MOIS N-1" dataDxfId="2">
      <calculatedColumnFormula>(H2+I2)-((K2+L2+M2+N2+O2+P2+Q2+R2)-X2-Y2)</calculatedColumnFormula>
    </tableColumn>
    <tableColumn id="27" xr3:uid="{C791BA51-8882-4122-8D4E-7A80586F7E64}" name="REAPPRO SUR BASE 2 DERNIERS MOIS*4" dataDxfId="1">
      <calculatedColumnFormula>(H2+I2)-((V2+(W2*1.24))*4)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1BED8-DE4C-41FB-A449-29E079BBA05E}">
  <sheetPr codeName="Feuil1"/>
  <dimension ref="A1:AA16"/>
  <sheetViews>
    <sheetView tabSelected="1" workbookViewId="0">
      <selection activeCell="B22" sqref="B22"/>
    </sheetView>
  </sheetViews>
  <sheetFormatPr baseColWidth="10" defaultRowHeight="14.25"/>
  <cols>
    <col min="1" max="1" width="12.625" customWidth="1"/>
    <col min="2" max="2" width="40.625" bestFit="1" customWidth="1"/>
    <col min="3" max="3" width="13.625" bestFit="1" customWidth="1"/>
    <col min="4" max="4" width="23.375" bestFit="1" customWidth="1"/>
    <col min="5" max="5" width="7" bestFit="1" customWidth="1"/>
    <col min="6" max="6" width="12.25" bestFit="1" customWidth="1"/>
    <col min="7" max="7" width="11.625" style="1" customWidth="1"/>
    <col min="8" max="8" width="8.25" customWidth="1"/>
    <col min="9" max="9" width="16.875" customWidth="1"/>
    <col min="10" max="10" width="9.875" customWidth="1"/>
    <col min="11" max="23" width="10.375" bestFit="1" customWidth="1"/>
    <col min="24" max="24" width="13.375" customWidth="1"/>
    <col min="25" max="25" width="12.875" customWidth="1"/>
    <col min="26" max="26" width="15" customWidth="1"/>
    <col min="27" max="27" width="20.125" customWidth="1"/>
  </cols>
  <sheetData>
    <row r="1" spans="1:27" s="11" customFormat="1" ht="33" customHeight="1">
      <c r="A1" s="6" t="s">
        <v>0</v>
      </c>
      <c r="B1" s="18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  <c r="H1" s="7" t="s">
        <v>7</v>
      </c>
      <c r="I1" s="7" t="s">
        <v>8</v>
      </c>
      <c r="J1" s="7" t="s">
        <v>9</v>
      </c>
      <c r="K1" s="9" t="s">
        <v>16</v>
      </c>
      <c r="L1" s="9" t="s">
        <v>17</v>
      </c>
      <c r="M1" s="9" t="s">
        <v>18</v>
      </c>
      <c r="N1" s="9" t="s">
        <v>19</v>
      </c>
      <c r="O1" s="9" t="s">
        <v>20</v>
      </c>
      <c r="P1" s="9" t="s">
        <v>21</v>
      </c>
      <c r="Q1" s="9" t="s">
        <v>22</v>
      </c>
      <c r="R1" s="9" t="s">
        <v>23</v>
      </c>
      <c r="S1" s="9" t="s">
        <v>24</v>
      </c>
      <c r="T1" s="9" t="s">
        <v>25</v>
      </c>
      <c r="U1" s="9" t="s">
        <v>26</v>
      </c>
      <c r="V1" s="9" t="s">
        <v>27</v>
      </c>
      <c r="W1" s="9" t="s">
        <v>28</v>
      </c>
      <c r="X1" s="7" t="s">
        <v>14</v>
      </c>
      <c r="Y1" s="7" t="s">
        <v>15</v>
      </c>
      <c r="Z1" s="7" t="s">
        <v>10</v>
      </c>
      <c r="AA1" s="10" t="s">
        <v>11</v>
      </c>
    </row>
    <row r="2" spans="1:27">
      <c r="A2" s="3">
        <v>100000</v>
      </c>
      <c r="B2" s="2" t="s">
        <v>12</v>
      </c>
      <c r="C2" s="2" t="s">
        <v>12</v>
      </c>
      <c r="D2" s="2" t="s">
        <v>12</v>
      </c>
      <c r="E2" s="12">
        <v>1.23</v>
      </c>
      <c r="F2" s="12" t="s">
        <v>13</v>
      </c>
      <c r="G2" s="13">
        <v>45789</v>
      </c>
      <c r="H2" s="12">
        <v>20</v>
      </c>
      <c r="I2" s="12">
        <v>500</v>
      </c>
      <c r="J2" s="12">
        <f>(H2+I2)*E2</f>
        <v>639.6</v>
      </c>
      <c r="K2" s="12">
        <v>302</v>
      </c>
      <c r="L2" s="12">
        <v>400</v>
      </c>
      <c r="M2" s="12">
        <v>105</v>
      </c>
      <c r="N2" s="12">
        <v>90</v>
      </c>
      <c r="O2" s="12">
        <v>115</v>
      </c>
      <c r="P2" s="12">
        <v>140</v>
      </c>
      <c r="Q2" s="12">
        <v>100</v>
      </c>
      <c r="R2" s="12">
        <v>120</v>
      </c>
      <c r="S2" s="12">
        <v>158</v>
      </c>
      <c r="T2" s="12">
        <v>254</v>
      </c>
      <c r="U2" s="12">
        <v>204</v>
      </c>
      <c r="V2" s="12">
        <v>189</v>
      </c>
      <c r="W2" s="12">
        <v>174</v>
      </c>
      <c r="X2" s="12"/>
      <c r="Y2" s="12"/>
      <c r="Z2" s="12">
        <f>(H2+I2)-((K2+L2+M2+N2+O2+P2+Q2+R2)-X2-Y2)</f>
        <v>-852</v>
      </c>
      <c r="AA2" s="14">
        <f>(H2+I2)-((V2+(W2*1.24))*4)</f>
        <v>-1099.04</v>
      </c>
    </row>
    <row r="3" spans="1:27">
      <c r="A3" s="3">
        <v>200000</v>
      </c>
      <c r="B3" s="2" t="s">
        <v>12</v>
      </c>
      <c r="C3" s="2" t="s">
        <v>12</v>
      </c>
      <c r="D3" s="2" t="s">
        <v>12</v>
      </c>
      <c r="E3" s="12">
        <v>4.5199999999999996</v>
      </c>
      <c r="F3" s="12">
        <v>0</v>
      </c>
      <c r="G3" s="13">
        <v>43674</v>
      </c>
      <c r="H3" s="12">
        <v>800</v>
      </c>
      <c r="I3" s="12">
        <v>0</v>
      </c>
      <c r="J3" s="12">
        <f t="shared" ref="J3:J5" si="0">(H3+I3)*E3</f>
        <v>3615.9999999999995</v>
      </c>
      <c r="K3" s="12">
        <v>0</v>
      </c>
      <c r="L3" s="12">
        <v>0</v>
      </c>
      <c r="M3" s="12">
        <v>20</v>
      </c>
      <c r="N3" s="12">
        <v>0</v>
      </c>
      <c r="O3" s="12">
        <v>0</v>
      </c>
      <c r="P3" s="12">
        <v>12</v>
      </c>
      <c r="Q3" s="12">
        <v>0</v>
      </c>
      <c r="R3" s="12">
        <v>15</v>
      </c>
      <c r="S3" s="12">
        <v>0</v>
      </c>
      <c r="T3" s="12">
        <v>0</v>
      </c>
      <c r="U3" s="12">
        <v>12</v>
      </c>
      <c r="V3" s="12">
        <v>0</v>
      </c>
      <c r="W3" s="12">
        <v>0</v>
      </c>
      <c r="X3" s="12">
        <v>0</v>
      </c>
      <c r="Y3" s="12">
        <v>0</v>
      </c>
      <c r="Z3" s="12">
        <f t="shared" ref="Z3:Z5" si="1">(H3+I3)-((K3+L3+M3+N3+O3+P3+Q3+R3)-X3-Y3)</f>
        <v>753</v>
      </c>
      <c r="AA3" s="14">
        <f t="shared" ref="AA3:AA5" si="2">(H3+I3)-((V3+(W3*1.24))*4)</f>
        <v>800</v>
      </c>
    </row>
    <row r="4" spans="1:27">
      <c r="A4" s="3">
        <v>300000</v>
      </c>
      <c r="B4" s="2" t="s">
        <v>12</v>
      </c>
      <c r="C4" s="2" t="s">
        <v>12</v>
      </c>
      <c r="D4" s="2" t="s">
        <v>12</v>
      </c>
      <c r="E4" s="12">
        <v>5.32</v>
      </c>
      <c r="F4" s="12">
        <v>0</v>
      </c>
      <c r="G4" s="13">
        <v>45991</v>
      </c>
      <c r="H4" s="12">
        <v>150</v>
      </c>
      <c r="I4" s="12">
        <v>500</v>
      </c>
      <c r="J4" s="12">
        <f t="shared" si="0"/>
        <v>3458</v>
      </c>
      <c r="K4" s="12">
        <v>250</v>
      </c>
      <c r="L4" s="12">
        <v>145</v>
      </c>
      <c r="M4" s="12">
        <v>200</v>
      </c>
      <c r="N4" s="12">
        <v>54</v>
      </c>
      <c r="O4" s="12">
        <v>89</v>
      </c>
      <c r="P4" s="12">
        <v>90</v>
      </c>
      <c r="Q4" s="12">
        <v>125</v>
      </c>
      <c r="R4" s="12">
        <v>145</v>
      </c>
      <c r="S4" s="12">
        <v>89</v>
      </c>
      <c r="T4" s="12">
        <v>148</v>
      </c>
      <c r="U4" s="12">
        <v>250</v>
      </c>
      <c r="V4" s="12">
        <v>108</v>
      </c>
      <c r="W4" s="12">
        <v>205</v>
      </c>
      <c r="X4" s="12">
        <v>0</v>
      </c>
      <c r="Y4" s="12">
        <v>0</v>
      </c>
      <c r="Z4" s="12">
        <f t="shared" si="1"/>
        <v>-448</v>
      </c>
      <c r="AA4" s="14">
        <f t="shared" si="2"/>
        <v>-798.8</v>
      </c>
    </row>
    <row r="5" spans="1:27">
      <c r="A5" s="4">
        <v>300000</v>
      </c>
      <c r="B5" s="5" t="s">
        <v>12</v>
      </c>
      <c r="C5" s="5" t="s">
        <v>12</v>
      </c>
      <c r="D5" s="5" t="s">
        <v>12</v>
      </c>
      <c r="E5" s="15">
        <v>5.32</v>
      </c>
      <c r="F5" s="15">
        <v>0</v>
      </c>
      <c r="G5" s="16">
        <v>45536</v>
      </c>
      <c r="H5" s="15">
        <v>100</v>
      </c>
      <c r="I5" s="15">
        <v>0</v>
      </c>
      <c r="J5" s="15">
        <f t="shared" si="0"/>
        <v>532</v>
      </c>
      <c r="K5" s="15">
        <v>5</v>
      </c>
      <c r="L5" s="15">
        <v>2</v>
      </c>
      <c r="M5" s="15">
        <v>10</v>
      </c>
      <c r="N5" s="15">
        <v>17</v>
      </c>
      <c r="O5" s="15">
        <v>4</v>
      </c>
      <c r="P5" s="15">
        <v>0</v>
      </c>
      <c r="Q5" s="15">
        <v>0</v>
      </c>
      <c r="R5" s="15">
        <v>0</v>
      </c>
      <c r="S5" s="15">
        <v>0</v>
      </c>
      <c r="T5" s="15">
        <v>12</v>
      </c>
      <c r="U5" s="15">
        <v>0</v>
      </c>
      <c r="V5" s="15">
        <v>0</v>
      </c>
      <c r="W5" s="15">
        <v>0</v>
      </c>
      <c r="X5" s="15">
        <v>0</v>
      </c>
      <c r="Y5" s="15">
        <v>0</v>
      </c>
      <c r="Z5" s="15">
        <f t="shared" si="1"/>
        <v>62</v>
      </c>
      <c r="AA5" s="17">
        <f t="shared" si="2"/>
        <v>100</v>
      </c>
    </row>
    <row r="14" spans="1:27">
      <c r="B14" t="s">
        <v>29</v>
      </c>
    </row>
    <row r="16" spans="1:27">
      <c r="B16" t="s">
        <v>30</v>
      </c>
    </row>
  </sheetData>
  <conditionalFormatting sqref="Z1:AA7 Z9:AA1048576">
    <cfRule type="cellIs" dxfId="0" priority="1" operator="less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Oceane DESFLACHES</dc:creator>
  <cp:lastModifiedBy>François</cp:lastModifiedBy>
  <dcterms:created xsi:type="dcterms:W3CDTF">2026-03-02T13:20:31Z</dcterms:created>
  <dcterms:modified xsi:type="dcterms:W3CDTF">2026-03-02T16:42:48Z</dcterms:modified>
</cp:coreProperties>
</file>