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529E5B5-9BA8-4A4B-9101-778145A588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5" r:id="rId1"/>
    <sheet name="RP" sheetId="7" r:id="rId2"/>
  </sheets>
  <definedNames>
    <definedName name="ferie">Calendrier!$BI$9:$BI$21</definedName>
    <definedName name="_xlnm.Print_Area" localSheetId="0">Calendrier!$C$8:$AG$35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0" i="5" l="1"/>
  <c r="AC30" i="5" s="1"/>
  <c r="AD30" i="5" s="1"/>
  <c r="AE30" i="5" s="1"/>
  <c r="AF30" i="5" s="1"/>
  <c r="AG30" i="5" s="1"/>
  <c r="AA31" i="5" s="1"/>
  <c r="AB31" i="5" s="1"/>
  <c r="AC31" i="5" s="1"/>
  <c r="AD31" i="5" s="1"/>
  <c r="AE31" i="5" s="1"/>
  <c r="AF31" i="5" s="1"/>
  <c r="AG31" i="5" s="1"/>
  <c r="AA32" i="5" s="1"/>
  <c r="AB32" i="5" s="1"/>
  <c r="AC32" i="5" s="1"/>
  <c r="AD32" i="5" s="1"/>
  <c r="AE32" i="5" s="1"/>
  <c r="AF32" i="5" s="1"/>
  <c r="AG32" i="5" s="1"/>
  <c r="AA33" i="5" s="1"/>
  <c r="AB33" i="5" s="1"/>
  <c r="AC33" i="5" s="1"/>
  <c r="AD33" i="5" s="1"/>
  <c r="AE33" i="5" s="1"/>
  <c r="AF33" i="5" s="1"/>
  <c r="AG33" i="5" s="1"/>
  <c r="AA34" i="5" s="1"/>
  <c r="AB34" i="5" s="1"/>
  <c r="AC34" i="5" s="1"/>
  <c r="AD34" i="5" s="1"/>
  <c r="AE34" i="5" s="1"/>
  <c r="AF34" i="5" s="1"/>
  <c r="AG34" i="5" s="1"/>
  <c r="AA35" i="5" s="1"/>
  <c r="AB35" i="5" s="1"/>
  <c r="AC35" i="5" s="1"/>
  <c r="AD35" i="5" s="1"/>
  <c r="AE35" i="5" s="1"/>
  <c r="AF35" i="5" s="1"/>
  <c r="AG35" i="5" s="1"/>
  <c r="AA30" i="5"/>
  <c r="S30" i="5"/>
  <c r="T30" i="5" s="1"/>
  <c r="U30" i="5" s="1"/>
  <c r="V30" i="5" s="1"/>
  <c r="W30" i="5" s="1"/>
  <c r="X30" i="5" s="1"/>
  <c r="Y30" i="5" s="1"/>
  <c r="S31" i="5" s="1"/>
  <c r="T31" i="5" s="1"/>
  <c r="U31" i="5" s="1"/>
  <c r="V31" i="5" s="1"/>
  <c r="W31" i="5" s="1"/>
  <c r="X31" i="5" s="1"/>
  <c r="Y31" i="5" s="1"/>
  <c r="S32" i="5" s="1"/>
  <c r="T32" i="5" s="1"/>
  <c r="U32" i="5" s="1"/>
  <c r="V32" i="5" s="1"/>
  <c r="W32" i="5" s="1"/>
  <c r="X32" i="5" s="1"/>
  <c r="Y32" i="5" s="1"/>
  <c r="S33" i="5" s="1"/>
  <c r="T33" i="5" s="1"/>
  <c r="U33" i="5" s="1"/>
  <c r="V33" i="5" s="1"/>
  <c r="W33" i="5" s="1"/>
  <c r="X33" i="5" s="1"/>
  <c r="Y33" i="5" s="1"/>
  <c r="S34" i="5" s="1"/>
  <c r="T34" i="5" s="1"/>
  <c r="U34" i="5" s="1"/>
  <c r="V34" i="5" s="1"/>
  <c r="W34" i="5" s="1"/>
  <c r="X34" i="5" s="1"/>
  <c r="Y34" i="5" s="1"/>
  <c r="S35" i="5" s="1"/>
  <c r="T35" i="5" s="1"/>
  <c r="U35" i="5" s="1"/>
  <c r="V35" i="5" s="1"/>
  <c r="W35" i="5" s="1"/>
  <c r="X35" i="5" s="1"/>
  <c r="Y35" i="5" s="1"/>
  <c r="L30" i="5"/>
  <c r="M30" i="5" s="1"/>
  <c r="N30" i="5" s="1"/>
  <c r="O30" i="5" s="1"/>
  <c r="P30" i="5" s="1"/>
  <c r="Q30" i="5" s="1"/>
  <c r="K31" i="5" s="1"/>
  <c r="L31" i="5" s="1"/>
  <c r="M31" i="5" s="1"/>
  <c r="N31" i="5" s="1"/>
  <c r="O31" i="5" s="1"/>
  <c r="P31" i="5" s="1"/>
  <c r="Q31" i="5" s="1"/>
  <c r="K32" i="5" s="1"/>
  <c r="L32" i="5" s="1"/>
  <c r="M32" i="5" s="1"/>
  <c r="N32" i="5" s="1"/>
  <c r="O32" i="5" s="1"/>
  <c r="P32" i="5" s="1"/>
  <c r="Q32" i="5" s="1"/>
  <c r="K33" i="5" s="1"/>
  <c r="L33" i="5" s="1"/>
  <c r="M33" i="5" s="1"/>
  <c r="N33" i="5" s="1"/>
  <c r="O33" i="5" s="1"/>
  <c r="P33" i="5" s="1"/>
  <c r="Q33" i="5" s="1"/>
  <c r="K34" i="5" s="1"/>
  <c r="L34" i="5" s="1"/>
  <c r="M34" i="5" s="1"/>
  <c r="N34" i="5" s="1"/>
  <c r="O34" i="5" s="1"/>
  <c r="P34" i="5" s="1"/>
  <c r="Q34" i="5" s="1"/>
  <c r="K35" i="5" s="1"/>
  <c r="L35" i="5" s="1"/>
  <c r="M35" i="5" s="1"/>
  <c r="N35" i="5" s="1"/>
  <c r="O35" i="5" s="1"/>
  <c r="P35" i="5" s="1"/>
  <c r="Q35" i="5" s="1"/>
  <c r="K30" i="5"/>
  <c r="C30" i="5"/>
  <c r="D30" i="5" s="1"/>
  <c r="E30" i="5" s="1"/>
  <c r="F30" i="5" s="1"/>
  <c r="G30" i="5" s="1"/>
  <c r="H30" i="5" s="1"/>
  <c r="I30" i="5" s="1"/>
  <c r="C31" i="5" s="1"/>
  <c r="D31" i="5" s="1"/>
  <c r="E31" i="5" s="1"/>
  <c r="F31" i="5" s="1"/>
  <c r="G31" i="5" s="1"/>
  <c r="H31" i="5" s="1"/>
  <c r="I31" i="5" s="1"/>
  <c r="C32" i="5" s="1"/>
  <c r="D32" i="5" s="1"/>
  <c r="E32" i="5" s="1"/>
  <c r="F32" i="5" s="1"/>
  <c r="G32" i="5" s="1"/>
  <c r="H32" i="5" s="1"/>
  <c r="I32" i="5" s="1"/>
  <c r="C33" i="5" s="1"/>
  <c r="D33" i="5" s="1"/>
  <c r="E33" i="5" s="1"/>
  <c r="F33" i="5" s="1"/>
  <c r="G33" i="5" s="1"/>
  <c r="H33" i="5" s="1"/>
  <c r="I33" i="5" s="1"/>
  <c r="C34" i="5" s="1"/>
  <c r="D34" i="5" s="1"/>
  <c r="E34" i="5" s="1"/>
  <c r="F34" i="5" s="1"/>
  <c r="G34" i="5" s="1"/>
  <c r="H34" i="5" s="1"/>
  <c r="I34" i="5" s="1"/>
  <c r="C35" i="5" s="1"/>
  <c r="D35" i="5" s="1"/>
  <c r="E35" i="5" s="1"/>
  <c r="F35" i="5" s="1"/>
  <c r="G35" i="5" s="1"/>
  <c r="H35" i="5" s="1"/>
  <c r="I35" i="5" s="1"/>
  <c r="AB21" i="5"/>
  <c r="AC21" i="5" s="1"/>
  <c r="AD21" i="5" s="1"/>
  <c r="AE21" i="5" s="1"/>
  <c r="AF21" i="5" s="1"/>
  <c r="AG21" i="5" s="1"/>
  <c r="AA22" i="5" s="1"/>
  <c r="AB22" i="5" s="1"/>
  <c r="AC22" i="5" s="1"/>
  <c r="AD22" i="5" s="1"/>
  <c r="AE22" i="5" s="1"/>
  <c r="AF22" i="5" s="1"/>
  <c r="AG22" i="5" s="1"/>
  <c r="AA23" i="5" s="1"/>
  <c r="AB23" i="5" s="1"/>
  <c r="AC23" i="5" s="1"/>
  <c r="AD23" i="5" s="1"/>
  <c r="AE23" i="5" s="1"/>
  <c r="AF23" i="5" s="1"/>
  <c r="AG23" i="5" s="1"/>
  <c r="AA24" i="5" s="1"/>
  <c r="AB24" i="5" s="1"/>
  <c r="AC24" i="5" s="1"/>
  <c r="AD24" i="5" s="1"/>
  <c r="AE24" i="5" s="1"/>
  <c r="AF24" i="5" s="1"/>
  <c r="AG24" i="5" s="1"/>
  <c r="AA25" i="5" s="1"/>
  <c r="AB25" i="5" s="1"/>
  <c r="AC25" i="5" s="1"/>
  <c r="AD25" i="5" s="1"/>
  <c r="AE25" i="5" s="1"/>
  <c r="AF25" i="5" s="1"/>
  <c r="AG25" i="5" s="1"/>
  <c r="AA26" i="5" s="1"/>
  <c r="AB26" i="5" s="1"/>
  <c r="AC26" i="5" s="1"/>
  <c r="AD26" i="5" s="1"/>
  <c r="AE26" i="5" s="1"/>
  <c r="AF26" i="5" s="1"/>
  <c r="AG26" i="5" s="1"/>
  <c r="AA21" i="5"/>
  <c r="S21" i="5"/>
  <c r="T21" i="5" s="1"/>
  <c r="U21" i="5" s="1"/>
  <c r="V21" i="5" s="1"/>
  <c r="W21" i="5" s="1"/>
  <c r="X21" i="5" s="1"/>
  <c r="Y21" i="5" s="1"/>
  <c r="S22" i="5" s="1"/>
  <c r="T22" i="5" s="1"/>
  <c r="U22" i="5" s="1"/>
  <c r="V22" i="5" s="1"/>
  <c r="W22" i="5" s="1"/>
  <c r="X22" i="5" s="1"/>
  <c r="Y22" i="5" s="1"/>
  <c r="S23" i="5" s="1"/>
  <c r="T23" i="5" s="1"/>
  <c r="U23" i="5" s="1"/>
  <c r="V23" i="5" s="1"/>
  <c r="W23" i="5" s="1"/>
  <c r="X23" i="5" s="1"/>
  <c r="Y23" i="5" s="1"/>
  <c r="S24" i="5" s="1"/>
  <c r="T24" i="5" s="1"/>
  <c r="U24" i="5" s="1"/>
  <c r="V24" i="5" s="1"/>
  <c r="W24" i="5" s="1"/>
  <c r="X24" i="5" s="1"/>
  <c r="Y24" i="5" s="1"/>
  <c r="S25" i="5" s="1"/>
  <c r="T25" i="5" s="1"/>
  <c r="U25" i="5" s="1"/>
  <c r="V25" i="5" s="1"/>
  <c r="W25" i="5" s="1"/>
  <c r="X25" i="5" s="1"/>
  <c r="Y25" i="5" s="1"/>
  <c r="S26" i="5" s="1"/>
  <c r="T26" i="5" s="1"/>
  <c r="U26" i="5" s="1"/>
  <c r="V26" i="5" s="1"/>
  <c r="W26" i="5" s="1"/>
  <c r="X26" i="5" s="1"/>
  <c r="Y26" i="5" s="1"/>
  <c r="L21" i="5"/>
  <c r="M21" i="5" s="1"/>
  <c r="N21" i="5" s="1"/>
  <c r="O21" i="5" s="1"/>
  <c r="P21" i="5" s="1"/>
  <c r="Q21" i="5" s="1"/>
  <c r="K22" i="5" s="1"/>
  <c r="L22" i="5" s="1"/>
  <c r="M22" i="5" s="1"/>
  <c r="N22" i="5" s="1"/>
  <c r="O22" i="5" s="1"/>
  <c r="P22" i="5" s="1"/>
  <c r="Q22" i="5" s="1"/>
  <c r="K23" i="5" s="1"/>
  <c r="L23" i="5" s="1"/>
  <c r="M23" i="5" s="1"/>
  <c r="N23" i="5" s="1"/>
  <c r="O23" i="5" s="1"/>
  <c r="P23" i="5" s="1"/>
  <c r="Q23" i="5" s="1"/>
  <c r="K24" i="5" s="1"/>
  <c r="L24" i="5" s="1"/>
  <c r="M24" i="5" s="1"/>
  <c r="N24" i="5" s="1"/>
  <c r="O24" i="5" s="1"/>
  <c r="P24" i="5" s="1"/>
  <c r="Q24" i="5" s="1"/>
  <c r="K25" i="5" s="1"/>
  <c r="L25" i="5" s="1"/>
  <c r="M25" i="5" s="1"/>
  <c r="N25" i="5" s="1"/>
  <c r="O25" i="5" s="1"/>
  <c r="P25" i="5" s="1"/>
  <c r="Q25" i="5" s="1"/>
  <c r="K26" i="5" s="1"/>
  <c r="L26" i="5" s="1"/>
  <c r="M26" i="5" s="1"/>
  <c r="N26" i="5" s="1"/>
  <c r="O26" i="5" s="1"/>
  <c r="P26" i="5" s="1"/>
  <c r="Q26" i="5" s="1"/>
  <c r="K21" i="5"/>
  <c r="C21" i="5"/>
  <c r="D21" i="5" s="1"/>
  <c r="E21" i="5" s="1"/>
  <c r="F21" i="5" s="1"/>
  <c r="G21" i="5" s="1"/>
  <c r="H21" i="5" s="1"/>
  <c r="I21" i="5" s="1"/>
  <c r="C22" i="5" s="1"/>
  <c r="D22" i="5" s="1"/>
  <c r="E22" i="5" s="1"/>
  <c r="F22" i="5" s="1"/>
  <c r="G22" i="5" s="1"/>
  <c r="H22" i="5" s="1"/>
  <c r="I22" i="5" s="1"/>
  <c r="C23" i="5" s="1"/>
  <c r="D23" i="5" s="1"/>
  <c r="E23" i="5" s="1"/>
  <c r="F23" i="5" s="1"/>
  <c r="G23" i="5" s="1"/>
  <c r="H23" i="5" s="1"/>
  <c r="I23" i="5" s="1"/>
  <c r="C24" i="5" s="1"/>
  <c r="D24" i="5" s="1"/>
  <c r="E24" i="5" s="1"/>
  <c r="F24" i="5" s="1"/>
  <c r="G24" i="5" s="1"/>
  <c r="H24" i="5" s="1"/>
  <c r="I24" i="5" s="1"/>
  <c r="C25" i="5" s="1"/>
  <c r="D25" i="5" s="1"/>
  <c r="E25" i="5" s="1"/>
  <c r="F25" i="5" s="1"/>
  <c r="G25" i="5" s="1"/>
  <c r="H25" i="5" s="1"/>
  <c r="I25" i="5" s="1"/>
  <c r="C26" i="5" s="1"/>
  <c r="D26" i="5" s="1"/>
  <c r="E26" i="5" s="1"/>
  <c r="F26" i="5" s="1"/>
  <c r="G26" i="5" s="1"/>
  <c r="H26" i="5" s="1"/>
  <c r="I26" i="5" s="1"/>
  <c r="AB12" i="5"/>
  <c r="AC12" i="5" s="1"/>
  <c r="AD12" i="5" s="1"/>
  <c r="AE12" i="5" s="1"/>
  <c r="AF12" i="5" s="1"/>
  <c r="AG12" i="5" s="1"/>
  <c r="AA13" i="5" s="1"/>
  <c r="AB13" i="5" s="1"/>
  <c r="AC13" i="5" s="1"/>
  <c r="AD13" i="5" s="1"/>
  <c r="AE13" i="5" s="1"/>
  <c r="AF13" i="5" s="1"/>
  <c r="AG13" i="5" s="1"/>
  <c r="AA14" i="5" s="1"/>
  <c r="AB14" i="5" s="1"/>
  <c r="AC14" i="5" s="1"/>
  <c r="AD14" i="5" s="1"/>
  <c r="AE14" i="5" s="1"/>
  <c r="AF14" i="5" s="1"/>
  <c r="AG14" i="5" s="1"/>
  <c r="AA15" i="5" s="1"/>
  <c r="AB15" i="5" s="1"/>
  <c r="AC15" i="5" s="1"/>
  <c r="AD15" i="5" s="1"/>
  <c r="AE15" i="5" s="1"/>
  <c r="AF15" i="5" s="1"/>
  <c r="AG15" i="5" s="1"/>
  <c r="AA16" i="5" s="1"/>
  <c r="AB16" i="5" s="1"/>
  <c r="AC16" i="5" s="1"/>
  <c r="AD16" i="5" s="1"/>
  <c r="AE16" i="5" s="1"/>
  <c r="AF16" i="5" s="1"/>
  <c r="AG16" i="5" s="1"/>
  <c r="AA17" i="5" s="1"/>
  <c r="AB17" i="5" s="1"/>
  <c r="AC17" i="5" s="1"/>
  <c r="AD17" i="5" s="1"/>
  <c r="AE17" i="5" s="1"/>
  <c r="AF17" i="5" s="1"/>
  <c r="AG17" i="5" s="1"/>
  <c r="AA12" i="5"/>
  <c r="S12" i="5"/>
  <c r="T12" i="5" s="1"/>
  <c r="U12" i="5" s="1"/>
  <c r="V12" i="5" s="1"/>
  <c r="W12" i="5" s="1"/>
  <c r="X12" i="5" s="1"/>
  <c r="Y12" i="5" s="1"/>
  <c r="S13" i="5" s="1"/>
  <c r="T13" i="5" s="1"/>
  <c r="U13" i="5" s="1"/>
  <c r="V13" i="5" s="1"/>
  <c r="W13" i="5" s="1"/>
  <c r="X13" i="5" s="1"/>
  <c r="Y13" i="5" s="1"/>
  <c r="S14" i="5" s="1"/>
  <c r="T14" i="5" s="1"/>
  <c r="U14" i="5" s="1"/>
  <c r="V14" i="5" s="1"/>
  <c r="W14" i="5" s="1"/>
  <c r="X14" i="5" s="1"/>
  <c r="Y14" i="5" s="1"/>
  <c r="S15" i="5" s="1"/>
  <c r="T15" i="5" s="1"/>
  <c r="U15" i="5" s="1"/>
  <c r="V15" i="5" s="1"/>
  <c r="W15" i="5" s="1"/>
  <c r="X15" i="5" s="1"/>
  <c r="Y15" i="5" s="1"/>
  <c r="S16" i="5" s="1"/>
  <c r="T16" i="5" s="1"/>
  <c r="U16" i="5" s="1"/>
  <c r="V16" i="5" s="1"/>
  <c r="W16" i="5" s="1"/>
  <c r="X16" i="5" s="1"/>
  <c r="Y16" i="5" s="1"/>
  <c r="S17" i="5" s="1"/>
  <c r="T17" i="5" s="1"/>
  <c r="U17" i="5" s="1"/>
  <c r="V17" i="5" s="1"/>
  <c r="W17" i="5" s="1"/>
  <c r="X17" i="5" s="1"/>
  <c r="Y17" i="5" s="1"/>
  <c r="L12" i="5"/>
  <c r="M12" i="5" s="1"/>
  <c r="N12" i="5" s="1"/>
  <c r="O12" i="5" s="1"/>
  <c r="P12" i="5" s="1"/>
  <c r="Q12" i="5" s="1"/>
  <c r="K13" i="5" s="1"/>
  <c r="L13" i="5" s="1"/>
  <c r="M13" i="5" s="1"/>
  <c r="N13" i="5" s="1"/>
  <c r="O13" i="5" s="1"/>
  <c r="P13" i="5" s="1"/>
  <c r="Q13" i="5" s="1"/>
  <c r="K14" i="5" s="1"/>
  <c r="L14" i="5" s="1"/>
  <c r="M14" i="5" s="1"/>
  <c r="N14" i="5" s="1"/>
  <c r="O14" i="5" s="1"/>
  <c r="P14" i="5" s="1"/>
  <c r="Q14" i="5" s="1"/>
  <c r="K15" i="5" s="1"/>
  <c r="L15" i="5" s="1"/>
  <c r="M15" i="5" s="1"/>
  <c r="N15" i="5" s="1"/>
  <c r="O15" i="5" s="1"/>
  <c r="P15" i="5" s="1"/>
  <c r="Q15" i="5" s="1"/>
  <c r="K16" i="5" s="1"/>
  <c r="L16" i="5" s="1"/>
  <c r="M16" i="5" s="1"/>
  <c r="N16" i="5" s="1"/>
  <c r="O16" i="5" s="1"/>
  <c r="P16" i="5" s="1"/>
  <c r="Q16" i="5" s="1"/>
  <c r="K17" i="5" s="1"/>
  <c r="L17" i="5" s="1"/>
  <c r="M17" i="5" s="1"/>
  <c r="N17" i="5" s="1"/>
  <c r="O17" i="5" s="1"/>
  <c r="P17" i="5" s="1"/>
  <c r="Q17" i="5" s="1"/>
  <c r="K12" i="5"/>
  <c r="C12" i="5"/>
  <c r="D12" i="5" s="1"/>
  <c r="E12" i="5" s="1"/>
  <c r="F12" i="5" s="1"/>
  <c r="G12" i="5" s="1"/>
  <c r="H12" i="5" s="1"/>
  <c r="I12" i="5" s="1"/>
  <c r="C13" i="5" s="1"/>
  <c r="D13" i="5" s="1"/>
  <c r="E13" i="5" s="1"/>
  <c r="F13" i="5" s="1"/>
  <c r="G13" i="5" s="1"/>
  <c r="H13" i="5" s="1"/>
  <c r="I13" i="5" s="1"/>
  <c r="C14" i="5" s="1"/>
  <c r="D14" i="5" s="1"/>
  <c r="E14" i="5" s="1"/>
  <c r="F14" i="5" s="1"/>
  <c r="G14" i="5" s="1"/>
  <c r="H14" i="5" s="1"/>
  <c r="I14" i="5" s="1"/>
  <c r="C15" i="5" s="1"/>
  <c r="D15" i="5" s="1"/>
  <c r="E15" i="5" s="1"/>
  <c r="F15" i="5" s="1"/>
  <c r="G15" i="5" s="1"/>
  <c r="H15" i="5" s="1"/>
  <c r="I15" i="5" s="1"/>
  <c r="C16" i="5" s="1"/>
  <c r="D16" i="5" s="1"/>
  <c r="E16" i="5" s="1"/>
  <c r="F16" i="5" s="1"/>
  <c r="G16" i="5" s="1"/>
  <c r="H16" i="5" s="1"/>
  <c r="I16" i="5" s="1"/>
  <c r="C17" i="5" s="1"/>
  <c r="D17" i="5" s="1"/>
  <c r="E17" i="5" s="1"/>
  <c r="F17" i="5" s="1"/>
  <c r="G17" i="5" s="1"/>
  <c r="H17" i="5" s="1"/>
  <c r="I17" i="5" s="1"/>
  <c r="C4" i="7" a="1"/>
  <c r="C4" i="7" s="1"/>
  <c r="D4" i="7" a="1"/>
  <c r="D4" i="7" s="1"/>
  <c r="E4" i="7" a="1"/>
  <c r="E4" i="7" s="1"/>
  <c r="F4" i="7" a="1"/>
  <c r="F4" i="7" s="1"/>
  <c r="G4" i="7" a="1"/>
  <c r="G4" i="7" s="1"/>
  <c r="H4" i="7" a="1"/>
  <c r="H4" i="7" s="1"/>
  <c r="I4" i="7" a="1"/>
  <c r="I4" i="7" s="1"/>
  <c r="J4" i="7" a="1"/>
  <c r="J4" i="7" s="1"/>
  <c r="K4" i="7" a="1"/>
  <c r="K4" i="7" s="1"/>
  <c r="L4" i="7" a="1"/>
  <c r="L4" i="7" s="1"/>
  <c r="C5" i="7" a="1"/>
  <c r="C5" i="7" s="1"/>
  <c r="D5" i="7" a="1"/>
  <c r="D5" i="7" s="1"/>
  <c r="E5" i="7" a="1"/>
  <c r="E5" i="7" s="1"/>
  <c r="F5" i="7" a="1"/>
  <c r="F5" i="7" s="1"/>
  <c r="G5" i="7" a="1"/>
  <c r="G5" i="7" s="1"/>
  <c r="H5" i="7" a="1"/>
  <c r="H5" i="7" s="1"/>
  <c r="I5" i="7" a="1"/>
  <c r="I5" i="7" s="1"/>
  <c r="J5" i="7" a="1"/>
  <c r="J5" i="7" s="1"/>
  <c r="K5" i="7" a="1"/>
  <c r="K5" i="7" s="1"/>
  <c r="L5" i="7" a="1"/>
  <c r="L5" i="7" s="1"/>
  <c r="C6" i="7" a="1"/>
  <c r="C6" i="7" s="1"/>
  <c r="D6" i="7" a="1"/>
  <c r="D6" i="7" s="1"/>
  <c r="E6" i="7" a="1"/>
  <c r="E6" i="7" s="1"/>
  <c r="F6" i="7" a="1"/>
  <c r="F6" i="7" s="1"/>
  <c r="G6" i="7" a="1"/>
  <c r="G6" i="7" s="1"/>
  <c r="H6" i="7" a="1"/>
  <c r="H6" i="7" s="1"/>
  <c r="I6" i="7" a="1"/>
  <c r="I6" i="7" s="1"/>
  <c r="J6" i="7" a="1"/>
  <c r="J6" i="7" s="1"/>
  <c r="K6" i="7" a="1"/>
  <c r="K6" i="7" s="1"/>
  <c r="L6" i="7" a="1"/>
  <c r="L6" i="7" s="1"/>
  <c r="C7" i="7" a="1"/>
  <c r="C7" i="7" s="1"/>
  <c r="D7" i="7" a="1"/>
  <c r="D7" i="7" s="1"/>
  <c r="E7" i="7" a="1"/>
  <c r="E7" i="7" s="1"/>
  <c r="F7" i="7" a="1"/>
  <c r="F7" i="7" s="1"/>
  <c r="G7" i="7" a="1"/>
  <c r="G7" i="7" s="1"/>
  <c r="H7" i="7" a="1"/>
  <c r="H7" i="7" s="1"/>
  <c r="I7" i="7" a="1"/>
  <c r="I7" i="7" s="1"/>
  <c r="J7" i="7" a="1"/>
  <c r="J7" i="7" s="1"/>
  <c r="K7" i="7" a="1"/>
  <c r="K7" i="7" s="1"/>
  <c r="L7" i="7" a="1"/>
  <c r="L7" i="7" s="1"/>
  <c r="C8" i="7" a="1"/>
  <c r="C8" i="7" s="1"/>
  <c r="D8" i="7" a="1"/>
  <c r="D8" i="7" s="1"/>
  <c r="E8" i="7" a="1"/>
  <c r="E8" i="7" s="1"/>
  <c r="F8" i="7" a="1"/>
  <c r="F8" i="7" s="1"/>
  <c r="G8" i="7" a="1"/>
  <c r="G8" i="7" s="1"/>
  <c r="H8" i="7" a="1"/>
  <c r="H8" i="7" s="1"/>
  <c r="I8" i="7" a="1"/>
  <c r="I8" i="7" s="1"/>
  <c r="J8" i="7" a="1"/>
  <c r="J8" i="7" s="1"/>
  <c r="K8" i="7" a="1"/>
  <c r="K8" i="7" s="1"/>
  <c r="L8" i="7" a="1"/>
  <c r="L8" i="7" s="1"/>
  <c r="C9" i="7" a="1"/>
  <c r="C9" i="7" s="1"/>
  <c r="D9" i="7" a="1"/>
  <c r="D9" i="7" s="1"/>
  <c r="E9" i="7" a="1"/>
  <c r="E9" i="7" s="1"/>
  <c r="F9" i="7" a="1"/>
  <c r="F9" i="7" s="1"/>
  <c r="G9" i="7" a="1"/>
  <c r="G9" i="7" s="1"/>
  <c r="H9" i="7" a="1"/>
  <c r="H9" i="7" s="1"/>
  <c r="I9" i="7" a="1"/>
  <c r="I9" i="7" s="1"/>
  <c r="J9" i="7" a="1"/>
  <c r="J9" i="7" s="1"/>
  <c r="K9" i="7" a="1"/>
  <c r="K9" i="7" s="1"/>
  <c r="L9" i="7" a="1"/>
  <c r="L9" i="7" s="1"/>
  <c r="D3" i="7" a="1"/>
  <c r="D3" i="7" s="1"/>
  <c r="E3" i="7" a="1"/>
  <c r="E3" i="7" s="1"/>
  <c r="F3" i="7" a="1"/>
  <c r="F3" i="7" s="1"/>
  <c r="G3" i="7" a="1"/>
  <c r="G3" i="7" s="1"/>
  <c r="H3" i="7" a="1"/>
  <c r="H3" i="7" s="1"/>
  <c r="I3" i="7" a="1"/>
  <c r="I3" i="7" s="1"/>
  <c r="J3" i="7" a="1"/>
  <c r="J3" i="7" s="1"/>
  <c r="K3" i="7" a="1"/>
  <c r="K3" i="7" s="1"/>
  <c r="L3" i="7" a="1"/>
  <c r="L3" i="7" s="1"/>
  <c r="C3" i="7" a="1"/>
  <c r="C3" i="7" s="1"/>
  <c r="C11" i="7" a="1"/>
  <c r="C11" i="7" s="1"/>
  <c r="D11" i="7" a="1"/>
  <c r="D11" i="7" s="1"/>
  <c r="E11" i="7" a="1"/>
  <c r="E11" i="7" s="1"/>
  <c r="F11" i="7" a="1"/>
  <c r="F11" i="7" s="1"/>
  <c r="G11" i="7" a="1"/>
  <c r="G11" i="7" s="1"/>
  <c r="H11" i="7" a="1"/>
  <c r="H11" i="7" s="1"/>
  <c r="I11" i="7" a="1"/>
  <c r="I11" i="7" s="1"/>
  <c r="J11" i="7" a="1"/>
  <c r="J11" i="7" s="1"/>
  <c r="K11" i="7" a="1"/>
  <c r="K11" i="7" s="1"/>
  <c r="L11" i="7" a="1"/>
  <c r="L11" i="7" s="1"/>
  <c r="C12" i="7" a="1"/>
  <c r="C12" i="7" s="1"/>
  <c r="D12" i="7" a="1"/>
  <c r="D12" i="7" s="1"/>
  <c r="E12" i="7" a="1"/>
  <c r="E12" i="7" s="1"/>
  <c r="F12" i="7" a="1"/>
  <c r="F12" i="7" s="1"/>
  <c r="G12" i="7" a="1"/>
  <c r="G12" i="7" s="1"/>
  <c r="H12" i="7" a="1"/>
  <c r="H12" i="7" s="1"/>
  <c r="I12" i="7" a="1"/>
  <c r="I12" i="7" s="1"/>
  <c r="J12" i="7" a="1"/>
  <c r="J12" i="7" s="1"/>
  <c r="K12" i="7" a="1"/>
  <c r="K12" i="7" s="1"/>
  <c r="L12" i="7" a="1"/>
  <c r="L12" i="7" s="1"/>
  <c r="C13" i="7" a="1"/>
  <c r="C13" i="7" s="1"/>
  <c r="D13" i="7" a="1"/>
  <c r="D13" i="7" s="1"/>
  <c r="E13" i="7" a="1"/>
  <c r="E13" i="7" s="1"/>
  <c r="F13" i="7" a="1"/>
  <c r="F13" i="7" s="1"/>
  <c r="G13" i="7" a="1"/>
  <c r="G13" i="7" s="1"/>
  <c r="H13" i="7" a="1"/>
  <c r="H13" i="7" s="1"/>
  <c r="I13" i="7" a="1"/>
  <c r="I13" i="7" s="1"/>
  <c r="J13" i="7" a="1"/>
  <c r="J13" i="7" s="1"/>
  <c r="K13" i="7" a="1"/>
  <c r="K13" i="7" s="1"/>
  <c r="L13" i="7" a="1"/>
  <c r="L13" i="7" s="1"/>
  <c r="C14" i="7" a="1"/>
  <c r="C14" i="7" s="1"/>
  <c r="D14" i="7" a="1"/>
  <c r="D14" i="7" s="1"/>
  <c r="E14" i="7" a="1"/>
  <c r="E14" i="7" s="1"/>
  <c r="F14" i="7" a="1"/>
  <c r="F14" i="7" s="1"/>
  <c r="G14" i="7" a="1"/>
  <c r="G14" i="7" s="1"/>
  <c r="H14" i="7" a="1"/>
  <c r="H14" i="7" s="1"/>
  <c r="I14" i="7" a="1"/>
  <c r="I14" i="7" s="1"/>
  <c r="J14" i="7" a="1"/>
  <c r="J14" i="7" s="1"/>
  <c r="K14" i="7" a="1"/>
  <c r="K14" i="7" s="1"/>
  <c r="L14" i="7" a="1"/>
  <c r="L14" i="7" s="1"/>
  <c r="C15" i="7" a="1"/>
  <c r="C15" i="7" s="1"/>
  <c r="D15" i="7" a="1"/>
  <c r="D15" i="7" s="1"/>
  <c r="E15" i="7" a="1"/>
  <c r="E15" i="7" s="1"/>
  <c r="F15" i="7" a="1"/>
  <c r="F15" i="7" s="1"/>
  <c r="G15" i="7" a="1"/>
  <c r="G15" i="7" s="1"/>
  <c r="H15" i="7" a="1"/>
  <c r="H15" i="7" s="1"/>
  <c r="I15" i="7" a="1"/>
  <c r="I15" i="7" s="1"/>
  <c r="J15" i="7" a="1"/>
  <c r="J15" i="7" s="1"/>
  <c r="K15" i="7" a="1"/>
  <c r="K15" i="7" s="1"/>
  <c r="L15" i="7" a="1"/>
  <c r="L15" i="7" s="1"/>
  <c r="C16" i="7" a="1"/>
  <c r="C16" i="7" s="1"/>
  <c r="D16" i="7" a="1"/>
  <c r="D16" i="7" s="1"/>
  <c r="E16" i="7" a="1"/>
  <c r="E16" i="7" s="1"/>
  <c r="F16" i="7" a="1"/>
  <c r="F16" i="7" s="1"/>
  <c r="G16" i="7" a="1"/>
  <c r="G16" i="7" s="1"/>
  <c r="H16" i="7" a="1"/>
  <c r="H16" i="7" s="1"/>
  <c r="I16" i="7" a="1"/>
  <c r="I16" i="7" s="1"/>
  <c r="J16" i="7" a="1"/>
  <c r="J16" i="7" s="1"/>
  <c r="K16" i="7" a="1"/>
  <c r="K16" i="7" s="1"/>
  <c r="L16" i="7" a="1"/>
  <c r="L16" i="7" s="1"/>
  <c r="C17" i="7" a="1"/>
  <c r="C17" i="7" s="1"/>
  <c r="D17" i="7" a="1"/>
  <c r="D17" i="7" s="1"/>
  <c r="E17" i="7" a="1"/>
  <c r="E17" i="7" s="1"/>
  <c r="F17" i="7" a="1"/>
  <c r="F17" i="7" s="1"/>
  <c r="G17" i="7" a="1"/>
  <c r="G17" i="7" s="1"/>
  <c r="H17" i="7" a="1"/>
  <c r="H17" i="7" s="1"/>
  <c r="I17" i="7" a="1"/>
  <c r="I17" i="7" s="1"/>
  <c r="J17" i="7" a="1"/>
  <c r="J17" i="7" s="1"/>
  <c r="K17" i="7" a="1"/>
  <c r="K17" i="7" s="1"/>
  <c r="L17" i="7" a="1"/>
  <c r="L17" i="7" s="1"/>
  <c r="D10" i="7" a="1"/>
  <c r="D10" i="7" s="1"/>
  <c r="E10" i="7" a="1"/>
  <c r="E10" i="7" s="1"/>
  <c r="F10" i="7" a="1"/>
  <c r="F10" i="7" s="1"/>
  <c r="G10" i="7" a="1"/>
  <c r="G10" i="7" s="1"/>
  <c r="H10" i="7" a="1"/>
  <c r="H10" i="7" s="1"/>
  <c r="I10" i="7" a="1"/>
  <c r="I10" i="7" s="1"/>
  <c r="J10" i="7" a="1"/>
  <c r="J10" i="7" s="1"/>
  <c r="K10" i="7" a="1"/>
  <c r="K10" i="7" s="1"/>
  <c r="L10" i="7" a="1"/>
  <c r="L10" i="7" s="1"/>
  <c r="C10" i="7" a="1"/>
  <c r="C10" i="7" s="1"/>
  <c r="AT5" i="5"/>
  <c r="AS5" i="5"/>
  <c r="AR5" i="5"/>
  <c r="AQ5" i="5"/>
  <c r="AP5" i="5"/>
  <c r="AO5" i="5"/>
  <c r="AN5" i="5"/>
  <c r="AM5" i="5"/>
  <c r="AL5" i="5"/>
  <c r="AK5" i="5"/>
  <c r="O2" i="7"/>
  <c r="O3" i="7" s="1"/>
  <c r="O4" i="7" s="1"/>
  <c r="O5" i="7" s="1"/>
  <c r="O6" i="7" s="1"/>
  <c r="O7" i="7" s="1"/>
  <c r="O8" i="7" s="1"/>
  <c r="O9" i="7" s="1"/>
  <c r="O10" i="7" s="1"/>
  <c r="O11" i="7" s="1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O22" i="7" s="1"/>
  <c r="O23" i="7" s="1"/>
  <c r="O24" i="7" s="1"/>
  <c r="O25" i="7" s="1"/>
  <c r="O26" i="7" s="1"/>
  <c r="O27" i="7" s="1"/>
  <c r="N2" i="7"/>
  <c r="N3" i="7" s="1"/>
  <c r="N4" i="7" s="1"/>
  <c r="N5" i="7" s="1"/>
  <c r="N6" i="7" s="1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T5" i="5"/>
  <c r="BI21" i="5"/>
  <c r="BI20" i="5"/>
  <c r="BI19" i="5"/>
  <c r="BI18" i="5"/>
  <c r="BI17" i="5"/>
  <c r="BI13" i="5"/>
  <c r="BI12" i="5"/>
  <c r="BI10" i="5"/>
  <c r="BI11" i="5" s="1"/>
  <c r="BI9" i="5"/>
  <c r="BI14" i="5" l="1"/>
  <c r="BI15" i="5"/>
  <c r="BI16" i="5" s="1"/>
  <c r="AG29" i="5" l="1"/>
  <c r="AF29" i="5"/>
  <c r="AE29" i="5"/>
  <c r="AD29" i="5"/>
  <c r="AC29" i="5"/>
  <c r="AB29" i="5"/>
  <c r="AA29" i="5"/>
  <c r="Y29" i="5"/>
  <c r="X29" i="5"/>
  <c r="W29" i="5"/>
  <c r="V29" i="5"/>
  <c r="U29" i="5"/>
  <c r="T29" i="5"/>
  <c r="S29" i="5"/>
  <c r="Q29" i="5"/>
  <c r="P29" i="5"/>
  <c r="O29" i="5"/>
  <c r="N29" i="5"/>
  <c r="M29" i="5"/>
  <c r="L29" i="5"/>
  <c r="K29" i="5"/>
  <c r="I29" i="5"/>
  <c r="H29" i="5"/>
  <c r="G29" i="5"/>
  <c r="F29" i="5"/>
  <c r="E29" i="5"/>
  <c r="D29" i="5"/>
  <c r="C29" i="5"/>
  <c r="AG20" i="5"/>
  <c r="AF20" i="5"/>
  <c r="AE20" i="5"/>
  <c r="AD20" i="5"/>
  <c r="AC20" i="5"/>
  <c r="AB20" i="5"/>
  <c r="AA20" i="5"/>
  <c r="Y20" i="5"/>
  <c r="X20" i="5"/>
  <c r="W20" i="5"/>
  <c r="V20" i="5"/>
  <c r="U20" i="5"/>
  <c r="T20" i="5"/>
  <c r="S20" i="5"/>
  <c r="Q20" i="5"/>
  <c r="P20" i="5"/>
  <c r="O20" i="5"/>
  <c r="N20" i="5"/>
  <c r="M20" i="5"/>
  <c r="L20" i="5"/>
  <c r="K20" i="5"/>
  <c r="I20" i="5"/>
  <c r="H20" i="5"/>
  <c r="G20" i="5"/>
  <c r="F20" i="5"/>
  <c r="E20" i="5"/>
  <c r="D20" i="5"/>
  <c r="C20" i="5"/>
  <c r="AG11" i="5"/>
  <c r="AF11" i="5"/>
  <c r="AE11" i="5"/>
  <c r="AD11" i="5"/>
  <c r="AC11" i="5"/>
  <c r="AB11" i="5"/>
  <c r="AA11" i="5"/>
  <c r="Y11" i="5"/>
  <c r="X11" i="5"/>
  <c r="W11" i="5"/>
  <c r="V11" i="5"/>
  <c r="U11" i="5"/>
  <c r="T11" i="5"/>
  <c r="S11" i="5"/>
  <c r="Q11" i="5"/>
  <c r="P11" i="5"/>
  <c r="O11" i="5"/>
  <c r="N11" i="5"/>
  <c r="M11" i="5"/>
  <c r="L11" i="5"/>
  <c r="K11" i="5"/>
  <c r="I11" i="5"/>
  <c r="H11" i="5"/>
  <c r="G11" i="5"/>
  <c r="F11" i="5"/>
  <c r="E11" i="5"/>
  <c r="D11" i="5"/>
  <c r="C11" i="5"/>
  <c r="C8" i="5" l="1"/>
  <c r="C10" i="5" l="1"/>
  <c r="K10" i="5" l="1"/>
  <c r="S10" i="5" l="1"/>
  <c r="AA10" i="5" l="1"/>
  <c r="C19" i="5" l="1"/>
  <c r="K19" i="5" l="1"/>
  <c r="S19" i="5" l="1"/>
  <c r="AA19" i="5" l="1"/>
  <c r="C28" i="5" l="1"/>
  <c r="K28" i="5" l="1"/>
  <c r="S28" i="5" l="1"/>
  <c r="AA28" i="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<sst xmlns="http://schemas.openxmlformats.org/spreadsheetml/2006/main" count="111" uniqueCount="55">
  <si>
    <t xml:space="preserve">Année  </t>
  </si>
  <si>
    <t xml:space="preserve">Mois  </t>
  </si>
  <si>
    <t xml:space="preserve">Jour de début  </t>
  </si>
  <si>
    <t>1:Dim, 2:Lun…</t>
  </si>
  <si>
    <t xml:space="preserve"> </t>
  </si>
  <si>
    <t>Planning Jour / Nuit</t>
  </si>
  <si>
    <t>Semaine Nuit</t>
  </si>
  <si>
    <t>RP imposé</t>
  </si>
  <si>
    <t>Agent:</t>
  </si>
  <si>
    <t>VAC A</t>
  </si>
  <si>
    <t>Agent</t>
  </si>
  <si>
    <t>equipe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</si>
  <si>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</si>
  <si>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</si>
  <si>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</si>
  <si>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</si>
  <si>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</si>
  <si>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</si>
  <si>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</si>
  <si>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</si>
  <si>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</si>
  <si>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</si>
  <si>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</si>
  <si>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</si>
  <si>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</si>
  <si>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</si>
  <si>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</si>
  <si>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</si>
  <si>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</si>
  <si>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</si>
  <si>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</si>
  <si>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</si>
  <si>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</si>
  <si>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</si>
  <si>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</si>
  <si>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</si>
  <si>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</si>
  <si>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</si>
  <si>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</si>
  <si>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</si>
  <si>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</si>
  <si>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</si>
  <si>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</si>
  <si>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</si>
  <si>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</si>
  <si>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Agent11</t>
  </si>
  <si>
    <t>Agent12</t>
  </si>
  <si>
    <t>Agent13</t>
  </si>
  <si>
    <t>Agent14</t>
  </si>
  <si>
    <t>Agent15</t>
  </si>
  <si>
    <t>VAC B</t>
  </si>
  <si>
    <t>Vendredi de l'année VAC A</t>
  </si>
  <si>
    <t>Vendredi de l'année VAC B</t>
  </si>
  <si>
    <t>Nombre aléatoire change à chaque calcul sur le fichier</t>
  </si>
  <si>
    <r>
      <t>Copier A2 àL17 et les coller sur calendrier en AK 10 en utilisant</t>
    </r>
    <r>
      <rPr>
        <b/>
        <sz val="12"/>
        <color rgb="FFFF0000"/>
        <rFont val="Seaford"/>
        <scheme val="minor"/>
      </rPr>
      <t xml:space="preserve"> coller VALEUR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</si>
</sst>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"/>
    <numFmt numFmtId="167" formatCode="mmmm\-yy"/>
    <numFmt numFmtId="169" formatCode="ddd\ dd\ mmm\ yy"/>
  </numFmts>
  <fonts count="39" x14ac:knownFonts="1">
    <font>
      <sz val="10"/>
      <name val="Arial"/>
      <family val="2"/>
    </font>
    <font>
      <sz val="11"/>
      <color theme="1"/>
      <name val="Seaford"/>
      <family val="2"/>
      <scheme val="minor"/>
    </font>
    <font>
      <sz val="11"/>
      <color theme="1"/>
      <name val="Seaford"/>
      <family val="2"/>
      <scheme val="minor"/>
    </font>
    <font>
      <sz val="10"/>
      <name val="Arial"/>
      <family val="2"/>
    </font>
    <font>
      <b/>
      <sz val="12"/>
      <name val="Seaford"/>
      <scheme val="minor"/>
    </font>
    <font>
      <b/>
      <sz val="12"/>
      <color theme="0"/>
      <name val="Seaford"/>
      <scheme val="minor"/>
    </font>
    <font>
      <sz val="10"/>
      <color theme="1" tint="0.249977111117893"/>
      <name val="Seaford"/>
      <scheme val="minor"/>
    </font>
    <font>
      <sz val="10"/>
      <name val="Seaford"/>
      <scheme val="minor"/>
    </font>
    <font>
      <b/>
      <sz val="11"/>
      <name val="Seaford"/>
      <scheme val="minor"/>
    </font>
    <font>
      <sz val="11"/>
      <name val="Seaford"/>
      <scheme val="minor"/>
    </font>
    <font>
      <i/>
      <sz val="9"/>
      <color theme="1" tint="0.249977111117893"/>
      <name val="Seaford"/>
      <scheme val="minor"/>
    </font>
    <font>
      <sz val="8"/>
      <name val="Seaford"/>
      <scheme val="minor"/>
    </font>
    <font>
      <sz val="14"/>
      <name val="Seaford"/>
      <scheme val="minor"/>
    </font>
    <font>
      <sz val="12"/>
      <name val="Seaford"/>
      <scheme val="minor"/>
    </font>
    <font>
      <sz val="10"/>
      <name val="Seaford"/>
      <scheme val="major"/>
    </font>
    <font>
      <b/>
      <sz val="40"/>
      <color theme="8"/>
      <name val="Seaford"/>
      <scheme val="major"/>
    </font>
    <font>
      <sz val="40"/>
      <color theme="8"/>
      <name val="Seaford"/>
      <scheme val="major"/>
    </font>
    <font>
      <sz val="18"/>
      <color theme="3"/>
      <name val="Seaford"/>
      <family val="2"/>
      <scheme val="major"/>
    </font>
    <font>
      <b/>
      <sz val="15"/>
      <color theme="3"/>
      <name val="Seaford"/>
      <family val="2"/>
      <scheme val="minor"/>
    </font>
    <font>
      <b/>
      <sz val="13"/>
      <color theme="3"/>
      <name val="Seaford"/>
      <family val="2"/>
      <scheme val="minor"/>
    </font>
    <font>
      <b/>
      <sz val="11"/>
      <color theme="3"/>
      <name val="Seaford"/>
      <family val="2"/>
      <scheme val="minor"/>
    </font>
    <font>
      <sz val="11"/>
      <color rgb="FF006100"/>
      <name val="Seaford"/>
      <family val="2"/>
      <scheme val="minor"/>
    </font>
    <font>
      <sz val="11"/>
      <color rgb="FF9C0006"/>
      <name val="Seaford"/>
      <family val="2"/>
      <scheme val="minor"/>
    </font>
    <font>
      <sz val="11"/>
      <color rgb="FF9C5700"/>
      <name val="Seaford"/>
      <family val="2"/>
      <scheme val="minor"/>
    </font>
    <font>
      <sz val="11"/>
      <color rgb="FF3F3F76"/>
      <name val="Seaford"/>
      <family val="2"/>
      <scheme val="minor"/>
    </font>
    <font>
      <b/>
      <sz val="11"/>
      <color rgb="FF3F3F3F"/>
      <name val="Seaford"/>
      <family val="2"/>
      <scheme val="minor"/>
    </font>
    <font>
      <b/>
      <sz val="11"/>
      <color rgb="FFFA7D00"/>
      <name val="Seaford"/>
      <family val="2"/>
      <scheme val="minor"/>
    </font>
    <font>
      <sz val="11"/>
      <color rgb="FFFA7D00"/>
      <name val="Seaford"/>
      <family val="2"/>
      <scheme val="minor"/>
    </font>
    <font>
      <b/>
      <sz val="11"/>
      <color theme="0"/>
      <name val="Seaford"/>
      <family val="2"/>
      <scheme val="minor"/>
    </font>
    <font>
      <sz val="11"/>
      <color rgb="FFFF0000"/>
      <name val="Seaford"/>
      <family val="2"/>
      <scheme val="minor"/>
    </font>
    <font>
      <i/>
      <sz val="11"/>
      <color rgb="FF7F7F7F"/>
      <name val="Seaford"/>
      <family val="2"/>
      <scheme val="minor"/>
    </font>
    <font>
      <b/>
      <sz val="11"/>
      <color theme="1"/>
      <name val="Seaford"/>
      <family val="2"/>
      <scheme val="minor"/>
    </font>
    <font>
      <sz val="11"/>
      <color theme="0"/>
      <name val="Seaford"/>
      <family val="2"/>
      <scheme val="minor"/>
    </font>
    <font>
      <b/>
      <sz val="10"/>
      <name val="Seaford"/>
      <scheme val="minor"/>
    </font>
    <font>
      <sz val="8"/>
      <name val="Arial"/>
      <family val="2"/>
    </font>
    <font>
      <sz val="12"/>
      <color theme="1"/>
      <name val="Seaford"/>
      <family val="2"/>
      <scheme val="minor"/>
    </font>
    <font>
      <sz val="10"/>
      <color theme="0"/>
      <name val="Arial"/>
      <family val="2"/>
    </font>
    <font>
      <sz val="10"/>
      <color rgb="FFFF0000"/>
      <name val="Seaford"/>
      <scheme val="major"/>
    </font>
    <font>
      <b/>
      <sz val="12"/>
      <color rgb="FFFF0000"/>
      <name val="Seaford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6" borderId="0" applyNumberFormat="0" applyBorder="0" applyAlignment="0" applyProtection="0"/>
    <xf numFmtId="0" fontId="23" fillId="7" borderId="0" applyNumberFormat="0" applyBorder="0" applyAlignment="0" applyProtection="0"/>
    <xf numFmtId="0" fontId="24" fillId="8" borderId="7" applyNumberFormat="0" applyAlignment="0" applyProtection="0"/>
    <xf numFmtId="0" fontId="25" fillId="9" borderId="8" applyNumberFormat="0" applyAlignment="0" applyProtection="0"/>
    <xf numFmtId="0" fontId="26" fillId="9" borderId="7" applyNumberFormat="0" applyAlignment="0" applyProtection="0"/>
    <xf numFmtId="0" fontId="27" fillId="0" borderId="9" applyNumberFormat="0" applyFill="0" applyAlignment="0" applyProtection="0"/>
    <xf numFmtId="0" fontId="28" fillId="10" borderId="10" applyNumberFormat="0" applyAlignment="0" applyProtection="0"/>
    <xf numFmtId="0" fontId="29" fillId="0" borderId="0" applyNumberFormat="0" applyFill="0" applyBorder="0" applyAlignment="0" applyProtection="0"/>
    <xf numFmtId="0" fontId="3" fillId="11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35" fillId="0" borderId="0"/>
    <xf numFmtId="0" fontId="1" fillId="0" borderId="0"/>
    <xf numFmtId="0" fontId="35" fillId="0" borderId="0"/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7" fillId="0" borderId="0" xfId="0" applyFont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right" vertical="center"/>
    </xf>
    <xf numFmtId="0" fontId="12" fillId="2" borderId="0" xfId="0" applyFont="1" applyFill="1"/>
    <xf numFmtId="0" fontId="12" fillId="0" borderId="0" xfId="0" applyFont="1"/>
    <xf numFmtId="0" fontId="12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3" fillId="2" borderId="0" xfId="0" applyFont="1" applyFill="1"/>
    <xf numFmtId="0" fontId="13" fillId="0" borderId="0" xfId="0" applyFont="1"/>
    <xf numFmtId="0" fontId="7" fillId="3" borderId="0" xfId="0" applyFont="1" applyFill="1"/>
    <xf numFmtId="0" fontId="14" fillId="2" borderId="0" xfId="0" applyFont="1" applyFill="1"/>
    <xf numFmtId="0" fontId="14" fillId="0" borderId="0" xfId="0" applyFont="1"/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6" fontId="7" fillId="0" borderId="0" xfId="0" applyNumberFormat="1" applyFont="1" applyAlignment="1">
      <alignment horizontal="center" vertical="center"/>
    </xf>
    <xf numFmtId="166" fontId="7" fillId="36" borderId="0" xfId="0" applyNumberFormat="1" applyFont="1" applyFill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7" fillId="37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166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3" fillId="2" borderId="0" xfId="0" applyFont="1" applyFill="1" applyAlignment="1">
      <alignment horizontal="center"/>
    </xf>
    <xf numFmtId="0" fontId="15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7" fontId="5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3" fillId="2" borderId="0" xfId="0" applyFont="1" applyFill="1" applyAlignment="1">
      <alignment horizontal="right"/>
    </xf>
    <xf numFmtId="14" fontId="7" fillId="0" borderId="0" xfId="0" applyNumberFormat="1" applyFont="1"/>
    <xf numFmtId="0" fontId="36" fillId="38" borderId="0" xfId="49" applyFont="1" applyFill="1" applyAlignment="1" applyProtection="1">
      <alignment horizontal="right"/>
      <protection hidden="1"/>
    </xf>
    <xf numFmtId="169" fontId="36" fillId="38" borderId="0" xfId="49" applyNumberFormat="1" applyFont="1" applyFill="1" applyAlignment="1" applyProtection="1">
      <alignment horizontal="center"/>
      <protection hidden="1"/>
    </xf>
    <xf numFmtId="0" fontId="33" fillId="2" borderId="0" xfId="0" applyFont="1" applyFill="1" applyAlignment="1">
      <alignment horizontal="left"/>
    </xf>
    <xf numFmtId="0" fontId="14" fillId="0" borderId="0" xfId="0" applyFont="1" applyAlignment="1">
      <alignment horizontal="center" wrapText="1"/>
    </xf>
    <xf numFmtId="14" fontId="7" fillId="0" borderId="0" xfId="0" applyNumberFormat="1" applyFont="1" applyAlignment="1">
      <alignment horizontal="center"/>
    </xf>
    <xf numFmtId="14" fontId="7" fillId="0" borderId="0" xfId="0" quotePrefix="1" applyNumberFormat="1" applyFont="1"/>
    <xf numFmtId="14" fontId="13" fillId="0" borderId="0" xfId="0" applyNumberFormat="1" applyFont="1" applyAlignment="1">
      <alignment vertical="center"/>
    </xf>
    <xf numFmtId="14" fontId="13" fillId="0" borderId="0" xfId="0" applyNumberFormat="1" applyFont="1"/>
    <xf numFmtId="14" fontId="0" fillId="0" borderId="0" xfId="0" applyNumberFormat="1"/>
    <xf numFmtId="0" fontId="37" fillId="0" borderId="0" xfId="0" applyFont="1" applyAlignment="1">
      <alignment vertical="center"/>
    </xf>
  </cellXfs>
  <cellStyles count="51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illiers" xfId="2" builtinId="3" customBuiltin="1"/>
    <cellStyle name="Milliers [0]" xfId="3" builtinId="6" customBuiltin="1"/>
    <cellStyle name="Monétaire" xfId="4" builtinId="4" customBuiltin="1"/>
    <cellStyle name="Monétaire [0]" xfId="5" builtinId="7" customBuiltin="1"/>
    <cellStyle name="Neutre" xfId="14" builtinId="28" customBuiltin="1"/>
    <cellStyle name="Normal" xfId="0" builtinId="0" customBuiltin="1"/>
    <cellStyle name="Normal 2" xfId="1" xr:uid="{00000000-0005-0000-0000-000002000000}"/>
    <cellStyle name="Normal 2 2" xfId="48" xr:uid="{19A099A0-EAF9-4EF6-89C2-928153D29B42}"/>
    <cellStyle name="Normal 3" xfId="49" xr:uid="{78EF7BFF-D88A-46D4-B196-0560F03F456A}"/>
    <cellStyle name="Normal 3 2" xfId="50" xr:uid="{2EE1A25C-F795-4BC7-A771-C3049F6172B7}"/>
    <cellStyle name="Note" xfId="21" builtinId="10" customBuiltin="1"/>
    <cellStyle name="Pourcentage" xfId="6" builtinId="5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numFmt numFmtId="168" formatCode="mmmm"/>
    </dxf>
    <dxf>
      <font>
        <color theme="4" tint="-0.24994659260841701"/>
      </font>
    </dxf>
    <dxf>
      <numFmt numFmtId="168" formatCode="mmmm"/>
    </dxf>
    <dxf>
      <numFmt numFmtId="168" formatCode="mmmm"/>
    </dxf>
    <dxf>
      <numFmt numFmtId="168" formatCode="mm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Vertex4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62">
      <a:majorFont>
        <a:latin typeface="Seaford"/>
        <a:ea typeface=""/>
        <a:cs typeface=""/>
      </a:majorFont>
      <a:minorFont>
        <a:latin typeface="Seafor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91"/>
  <sheetViews>
    <sheetView showGridLines="0" tabSelected="1" topLeftCell="C1" zoomScaleNormal="100" workbookViewId="0">
      <selection activeCell="L39" sqref="L39"/>
    </sheetView>
  </sheetViews>
  <sheetFormatPr baseColWidth="10" defaultColWidth="9.140625" defaultRowHeight="12.75" x14ac:dyDescent="0.2"/>
  <cols>
    <col min="1" max="1" width="3.85546875" style="6" customWidth="1"/>
    <col min="2" max="2" width="3.140625" style="6" customWidth="1"/>
    <col min="3" max="33" width="4" style="6" customWidth="1"/>
    <col min="34" max="34" width="3.140625" style="6" customWidth="1"/>
    <col min="35" max="35" width="3.85546875" style="6" customWidth="1"/>
    <col min="36" max="36" width="9.140625" style="6"/>
    <col min="37" max="38" width="10.140625" style="6" bestFit="1" customWidth="1"/>
    <col min="39" max="39" width="12.85546875" style="6" customWidth="1"/>
    <col min="40" max="40" width="10.140625" style="37" bestFit="1" customWidth="1"/>
    <col min="41" max="46" width="10.28515625" style="6" bestFit="1" customWidth="1"/>
    <col min="47" max="50" width="10.140625" style="6" bestFit="1" customWidth="1"/>
    <col min="51" max="51" width="9.140625" style="6"/>
    <col min="52" max="52" width="14.28515625" style="37" customWidth="1"/>
    <col min="53" max="53" width="16" style="6" customWidth="1"/>
    <col min="54" max="59" width="9.140625" style="6"/>
    <col min="60" max="60" width="21.140625" style="6" customWidth="1"/>
    <col min="61" max="61" width="16.28515625" style="6" customWidth="1"/>
    <col min="62" max="16384" width="9.140625" style="6"/>
  </cols>
  <sheetData>
    <row r="1" spans="1:6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 t="s">
        <v>4</v>
      </c>
    </row>
    <row r="2" spans="1:61" ht="16.5" customHeight="1" x14ac:dyDescent="0.2">
      <c r="A2" s="5"/>
      <c r="B2" s="4"/>
      <c r="C2" s="7"/>
      <c r="D2" s="8" t="s">
        <v>0</v>
      </c>
      <c r="E2" s="33">
        <v>2026</v>
      </c>
      <c r="F2" s="34"/>
      <c r="G2" s="35"/>
      <c r="H2" s="9"/>
      <c r="I2" s="7"/>
      <c r="J2" s="8" t="s">
        <v>1</v>
      </c>
      <c r="K2" s="33">
        <v>1</v>
      </c>
      <c r="L2" s="34"/>
      <c r="M2" s="35"/>
      <c r="N2" s="9"/>
      <c r="O2" s="9"/>
      <c r="P2" s="7"/>
      <c r="Q2" s="8" t="s">
        <v>2</v>
      </c>
      <c r="R2" s="33">
        <v>2</v>
      </c>
      <c r="S2" s="34"/>
      <c r="T2" s="35"/>
      <c r="U2" s="10" t="s">
        <v>3</v>
      </c>
      <c r="V2" s="9"/>
      <c r="W2" s="9"/>
      <c r="X2" s="9"/>
      <c r="Y2" s="5"/>
      <c r="Z2" s="5"/>
      <c r="AA2" s="5"/>
      <c r="AB2" s="5"/>
      <c r="AC2" s="5"/>
      <c r="AD2" s="5"/>
      <c r="AE2" s="5"/>
      <c r="AF2" s="5"/>
      <c r="AG2" s="11"/>
      <c r="AH2" s="4"/>
      <c r="AI2" s="5"/>
    </row>
    <row r="3" spans="1:6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6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61" x14ac:dyDescent="0.2">
      <c r="A5" s="5"/>
      <c r="B5" s="5"/>
      <c r="C5" s="30" t="s">
        <v>8</v>
      </c>
      <c r="D5" s="30"/>
      <c r="E5" s="45" t="s">
        <v>15</v>
      </c>
      <c r="F5" s="45"/>
      <c r="G5" s="45"/>
      <c r="H5" s="45"/>
      <c r="I5" s="45"/>
      <c r="J5" s="41"/>
      <c r="K5" s="41"/>
      <c r="L5" s="41"/>
      <c r="M5" s="28"/>
      <c r="N5" s="5"/>
      <c r="O5" s="5"/>
      <c r="P5" s="5"/>
      <c r="Q5" s="5"/>
      <c r="R5" s="5"/>
      <c r="S5" s="5"/>
      <c r="T5" s="31" t="str">
        <f>VLOOKUP(E5,RP!A3:B17,2,FALSE)</f>
        <v>VAC A</v>
      </c>
      <c r="U5" s="31"/>
      <c r="V5" s="31"/>
      <c r="W5" s="31"/>
      <c r="X5" s="31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K5" s="42">
        <f>VLOOKUP($E$5,$AK$10:$AV$25,3,FALSE)</f>
        <v>46038</v>
      </c>
      <c r="AL5" s="42">
        <f>VLOOKUP($E$5,$AK$10:$AV$25,4,FALSE)</f>
        <v>46206</v>
      </c>
      <c r="AM5" s="42">
        <f>VLOOKUP($E$5,$AK$10:$AV$25,5,FALSE)</f>
        <v>46164</v>
      </c>
      <c r="AN5" s="42">
        <f>VLOOKUP($E$5,$AK$10:$AV$25,6,FALSE)</f>
        <v>46052</v>
      </c>
      <c r="AO5" s="42">
        <f>VLOOKUP($E$5,$AK$10:$AV$25,7,FALSE)</f>
        <v>46220</v>
      </c>
      <c r="AP5" s="42">
        <f>VLOOKUP($E$5,$AK$10:$AV$25,8,FALSE)</f>
        <v>46346</v>
      </c>
      <c r="AQ5" s="42">
        <f>VLOOKUP($E$5,$AK$10:$AV$25,9,FALSE)</f>
        <v>46234</v>
      </c>
      <c r="AR5" s="42">
        <f>VLOOKUP($E$5,$AK$10:$AV$25,10,FALSE)</f>
        <v>46052</v>
      </c>
      <c r="AS5" s="42">
        <f>VLOOKUP($E$5,$AK$10:$AV$25,11,FALSE)</f>
        <v>46346</v>
      </c>
      <c r="AT5" s="42">
        <f>VLOOKUP($E$5,$AK$10:$AV$25,12,FALSE)</f>
        <v>46080</v>
      </c>
    </row>
    <row r="6" spans="1:6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61" x14ac:dyDescent="0.2">
      <c r="A7" s="5"/>
      <c r="AI7" s="5"/>
    </row>
    <row r="8" spans="1:61" s="21" customFormat="1" ht="70.150000000000006" customHeight="1" x14ac:dyDescent="0.2">
      <c r="A8" s="20"/>
      <c r="C8" s="32">
        <f>E2</f>
        <v>2026</v>
      </c>
      <c r="D8" s="32"/>
      <c r="E8" s="32"/>
      <c r="F8" s="32"/>
      <c r="G8" s="32"/>
      <c r="H8" s="32"/>
      <c r="I8" s="32"/>
      <c r="J8" s="32"/>
      <c r="K8" s="22" t="s">
        <v>5</v>
      </c>
      <c r="M8" s="23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I8" s="20"/>
    </row>
    <row r="9" spans="1:61" ht="16.5" customHeight="1" x14ac:dyDescent="0.2">
      <c r="A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5"/>
      <c r="BH9" s="43" t="s">
        <v>32</v>
      </c>
      <c r="BI9" s="44">
        <f>DATE(E2,1,1)</f>
        <v>46023</v>
      </c>
    </row>
    <row r="10" spans="1:61" s="13" customFormat="1" ht="21" customHeight="1" x14ac:dyDescent="0.3">
      <c r="A10" s="12"/>
      <c r="C10" s="36">
        <f>DATE(E2,K2,1)</f>
        <v>46023</v>
      </c>
      <c r="D10" s="36"/>
      <c r="E10" s="36"/>
      <c r="F10" s="36"/>
      <c r="G10" s="36"/>
      <c r="H10" s="36"/>
      <c r="I10" s="36"/>
      <c r="J10" s="14"/>
      <c r="K10" s="36">
        <f>DATE(YEAR(C10+42),MONTH(C10+42),1)</f>
        <v>46054</v>
      </c>
      <c r="L10" s="36"/>
      <c r="M10" s="36"/>
      <c r="N10" s="36"/>
      <c r="O10" s="36"/>
      <c r="P10" s="36"/>
      <c r="Q10" s="36"/>
      <c r="R10" s="14"/>
      <c r="S10" s="36">
        <f>DATE(YEAR(K10+42),MONTH(K10+42),1)</f>
        <v>46082</v>
      </c>
      <c r="T10" s="36"/>
      <c r="U10" s="36"/>
      <c r="V10" s="36"/>
      <c r="W10" s="36"/>
      <c r="X10" s="36"/>
      <c r="Y10" s="36"/>
      <c r="Z10" s="14"/>
      <c r="AA10" s="36">
        <f>DATE(YEAR(S10+42),MONTH(S10+42),1)</f>
        <v>46113</v>
      </c>
      <c r="AB10" s="36"/>
      <c r="AC10" s="36"/>
      <c r="AD10" s="36"/>
      <c r="AE10" s="36"/>
      <c r="AF10" s="36"/>
      <c r="AG10" s="36"/>
      <c r="AH10" s="14"/>
      <c r="AI10" s="5"/>
      <c r="AK10" s="6" t="s">
        <v>10</v>
      </c>
      <c r="AL10" s="37" t="s">
        <v>11</v>
      </c>
      <c r="AM10" s="37" t="s">
        <v>22</v>
      </c>
      <c r="AN10" s="37" t="s">
        <v>23</v>
      </c>
      <c r="AO10" s="37" t="s">
        <v>24</v>
      </c>
      <c r="AP10" s="37" t="s">
        <v>25</v>
      </c>
      <c r="AQ10" s="37" t="s">
        <v>26</v>
      </c>
      <c r="AR10" s="37" t="s">
        <v>27</v>
      </c>
      <c r="AS10" s="37" t="s">
        <v>28</v>
      </c>
      <c r="AT10" s="37" t="s">
        <v>29</v>
      </c>
      <c r="AU10" s="37" t="s">
        <v>30</v>
      </c>
      <c r="AV10" s="37" t="s">
        <v>31</v>
      </c>
      <c r="BH10" s="43" t="s">
        <v>33</v>
      </c>
      <c r="BI10" s="44">
        <f>ROUND(DATE(E2,4,MOD(234-11*MOD(E2,19),30))/7,)*7-6</f>
        <v>46117</v>
      </c>
    </row>
    <row r="11" spans="1:61" s="16" customFormat="1" ht="15.75" x14ac:dyDescent="0.2">
      <c r="A11" s="15"/>
      <c r="C11" s="2" t="str">
        <f>CHOOSE(1+MOD($R$2+1-2,7),"D","L","M","M","J","V","S")</f>
        <v>L</v>
      </c>
      <c r="D11" s="2" t="str">
        <f>CHOOSE(1+MOD($R$2+2-2,7),"D","L","M","M","J","V","S")</f>
        <v>M</v>
      </c>
      <c r="E11" s="2" t="str">
        <f>CHOOSE(1+MOD($R$2+3-2,7),"D","L","M","M","J","V","S")</f>
        <v>M</v>
      </c>
      <c r="F11" s="2" t="str">
        <f>CHOOSE(1+MOD($R$2+4-2,7),"D","L","M","M","J","V","S")</f>
        <v>J</v>
      </c>
      <c r="G11" s="2" t="str">
        <f>CHOOSE(1+MOD($R$2+5-2,7),"D","L","M","M","J","V","S")</f>
        <v>V</v>
      </c>
      <c r="H11" s="2" t="str">
        <f>CHOOSE(1+MOD($R$2+6-2,7),"D","L","M","M","J","V","S")</f>
        <v>S</v>
      </c>
      <c r="I11" s="2" t="str">
        <f>CHOOSE(1+MOD($R$2+7-2,7),"D","L","M","M","J","V","S")</f>
        <v>D</v>
      </c>
      <c r="J11" s="3"/>
      <c r="K11" s="2" t="str">
        <f>CHOOSE(1+MOD($R$2+1-2,7),"D","L","M","M","J","V","S")</f>
        <v>L</v>
      </c>
      <c r="L11" s="2" t="str">
        <f>CHOOSE(1+MOD($R$2+2-2,7),"D","L","M","M","J","V","S")</f>
        <v>M</v>
      </c>
      <c r="M11" s="2" t="str">
        <f>CHOOSE(1+MOD($R$2+3-2,7),"D","L","M","M","J","V","S")</f>
        <v>M</v>
      </c>
      <c r="N11" s="2" t="str">
        <f>CHOOSE(1+MOD($R$2+4-2,7),"D","L","M","M","J","V","S")</f>
        <v>J</v>
      </c>
      <c r="O11" s="2" t="str">
        <f>CHOOSE(1+MOD($R$2+5-2,7),"D","L","M","M","J","V","S")</f>
        <v>V</v>
      </c>
      <c r="P11" s="2" t="str">
        <f>CHOOSE(1+MOD($R$2+6-2,7),"D","L","M","M","J","V","S")</f>
        <v>S</v>
      </c>
      <c r="Q11" s="2" t="str">
        <f>CHOOSE(1+MOD($R$2+7-2,7),"D","L","M","M","J","V","S")</f>
        <v>D</v>
      </c>
      <c r="R11" s="3"/>
      <c r="S11" s="2" t="str">
        <f>CHOOSE(1+MOD($R$2+1-2,7),"D","L","M","M","J","V","S")</f>
        <v>L</v>
      </c>
      <c r="T11" s="2" t="str">
        <f>CHOOSE(1+MOD($R$2+2-2,7),"D","L","M","M","J","V","S")</f>
        <v>M</v>
      </c>
      <c r="U11" s="2" t="str">
        <f>CHOOSE(1+MOD($R$2+3-2,7),"D","L","M","M","J","V","S")</f>
        <v>M</v>
      </c>
      <c r="V11" s="2" t="str">
        <f>CHOOSE(1+MOD($R$2+4-2,7),"D","L","M","M","J","V","S")</f>
        <v>J</v>
      </c>
      <c r="W11" s="2" t="str">
        <f>CHOOSE(1+MOD($R$2+5-2,7),"D","L","M","M","J","V","S")</f>
        <v>V</v>
      </c>
      <c r="X11" s="2" t="str">
        <f>CHOOSE(1+MOD($R$2+6-2,7),"D","L","M","M","J","V","S")</f>
        <v>S</v>
      </c>
      <c r="Y11" s="2" t="str">
        <f>CHOOSE(1+MOD($R$2+7-2,7),"D","L","M","M","J","V","S")</f>
        <v>D</v>
      </c>
      <c r="Z11" s="3"/>
      <c r="AA11" s="2" t="str">
        <f>CHOOSE(1+MOD($R$2+1-2,7),"D","L","M","M","J","V","S")</f>
        <v>L</v>
      </c>
      <c r="AB11" s="2" t="str">
        <f>CHOOSE(1+MOD($R$2+2-2,7),"D","L","M","M","J","V","S")</f>
        <v>M</v>
      </c>
      <c r="AC11" s="2" t="str">
        <f>CHOOSE(1+MOD($R$2+3-2,7),"D","L","M","M","J","V","S")</f>
        <v>M</v>
      </c>
      <c r="AD11" s="2" t="str">
        <f>CHOOSE(1+MOD($R$2+4-2,7),"D","L","M","M","J","V","S")</f>
        <v>J</v>
      </c>
      <c r="AE11" s="2" t="str">
        <f>CHOOSE(1+MOD($R$2+5-2,7),"D","L","M","M","J","V","S")</f>
        <v>V</v>
      </c>
      <c r="AF11" s="2" t="str">
        <f>CHOOSE(1+MOD($R$2+6-2,7),"D","L","M","M","J","V","S")</f>
        <v>S</v>
      </c>
      <c r="AG11" s="2" t="str">
        <f>CHOOSE(1+MOD($R$2+7-2,7),"D","L","M","M","J","V","S")</f>
        <v>D</v>
      </c>
      <c r="AI11" s="5"/>
      <c r="AK11" s="6" t="s">
        <v>12</v>
      </c>
      <c r="AL11" s="37" t="s">
        <v>9</v>
      </c>
      <c r="AM11" s="48">
        <v>46248</v>
      </c>
      <c r="AN11" s="48">
        <v>46220</v>
      </c>
      <c r="AO11" s="48">
        <v>46038</v>
      </c>
      <c r="AP11" s="48">
        <v>46220</v>
      </c>
      <c r="AQ11" s="48">
        <v>46066</v>
      </c>
      <c r="AR11" s="48">
        <v>46052</v>
      </c>
      <c r="AS11" s="48">
        <v>46304</v>
      </c>
      <c r="AT11" s="48">
        <v>46150</v>
      </c>
      <c r="AU11" s="48">
        <v>46248</v>
      </c>
      <c r="AV11" s="48">
        <v>46164</v>
      </c>
      <c r="BH11" s="43" t="s">
        <v>34</v>
      </c>
      <c r="BI11" s="44">
        <f>SUM(BI10+1)</f>
        <v>46118</v>
      </c>
    </row>
    <row r="12" spans="1:61" s="18" customFormat="1" ht="18" customHeight="1" x14ac:dyDescent="0.25">
      <c r="A12" s="17"/>
      <c r="C12" s="26" t="str">
        <f>IF(WEEKDAY(C10,1)=MOD($R$2-1,7)+1,C10,"")</f>
        <v/>
      </c>
      <c r="D12" s="26" t="str">
        <f>IF(C12="",IF(WEEKDAY(C10,1)=MOD($R$2,7)+1,C10,""),C12+1)</f>
        <v/>
      </c>
      <c r="E12" s="26" t="str">
        <f>IF(D12="",IF(WEEKDAY(C10,1)=MOD($R$2+1,7)+1,C10,""),D12+1)</f>
        <v/>
      </c>
      <c r="F12" s="26">
        <f>IF(E12="",IF(WEEKDAY(C10,1)=MOD($R$2+2,7)+1,C10,""),E12+1)</f>
        <v>46023</v>
      </c>
      <c r="G12" s="26">
        <f>IF(F12="",IF(WEEKDAY(C10,1)=MOD($R$2+3,7)+1,C10,""),F12+1)</f>
        <v>46024</v>
      </c>
      <c r="H12" s="26">
        <f>IF(G12="",IF(WEEKDAY(C10,1)=MOD($R$2+4,7)+1,C10,""),G12+1)</f>
        <v>46025</v>
      </c>
      <c r="I12" s="26">
        <f>IF(H12="",IF(WEEKDAY(C10,1)=MOD($R$2+5,7)+1,C10,""),H12+1)</f>
        <v>46026</v>
      </c>
      <c r="J12" s="3"/>
      <c r="K12" s="26" t="str">
        <f>IF(WEEKDAY(K10,1)=MOD($R$2-1,7)+1,K10,"")</f>
        <v/>
      </c>
      <c r="L12" s="26" t="str">
        <f>IF(K12="",IF(WEEKDAY(K10,1)=MOD($R$2,7)+1,K10,""),K12+1)</f>
        <v/>
      </c>
      <c r="M12" s="26" t="str">
        <f>IF(L12="",IF(WEEKDAY(K10,1)=MOD($R$2+1,7)+1,K10,""),L12+1)</f>
        <v/>
      </c>
      <c r="N12" s="26" t="str">
        <f>IF(M12="",IF(WEEKDAY(K10,1)=MOD($R$2+2,7)+1,K10,""),M12+1)</f>
        <v/>
      </c>
      <c r="O12" s="26" t="str">
        <f>IF(N12="",IF(WEEKDAY(K10,1)=MOD($R$2+3,7)+1,K10,""),N12+1)</f>
        <v/>
      </c>
      <c r="P12" s="26" t="str">
        <f>IF(O12="",IF(WEEKDAY(K10,1)=MOD($R$2+4,7)+1,K10,""),O12+1)</f>
        <v/>
      </c>
      <c r="Q12" s="26">
        <f>IF(P12="",IF(WEEKDAY(K10,1)=MOD($R$2+5,7)+1,K10,""),P12+1)</f>
        <v>46054</v>
      </c>
      <c r="R12" s="3"/>
      <c r="S12" s="26" t="str">
        <f>IF(WEEKDAY(S10,1)=MOD($R$2-1,7)+1,S10,"")</f>
        <v/>
      </c>
      <c r="T12" s="26" t="str">
        <f>IF(S12="",IF(WEEKDAY(S10,1)=MOD($R$2,7)+1,S10,""),S12+1)</f>
        <v/>
      </c>
      <c r="U12" s="26" t="str">
        <f>IF(T12="",IF(WEEKDAY(S10,1)=MOD($R$2+1,7)+1,S10,""),T12+1)</f>
        <v/>
      </c>
      <c r="V12" s="26" t="str">
        <f>IF(U12="",IF(WEEKDAY(S10,1)=MOD($R$2+2,7)+1,S10,""),U12+1)</f>
        <v/>
      </c>
      <c r="W12" s="26" t="str">
        <f>IF(V12="",IF(WEEKDAY(S10,1)=MOD($R$2+3,7)+1,S10,""),V12+1)</f>
        <v/>
      </c>
      <c r="X12" s="26" t="str">
        <f>IF(W12="",IF(WEEKDAY(S10,1)=MOD($R$2+4,7)+1,S10,""),W12+1)</f>
        <v/>
      </c>
      <c r="Y12" s="26">
        <f>IF(X12="",IF(WEEKDAY(S10,1)=MOD($R$2+5,7)+1,S10,""),X12+1)</f>
        <v>46082</v>
      </c>
      <c r="Z12" s="3"/>
      <c r="AA12" s="26" t="str">
        <f>IF(WEEKDAY(AA10,1)=MOD($R$2-1,7)+1,AA10,"")</f>
        <v/>
      </c>
      <c r="AB12" s="26" t="str">
        <f>IF(AA12="",IF(WEEKDAY(AA10,1)=MOD($R$2,7)+1,AA10,""),AA12+1)</f>
        <v/>
      </c>
      <c r="AC12" s="26">
        <f>IF(AB12="",IF(WEEKDAY(AA10,1)=MOD($R$2+1,7)+1,AA10,""),AB12+1)</f>
        <v>46113</v>
      </c>
      <c r="AD12" s="26">
        <f>IF(AC12="",IF(WEEKDAY(AA10,1)=MOD($R$2+2,7)+1,AA10,""),AC12+1)</f>
        <v>46114</v>
      </c>
      <c r="AE12" s="26">
        <f>IF(AD12="",IF(WEEKDAY(AA10,1)=MOD($R$2+3,7)+1,AA10,""),AD12+1)</f>
        <v>46115</v>
      </c>
      <c r="AF12" s="26">
        <f>IF(AE12="",IF(WEEKDAY(AA10,1)=MOD($R$2+4,7)+1,AA10,""),AE12+1)</f>
        <v>46116</v>
      </c>
      <c r="AG12" s="26">
        <f>IF(AF12="",IF(WEEKDAY(AA10,1)=MOD($R$2+5,7)+1,AA10,""),AF12+1)</f>
        <v>46117</v>
      </c>
      <c r="AH12" s="16"/>
      <c r="AI12" s="5"/>
      <c r="AK12" s="6" t="s">
        <v>13</v>
      </c>
      <c r="AL12" s="37" t="s">
        <v>9</v>
      </c>
      <c r="AM12" s="48">
        <v>46234</v>
      </c>
      <c r="AN12" s="48">
        <v>46318</v>
      </c>
      <c r="AO12" s="48">
        <v>46136</v>
      </c>
      <c r="AP12" s="48">
        <v>46066</v>
      </c>
      <c r="AQ12" s="48">
        <v>46052</v>
      </c>
      <c r="AR12" s="48">
        <v>46122</v>
      </c>
      <c r="AS12" s="48">
        <v>46346</v>
      </c>
      <c r="AT12" s="48">
        <v>46066</v>
      </c>
      <c r="AU12" s="48">
        <v>46346</v>
      </c>
      <c r="AV12" s="48">
        <v>46066</v>
      </c>
      <c r="BH12" s="43" t="s">
        <v>35</v>
      </c>
      <c r="BI12" s="44">
        <f>DATE(E2,5,1)</f>
        <v>46143</v>
      </c>
    </row>
    <row r="13" spans="1:61" s="18" customFormat="1" ht="18" customHeight="1" x14ac:dyDescent="0.25">
      <c r="A13" s="17"/>
      <c r="C13" s="26">
        <f>IF(I12="","",IF(MONTH(I12+1)&lt;&gt;MONTH(I12),"",I12+1))</f>
        <v>46027</v>
      </c>
      <c r="D13" s="26">
        <f>IF(C13="","",IF(MONTH(C13+1)&lt;&gt;MONTH(C13),"",C13+1))</f>
        <v>46028</v>
      </c>
      <c r="E13" s="26">
        <f t="shared" ref="E13:E17" si="0">IF(D13="","",IF(MONTH(D13+1)&lt;&gt;MONTH(D13),"",D13+1))</f>
        <v>46029</v>
      </c>
      <c r="F13" s="26">
        <f t="shared" ref="F13:F17" si="1">IF(E13="","",IF(MONTH(E13+1)&lt;&gt;MONTH(E13),"",E13+1))</f>
        <v>46030</v>
      </c>
      <c r="G13" s="26">
        <f t="shared" ref="G13:G17" si="2">IF(F13="","",IF(MONTH(F13+1)&lt;&gt;MONTH(F13),"",F13+1))</f>
        <v>46031</v>
      </c>
      <c r="H13" s="26">
        <f t="shared" ref="H13:H17" si="3">IF(G13="","",IF(MONTH(G13+1)&lt;&gt;MONTH(G13),"",G13+1))</f>
        <v>46032</v>
      </c>
      <c r="I13" s="26">
        <f t="shared" ref="I13:I17" si="4">IF(H13="","",IF(MONTH(H13+1)&lt;&gt;MONTH(H13),"",H13+1))</f>
        <v>46033</v>
      </c>
      <c r="J13" s="3"/>
      <c r="K13" s="26">
        <f>IF(Q12="","",IF(MONTH(Q12+1)&lt;&gt;MONTH(Q12),"",Q12+1))</f>
        <v>46055</v>
      </c>
      <c r="L13" s="26">
        <f>IF(K13="","",IF(MONTH(K13+1)&lt;&gt;MONTH(K13),"",K13+1))</f>
        <v>46056</v>
      </c>
      <c r="M13" s="26">
        <f t="shared" ref="M13:M17" si="5">IF(L13="","",IF(MONTH(L13+1)&lt;&gt;MONTH(L13),"",L13+1))</f>
        <v>46057</v>
      </c>
      <c r="N13" s="26">
        <f t="shared" ref="N13:N17" si="6">IF(M13="","",IF(MONTH(M13+1)&lt;&gt;MONTH(M13),"",M13+1))</f>
        <v>46058</v>
      </c>
      <c r="O13" s="26">
        <f t="shared" ref="O13:O17" si="7">IF(N13="","",IF(MONTH(N13+1)&lt;&gt;MONTH(N13),"",N13+1))</f>
        <v>46059</v>
      </c>
      <c r="P13" s="26">
        <f t="shared" ref="P13:P17" si="8">IF(O13="","",IF(MONTH(O13+1)&lt;&gt;MONTH(O13),"",O13+1))</f>
        <v>46060</v>
      </c>
      <c r="Q13" s="26">
        <f t="shared" ref="Q13:Q17" si="9">IF(P13="","",IF(MONTH(P13+1)&lt;&gt;MONTH(P13),"",P13+1))</f>
        <v>46061</v>
      </c>
      <c r="R13" s="3"/>
      <c r="S13" s="26">
        <f>IF(Y12="","",IF(MONTH(Y12+1)&lt;&gt;MONTH(Y12),"",Y12+1))</f>
        <v>46083</v>
      </c>
      <c r="T13" s="26">
        <f>IF(S13="","",IF(MONTH(S13+1)&lt;&gt;MONTH(S13),"",S13+1))</f>
        <v>46084</v>
      </c>
      <c r="U13" s="26">
        <f t="shared" ref="U13:U17" si="10">IF(T13="","",IF(MONTH(T13+1)&lt;&gt;MONTH(T13),"",T13+1))</f>
        <v>46085</v>
      </c>
      <c r="V13" s="26">
        <f t="shared" ref="V13:V17" si="11">IF(U13="","",IF(MONTH(U13+1)&lt;&gt;MONTH(U13),"",U13+1))</f>
        <v>46086</v>
      </c>
      <c r="W13" s="26">
        <f t="shared" ref="W13:W17" si="12">IF(V13="","",IF(MONTH(V13+1)&lt;&gt;MONTH(V13),"",V13+1))</f>
        <v>46087</v>
      </c>
      <c r="X13" s="26">
        <f t="shared" ref="X13:X17" si="13">IF(W13="","",IF(MONTH(W13+1)&lt;&gt;MONTH(W13),"",W13+1))</f>
        <v>46088</v>
      </c>
      <c r="Y13" s="26">
        <f t="shared" ref="Y13:Y17" si="14">IF(X13="","",IF(MONTH(X13+1)&lt;&gt;MONTH(X13),"",X13+1))</f>
        <v>46089</v>
      </c>
      <c r="Z13" s="3"/>
      <c r="AA13" s="26">
        <f>IF(AG12="","",IF(MONTH(AG12+1)&lt;&gt;MONTH(AG12),"",AG12+1))</f>
        <v>46118</v>
      </c>
      <c r="AB13" s="26">
        <f>IF(AA13="","",IF(MONTH(AA13+1)&lt;&gt;MONTH(AA13),"",AA13+1))</f>
        <v>46119</v>
      </c>
      <c r="AC13" s="26">
        <f t="shared" ref="AC13:AC17" si="15">IF(AB13="","",IF(MONTH(AB13+1)&lt;&gt;MONTH(AB13),"",AB13+1))</f>
        <v>46120</v>
      </c>
      <c r="AD13" s="26">
        <f t="shared" ref="AD13:AD17" si="16">IF(AC13="","",IF(MONTH(AC13+1)&lt;&gt;MONTH(AC13),"",AC13+1))</f>
        <v>46121</v>
      </c>
      <c r="AE13" s="26">
        <f t="shared" ref="AE13:AE17" si="17">IF(AD13="","",IF(MONTH(AD13+1)&lt;&gt;MONTH(AD13),"",AD13+1))</f>
        <v>46122</v>
      </c>
      <c r="AF13" s="26">
        <f t="shared" ref="AF13:AF17" si="18">IF(AE13="","",IF(MONTH(AE13+1)&lt;&gt;MONTH(AE13),"",AE13+1))</f>
        <v>46123</v>
      </c>
      <c r="AG13" s="26">
        <f t="shared" ref="AG13:AG17" si="19">IF(AF13="","",IF(MONTH(AF13+1)&lt;&gt;MONTH(AF13),"",AF13+1))</f>
        <v>46124</v>
      </c>
      <c r="AH13" s="16"/>
      <c r="AI13" s="5"/>
      <c r="AK13" s="6" t="s">
        <v>14</v>
      </c>
      <c r="AL13" s="37" t="s">
        <v>9</v>
      </c>
      <c r="AM13" s="48">
        <v>46192</v>
      </c>
      <c r="AN13" s="48">
        <v>46136</v>
      </c>
      <c r="AO13" s="48">
        <v>46248</v>
      </c>
      <c r="AP13" s="48">
        <v>46052</v>
      </c>
      <c r="AQ13" s="48">
        <v>46136</v>
      </c>
      <c r="AR13" s="48">
        <v>46304</v>
      </c>
      <c r="AS13" s="48">
        <v>46346</v>
      </c>
      <c r="AT13" s="48">
        <v>46234</v>
      </c>
      <c r="AU13" s="48">
        <v>46248</v>
      </c>
      <c r="AV13" s="48">
        <v>46248</v>
      </c>
      <c r="BH13" s="43" t="s">
        <v>36</v>
      </c>
      <c r="BI13" s="44">
        <f>DATE(E2,5,8)</f>
        <v>46150</v>
      </c>
    </row>
    <row r="14" spans="1:61" s="18" customFormat="1" ht="18" customHeight="1" x14ac:dyDescent="0.25">
      <c r="A14" s="17"/>
      <c r="C14" s="26">
        <f>IF(I13="","",IF(MONTH(I13+1)&lt;&gt;MONTH(I13),"",I13+1))</f>
        <v>46034</v>
      </c>
      <c r="D14" s="26">
        <f>IF(C14="","",IF(MONTH(C14+1)&lt;&gt;MONTH(C14),"",C14+1))</f>
        <v>46035</v>
      </c>
      <c r="E14" s="26">
        <f t="shared" si="0"/>
        <v>46036</v>
      </c>
      <c r="F14" s="26">
        <f t="shared" si="1"/>
        <v>46037</v>
      </c>
      <c r="G14" s="26">
        <f t="shared" si="2"/>
        <v>46038</v>
      </c>
      <c r="H14" s="26">
        <f t="shared" si="3"/>
        <v>46039</v>
      </c>
      <c r="I14" s="26">
        <f t="shared" si="4"/>
        <v>46040</v>
      </c>
      <c r="J14" s="3"/>
      <c r="K14" s="26">
        <f>IF(Q13="","",IF(MONTH(Q13+1)&lt;&gt;MONTH(Q13),"",Q13+1))</f>
        <v>46062</v>
      </c>
      <c r="L14" s="26">
        <f>IF(K14="","",IF(MONTH(K14+1)&lt;&gt;MONTH(K14),"",K14+1))</f>
        <v>46063</v>
      </c>
      <c r="M14" s="26">
        <f t="shared" si="5"/>
        <v>46064</v>
      </c>
      <c r="N14" s="26">
        <f t="shared" si="6"/>
        <v>46065</v>
      </c>
      <c r="O14" s="26">
        <f t="shared" si="7"/>
        <v>46066</v>
      </c>
      <c r="P14" s="26">
        <f t="shared" si="8"/>
        <v>46067</v>
      </c>
      <c r="Q14" s="26">
        <f t="shared" si="9"/>
        <v>46068</v>
      </c>
      <c r="R14" s="3"/>
      <c r="S14" s="26">
        <f>IF(Y13="","",IF(MONTH(Y13+1)&lt;&gt;MONTH(Y13),"",Y13+1))</f>
        <v>46090</v>
      </c>
      <c r="T14" s="26">
        <f>IF(S14="","",IF(MONTH(S14+1)&lt;&gt;MONTH(S14),"",S14+1))</f>
        <v>46091</v>
      </c>
      <c r="U14" s="26">
        <f t="shared" si="10"/>
        <v>46092</v>
      </c>
      <c r="V14" s="26">
        <f t="shared" si="11"/>
        <v>46093</v>
      </c>
      <c r="W14" s="26">
        <f t="shared" si="12"/>
        <v>46094</v>
      </c>
      <c r="X14" s="26">
        <f t="shared" si="13"/>
        <v>46095</v>
      </c>
      <c r="Y14" s="26">
        <f t="shared" si="14"/>
        <v>46096</v>
      </c>
      <c r="Z14" s="3"/>
      <c r="AA14" s="26">
        <f>IF(AG13="","",IF(MONTH(AG13+1)&lt;&gt;MONTH(AG13),"",AG13+1))</f>
        <v>46125</v>
      </c>
      <c r="AB14" s="26">
        <f>IF(AA14="","",IF(MONTH(AA14+1)&lt;&gt;MONTH(AA14),"",AA14+1))</f>
        <v>46126</v>
      </c>
      <c r="AC14" s="26">
        <f t="shared" si="15"/>
        <v>46127</v>
      </c>
      <c r="AD14" s="26">
        <f t="shared" si="16"/>
        <v>46128</v>
      </c>
      <c r="AE14" s="26">
        <f t="shared" si="17"/>
        <v>46129</v>
      </c>
      <c r="AF14" s="26">
        <f t="shared" si="18"/>
        <v>46130</v>
      </c>
      <c r="AG14" s="26">
        <f t="shared" si="19"/>
        <v>46131</v>
      </c>
      <c r="AH14" s="16"/>
      <c r="AI14" s="5"/>
      <c r="AK14" s="6" t="s">
        <v>15</v>
      </c>
      <c r="AL14" s="37" t="s">
        <v>9</v>
      </c>
      <c r="AM14" s="48">
        <v>46038</v>
      </c>
      <c r="AN14" s="48">
        <v>46206</v>
      </c>
      <c r="AO14" s="48">
        <v>46164</v>
      </c>
      <c r="AP14" s="48">
        <v>46052</v>
      </c>
      <c r="AQ14" s="48">
        <v>46220</v>
      </c>
      <c r="AR14" s="48">
        <v>46346</v>
      </c>
      <c r="AS14" s="48">
        <v>46234</v>
      </c>
      <c r="AT14" s="48">
        <v>46052</v>
      </c>
      <c r="AU14" s="48">
        <v>46346</v>
      </c>
      <c r="AV14" s="48">
        <v>46080</v>
      </c>
      <c r="BH14" s="43" t="s">
        <v>37</v>
      </c>
      <c r="BI14" s="44">
        <f>BI10+39</f>
        <v>46156</v>
      </c>
    </row>
    <row r="15" spans="1:61" s="18" customFormat="1" ht="18" customHeight="1" x14ac:dyDescent="0.25">
      <c r="A15" s="17"/>
      <c r="C15" s="26">
        <f>IF(I14="","",IF(MONTH(I14+1)&lt;&gt;MONTH(I14),"",I14+1))</f>
        <v>46041</v>
      </c>
      <c r="D15" s="26">
        <f>IF(C15="","",IF(MONTH(C15+1)&lt;&gt;MONTH(C15),"",C15+1))</f>
        <v>46042</v>
      </c>
      <c r="E15" s="26">
        <f t="shared" si="0"/>
        <v>46043</v>
      </c>
      <c r="F15" s="26">
        <f t="shared" si="1"/>
        <v>46044</v>
      </c>
      <c r="G15" s="26">
        <f t="shared" si="2"/>
        <v>46045</v>
      </c>
      <c r="H15" s="26">
        <f t="shared" si="3"/>
        <v>46046</v>
      </c>
      <c r="I15" s="26">
        <f t="shared" si="4"/>
        <v>46047</v>
      </c>
      <c r="J15" s="3"/>
      <c r="K15" s="26">
        <f>IF(Q14="","",IF(MONTH(Q14+1)&lt;&gt;MONTH(Q14),"",Q14+1))</f>
        <v>46069</v>
      </c>
      <c r="L15" s="26">
        <f>IF(K15="","",IF(MONTH(K15+1)&lt;&gt;MONTH(K15),"",K15+1))</f>
        <v>46070</v>
      </c>
      <c r="M15" s="26">
        <f t="shared" si="5"/>
        <v>46071</v>
      </c>
      <c r="N15" s="26">
        <f t="shared" si="6"/>
        <v>46072</v>
      </c>
      <c r="O15" s="26">
        <f t="shared" si="7"/>
        <v>46073</v>
      </c>
      <c r="P15" s="26">
        <f t="shared" si="8"/>
        <v>46074</v>
      </c>
      <c r="Q15" s="26">
        <f t="shared" si="9"/>
        <v>46075</v>
      </c>
      <c r="R15" s="3"/>
      <c r="S15" s="26">
        <f>IF(Y14="","",IF(MONTH(Y14+1)&lt;&gt;MONTH(Y14),"",Y14+1))</f>
        <v>46097</v>
      </c>
      <c r="T15" s="26">
        <f>IF(S15="","",IF(MONTH(S15+1)&lt;&gt;MONTH(S15),"",S15+1))</f>
        <v>46098</v>
      </c>
      <c r="U15" s="26">
        <f t="shared" si="10"/>
        <v>46099</v>
      </c>
      <c r="V15" s="26">
        <f t="shared" si="11"/>
        <v>46100</v>
      </c>
      <c r="W15" s="26">
        <f t="shared" si="12"/>
        <v>46101</v>
      </c>
      <c r="X15" s="26">
        <f t="shared" si="13"/>
        <v>46102</v>
      </c>
      <c r="Y15" s="26">
        <f t="shared" si="14"/>
        <v>46103</v>
      </c>
      <c r="Z15" s="3"/>
      <c r="AA15" s="26">
        <f>IF(AG14="","",IF(MONTH(AG14+1)&lt;&gt;MONTH(AG14),"",AG14+1))</f>
        <v>46132</v>
      </c>
      <c r="AB15" s="26">
        <f>IF(AA15="","",IF(MONTH(AA15+1)&lt;&gt;MONTH(AA15),"",AA15+1))</f>
        <v>46133</v>
      </c>
      <c r="AC15" s="26">
        <f t="shared" si="15"/>
        <v>46134</v>
      </c>
      <c r="AD15" s="26">
        <f t="shared" si="16"/>
        <v>46135</v>
      </c>
      <c r="AE15" s="26">
        <f t="shared" si="17"/>
        <v>46136</v>
      </c>
      <c r="AF15" s="26">
        <f t="shared" si="18"/>
        <v>46137</v>
      </c>
      <c r="AG15" s="26">
        <f t="shared" si="19"/>
        <v>46138</v>
      </c>
      <c r="AH15" s="16"/>
      <c r="AI15" s="5"/>
      <c r="AK15" s="6" t="s">
        <v>16</v>
      </c>
      <c r="AL15" s="37" t="s">
        <v>9</v>
      </c>
      <c r="AM15" s="48">
        <v>46122</v>
      </c>
      <c r="AN15" s="48">
        <v>46360</v>
      </c>
      <c r="AO15" s="48">
        <v>46150</v>
      </c>
      <c r="AP15" s="48">
        <v>46206</v>
      </c>
      <c r="AQ15" s="48">
        <v>46318</v>
      </c>
      <c r="AR15" s="48">
        <v>46150</v>
      </c>
      <c r="AS15" s="48">
        <v>46346</v>
      </c>
      <c r="AT15" s="48">
        <v>46290</v>
      </c>
      <c r="AU15" s="48">
        <v>46136</v>
      </c>
      <c r="AV15" s="48">
        <v>46094</v>
      </c>
      <c r="BH15" s="43" t="s">
        <v>38</v>
      </c>
      <c r="BI15" s="44">
        <f>BI10+49</f>
        <v>46166</v>
      </c>
    </row>
    <row r="16" spans="1:61" s="18" customFormat="1" ht="18" customHeight="1" x14ac:dyDescent="0.25">
      <c r="A16" s="17"/>
      <c r="C16" s="26">
        <f>IF(I15="","",IF(MONTH(I15+1)&lt;&gt;MONTH(I15),"",I15+1))</f>
        <v>46048</v>
      </c>
      <c r="D16" s="26">
        <f>IF(C16="","",IF(MONTH(C16+1)&lt;&gt;MONTH(C16),"",C16+1))</f>
        <v>46049</v>
      </c>
      <c r="E16" s="26">
        <f t="shared" si="0"/>
        <v>46050</v>
      </c>
      <c r="F16" s="26">
        <f t="shared" si="1"/>
        <v>46051</v>
      </c>
      <c r="G16" s="26">
        <f t="shared" si="2"/>
        <v>46052</v>
      </c>
      <c r="H16" s="26">
        <f t="shared" si="3"/>
        <v>46053</v>
      </c>
      <c r="I16" s="26" t="str">
        <f t="shared" si="4"/>
        <v/>
      </c>
      <c r="J16" s="3"/>
      <c r="K16" s="26">
        <f>IF(Q15="","",IF(MONTH(Q15+1)&lt;&gt;MONTH(Q15),"",Q15+1))</f>
        <v>46076</v>
      </c>
      <c r="L16" s="26">
        <f>IF(K16="","",IF(MONTH(K16+1)&lt;&gt;MONTH(K16),"",K16+1))</f>
        <v>46077</v>
      </c>
      <c r="M16" s="26">
        <f t="shared" si="5"/>
        <v>46078</v>
      </c>
      <c r="N16" s="26">
        <f t="shared" si="6"/>
        <v>46079</v>
      </c>
      <c r="O16" s="26">
        <f t="shared" si="7"/>
        <v>46080</v>
      </c>
      <c r="P16" s="26">
        <f t="shared" si="8"/>
        <v>46081</v>
      </c>
      <c r="Q16" s="26" t="str">
        <f t="shared" si="9"/>
        <v/>
      </c>
      <c r="R16" s="3"/>
      <c r="S16" s="26">
        <f>IF(Y15="","",IF(MONTH(Y15+1)&lt;&gt;MONTH(Y15),"",Y15+1))</f>
        <v>46104</v>
      </c>
      <c r="T16" s="26">
        <f>IF(S16="","",IF(MONTH(S16+1)&lt;&gt;MONTH(S16),"",S16+1))</f>
        <v>46105</v>
      </c>
      <c r="U16" s="26">
        <f t="shared" si="10"/>
        <v>46106</v>
      </c>
      <c r="V16" s="26">
        <f t="shared" si="11"/>
        <v>46107</v>
      </c>
      <c r="W16" s="26">
        <f t="shared" si="12"/>
        <v>46108</v>
      </c>
      <c r="X16" s="26">
        <f t="shared" si="13"/>
        <v>46109</v>
      </c>
      <c r="Y16" s="26">
        <f t="shared" si="14"/>
        <v>46110</v>
      </c>
      <c r="Z16" s="3"/>
      <c r="AA16" s="26">
        <f>IF(AG15="","",IF(MONTH(AG15+1)&lt;&gt;MONTH(AG15),"",AG15+1))</f>
        <v>46139</v>
      </c>
      <c r="AB16" s="26">
        <f>IF(AA16="","",IF(MONTH(AA16+1)&lt;&gt;MONTH(AA16),"",AA16+1))</f>
        <v>46140</v>
      </c>
      <c r="AC16" s="26">
        <f t="shared" si="15"/>
        <v>46141</v>
      </c>
      <c r="AD16" s="26">
        <f t="shared" si="16"/>
        <v>46142</v>
      </c>
      <c r="AE16" s="26" t="str">
        <f t="shared" si="17"/>
        <v/>
      </c>
      <c r="AF16" s="26" t="str">
        <f t="shared" si="18"/>
        <v/>
      </c>
      <c r="AG16" s="26" t="str">
        <f t="shared" si="19"/>
        <v/>
      </c>
      <c r="AH16" s="16"/>
      <c r="AI16" s="5"/>
      <c r="AK16" s="6" t="s">
        <v>17</v>
      </c>
      <c r="AL16" s="37" t="s">
        <v>9</v>
      </c>
      <c r="AM16" s="48">
        <v>46248</v>
      </c>
      <c r="AN16" s="48">
        <v>46332</v>
      </c>
      <c r="AO16" s="48">
        <v>46276</v>
      </c>
      <c r="AP16" s="48">
        <v>46192</v>
      </c>
      <c r="AQ16" s="48">
        <v>46136</v>
      </c>
      <c r="AR16" s="48">
        <v>46108</v>
      </c>
      <c r="AS16" s="48">
        <v>46290</v>
      </c>
      <c r="AT16" s="48">
        <v>46066</v>
      </c>
      <c r="AU16" s="48">
        <v>46178</v>
      </c>
      <c r="AV16" s="48">
        <v>46220</v>
      </c>
      <c r="BH16" s="43" t="s">
        <v>39</v>
      </c>
      <c r="BI16" s="44">
        <f>BI15+1</f>
        <v>46167</v>
      </c>
    </row>
    <row r="17" spans="1:61" s="18" customFormat="1" ht="18" customHeight="1" x14ac:dyDescent="0.25">
      <c r="A17" s="17"/>
      <c r="C17" s="26" t="str">
        <f>IF(I16="","",IF(MONTH(I16+1)&lt;&gt;MONTH(I16),"",I16+1))</f>
        <v/>
      </c>
      <c r="D17" s="26" t="str">
        <f>IF(C17="","",IF(MONTH(C17+1)&lt;&gt;MONTH(C17),"",C17+1))</f>
        <v/>
      </c>
      <c r="E17" s="26" t="str">
        <f t="shared" si="0"/>
        <v/>
      </c>
      <c r="F17" s="26" t="str">
        <f t="shared" si="1"/>
        <v/>
      </c>
      <c r="G17" s="26" t="str">
        <f t="shared" si="2"/>
        <v/>
      </c>
      <c r="H17" s="26" t="str">
        <f t="shared" si="3"/>
        <v/>
      </c>
      <c r="I17" s="26" t="str">
        <f t="shared" si="4"/>
        <v/>
      </c>
      <c r="J17" s="3"/>
      <c r="K17" s="26" t="str">
        <f>IF(Q16="","",IF(MONTH(Q16+1)&lt;&gt;MONTH(Q16),"",Q16+1))</f>
        <v/>
      </c>
      <c r="L17" s="26" t="str">
        <f>IF(K17="","",IF(MONTH(K17+1)&lt;&gt;MONTH(K17),"",K17+1))</f>
        <v/>
      </c>
      <c r="M17" s="26" t="str">
        <f t="shared" si="5"/>
        <v/>
      </c>
      <c r="N17" s="26" t="str">
        <f t="shared" si="6"/>
        <v/>
      </c>
      <c r="O17" s="26" t="str">
        <f t="shared" si="7"/>
        <v/>
      </c>
      <c r="P17" s="26" t="str">
        <f t="shared" si="8"/>
        <v/>
      </c>
      <c r="Q17" s="26" t="str">
        <f t="shared" si="9"/>
        <v/>
      </c>
      <c r="R17" s="3"/>
      <c r="S17" s="26">
        <f>IF(Y16="","",IF(MONTH(Y16+1)&lt;&gt;MONTH(Y16),"",Y16+1))</f>
        <v>46111</v>
      </c>
      <c r="T17" s="26">
        <f>IF(S17="","",IF(MONTH(S17+1)&lt;&gt;MONTH(S17),"",S17+1))</f>
        <v>46112</v>
      </c>
      <c r="U17" s="26" t="str">
        <f t="shared" si="10"/>
        <v/>
      </c>
      <c r="V17" s="26" t="str">
        <f t="shared" si="11"/>
        <v/>
      </c>
      <c r="W17" s="26" t="str">
        <f t="shared" si="12"/>
        <v/>
      </c>
      <c r="X17" s="26" t="str">
        <f t="shared" si="13"/>
        <v/>
      </c>
      <c r="Y17" s="26" t="str">
        <f t="shared" si="14"/>
        <v/>
      </c>
      <c r="Z17" s="3"/>
      <c r="AA17" s="26" t="str">
        <f>IF(AG16="","",IF(MONTH(AG16+1)&lt;&gt;MONTH(AG16),"",AG16+1))</f>
        <v/>
      </c>
      <c r="AB17" s="26" t="str">
        <f>IF(AA17="","",IF(MONTH(AA17+1)&lt;&gt;MONTH(AA17),"",AA17+1))</f>
        <v/>
      </c>
      <c r="AC17" s="26" t="str">
        <f t="shared" si="15"/>
        <v/>
      </c>
      <c r="AD17" s="26" t="str">
        <f t="shared" si="16"/>
        <v/>
      </c>
      <c r="AE17" s="26" t="str">
        <f t="shared" si="17"/>
        <v/>
      </c>
      <c r="AF17" s="26" t="str">
        <f t="shared" si="18"/>
        <v/>
      </c>
      <c r="AG17" s="26" t="str">
        <f t="shared" si="19"/>
        <v/>
      </c>
      <c r="AH17" s="16"/>
      <c r="AI17" s="5"/>
      <c r="AK17" s="6" t="s">
        <v>18</v>
      </c>
      <c r="AL17" s="37" t="s">
        <v>9</v>
      </c>
      <c r="AM17" s="48">
        <v>46178</v>
      </c>
      <c r="AN17" s="48">
        <v>46108</v>
      </c>
      <c r="AO17" s="48">
        <v>46192</v>
      </c>
      <c r="AP17" s="48">
        <v>46066</v>
      </c>
      <c r="AQ17" s="48">
        <v>46276</v>
      </c>
      <c r="AR17" s="48">
        <v>46094</v>
      </c>
      <c r="AS17" s="48">
        <v>46318</v>
      </c>
      <c r="AT17" s="48">
        <v>46360</v>
      </c>
      <c r="AU17" s="48">
        <v>46248</v>
      </c>
      <c r="AV17" s="48">
        <v>46094</v>
      </c>
      <c r="BH17" s="43" t="s">
        <v>40</v>
      </c>
      <c r="BI17" s="44">
        <f>DATE(E2,7,14)</f>
        <v>46217</v>
      </c>
    </row>
    <row r="18" spans="1:61" ht="18" customHeight="1" x14ac:dyDescent="0.2">
      <c r="A18" s="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5"/>
      <c r="AK18" s="6" t="s">
        <v>19</v>
      </c>
      <c r="AL18" s="37" t="s">
        <v>50</v>
      </c>
      <c r="AM18" s="48">
        <v>46367</v>
      </c>
      <c r="AN18" s="48">
        <v>46185</v>
      </c>
      <c r="AO18" s="48">
        <v>46325</v>
      </c>
      <c r="AP18" s="48">
        <v>46045</v>
      </c>
      <c r="AQ18" s="48">
        <v>46241</v>
      </c>
      <c r="AR18" s="48">
        <v>46199</v>
      </c>
      <c r="AS18" s="48">
        <v>46185</v>
      </c>
      <c r="AT18" s="48">
        <v>46297</v>
      </c>
      <c r="AU18" s="48">
        <v>46087</v>
      </c>
      <c r="AV18" s="48">
        <v>46143</v>
      </c>
      <c r="BH18" s="43" t="s">
        <v>41</v>
      </c>
      <c r="BI18" s="44">
        <f>DATE(E2,8,15)</f>
        <v>46249</v>
      </c>
    </row>
    <row r="19" spans="1:61" s="13" customFormat="1" ht="21" customHeight="1" x14ac:dyDescent="0.3">
      <c r="A19" s="12"/>
      <c r="C19" s="36">
        <f>DATE(YEAR(AA10+42),MONTH(AA10+42),1)</f>
        <v>46143</v>
      </c>
      <c r="D19" s="36"/>
      <c r="E19" s="36"/>
      <c r="F19" s="36"/>
      <c r="G19" s="36"/>
      <c r="H19" s="36"/>
      <c r="I19" s="36"/>
      <c r="J19" s="1"/>
      <c r="K19" s="36">
        <f>DATE(YEAR(C19+42),MONTH(C19+42),1)</f>
        <v>46174</v>
      </c>
      <c r="L19" s="36"/>
      <c r="M19" s="36"/>
      <c r="N19" s="36"/>
      <c r="O19" s="36"/>
      <c r="P19" s="36"/>
      <c r="Q19" s="36"/>
      <c r="R19" s="1"/>
      <c r="S19" s="36">
        <f>DATE(YEAR(K19+42),MONTH(K19+42),1)</f>
        <v>46204</v>
      </c>
      <c r="T19" s="36"/>
      <c r="U19" s="36"/>
      <c r="V19" s="36"/>
      <c r="W19" s="36"/>
      <c r="X19" s="36"/>
      <c r="Y19" s="36"/>
      <c r="Z19" s="1"/>
      <c r="AA19" s="36">
        <f>DATE(YEAR(S19+42),MONTH(S19+42),1)</f>
        <v>46235</v>
      </c>
      <c r="AB19" s="36"/>
      <c r="AC19" s="36"/>
      <c r="AD19" s="36"/>
      <c r="AE19" s="36"/>
      <c r="AF19" s="36"/>
      <c r="AG19" s="36"/>
      <c r="AH19" s="14"/>
      <c r="AI19" s="5"/>
      <c r="AK19" s="6" t="s">
        <v>20</v>
      </c>
      <c r="AL19" s="37" t="s">
        <v>50</v>
      </c>
      <c r="AM19" s="48">
        <v>46171</v>
      </c>
      <c r="AN19" s="48">
        <v>46227</v>
      </c>
      <c r="AO19" s="48">
        <v>46115</v>
      </c>
      <c r="AP19" s="48">
        <v>46297</v>
      </c>
      <c r="AQ19" s="48">
        <v>46171</v>
      </c>
      <c r="AR19" s="48">
        <v>46115</v>
      </c>
      <c r="AS19" s="48">
        <v>46241</v>
      </c>
      <c r="AT19" s="48">
        <v>46283</v>
      </c>
      <c r="AU19" s="48">
        <v>46227</v>
      </c>
      <c r="AV19" s="48">
        <v>46297</v>
      </c>
      <c r="BH19" s="43" t="s">
        <v>42</v>
      </c>
      <c r="BI19" s="44">
        <f>DATE(E2,11,1)</f>
        <v>46327</v>
      </c>
    </row>
    <row r="20" spans="1:61" s="16" customFormat="1" ht="15.75" x14ac:dyDescent="0.2">
      <c r="A20" s="15"/>
      <c r="C20" s="2" t="str">
        <f>CHOOSE(1+MOD($R$2+1-2,7),"D","L","M","M","J","V","S")</f>
        <v>L</v>
      </c>
      <c r="D20" s="2" t="str">
        <f>CHOOSE(1+MOD($R$2+2-2,7),"D","L","M","M","J","V","S")</f>
        <v>M</v>
      </c>
      <c r="E20" s="2" t="str">
        <f>CHOOSE(1+MOD($R$2+3-2,7),"D","L","M","M","J","V","S")</f>
        <v>M</v>
      </c>
      <c r="F20" s="2" t="str">
        <f>CHOOSE(1+MOD($R$2+4-2,7),"D","L","M","M","J","V","S")</f>
        <v>J</v>
      </c>
      <c r="G20" s="2" t="str">
        <f>CHOOSE(1+MOD($R$2+5-2,7),"D","L","M","M","J","V","S")</f>
        <v>V</v>
      </c>
      <c r="H20" s="2" t="str">
        <f>CHOOSE(1+MOD($R$2+6-2,7),"D","L","M","M","J","V","S")</f>
        <v>S</v>
      </c>
      <c r="I20" s="2" t="str">
        <f>CHOOSE(1+MOD($R$2+7-2,7),"D","L","M","M","J","V","S")</f>
        <v>D</v>
      </c>
      <c r="J20" s="3"/>
      <c r="K20" s="2" t="str">
        <f>CHOOSE(1+MOD($R$2+1-2,7),"D","L","M","M","J","V","S")</f>
        <v>L</v>
      </c>
      <c r="L20" s="2" t="str">
        <f>CHOOSE(1+MOD($R$2+2-2,7),"D","L","M","M","J","V","S")</f>
        <v>M</v>
      </c>
      <c r="M20" s="2" t="str">
        <f>CHOOSE(1+MOD($R$2+3-2,7),"D","L","M","M","J","V","S")</f>
        <v>M</v>
      </c>
      <c r="N20" s="2" t="str">
        <f>CHOOSE(1+MOD($R$2+4-2,7),"D","L","M","M","J","V","S")</f>
        <v>J</v>
      </c>
      <c r="O20" s="2" t="str">
        <f>CHOOSE(1+MOD($R$2+5-2,7),"D","L","M","M","J","V","S")</f>
        <v>V</v>
      </c>
      <c r="P20" s="2" t="str">
        <f>CHOOSE(1+MOD($R$2+6-2,7),"D","L","M","M","J","V","S")</f>
        <v>S</v>
      </c>
      <c r="Q20" s="2" t="str">
        <f>CHOOSE(1+MOD($R$2+7-2,7),"D","L","M","M","J","V","S")</f>
        <v>D</v>
      </c>
      <c r="R20" s="3"/>
      <c r="S20" s="2" t="str">
        <f>CHOOSE(1+MOD($R$2+1-2,7),"D","L","M","M","J","V","S")</f>
        <v>L</v>
      </c>
      <c r="T20" s="2" t="str">
        <f>CHOOSE(1+MOD($R$2+2-2,7),"D","L","M","M","J","V","S")</f>
        <v>M</v>
      </c>
      <c r="U20" s="2" t="str">
        <f>CHOOSE(1+MOD($R$2+3-2,7),"D","L","M","M","J","V","S")</f>
        <v>M</v>
      </c>
      <c r="V20" s="2" t="str">
        <f>CHOOSE(1+MOD($R$2+4-2,7),"D","L","M","M","J","V","S")</f>
        <v>J</v>
      </c>
      <c r="W20" s="2" t="str">
        <f>CHOOSE(1+MOD($R$2+5-2,7),"D","L","M","M","J","V","S")</f>
        <v>V</v>
      </c>
      <c r="X20" s="2" t="str">
        <f>CHOOSE(1+MOD($R$2+6-2,7),"D","L","M","M","J","V","S")</f>
        <v>S</v>
      </c>
      <c r="Y20" s="2" t="str">
        <f>CHOOSE(1+MOD($R$2+7-2,7),"D","L","M","M","J","V","S")</f>
        <v>D</v>
      </c>
      <c r="Z20" s="3"/>
      <c r="AA20" s="2" t="str">
        <f>CHOOSE(1+MOD($R$2+1-2,7),"D","L","M","M","J","V","S")</f>
        <v>L</v>
      </c>
      <c r="AB20" s="2" t="str">
        <f>CHOOSE(1+MOD($R$2+2-2,7),"D","L","M","M","J","V","S")</f>
        <v>M</v>
      </c>
      <c r="AC20" s="2" t="str">
        <f>CHOOSE(1+MOD($R$2+3-2,7),"D","L","M","M","J","V","S")</f>
        <v>M</v>
      </c>
      <c r="AD20" s="2" t="str">
        <f>CHOOSE(1+MOD($R$2+4-2,7),"D","L","M","M","J","V","S")</f>
        <v>J</v>
      </c>
      <c r="AE20" s="2" t="str">
        <f>CHOOSE(1+MOD($R$2+5-2,7),"D","L","M","M","J","V","S")</f>
        <v>V</v>
      </c>
      <c r="AF20" s="2" t="str">
        <f>CHOOSE(1+MOD($R$2+6-2,7),"D","L","M","M","J","V","S")</f>
        <v>S</v>
      </c>
      <c r="AG20" s="2" t="str">
        <f>CHOOSE(1+MOD($R$2+7-2,7),"D","L","M","M","J","V","S")</f>
        <v>D</v>
      </c>
      <c r="AI20" s="5"/>
      <c r="AK20" s="6" t="s">
        <v>21</v>
      </c>
      <c r="AL20" s="37" t="s">
        <v>50</v>
      </c>
      <c r="AM20" s="48">
        <v>46059</v>
      </c>
      <c r="AN20" s="48">
        <v>46283</v>
      </c>
      <c r="AO20" s="48">
        <v>46213</v>
      </c>
      <c r="AP20" s="48">
        <v>46185</v>
      </c>
      <c r="AQ20" s="48">
        <v>46325</v>
      </c>
      <c r="AR20" s="48">
        <v>46115</v>
      </c>
      <c r="AS20" s="48">
        <v>46227</v>
      </c>
      <c r="AT20" s="48">
        <v>46283</v>
      </c>
      <c r="AU20" s="48">
        <v>46227</v>
      </c>
      <c r="AV20" s="48">
        <v>46297</v>
      </c>
      <c r="BH20" s="43" t="s">
        <v>43</v>
      </c>
      <c r="BI20" s="44">
        <f>DATE(E2,11,11)</f>
        <v>46337</v>
      </c>
    </row>
    <row r="21" spans="1:61" s="18" customFormat="1" ht="18" customHeight="1" x14ac:dyDescent="0.25">
      <c r="A21" s="17"/>
      <c r="C21" s="26" t="str">
        <f>IF(WEEKDAY(C19,1)=MOD($R$2-1,7)+1,C19,"")</f>
        <v/>
      </c>
      <c r="D21" s="26" t="str">
        <f>IF(C21="",IF(WEEKDAY(C19,1)=MOD($R$2,7)+1,C19,""),C21+1)</f>
        <v/>
      </c>
      <c r="E21" s="26" t="str">
        <f>IF(D21="",IF(WEEKDAY(C19,1)=MOD($R$2+1,7)+1,C19,""),D21+1)</f>
        <v/>
      </c>
      <c r="F21" s="26" t="str">
        <f>IF(E21="",IF(WEEKDAY(C19,1)=MOD($R$2+2,7)+1,C19,""),E21+1)</f>
        <v/>
      </c>
      <c r="G21" s="26">
        <f>IF(F21="",IF(WEEKDAY(C19,1)=MOD($R$2+3,7)+1,C19,""),F21+1)</f>
        <v>46143</v>
      </c>
      <c r="H21" s="26">
        <f>IF(G21="",IF(WEEKDAY(C19,1)=MOD($R$2+4,7)+1,C19,""),G21+1)</f>
        <v>46144</v>
      </c>
      <c r="I21" s="26">
        <f>IF(H21="",IF(WEEKDAY(C19,1)=MOD($R$2+5,7)+1,C19,""),H21+1)</f>
        <v>46145</v>
      </c>
      <c r="J21" s="3"/>
      <c r="K21" s="26">
        <f>IF(WEEKDAY(K19,1)=MOD($R$2-1,7)+1,K19,"")</f>
        <v>46174</v>
      </c>
      <c r="L21" s="26">
        <f>IF(K21="",IF(WEEKDAY(K19,1)=MOD($R$2,7)+1,K19,""),K21+1)</f>
        <v>46175</v>
      </c>
      <c r="M21" s="26">
        <f>IF(L21="",IF(WEEKDAY(K19,1)=MOD($R$2+1,7)+1,K19,""),L21+1)</f>
        <v>46176</v>
      </c>
      <c r="N21" s="26">
        <f>IF(M21="",IF(WEEKDAY(K19,1)=MOD($R$2+2,7)+1,K19,""),M21+1)</f>
        <v>46177</v>
      </c>
      <c r="O21" s="26">
        <f>IF(N21="",IF(WEEKDAY(K19,1)=MOD($R$2+3,7)+1,K19,""),N21+1)</f>
        <v>46178</v>
      </c>
      <c r="P21" s="26">
        <f>IF(O21="",IF(WEEKDAY(K19,1)=MOD($R$2+4,7)+1,K19,""),O21+1)</f>
        <v>46179</v>
      </c>
      <c r="Q21" s="26">
        <f>IF(P21="",IF(WEEKDAY(K19,1)=MOD($R$2+5,7)+1,K19,""),P21+1)</f>
        <v>46180</v>
      </c>
      <c r="R21" s="3"/>
      <c r="S21" s="26" t="str">
        <f>IF(WEEKDAY(S19,1)=MOD($R$2-1,7)+1,S19,"")</f>
        <v/>
      </c>
      <c r="T21" s="26" t="str">
        <f>IF(S21="",IF(WEEKDAY(S19,1)=MOD($R$2,7)+1,S19,""),S21+1)</f>
        <v/>
      </c>
      <c r="U21" s="26">
        <f>IF(T21="",IF(WEEKDAY(S19,1)=MOD($R$2+1,7)+1,S19,""),T21+1)</f>
        <v>46204</v>
      </c>
      <c r="V21" s="26">
        <f>IF(U21="",IF(WEEKDAY(S19,1)=MOD($R$2+2,7)+1,S19,""),U21+1)</f>
        <v>46205</v>
      </c>
      <c r="W21" s="26">
        <f>IF(V21="",IF(WEEKDAY(S19,1)=MOD($R$2+3,7)+1,S19,""),V21+1)</f>
        <v>46206</v>
      </c>
      <c r="X21" s="26">
        <f>IF(W21="",IF(WEEKDAY(S19,1)=MOD($R$2+4,7)+1,S19,""),W21+1)</f>
        <v>46207</v>
      </c>
      <c r="Y21" s="26">
        <f>IF(X21="",IF(WEEKDAY(S19,1)=MOD($R$2+5,7)+1,S19,""),X21+1)</f>
        <v>46208</v>
      </c>
      <c r="Z21" s="3"/>
      <c r="AA21" s="26" t="str">
        <f>IF(WEEKDAY(AA19,1)=MOD($R$2-1,7)+1,AA19,"")</f>
        <v/>
      </c>
      <c r="AB21" s="26" t="str">
        <f>IF(AA21="",IF(WEEKDAY(AA19,1)=MOD($R$2,7)+1,AA19,""),AA21+1)</f>
        <v/>
      </c>
      <c r="AC21" s="26" t="str">
        <f>IF(AB21="",IF(WEEKDAY(AA19,1)=MOD($R$2+1,7)+1,AA19,""),AB21+1)</f>
        <v/>
      </c>
      <c r="AD21" s="26" t="str">
        <f>IF(AC21="",IF(WEEKDAY(AA19,1)=MOD($R$2+2,7)+1,AA19,""),AC21+1)</f>
        <v/>
      </c>
      <c r="AE21" s="26" t="str">
        <f>IF(AD21="",IF(WEEKDAY(AA19,1)=MOD($R$2+3,7)+1,AA19,""),AD21+1)</f>
        <v/>
      </c>
      <c r="AF21" s="26">
        <f>IF(AE21="",IF(WEEKDAY(AA19,1)=MOD($R$2+4,7)+1,AA19,""),AE21+1)</f>
        <v>46235</v>
      </c>
      <c r="AG21" s="26">
        <f>IF(AF21="",IF(WEEKDAY(AA19,1)=MOD($R$2+5,7)+1,AA19,""),AF21+1)</f>
        <v>46236</v>
      </c>
      <c r="AH21" s="16"/>
      <c r="AI21" s="5"/>
      <c r="AK21" s="6" t="s">
        <v>45</v>
      </c>
      <c r="AL21" s="37" t="s">
        <v>50</v>
      </c>
      <c r="AM21" s="48">
        <v>46171</v>
      </c>
      <c r="AN21" s="48">
        <v>46325</v>
      </c>
      <c r="AO21" s="48">
        <v>46171</v>
      </c>
      <c r="AP21" s="48">
        <v>46059</v>
      </c>
      <c r="AQ21" s="48">
        <v>46353</v>
      </c>
      <c r="AR21" s="48">
        <v>46297</v>
      </c>
      <c r="AS21" s="48">
        <v>46087</v>
      </c>
      <c r="AT21" s="48">
        <v>46115</v>
      </c>
      <c r="AU21" s="48">
        <v>46045</v>
      </c>
      <c r="AV21" s="48">
        <v>46199</v>
      </c>
      <c r="BH21" s="43" t="s">
        <v>44</v>
      </c>
      <c r="BI21" s="44">
        <f>DATE(E2,12,25)</f>
        <v>46381</v>
      </c>
    </row>
    <row r="22" spans="1:61" s="18" customFormat="1" ht="18" customHeight="1" x14ac:dyDescent="0.25">
      <c r="A22" s="17"/>
      <c r="C22" s="26">
        <f>IF(I21="","",IF(MONTH(I21+1)&lt;&gt;MONTH(I21),"",I21+1))</f>
        <v>46146</v>
      </c>
      <c r="D22" s="26">
        <f>IF(C22="","",IF(MONTH(C22+1)&lt;&gt;MONTH(C22),"",C22+1))</f>
        <v>46147</v>
      </c>
      <c r="E22" s="26">
        <f t="shared" ref="E22:E26" si="20">IF(D22="","",IF(MONTH(D22+1)&lt;&gt;MONTH(D22),"",D22+1))</f>
        <v>46148</v>
      </c>
      <c r="F22" s="26">
        <f t="shared" ref="F22:F26" si="21">IF(E22="","",IF(MONTH(E22+1)&lt;&gt;MONTH(E22),"",E22+1))</f>
        <v>46149</v>
      </c>
      <c r="G22" s="26">
        <f t="shared" ref="G22:G26" si="22">IF(F22="","",IF(MONTH(F22+1)&lt;&gt;MONTH(F22),"",F22+1))</f>
        <v>46150</v>
      </c>
      <c r="H22" s="26">
        <f t="shared" ref="H22:H26" si="23">IF(G22="","",IF(MONTH(G22+1)&lt;&gt;MONTH(G22),"",G22+1))</f>
        <v>46151</v>
      </c>
      <c r="I22" s="26">
        <f t="shared" ref="I22:I26" si="24">IF(H22="","",IF(MONTH(H22+1)&lt;&gt;MONTH(H22),"",H22+1))</f>
        <v>46152</v>
      </c>
      <c r="J22" s="3"/>
      <c r="K22" s="26">
        <f>IF(Q21="","",IF(MONTH(Q21+1)&lt;&gt;MONTH(Q21),"",Q21+1))</f>
        <v>46181</v>
      </c>
      <c r="L22" s="26">
        <f>IF(K22="","",IF(MONTH(K22+1)&lt;&gt;MONTH(K22),"",K22+1))</f>
        <v>46182</v>
      </c>
      <c r="M22" s="26">
        <f t="shared" ref="M22:M26" si="25">IF(L22="","",IF(MONTH(L22+1)&lt;&gt;MONTH(L22),"",L22+1))</f>
        <v>46183</v>
      </c>
      <c r="N22" s="26">
        <f t="shared" ref="N22:N26" si="26">IF(M22="","",IF(MONTH(M22+1)&lt;&gt;MONTH(M22),"",M22+1))</f>
        <v>46184</v>
      </c>
      <c r="O22" s="26">
        <f t="shared" ref="O22:O26" si="27">IF(N22="","",IF(MONTH(N22+1)&lt;&gt;MONTH(N22),"",N22+1))</f>
        <v>46185</v>
      </c>
      <c r="P22" s="26">
        <f t="shared" ref="P22:P26" si="28">IF(O22="","",IF(MONTH(O22+1)&lt;&gt;MONTH(O22),"",O22+1))</f>
        <v>46186</v>
      </c>
      <c r="Q22" s="26">
        <f t="shared" ref="Q22:Q26" si="29">IF(P22="","",IF(MONTH(P22+1)&lt;&gt;MONTH(P22),"",P22+1))</f>
        <v>46187</v>
      </c>
      <c r="R22" s="3"/>
      <c r="S22" s="26">
        <f>IF(Y21="","",IF(MONTH(Y21+1)&lt;&gt;MONTH(Y21),"",Y21+1))</f>
        <v>46209</v>
      </c>
      <c r="T22" s="26">
        <f>IF(S22="","",IF(MONTH(S22+1)&lt;&gt;MONTH(S22),"",S22+1))</f>
        <v>46210</v>
      </c>
      <c r="U22" s="26">
        <f t="shared" ref="U22:U26" si="30">IF(T22="","",IF(MONTH(T22+1)&lt;&gt;MONTH(T22),"",T22+1))</f>
        <v>46211</v>
      </c>
      <c r="V22" s="26">
        <f t="shared" ref="V22:V26" si="31">IF(U22="","",IF(MONTH(U22+1)&lt;&gt;MONTH(U22),"",U22+1))</f>
        <v>46212</v>
      </c>
      <c r="W22" s="26">
        <f t="shared" ref="W22:W26" si="32">IF(V22="","",IF(MONTH(V22+1)&lt;&gt;MONTH(V22),"",V22+1))</f>
        <v>46213</v>
      </c>
      <c r="X22" s="26">
        <f t="shared" ref="X22:X26" si="33">IF(W22="","",IF(MONTH(W22+1)&lt;&gt;MONTH(W22),"",W22+1))</f>
        <v>46214</v>
      </c>
      <c r="Y22" s="26">
        <f t="shared" ref="Y22:Y26" si="34">IF(X22="","",IF(MONTH(X22+1)&lt;&gt;MONTH(X22),"",X22+1))</f>
        <v>46215</v>
      </c>
      <c r="Z22" s="3"/>
      <c r="AA22" s="26">
        <f>IF(AG21="","",IF(MONTH(AG21+1)&lt;&gt;MONTH(AG21),"",AG21+1))</f>
        <v>46237</v>
      </c>
      <c r="AB22" s="26">
        <f>IF(AA22="","",IF(MONTH(AA22+1)&lt;&gt;MONTH(AA22),"",AA22+1))</f>
        <v>46238</v>
      </c>
      <c r="AC22" s="26">
        <f t="shared" ref="AC22:AC26" si="35">IF(AB22="","",IF(MONTH(AB22+1)&lt;&gt;MONTH(AB22),"",AB22+1))</f>
        <v>46239</v>
      </c>
      <c r="AD22" s="26">
        <f t="shared" ref="AD22:AD26" si="36">IF(AC22="","",IF(MONTH(AC22+1)&lt;&gt;MONTH(AC22),"",AC22+1))</f>
        <v>46240</v>
      </c>
      <c r="AE22" s="26">
        <f t="shared" ref="AE22:AE26" si="37">IF(AD22="","",IF(MONTH(AD22+1)&lt;&gt;MONTH(AD22),"",AD22+1))</f>
        <v>46241</v>
      </c>
      <c r="AF22" s="26">
        <f t="shared" ref="AF22:AF26" si="38">IF(AE22="","",IF(MONTH(AE22+1)&lt;&gt;MONTH(AE22),"",AE22+1))</f>
        <v>46242</v>
      </c>
      <c r="AG22" s="26">
        <f t="shared" ref="AG22:AG26" si="39">IF(AF22="","",IF(MONTH(AF22+1)&lt;&gt;MONTH(AF22),"",AF22+1))</f>
        <v>46243</v>
      </c>
      <c r="AH22" s="16"/>
      <c r="AI22" s="5"/>
      <c r="AK22" s="6" t="s">
        <v>46</v>
      </c>
      <c r="AL22" s="37" t="s">
        <v>50</v>
      </c>
      <c r="AM22" s="48">
        <v>46199</v>
      </c>
      <c r="AN22" s="48">
        <v>46199</v>
      </c>
      <c r="AO22" s="48">
        <v>46045</v>
      </c>
      <c r="AP22" s="48">
        <v>46185</v>
      </c>
      <c r="AQ22" s="48">
        <v>46353</v>
      </c>
      <c r="AR22" s="48">
        <v>46073</v>
      </c>
      <c r="AS22" s="48">
        <v>46101</v>
      </c>
      <c r="AT22" s="48">
        <v>46171</v>
      </c>
      <c r="AU22" s="48">
        <v>46171</v>
      </c>
      <c r="AV22" s="48">
        <v>46045</v>
      </c>
    </row>
    <row r="23" spans="1:61" s="18" customFormat="1" ht="18" customHeight="1" x14ac:dyDescent="0.25">
      <c r="A23" s="17"/>
      <c r="C23" s="26">
        <f>IF(I22="","",IF(MONTH(I22+1)&lt;&gt;MONTH(I22),"",I22+1))</f>
        <v>46153</v>
      </c>
      <c r="D23" s="26">
        <f>IF(C23="","",IF(MONTH(C23+1)&lt;&gt;MONTH(C23),"",C23+1))</f>
        <v>46154</v>
      </c>
      <c r="E23" s="26">
        <f t="shared" si="20"/>
        <v>46155</v>
      </c>
      <c r="F23" s="26">
        <f t="shared" si="21"/>
        <v>46156</v>
      </c>
      <c r="G23" s="26">
        <f t="shared" si="22"/>
        <v>46157</v>
      </c>
      <c r="H23" s="26">
        <f t="shared" si="23"/>
        <v>46158</v>
      </c>
      <c r="I23" s="26">
        <f t="shared" si="24"/>
        <v>46159</v>
      </c>
      <c r="J23" s="3"/>
      <c r="K23" s="26">
        <f>IF(Q22="","",IF(MONTH(Q22+1)&lt;&gt;MONTH(Q22),"",Q22+1))</f>
        <v>46188</v>
      </c>
      <c r="L23" s="26">
        <f>IF(K23="","",IF(MONTH(K23+1)&lt;&gt;MONTH(K23),"",K23+1))</f>
        <v>46189</v>
      </c>
      <c r="M23" s="26">
        <f t="shared" si="25"/>
        <v>46190</v>
      </c>
      <c r="N23" s="26">
        <f t="shared" si="26"/>
        <v>46191</v>
      </c>
      <c r="O23" s="26">
        <f t="shared" si="27"/>
        <v>46192</v>
      </c>
      <c r="P23" s="26">
        <f t="shared" si="28"/>
        <v>46193</v>
      </c>
      <c r="Q23" s="26">
        <f t="shared" si="29"/>
        <v>46194</v>
      </c>
      <c r="R23" s="3"/>
      <c r="S23" s="26">
        <f>IF(Y22="","",IF(MONTH(Y22+1)&lt;&gt;MONTH(Y22),"",Y22+1))</f>
        <v>46216</v>
      </c>
      <c r="T23" s="26">
        <f>IF(S23="","",IF(MONTH(S23+1)&lt;&gt;MONTH(S23),"",S23+1))</f>
        <v>46217</v>
      </c>
      <c r="U23" s="26">
        <f t="shared" si="30"/>
        <v>46218</v>
      </c>
      <c r="V23" s="26">
        <f t="shared" si="31"/>
        <v>46219</v>
      </c>
      <c r="W23" s="26">
        <f t="shared" si="32"/>
        <v>46220</v>
      </c>
      <c r="X23" s="26">
        <f t="shared" si="33"/>
        <v>46221</v>
      </c>
      <c r="Y23" s="26">
        <f t="shared" si="34"/>
        <v>46222</v>
      </c>
      <c r="Z23" s="3"/>
      <c r="AA23" s="26">
        <f>IF(AG22="","",IF(MONTH(AG22+1)&lt;&gt;MONTH(AG22),"",AG22+1))</f>
        <v>46244</v>
      </c>
      <c r="AB23" s="26">
        <f>IF(AA23="","",IF(MONTH(AA23+1)&lt;&gt;MONTH(AA23),"",AA23+1))</f>
        <v>46245</v>
      </c>
      <c r="AC23" s="26">
        <f t="shared" si="35"/>
        <v>46246</v>
      </c>
      <c r="AD23" s="26">
        <f t="shared" si="36"/>
        <v>46247</v>
      </c>
      <c r="AE23" s="26">
        <f t="shared" si="37"/>
        <v>46248</v>
      </c>
      <c r="AF23" s="26">
        <f t="shared" si="38"/>
        <v>46249</v>
      </c>
      <c r="AG23" s="26">
        <f t="shared" si="39"/>
        <v>46250</v>
      </c>
      <c r="AH23" s="16"/>
      <c r="AI23" s="5"/>
      <c r="AK23" s="6" t="s">
        <v>47</v>
      </c>
      <c r="AL23" s="37" t="s">
        <v>50</v>
      </c>
      <c r="AM23" s="48">
        <v>46241</v>
      </c>
      <c r="AN23" s="48">
        <v>46045</v>
      </c>
      <c r="AO23" s="48">
        <v>46073</v>
      </c>
      <c r="AP23" s="48">
        <v>46297</v>
      </c>
      <c r="AQ23" s="48">
        <v>46227</v>
      </c>
      <c r="AR23" s="48">
        <v>46227</v>
      </c>
      <c r="AS23" s="48">
        <v>46311</v>
      </c>
      <c r="AT23" s="48">
        <v>46045</v>
      </c>
      <c r="AU23" s="48">
        <v>46171</v>
      </c>
      <c r="AV23" s="48">
        <v>46045</v>
      </c>
    </row>
    <row r="24" spans="1:61" s="18" customFormat="1" ht="18" customHeight="1" x14ac:dyDescent="0.25">
      <c r="A24" s="17"/>
      <c r="C24" s="26">
        <f>IF(I23="","",IF(MONTH(I23+1)&lt;&gt;MONTH(I23),"",I23+1))</f>
        <v>46160</v>
      </c>
      <c r="D24" s="26">
        <f>IF(C24="","",IF(MONTH(C24+1)&lt;&gt;MONTH(C24),"",C24+1))</f>
        <v>46161</v>
      </c>
      <c r="E24" s="26">
        <f t="shared" si="20"/>
        <v>46162</v>
      </c>
      <c r="F24" s="26">
        <f t="shared" si="21"/>
        <v>46163</v>
      </c>
      <c r="G24" s="26">
        <f t="shared" si="22"/>
        <v>46164</v>
      </c>
      <c r="H24" s="26">
        <f t="shared" si="23"/>
        <v>46165</v>
      </c>
      <c r="I24" s="26">
        <f t="shared" si="24"/>
        <v>46166</v>
      </c>
      <c r="J24" s="3"/>
      <c r="K24" s="26">
        <f>IF(Q23="","",IF(MONTH(Q23+1)&lt;&gt;MONTH(Q23),"",Q23+1))</f>
        <v>46195</v>
      </c>
      <c r="L24" s="26">
        <f>IF(K24="","",IF(MONTH(K24+1)&lt;&gt;MONTH(K24),"",K24+1))</f>
        <v>46196</v>
      </c>
      <c r="M24" s="26">
        <f t="shared" si="25"/>
        <v>46197</v>
      </c>
      <c r="N24" s="26">
        <f t="shared" si="26"/>
        <v>46198</v>
      </c>
      <c r="O24" s="26">
        <f t="shared" si="27"/>
        <v>46199</v>
      </c>
      <c r="P24" s="26">
        <f t="shared" si="28"/>
        <v>46200</v>
      </c>
      <c r="Q24" s="26">
        <f t="shared" si="29"/>
        <v>46201</v>
      </c>
      <c r="R24" s="3"/>
      <c r="S24" s="26">
        <f>IF(Y23="","",IF(MONTH(Y23+1)&lt;&gt;MONTH(Y23),"",Y23+1))</f>
        <v>46223</v>
      </c>
      <c r="T24" s="26">
        <f>IF(S24="","",IF(MONTH(S24+1)&lt;&gt;MONTH(S24),"",S24+1))</f>
        <v>46224</v>
      </c>
      <c r="U24" s="26">
        <f t="shared" si="30"/>
        <v>46225</v>
      </c>
      <c r="V24" s="26">
        <f t="shared" si="31"/>
        <v>46226</v>
      </c>
      <c r="W24" s="26">
        <f t="shared" si="32"/>
        <v>46227</v>
      </c>
      <c r="X24" s="26">
        <f t="shared" si="33"/>
        <v>46228</v>
      </c>
      <c r="Y24" s="26">
        <f t="shared" si="34"/>
        <v>46229</v>
      </c>
      <c r="Z24" s="3"/>
      <c r="AA24" s="26">
        <f>IF(AG23="","",IF(MONTH(AG23+1)&lt;&gt;MONTH(AG23),"",AG23+1))</f>
        <v>46251</v>
      </c>
      <c r="AB24" s="26">
        <f>IF(AA24="","",IF(MONTH(AA24+1)&lt;&gt;MONTH(AA24),"",AA24+1))</f>
        <v>46252</v>
      </c>
      <c r="AC24" s="26">
        <f t="shared" si="35"/>
        <v>46253</v>
      </c>
      <c r="AD24" s="26">
        <f t="shared" si="36"/>
        <v>46254</v>
      </c>
      <c r="AE24" s="26">
        <f t="shared" si="37"/>
        <v>46255</v>
      </c>
      <c r="AF24" s="26">
        <f t="shared" si="38"/>
        <v>46256</v>
      </c>
      <c r="AG24" s="26">
        <f t="shared" si="39"/>
        <v>46257</v>
      </c>
      <c r="AH24" s="16"/>
      <c r="AI24" s="5"/>
      <c r="AK24" s="6" t="s">
        <v>48</v>
      </c>
      <c r="AL24" s="37" t="s">
        <v>50</v>
      </c>
      <c r="AM24" s="48">
        <v>46255</v>
      </c>
      <c r="AN24" s="48">
        <v>46255</v>
      </c>
      <c r="AO24" s="48">
        <v>46241</v>
      </c>
      <c r="AP24" s="48">
        <v>46129</v>
      </c>
      <c r="AQ24" s="48">
        <v>46185</v>
      </c>
      <c r="AR24" s="48">
        <v>46199</v>
      </c>
      <c r="AS24" s="48">
        <v>46297</v>
      </c>
      <c r="AT24" s="48">
        <v>46171</v>
      </c>
      <c r="AU24" s="48">
        <v>46241</v>
      </c>
      <c r="AV24" s="48">
        <v>46297</v>
      </c>
    </row>
    <row r="25" spans="1:61" s="18" customFormat="1" ht="18" customHeight="1" x14ac:dyDescent="0.25">
      <c r="A25" s="17"/>
      <c r="C25" s="26">
        <f>IF(I24="","",IF(MONTH(I24+1)&lt;&gt;MONTH(I24),"",I24+1))</f>
        <v>46167</v>
      </c>
      <c r="D25" s="26">
        <f>IF(C25="","",IF(MONTH(C25+1)&lt;&gt;MONTH(C25),"",C25+1))</f>
        <v>46168</v>
      </c>
      <c r="E25" s="26">
        <f t="shared" si="20"/>
        <v>46169</v>
      </c>
      <c r="F25" s="26">
        <f t="shared" si="21"/>
        <v>46170</v>
      </c>
      <c r="G25" s="26">
        <f t="shared" si="22"/>
        <v>46171</v>
      </c>
      <c r="H25" s="26">
        <f t="shared" si="23"/>
        <v>46172</v>
      </c>
      <c r="I25" s="26">
        <f t="shared" si="24"/>
        <v>46173</v>
      </c>
      <c r="J25" s="3"/>
      <c r="K25" s="26">
        <f>IF(Q24="","",IF(MONTH(Q24+1)&lt;&gt;MONTH(Q24),"",Q24+1))</f>
        <v>46202</v>
      </c>
      <c r="L25" s="26">
        <f>IF(K25="","",IF(MONTH(K25+1)&lt;&gt;MONTH(K25),"",K25+1))</f>
        <v>46203</v>
      </c>
      <c r="M25" s="26" t="str">
        <f t="shared" si="25"/>
        <v/>
      </c>
      <c r="N25" s="26" t="str">
        <f t="shared" si="26"/>
        <v/>
      </c>
      <c r="O25" s="26" t="str">
        <f t="shared" si="27"/>
        <v/>
      </c>
      <c r="P25" s="26" t="str">
        <f t="shared" si="28"/>
        <v/>
      </c>
      <c r="Q25" s="26" t="str">
        <f t="shared" si="29"/>
        <v/>
      </c>
      <c r="R25" s="3"/>
      <c r="S25" s="26">
        <f>IF(Y24="","",IF(MONTH(Y24+1)&lt;&gt;MONTH(Y24),"",Y24+1))</f>
        <v>46230</v>
      </c>
      <c r="T25" s="26">
        <f>IF(S25="","",IF(MONTH(S25+1)&lt;&gt;MONTH(S25),"",S25+1))</f>
        <v>46231</v>
      </c>
      <c r="U25" s="26">
        <f t="shared" si="30"/>
        <v>46232</v>
      </c>
      <c r="V25" s="26">
        <f t="shared" si="31"/>
        <v>46233</v>
      </c>
      <c r="W25" s="26">
        <f t="shared" si="32"/>
        <v>46234</v>
      </c>
      <c r="X25" s="26" t="str">
        <f t="shared" si="33"/>
        <v/>
      </c>
      <c r="Y25" s="26" t="str">
        <f t="shared" si="34"/>
        <v/>
      </c>
      <c r="Z25" s="3"/>
      <c r="AA25" s="26">
        <f>IF(AG24="","",IF(MONTH(AG24+1)&lt;&gt;MONTH(AG24),"",AG24+1))</f>
        <v>46258</v>
      </c>
      <c r="AB25" s="26">
        <f>IF(AA25="","",IF(MONTH(AA25+1)&lt;&gt;MONTH(AA25),"",AA25+1))</f>
        <v>46259</v>
      </c>
      <c r="AC25" s="26">
        <f t="shared" si="35"/>
        <v>46260</v>
      </c>
      <c r="AD25" s="26">
        <f t="shared" si="36"/>
        <v>46261</v>
      </c>
      <c r="AE25" s="26">
        <f t="shared" si="37"/>
        <v>46262</v>
      </c>
      <c r="AF25" s="26">
        <f t="shared" si="38"/>
        <v>46263</v>
      </c>
      <c r="AG25" s="26">
        <f t="shared" si="39"/>
        <v>46264</v>
      </c>
      <c r="AH25" s="16"/>
      <c r="AI25" s="5"/>
      <c r="AK25" s="6" t="s">
        <v>49</v>
      </c>
      <c r="AL25" s="37" t="s">
        <v>50</v>
      </c>
      <c r="AM25" s="48">
        <v>46353</v>
      </c>
      <c r="AN25" s="48">
        <v>46381</v>
      </c>
      <c r="AO25" s="48">
        <v>46129</v>
      </c>
      <c r="AP25" s="48">
        <v>46101</v>
      </c>
      <c r="AQ25" s="48">
        <v>46199</v>
      </c>
      <c r="AR25" s="48">
        <v>46381</v>
      </c>
      <c r="AS25" s="48">
        <v>46171</v>
      </c>
      <c r="AT25" s="48">
        <v>46101</v>
      </c>
      <c r="AU25" s="48">
        <v>46143</v>
      </c>
      <c r="AV25" s="48">
        <v>46045</v>
      </c>
    </row>
    <row r="26" spans="1:61" s="18" customFormat="1" ht="18" customHeight="1" x14ac:dyDescent="0.25">
      <c r="A26" s="17"/>
      <c r="C26" s="26" t="str">
        <f>IF(I25="","",IF(MONTH(I25+1)&lt;&gt;MONTH(I25),"",I25+1))</f>
        <v/>
      </c>
      <c r="D26" s="26" t="str">
        <f>IF(C26="","",IF(MONTH(C26+1)&lt;&gt;MONTH(C26),"",C26+1))</f>
        <v/>
      </c>
      <c r="E26" s="26" t="str">
        <f t="shared" si="20"/>
        <v/>
      </c>
      <c r="F26" s="26" t="str">
        <f t="shared" si="21"/>
        <v/>
      </c>
      <c r="G26" s="26" t="str">
        <f t="shared" si="22"/>
        <v/>
      </c>
      <c r="H26" s="26" t="str">
        <f t="shared" si="23"/>
        <v/>
      </c>
      <c r="I26" s="26" t="str">
        <f t="shared" si="24"/>
        <v/>
      </c>
      <c r="J26" s="3"/>
      <c r="K26" s="26" t="str">
        <f>IF(Q25="","",IF(MONTH(Q25+1)&lt;&gt;MONTH(Q25),"",Q25+1))</f>
        <v/>
      </c>
      <c r="L26" s="26" t="str">
        <f>IF(K26="","",IF(MONTH(K26+1)&lt;&gt;MONTH(K26),"",K26+1))</f>
        <v/>
      </c>
      <c r="M26" s="26" t="str">
        <f t="shared" si="25"/>
        <v/>
      </c>
      <c r="N26" s="26" t="str">
        <f t="shared" si="26"/>
        <v/>
      </c>
      <c r="O26" s="26" t="str">
        <f t="shared" si="27"/>
        <v/>
      </c>
      <c r="P26" s="26" t="str">
        <f t="shared" si="28"/>
        <v/>
      </c>
      <c r="Q26" s="26" t="str">
        <f t="shared" si="29"/>
        <v/>
      </c>
      <c r="R26" s="3"/>
      <c r="S26" s="26" t="str">
        <f>IF(Y25="","",IF(MONTH(Y25+1)&lt;&gt;MONTH(Y25),"",Y25+1))</f>
        <v/>
      </c>
      <c r="T26" s="26" t="str">
        <f>IF(S26="","",IF(MONTH(S26+1)&lt;&gt;MONTH(S26),"",S26+1))</f>
        <v/>
      </c>
      <c r="U26" s="26" t="str">
        <f t="shared" si="30"/>
        <v/>
      </c>
      <c r="V26" s="26" t="str">
        <f t="shared" si="31"/>
        <v/>
      </c>
      <c r="W26" s="26" t="str">
        <f t="shared" si="32"/>
        <v/>
      </c>
      <c r="X26" s="26" t="str">
        <f t="shared" si="33"/>
        <v/>
      </c>
      <c r="Y26" s="26" t="str">
        <f t="shared" si="34"/>
        <v/>
      </c>
      <c r="Z26" s="3"/>
      <c r="AA26" s="26">
        <f>IF(AG25="","",IF(MONTH(AG25+1)&lt;&gt;MONTH(AG25),"",AG25+1))</f>
        <v>46265</v>
      </c>
      <c r="AB26" s="26" t="str">
        <f>IF(AA26="","",IF(MONTH(AA26+1)&lt;&gt;MONTH(AA26),"",AA26+1))</f>
        <v/>
      </c>
      <c r="AC26" s="26" t="str">
        <f t="shared" si="35"/>
        <v/>
      </c>
      <c r="AD26" s="26" t="str">
        <f t="shared" si="36"/>
        <v/>
      </c>
      <c r="AE26" s="26" t="str">
        <f t="shared" si="37"/>
        <v/>
      </c>
      <c r="AF26" s="26" t="str">
        <f t="shared" si="38"/>
        <v/>
      </c>
      <c r="AG26" s="26" t="str">
        <f t="shared" si="39"/>
        <v/>
      </c>
      <c r="AH26" s="16"/>
      <c r="AI26" s="5"/>
    </row>
    <row r="27" spans="1:61" ht="18" customHeight="1" x14ac:dyDescent="0.2">
      <c r="A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5"/>
    </row>
    <row r="28" spans="1:61" s="13" customFormat="1" ht="21" customHeight="1" x14ac:dyDescent="0.3">
      <c r="A28" s="12"/>
      <c r="C28" s="36">
        <f>DATE(YEAR(AA19+42),MONTH(AA19+42),1)</f>
        <v>46266</v>
      </c>
      <c r="D28" s="36"/>
      <c r="E28" s="36"/>
      <c r="F28" s="36"/>
      <c r="G28" s="36"/>
      <c r="H28" s="36"/>
      <c r="I28" s="36"/>
      <c r="J28" s="1"/>
      <c r="K28" s="36">
        <f>DATE(YEAR(C28+42),MONTH(C28+42),1)</f>
        <v>46296</v>
      </c>
      <c r="L28" s="36"/>
      <c r="M28" s="36"/>
      <c r="N28" s="36"/>
      <c r="O28" s="36"/>
      <c r="P28" s="36"/>
      <c r="Q28" s="36"/>
      <c r="R28" s="1"/>
      <c r="S28" s="36">
        <f>DATE(YEAR(K28+42),MONTH(K28+42),1)</f>
        <v>46327</v>
      </c>
      <c r="T28" s="36"/>
      <c r="U28" s="36"/>
      <c r="V28" s="36"/>
      <c r="W28" s="36"/>
      <c r="X28" s="36"/>
      <c r="Y28" s="36"/>
      <c r="Z28" s="1"/>
      <c r="AA28" s="36">
        <f>DATE(YEAR(S28+42),MONTH(S28+42),1)</f>
        <v>46357</v>
      </c>
      <c r="AB28" s="36"/>
      <c r="AC28" s="36"/>
      <c r="AD28" s="36"/>
      <c r="AE28" s="36"/>
      <c r="AF28" s="36"/>
      <c r="AG28" s="36"/>
      <c r="AH28" s="14"/>
      <c r="AI28" s="5"/>
    </row>
    <row r="29" spans="1:61" s="16" customFormat="1" ht="15.75" x14ac:dyDescent="0.2">
      <c r="A29" s="15"/>
      <c r="C29" s="2" t="str">
        <f>CHOOSE(1+MOD($R$2+1-2,7),"D","L","M","M","J","V","S")</f>
        <v>L</v>
      </c>
      <c r="D29" s="2" t="str">
        <f>CHOOSE(1+MOD($R$2+2-2,7),"D","L","M","M","J","V","S")</f>
        <v>M</v>
      </c>
      <c r="E29" s="2" t="str">
        <f>CHOOSE(1+MOD($R$2+3-2,7),"D","L","M","M","J","V","S")</f>
        <v>M</v>
      </c>
      <c r="F29" s="2" t="str">
        <f>CHOOSE(1+MOD($R$2+4-2,7),"D","L","M","M","J","V","S")</f>
        <v>J</v>
      </c>
      <c r="G29" s="2" t="str">
        <f>CHOOSE(1+MOD($R$2+5-2,7),"D","L","M","M","J","V","S")</f>
        <v>V</v>
      </c>
      <c r="H29" s="2" t="str">
        <f>CHOOSE(1+MOD($R$2+6-2,7),"D","L","M","M","J","V","S")</f>
        <v>S</v>
      </c>
      <c r="I29" s="2" t="str">
        <f>CHOOSE(1+MOD($R$2+7-2,7),"D","L","M","M","J","V","S")</f>
        <v>D</v>
      </c>
      <c r="J29" s="3"/>
      <c r="K29" s="2" t="str">
        <f>CHOOSE(1+MOD($R$2+1-2,7),"D","L","M","M","J","V","S")</f>
        <v>L</v>
      </c>
      <c r="L29" s="2" t="str">
        <f>CHOOSE(1+MOD($R$2+2-2,7),"D","L","M","M","J","V","S")</f>
        <v>M</v>
      </c>
      <c r="M29" s="2" t="str">
        <f>CHOOSE(1+MOD($R$2+3-2,7),"D","L","M","M","J","V","S")</f>
        <v>M</v>
      </c>
      <c r="N29" s="2" t="str">
        <f>CHOOSE(1+MOD($R$2+4-2,7),"D","L","M","M","J","V","S")</f>
        <v>J</v>
      </c>
      <c r="O29" s="2" t="str">
        <f>CHOOSE(1+MOD($R$2+5-2,7),"D","L","M","M","J","V","S")</f>
        <v>V</v>
      </c>
      <c r="P29" s="2" t="str">
        <f>CHOOSE(1+MOD($R$2+6-2,7),"D","L","M","M","J","V","S")</f>
        <v>S</v>
      </c>
      <c r="Q29" s="2" t="str">
        <f>CHOOSE(1+MOD($R$2+7-2,7),"D","L","M","M","J","V","S")</f>
        <v>D</v>
      </c>
      <c r="R29" s="3"/>
      <c r="S29" s="2" t="str">
        <f>CHOOSE(1+MOD($R$2+1-2,7),"D","L","M","M","J","V","S")</f>
        <v>L</v>
      </c>
      <c r="T29" s="2" t="str">
        <f>CHOOSE(1+MOD($R$2+2-2,7),"D","L","M","M","J","V","S")</f>
        <v>M</v>
      </c>
      <c r="U29" s="2" t="str">
        <f>CHOOSE(1+MOD($R$2+3-2,7),"D","L","M","M","J","V","S")</f>
        <v>M</v>
      </c>
      <c r="V29" s="2" t="str">
        <f>CHOOSE(1+MOD($R$2+4-2,7),"D","L","M","M","J","V","S")</f>
        <v>J</v>
      </c>
      <c r="W29" s="2" t="str">
        <f>CHOOSE(1+MOD($R$2+5-2,7),"D","L","M","M","J","V","S")</f>
        <v>V</v>
      </c>
      <c r="X29" s="2" t="str">
        <f>CHOOSE(1+MOD($R$2+6-2,7),"D","L","M","M","J","V","S")</f>
        <v>S</v>
      </c>
      <c r="Y29" s="2" t="str">
        <f>CHOOSE(1+MOD($R$2+7-2,7),"D","L","M","M","J","V","S")</f>
        <v>D</v>
      </c>
      <c r="Z29" s="3"/>
      <c r="AA29" s="2" t="str">
        <f>CHOOSE(1+MOD($R$2+1-2,7),"D","L","M","M","J","V","S")</f>
        <v>L</v>
      </c>
      <c r="AB29" s="2" t="str">
        <f>CHOOSE(1+MOD($R$2+2-2,7),"D","L","M","M","J","V","S")</f>
        <v>M</v>
      </c>
      <c r="AC29" s="2" t="str">
        <f>CHOOSE(1+MOD($R$2+3-2,7),"D","L","M","M","J","V","S")</f>
        <v>M</v>
      </c>
      <c r="AD29" s="2" t="str">
        <f>CHOOSE(1+MOD($R$2+4-2,7),"D","L","M","M","J","V","S")</f>
        <v>J</v>
      </c>
      <c r="AE29" s="2" t="str">
        <f>CHOOSE(1+MOD($R$2+5-2,7),"D","L","M","M","J","V","S")</f>
        <v>V</v>
      </c>
      <c r="AF29" s="2" t="str">
        <f>CHOOSE(1+MOD($R$2+6-2,7),"D","L","M","M","J","V","S")</f>
        <v>S</v>
      </c>
      <c r="AG29" s="2" t="str">
        <f>CHOOSE(1+MOD($R$2+7-2,7),"D","L","M","M","J","V","S")</f>
        <v>D</v>
      </c>
      <c r="AI29" s="5"/>
    </row>
    <row r="30" spans="1:61" s="18" customFormat="1" ht="18" customHeight="1" x14ac:dyDescent="0.25">
      <c r="A30" s="17"/>
      <c r="C30" s="26" t="str">
        <f>IF(WEEKDAY(C28,1)=MOD($R$2-1,7)+1,C28,"")</f>
        <v/>
      </c>
      <c r="D30" s="26">
        <f>IF(C30="",IF(WEEKDAY(C28,1)=MOD($R$2,7)+1,C28,""),C30+1)</f>
        <v>46266</v>
      </c>
      <c r="E30" s="26">
        <f>IF(D30="",IF(WEEKDAY(C28,1)=MOD($R$2+1,7)+1,C28,""),D30+1)</f>
        <v>46267</v>
      </c>
      <c r="F30" s="26">
        <f>IF(E30="",IF(WEEKDAY(C28,1)=MOD($R$2+2,7)+1,C28,""),E30+1)</f>
        <v>46268</v>
      </c>
      <c r="G30" s="26">
        <f>IF(F30="",IF(WEEKDAY(C28,1)=MOD($R$2+3,7)+1,C28,""),F30+1)</f>
        <v>46269</v>
      </c>
      <c r="H30" s="26">
        <f>IF(G30="",IF(WEEKDAY(C28,1)=MOD($R$2+4,7)+1,C28,""),G30+1)</f>
        <v>46270</v>
      </c>
      <c r="I30" s="26">
        <f>IF(H30="",IF(WEEKDAY(C28,1)=MOD($R$2+5,7)+1,C28,""),H30+1)</f>
        <v>46271</v>
      </c>
      <c r="J30" s="3"/>
      <c r="K30" s="26" t="str">
        <f>IF(WEEKDAY(K28,1)=MOD($R$2-1,7)+1,K28,"")</f>
        <v/>
      </c>
      <c r="L30" s="26" t="str">
        <f>IF(K30="",IF(WEEKDAY(K28,1)=MOD($R$2,7)+1,K28,""),K30+1)</f>
        <v/>
      </c>
      <c r="M30" s="26" t="str">
        <f>IF(L30="",IF(WEEKDAY(K28,1)=MOD($R$2+1,7)+1,K28,""),L30+1)</f>
        <v/>
      </c>
      <c r="N30" s="26">
        <f>IF(M30="",IF(WEEKDAY(K28,1)=MOD($R$2+2,7)+1,K28,""),M30+1)</f>
        <v>46296</v>
      </c>
      <c r="O30" s="26">
        <f>IF(N30="",IF(WEEKDAY(K28,1)=MOD($R$2+3,7)+1,K28,""),N30+1)</f>
        <v>46297</v>
      </c>
      <c r="P30" s="26">
        <f>IF(O30="",IF(WEEKDAY(K28,1)=MOD($R$2+4,7)+1,K28,""),O30+1)</f>
        <v>46298</v>
      </c>
      <c r="Q30" s="26">
        <f>IF(P30="",IF(WEEKDAY(K28,1)=MOD($R$2+5,7)+1,K28,""),P30+1)</f>
        <v>46299</v>
      </c>
      <c r="R30" s="3"/>
      <c r="S30" s="26" t="str">
        <f>IF(WEEKDAY(S28,1)=MOD($R$2-1,7)+1,S28,"")</f>
        <v/>
      </c>
      <c r="T30" s="26" t="str">
        <f>IF(S30="",IF(WEEKDAY(S28,1)=MOD($R$2,7)+1,S28,""),S30+1)</f>
        <v/>
      </c>
      <c r="U30" s="26" t="str">
        <f>IF(T30="",IF(WEEKDAY(S28,1)=MOD($R$2+1,7)+1,S28,""),T30+1)</f>
        <v/>
      </c>
      <c r="V30" s="26" t="str">
        <f>IF(U30="",IF(WEEKDAY(S28,1)=MOD($R$2+2,7)+1,S28,""),U30+1)</f>
        <v/>
      </c>
      <c r="W30" s="26" t="str">
        <f>IF(V30="",IF(WEEKDAY(S28,1)=MOD($R$2+3,7)+1,S28,""),V30+1)</f>
        <v/>
      </c>
      <c r="X30" s="26" t="str">
        <f>IF(W30="",IF(WEEKDAY(S28,1)=MOD($R$2+4,7)+1,S28,""),W30+1)</f>
        <v/>
      </c>
      <c r="Y30" s="26">
        <f>IF(X30="",IF(WEEKDAY(S28,1)=MOD($R$2+5,7)+1,S28,""),X30+1)</f>
        <v>46327</v>
      </c>
      <c r="Z30" s="3"/>
      <c r="AA30" s="26" t="str">
        <f>IF(WEEKDAY(AA28,1)=MOD($R$2-1,7)+1,AA28,"")</f>
        <v/>
      </c>
      <c r="AB30" s="26">
        <f>IF(AA30="",IF(WEEKDAY(AA28,1)=MOD($R$2,7)+1,AA28,""),AA30+1)</f>
        <v>46357</v>
      </c>
      <c r="AC30" s="26">
        <f>IF(AB30="",IF(WEEKDAY(AA28,1)=MOD($R$2+1,7)+1,AA28,""),AB30+1)</f>
        <v>46358</v>
      </c>
      <c r="AD30" s="26">
        <f>IF(AC30="",IF(WEEKDAY(AA28,1)=MOD($R$2+2,7)+1,AA28,""),AC30+1)</f>
        <v>46359</v>
      </c>
      <c r="AE30" s="26">
        <f>IF(AD30="",IF(WEEKDAY(AA28,1)=MOD($R$2+3,7)+1,AA28,""),AD30+1)</f>
        <v>46360</v>
      </c>
      <c r="AF30" s="26">
        <f>IF(AE30="",IF(WEEKDAY(AA28,1)=MOD($R$2+4,7)+1,AA28,""),AE30+1)</f>
        <v>46361</v>
      </c>
      <c r="AG30" s="26">
        <f>IF(AF30="",IF(WEEKDAY(AA28,1)=MOD($R$2+5,7)+1,AA28,""),AF30+1)</f>
        <v>46362</v>
      </c>
      <c r="AH30" s="16"/>
      <c r="AI30" s="5"/>
    </row>
    <row r="31" spans="1:61" s="18" customFormat="1" ht="18" customHeight="1" x14ac:dyDescent="0.25">
      <c r="A31" s="17"/>
      <c r="C31" s="26">
        <f>IF(I30="","",IF(MONTH(I30+1)&lt;&gt;MONTH(I30),"",I30+1))</f>
        <v>46272</v>
      </c>
      <c r="D31" s="26">
        <f>IF(C31="","",IF(MONTH(C31+1)&lt;&gt;MONTH(C31),"",C31+1))</f>
        <v>46273</v>
      </c>
      <c r="E31" s="26">
        <f t="shared" ref="E31:E35" si="40">IF(D31="","",IF(MONTH(D31+1)&lt;&gt;MONTH(D31),"",D31+1))</f>
        <v>46274</v>
      </c>
      <c r="F31" s="26">
        <f t="shared" ref="F31:F35" si="41">IF(E31="","",IF(MONTH(E31+1)&lt;&gt;MONTH(E31),"",E31+1))</f>
        <v>46275</v>
      </c>
      <c r="G31" s="26">
        <f t="shared" ref="G31:G35" si="42">IF(F31="","",IF(MONTH(F31+1)&lt;&gt;MONTH(F31),"",F31+1))</f>
        <v>46276</v>
      </c>
      <c r="H31" s="26">
        <f t="shared" ref="H31:H35" si="43">IF(G31="","",IF(MONTH(G31+1)&lt;&gt;MONTH(G31),"",G31+1))</f>
        <v>46277</v>
      </c>
      <c r="I31" s="26">
        <f t="shared" ref="I31:I35" si="44">IF(H31="","",IF(MONTH(H31+1)&lt;&gt;MONTH(H31),"",H31+1))</f>
        <v>46278</v>
      </c>
      <c r="J31" s="3"/>
      <c r="K31" s="26">
        <f>IF(Q30="","",IF(MONTH(Q30+1)&lt;&gt;MONTH(Q30),"",Q30+1))</f>
        <v>46300</v>
      </c>
      <c r="L31" s="26">
        <f>IF(K31="","",IF(MONTH(K31+1)&lt;&gt;MONTH(K31),"",K31+1))</f>
        <v>46301</v>
      </c>
      <c r="M31" s="26">
        <f t="shared" ref="M31:M35" si="45">IF(L31="","",IF(MONTH(L31+1)&lt;&gt;MONTH(L31),"",L31+1))</f>
        <v>46302</v>
      </c>
      <c r="N31" s="26">
        <f t="shared" ref="N31:N35" si="46">IF(M31="","",IF(MONTH(M31+1)&lt;&gt;MONTH(M31),"",M31+1))</f>
        <v>46303</v>
      </c>
      <c r="O31" s="26">
        <f t="shared" ref="O31:O35" si="47">IF(N31="","",IF(MONTH(N31+1)&lt;&gt;MONTH(N31),"",N31+1))</f>
        <v>46304</v>
      </c>
      <c r="P31" s="26">
        <f t="shared" ref="P31:P35" si="48">IF(O31="","",IF(MONTH(O31+1)&lt;&gt;MONTH(O31),"",O31+1))</f>
        <v>46305</v>
      </c>
      <c r="Q31" s="26">
        <f t="shared" ref="Q31:Q35" si="49">IF(P31="","",IF(MONTH(P31+1)&lt;&gt;MONTH(P31),"",P31+1))</f>
        <v>46306</v>
      </c>
      <c r="R31" s="3"/>
      <c r="S31" s="26">
        <f>IF(Y30="","",IF(MONTH(Y30+1)&lt;&gt;MONTH(Y30),"",Y30+1))</f>
        <v>46328</v>
      </c>
      <c r="T31" s="26">
        <f>IF(S31="","",IF(MONTH(S31+1)&lt;&gt;MONTH(S31),"",S31+1))</f>
        <v>46329</v>
      </c>
      <c r="U31" s="26">
        <f t="shared" ref="U31:U35" si="50">IF(T31="","",IF(MONTH(T31+1)&lt;&gt;MONTH(T31),"",T31+1))</f>
        <v>46330</v>
      </c>
      <c r="V31" s="26">
        <f t="shared" ref="V31:V35" si="51">IF(U31="","",IF(MONTH(U31+1)&lt;&gt;MONTH(U31),"",U31+1))</f>
        <v>46331</v>
      </c>
      <c r="W31" s="26">
        <f t="shared" ref="W31:W35" si="52">IF(V31="","",IF(MONTH(V31+1)&lt;&gt;MONTH(V31),"",V31+1))</f>
        <v>46332</v>
      </c>
      <c r="X31" s="26">
        <f t="shared" ref="X31:X35" si="53">IF(W31="","",IF(MONTH(W31+1)&lt;&gt;MONTH(W31),"",W31+1))</f>
        <v>46333</v>
      </c>
      <c r="Y31" s="26">
        <f t="shared" ref="Y31:Y35" si="54">IF(X31="","",IF(MONTH(X31+1)&lt;&gt;MONTH(X31),"",X31+1))</f>
        <v>46334</v>
      </c>
      <c r="Z31" s="3"/>
      <c r="AA31" s="26">
        <f>IF(AG30="","",IF(MONTH(AG30+1)&lt;&gt;MONTH(AG30),"",AG30+1))</f>
        <v>46363</v>
      </c>
      <c r="AB31" s="26">
        <f>IF(AA31="","",IF(MONTH(AA31+1)&lt;&gt;MONTH(AA31),"",AA31+1))</f>
        <v>46364</v>
      </c>
      <c r="AC31" s="26">
        <f t="shared" ref="AC31:AC35" si="55">IF(AB31="","",IF(MONTH(AB31+1)&lt;&gt;MONTH(AB31),"",AB31+1))</f>
        <v>46365</v>
      </c>
      <c r="AD31" s="26">
        <f t="shared" ref="AD31:AD35" si="56">IF(AC31="","",IF(MONTH(AC31+1)&lt;&gt;MONTH(AC31),"",AC31+1))</f>
        <v>46366</v>
      </c>
      <c r="AE31" s="26">
        <f t="shared" ref="AE31:AE35" si="57">IF(AD31="","",IF(MONTH(AD31+1)&lt;&gt;MONTH(AD31),"",AD31+1))</f>
        <v>46367</v>
      </c>
      <c r="AF31" s="26">
        <f t="shared" ref="AF31:AF35" si="58">IF(AE31="","",IF(MONTH(AE31+1)&lt;&gt;MONTH(AE31),"",AE31+1))</f>
        <v>46368</v>
      </c>
      <c r="AG31" s="26">
        <f t="shared" ref="AG31:AG35" si="59">IF(AF31="","",IF(MONTH(AF31+1)&lt;&gt;MONTH(AF31),"",AF31+1))</f>
        <v>46369</v>
      </c>
      <c r="AH31" s="16"/>
      <c r="AI31" s="5"/>
    </row>
    <row r="32" spans="1:61" s="18" customFormat="1" ht="18" customHeight="1" x14ac:dyDescent="0.25">
      <c r="A32" s="17"/>
      <c r="C32" s="26">
        <f>IF(I31="","",IF(MONTH(I31+1)&lt;&gt;MONTH(I31),"",I31+1))</f>
        <v>46279</v>
      </c>
      <c r="D32" s="26">
        <f>IF(C32="","",IF(MONTH(C32+1)&lt;&gt;MONTH(C32),"",C32+1))</f>
        <v>46280</v>
      </c>
      <c r="E32" s="26">
        <f t="shared" si="40"/>
        <v>46281</v>
      </c>
      <c r="F32" s="26">
        <f t="shared" si="41"/>
        <v>46282</v>
      </c>
      <c r="G32" s="26">
        <f t="shared" si="42"/>
        <v>46283</v>
      </c>
      <c r="H32" s="26">
        <f t="shared" si="43"/>
        <v>46284</v>
      </c>
      <c r="I32" s="26">
        <f t="shared" si="44"/>
        <v>46285</v>
      </c>
      <c r="J32" s="3"/>
      <c r="K32" s="26">
        <f>IF(Q31="","",IF(MONTH(Q31+1)&lt;&gt;MONTH(Q31),"",Q31+1))</f>
        <v>46307</v>
      </c>
      <c r="L32" s="26">
        <f>IF(K32="","",IF(MONTH(K32+1)&lt;&gt;MONTH(K32),"",K32+1))</f>
        <v>46308</v>
      </c>
      <c r="M32" s="26">
        <f t="shared" si="45"/>
        <v>46309</v>
      </c>
      <c r="N32" s="26">
        <f t="shared" si="46"/>
        <v>46310</v>
      </c>
      <c r="O32" s="26">
        <f t="shared" si="47"/>
        <v>46311</v>
      </c>
      <c r="P32" s="26">
        <f t="shared" si="48"/>
        <v>46312</v>
      </c>
      <c r="Q32" s="26">
        <f t="shared" si="49"/>
        <v>46313</v>
      </c>
      <c r="R32" s="3"/>
      <c r="S32" s="26">
        <f>IF(Y31="","",IF(MONTH(Y31+1)&lt;&gt;MONTH(Y31),"",Y31+1))</f>
        <v>46335</v>
      </c>
      <c r="T32" s="26">
        <f>IF(S32="","",IF(MONTH(S32+1)&lt;&gt;MONTH(S32),"",S32+1))</f>
        <v>46336</v>
      </c>
      <c r="U32" s="26">
        <f t="shared" si="50"/>
        <v>46337</v>
      </c>
      <c r="V32" s="26">
        <f t="shared" si="51"/>
        <v>46338</v>
      </c>
      <c r="W32" s="26">
        <f t="shared" si="52"/>
        <v>46339</v>
      </c>
      <c r="X32" s="26">
        <f t="shared" si="53"/>
        <v>46340</v>
      </c>
      <c r="Y32" s="26">
        <f t="shared" si="54"/>
        <v>46341</v>
      </c>
      <c r="Z32" s="3"/>
      <c r="AA32" s="26">
        <f>IF(AG31="","",IF(MONTH(AG31+1)&lt;&gt;MONTH(AG31),"",AG31+1))</f>
        <v>46370</v>
      </c>
      <c r="AB32" s="26">
        <f>IF(AA32="","",IF(MONTH(AA32+1)&lt;&gt;MONTH(AA32),"",AA32+1))</f>
        <v>46371</v>
      </c>
      <c r="AC32" s="26">
        <f t="shared" si="55"/>
        <v>46372</v>
      </c>
      <c r="AD32" s="26">
        <f t="shared" si="56"/>
        <v>46373</v>
      </c>
      <c r="AE32" s="26">
        <f t="shared" si="57"/>
        <v>46374</v>
      </c>
      <c r="AF32" s="26">
        <f t="shared" si="58"/>
        <v>46375</v>
      </c>
      <c r="AG32" s="26">
        <f t="shared" si="59"/>
        <v>46376</v>
      </c>
      <c r="AH32" s="16"/>
      <c r="AI32" s="5"/>
    </row>
    <row r="33" spans="1:53" s="18" customFormat="1" ht="18" customHeight="1" x14ac:dyDescent="0.25">
      <c r="A33" s="17"/>
      <c r="C33" s="26">
        <f>IF(I32="","",IF(MONTH(I32+1)&lt;&gt;MONTH(I32),"",I32+1))</f>
        <v>46286</v>
      </c>
      <c r="D33" s="26">
        <f>IF(C33="","",IF(MONTH(C33+1)&lt;&gt;MONTH(C33),"",C33+1))</f>
        <v>46287</v>
      </c>
      <c r="E33" s="26">
        <f t="shared" si="40"/>
        <v>46288</v>
      </c>
      <c r="F33" s="26">
        <f t="shared" si="41"/>
        <v>46289</v>
      </c>
      <c r="G33" s="26">
        <f t="shared" si="42"/>
        <v>46290</v>
      </c>
      <c r="H33" s="26">
        <f t="shared" si="43"/>
        <v>46291</v>
      </c>
      <c r="I33" s="26">
        <f t="shared" si="44"/>
        <v>46292</v>
      </c>
      <c r="J33" s="3"/>
      <c r="K33" s="26">
        <f>IF(Q32="","",IF(MONTH(Q32+1)&lt;&gt;MONTH(Q32),"",Q32+1))</f>
        <v>46314</v>
      </c>
      <c r="L33" s="26">
        <f>IF(K33="","",IF(MONTH(K33+1)&lt;&gt;MONTH(K33),"",K33+1))</f>
        <v>46315</v>
      </c>
      <c r="M33" s="26">
        <f t="shared" si="45"/>
        <v>46316</v>
      </c>
      <c r="N33" s="26">
        <f t="shared" si="46"/>
        <v>46317</v>
      </c>
      <c r="O33" s="26">
        <f t="shared" si="47"/>
        <v>46318</v>
      </c>
      <c r="P33" s="26">
        <f t="shared" si="48"/>
        <v>46319</v>
      </c>
      <c r="Q33" s="26">
        <f t="shared" si="49"/>
        <v>46320</v>
      </c>
      <c r="R33" s="3"/>
      <c r="S33" s="26">
        <f>IF(Y32="","",IF(MONTH(Y32+1)&lt;&gt;MONTH(Y32),"",Y32+1))</f>
        <v>46342</v>
      </c>
      <c r="T33" s="26">
        <f>IF(S33="","",IF(MONTH(S33+1)&lt;&gt;MONTH(S33),"",S33+1))</f>
        <v>46343</v>
      </c>
      <c r="U33" s="26">
        <f t="shared" si="50"/>
        <v>46344</v>
      </c>
      <c r="V33" s="26">
        <f t="shared" si="51"/>
        <v>46345</v>
      </c>
      <c r="W33" s="26">
        <f t="shared" si="52"/>
        <v>46346</v>
      </c>
      <c r="X33" s="26">
        <f t="shared" si="53"/>
        <v>46347</v>
      </c>
      <c r="Y33" s="26">
        <f t="shared" si="54"/>
        <v>46348</v>
      </c>
      <c r="Z33" s="3"/>
      <c r="AA33" s="26">
        <f>IF(AG32="","",IF(MONTH(AG32+1)&lt;&gt;MONTH(AG32),"",AG32+1))</f>
        <v>46377</v>
      </c>
      <c r="AB33" s="26">
        <f>IF(AA33="","",IF(MONTH(AA33+1)&lt;&gt;MONTH(AA33),"",AA33+1))</f>
        <v>46378</v>
      </c>
      <c r="AC33" s="26">
        <f t="shared" si="55"/>
        <v>46379</v>
      </c>
      <c r="AD33" s="26">
        <f t="shared" si="56"/>
        <v>46380</v>
      </c>
      <c r="AE33" s="26">
        <f t="shared" si="57"/>
        <v>46381</v>
      </c>
      <c r="AF33" s="26">
        <f t="shared" si="58"/>
        <v>46382</v>
      </c>
      <c r="AG33" s="26">
        <f t="shared" si="59"/>
        <v>46383</v>
      </c>
      <c r="AH33" s="16"/>
      <c r="AI33" s="5"/>
    </row>
    <row r="34" spans="1:53" s="18" customFormat="1" ht="18" customHeight="1" x14ac:dyDescent="0.25">
      <c r="A34" s="17"/>
      <c r="C34" s="26">
        <f>IF(I33="","",IF(MONTH(I33+1)&lt;&gt;MONTH(I33),"",I33+1))</f>
        <v>46293</v>
      </c>
      <c r="D34" s="26">
        <f>IF(C34="","",IF(MONTH(C34+1)&lt;&gt;MONTH(C34),"",C34+1))</f>
        <v>46294</v>
      </c>
      <c r="E34" s="26">
        <f t="shared" si="40"/>
        <v>46295</v>
      </c>
      <c r="F34" s="26" t="str">
        <f t="shared" si="41"/>
        <v/>
      </c>
      <c r="G34" s="26" t="str">
        <f t="shared" si="42"/>
        <v/>
      </c>
      <c r="H34" s="26" t="str">
        <f t="shared" si="43"/>
        <v/>
      </c>
      <c r="I34" s="26" t="str">
        <f t="shared" si="44"/>
        <v/>
      </c>
      <c r="J34" s="3"/>
      <c r="K34" s="26">
        <f>IF(Q33="","",IF(MONTH(Q33+1)&lt;&gt;MONTH(Q33),"",Q33+1))</f>
        <v>46321</v>
      </c>
      <c r="L34" s="26">
        <f>IF(K34="","",IF(MONTH(K34+1)&lt;&gt;MONTH(K34),"",K34+1))</f>
        <v>46322</v>
      </c>
      <c r="M34" s="26">
        <f t="shared" si="45"/>
        <v>46323</v>
      </c>
      <c r="N34" s="26">
        <f t="shared" si="46"/>
        <v>46324</v>
      </c>
      <c r="O34" s="26">
        <f t="shared" si="47"/>
        <v>46325</v>
      </c>
      <c r="P34" s="26">
        <f t="shared" si="48"/>
        <v>46326</v>
      </c>
      <c r="Q34" s="26" t="str">
        <f t="shared" si="49"/>
        <v/>
      </c>
      <c r="R34" s="3"/>
      <c r="S34" s="26">
        <f>IF(Y33="","",IF(MONTH(Y33+1)&lt;&gt;MONTH(Y33),"",Y33+1))</f>
        <v>46349</v>
      </c>
      <c r="T34" s="26">
        <f>IF(S34="","",IF(MONTH(S34+1)&lt;&gt;MONTH(S34),"",S34+1))</f>
        <v>46350</v>
      </c>
      <c r="U34" s="26">
        <f t="shared" si="50"/>
        <v>46351</v>
      </c>
      <c r="V34" s="26">
        <f t="shared" si="51"/>
        <v>46352</v>
      </c>
      <c r="W34" s="26">
        <f t="shared" si="52"/>
        <v>46353</v>
      </c>
      <c r="X34" s="26">
        <f t="shared" si="53"/>
        <v>46354</v>
      </c>
      <c r="Y34" s="26">
        <f t="shared" si="54"/>
        <v>46355</v>
      </c>
      <c r="Z34" s="3"/>
      <c r="AA34" s="26">
        <f>IF(AG33="","",IF(MONTH(AG33+1)&lt;&gt;MONTH(AG33),"",AG33+1))</f>
        <v>46384</v>
      </c>
      <c r="AB34" s="26">
        <f>IF(AA34="","",IF(MONTH(AA34+1)&lt;&gt;MONTH(AA34),"",AA34+1))</f>
        <v>46385</v>
      </c>
      <c r="AC34" s="26">
        <f t="shared" si="55"/>
        <v>46386</v>
      </c>
      <c r="AD34" s="26">
        <f t="shared" si="56"/>
        <v>46387</v>
      </c>
      <c r="AE34" s="26" t="str">
        <f t="shared" si="57"/>
        <v/>
      </c>
      <c r="AF34" s="26" t="str">
        <f t="shared" si="58"/>
        <v/>
      </c>
      <c r="AG34" s="26" t="str">
        <f t="shared" si="59"/>
        <v/>
      </c>
      <c r="AH34" s="16"/>
      <c r="AI34" s="5"/>
    </row>
    <row r="35" spans="1:53" s="18" customFormat="1" ht="18" customHeight="1" x14ac:dyDescent="0.25">
      <c r="A35" s="17"/>
      <c r="C35" s="26" t="str">
        <f>IF(I34="","",IF(MONTH(I34+1)&lt;&gt;MONTH(I34),"",I34+1))</f>
        <v/>
      </c>
      <c r="D35" s="26" t="str">
        <f>IF(C35="","",IF(MONTH(C35+1)&lt;&gt;MONTH(C35),"",C35+1))</f>
        <v/>
      </c>
      <c r="E35" s="26" t="str">
        <f t="shared" si="40"/>
        <v/>
      </c>
      <c r="F35" s="26" t="str">
        <f t="shared" si="41"/>
        <v/>
      </c>
      <c r="G35" s="26" t="str">
        <f t="shared" si="42"/>
        <v/>
      </c>
      <c r="H35" s="26" t="str">
        <f t="shared" si="43"/>
        <v/>
      </c>
      <c r="I35" s="26" t="str">
        <f t="shared" si="44"/>
        <v/>
      </c>
      <c r="J35" s="3"/>
      <c r="K35" s="26" t="str">
        <f>IF(Q34="","",IF(MONTH(Q34+1)&lt;&gt;MONTH(Q34),"",Q34+1))</f>
        <v/>
      </c>
      <c r="L35" s="26" t="str">
        <f>IF(K35="","",IF(MONTH(K35+1)&lt;&gt;MONTH(K35),"",K35+1))</f>
        <v/>
      </c>
      <c r="M35" s="26" t="str">
        <f t="shared" si="45"/>
        <v/>
      </c>
      <c r="N35" s="26" t="str">
        <f t="shared" si="46"/>
        <v/>
      </c>
      <c r="O35" s="26" t="str">
        <f t="shared" si="47"/>
        <v/>
      </c>
      <c r="P35" s="26" t="str">
        <f t="shared" si="48"/>
        <v/>
      </c>
      <c r="Q35" s="26" t="str">
        <f t="shared" si="49"/>
        <v/>
      </c>
      <c r="R35" s="3"/>
      <c r="S35" s="26">
        <f>IF(Y34="","",IF(MONTH(Y34+1)&lt;&gt;MONTH(Y34),"",Y34+1))</f>
        <v>46356</v>
      </c>
      <c r="T35" s="26" t="str">
        <f>IF(S35="","",IF(MONTH(S35+1)&lt;&gt;MONTH(S35),"",S35+1))</f>
        <v/>
      </c>
      <c r="U35" s="26" t="str">
        <f t="shared" si="50"/>
        <v/>
      </c>
      <c r="V35" s="26" t="str">
        <f t="shared" si="51"/>
        <v/>
      </c>
      <c r="W35" s="26" t="str">
        <f t="shared" si="52"/>
        <v/>
      </c>
      <c r="X35" s="26" t="str">
        <f t="shared" si="53"/>
        <v/>
      </c>
      <c r="Y35" s="26" t="str">
        <f t="shared" si="54"/>
        <v/>
      </c>
      <c r="Z35" s="3"/>
      <c r="AA35" s="26" t="str">
        <f>IF(AG34="","",IF(MONTH(AG34+1)&lt;&gt;MONTH(AG34),"",AG34+1))</f>
        <v/>
      </c>
      <c r="AB35" s="26" t="str">
        <f>IF(AA35="","",IF(MONTH(AA35+1)&lt;&gt;MONTH(AA35),"",AA35+1))</f>
        <v/>
      </c>
      <c r="AC35" s="26" t="str">
        <f t="shared" si="55"/>
        <v/>
      </c>
      <c r="AD35" s="26" t="str">
        <f t="shared" si="56"/>
        <v/>
      </c>
      <c r="AE35" s="26" t="str">
        <f t="shared" si="57"/>
        <v/>
      </c>
      <c r="AF35" s="26" t="str">
        <f t="shared" si="58"/>
        <v/>
      </c>
      <c r="AG35" s="26" t="str">
        <f t="shared" si="59"/>
        <v/>
      </c>
      <c r="AH35" s="16"/>
      <c r="AI35" s="5"/>
    </row>
    <row r="36" spans="1:53" s="18" customFormat="1" ht="18" customHeight="1" x14ac:dyDescent="0.25">
      <c r="A36" s="17"/>
      <c r="C36" s="24"/>
      <c r="D36" s="24"/>
      <c r="E36" s="24"/>
      <c r="F36" s="24"/>
      <c r="G36" s="24"/>
      <c r="H36" s="24"/>
      <c r="I36" s="24"/>
      <c r="J36" s="3"/>
      <c r="K36" s="24"/>
      <c r="L36" s="24"/>
      <c r="M36" s="24"/>
      <c r="N36" s="24"/>
      <c r="O36" s="24"/>
      <c r="P36" s="24"/>
      <c r="Q36" s="24"/>
      <c r="R36" s="3"/>
      <c r="S36" s="24"/>
      <c r="T36" s="24"/>
      <c r="U36" s="24"/>
      <c r="V36" s="24"/>
      <c r="W36" s="24"/>
      <c r="X36" s="24"/>
      <c r="Y36" s="24"/>
      <c r="Z36" s="3"/>
      <c r="AA36" s="24"/>
      <c r="AB36" s="24"/>
      <c r="AC36" s="24"/>
      <c r="AD36" s="24"/>
      <c r="AE36" s="24"/>
      <c r="AF36" s="24"/>
      <c r="AG36" s="24"/>
      <c r="AH36" s="16"/>
      <c r="AI36" s="5"/>
    </row>
    <row r="37" spans="1:53" s="18" customFormat="1" ht="18" customHeight="1" x14ac:dyDescent="0.25">
      <c r="A37" s="17"/>
      <c r="C37" s="25"/>
      <c r="D37" s="29" t="s">
        <v>6</v>
      </c>
      <c r="E37" s="29"/>
      <c r="F37" s="29"/>
      <c r="G37" s="29"/>
      <c r="H37" s="24"/>
      <c r="I37" s="24"/>
      <c r="J37" s="3"/>
      <c r="K37" s="24"/>
      <c r="L37" s="24"/>
      <c r="M37" s="24"/>
      <c r="N37" s="24"/>
      <c r="O37" s="24"/>
      <c r="P37" s="24"/>
      <c r="Q37" s="24"/>
      <c r="R37" s="3"/>
      <c r="S37" s="24"/>
      <c r="T37" s="24"/>
      <c r="U37" s="24"/>
      <c r="V37" s="24"/>
      <c r="W37" s="24"/>
      <c r="X37" s="24"/>
      <c r="Y37" s="24"/>
      <c r="Z37" s="3"/>
      <c r="AA37" s="24"/>
      <c r="AB37" s="24"/>
      <c r="AC37" s="24"/>
      <c r="AD37" s="24"/>
      <c r="AE37" s="24"/>
      <c r="AF37" s="24"/>
      <c r="AG37" s="24"/>
      <c r="AH37" s="16"/>
      <c r="AI37" s="5"/>
      <c r="AN37" s="39"/>
      <c r="AZ37" s="47"/>
      <c r="BA37" s="47"/>
    </row>
    <row r="38" spans="1:53" s="18" customFormat="1" ht="18" customHeight="1" x14ac:dyDescent="0.25">
      <c r="A38" s="17"/>
      <c r="C38" s="27"/>
      <c r="D38" s="29" t="s">
        <v>7</v>
      </c>
      <c r="E38" s="29"/>
      <c r="F38" s="29"/>
      <c r="G38" s="29"/>
      <c r="H38" s="24"/>
      <c r="I38" s="24"/>
      <c r="J38" s="3"/>
      <c r="K38" s="24"/>
      <c r="L38" s="24"/>
      <c r="M38" s="24"/>
      <c r="N38" s="24"/>
      <c r="O38" s="24"/>
      <c r="P38" s="24"/>
      <c r="Q38" s="24"/>
      <c r="R38" s="3"/>
      <c r="S38" s="24"/>
      <c r="T38" s="24"/>
      <c r="U38" s="24"/>
      <c r="V38" s="24"/>
      <c r="W38" s="24"/>
      <c r="X38" s="24"/>
      <c r="Y38" s="24"/>
      <c r="Z38" s="3"/>
      <c r="AA38" s="24"/>
      <c r="AB38" s="24"/>
      <c r="AC38" s="24"/>
      <c r="AD38" s="24"/>
      <c r="AE38" s="24"/>
      <c r="AF38" s="24"/>
      <c r="AG38" s="24"/>
      <c r="AH38" s="16"/>
      <c r="AI38" s="5"/>
      <c r="AN38" s="39"/>
      <c r="AZ38" s="47"/>
      <c r="BA38" s="47"/>
    </row>
    <row r="39" spans="1:53" x14ac:dyDescent="0.2">
      <c r="A39" s="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5"/>
      <c r="AZ39" s="47"/>
      <c r="BA39" s="47"/>
    </row>
    <row r="40" spans="1:53" ht="18.95" customHeight="1" x14ac:dyDescent="0.2">
      <c r="A40" s="5"/>
      <c r="B40" s="5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5"/>
      <c r="AZ40" s="47"/>
      <c r="BA40" s="47"/>
    </row>
    <row r="41" spans="1:53" ht="12.6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Z41" s="47"/>
      <c r="BA41" s="47"/>
    </row>
    <row r="42" spans="1:53" ht="12.6" customHeight="1" x14ac:dyDescent="0.2">
      <c r="AZ42" s="47"/>
      <c r="BA42" s="47"/>
    </row>
    <row r="43" spans="1:53" x14ac:dyDescent="0.2">
      <c r="AZ43" s="47"/>
      <c r="BA43" s="47"/>
    </row>
    <row r="44" spans="1:53" x14ac:dyDescent="0.2">
      <c r="AZ44" s="47"/>
      <c r="BA44" s="47"/>
    </row>
    <row r="45" spans="1:53" x14ac:dyDescent="0.2">
      <c r="AZ45" s="47"/>
      <c r="BA45" s="47"/>
    </row>
    <row r="46" spans="1:53" x14ac:dyDescent="0.2">
      <c r="AZ46" s="47"/>
      <c r="BA46" s="47"/>
    </row>
    <row r="47" spans="1:53" x14ac:dyDescent="0.2">
      <c r="AZ47" s="47"/>
      <c r="BA47" s="47"/>
    </row>
    <row r="48" spans="1:53" x14ac:dyDescent="0.2">
      <c r="AZ48" s="47"/>
      <c r="BA48" s="47"/>
    </row>
    <row r="49" spans="52:53" x14ac:dyDescent="0.2">
      <c r="AZ49" s="47"/>
      <c r="BA49" s="47"/>
    </row>
    <row r="50" spans="52:53" x14ac:dyDescent="0.2">
      <c r="AZ50" s="47"/>
      <c r="BA50" s="47"/>
    </row>
    <row r="51" spans="52:53" x14ac:dyDescent="0.2">
      <c r="AZ51" s="47"/>
      <c r="BA51" s="47"/>
    </row>
    <row r="52" spans="52:53" x14ac:dyDescent="0.2">
      <c r="AZ52" s="47"/>
      <c r="BA52" s="47"/>
    </row>
    <row r="53" spans="52:53" x14ac:dyDescent="0.2">
      <c r="AZ53" s="47"/>
      <c r="BA53" s="47"/>
    </row>
    <row r="54" spans="52:53" x14ac:dyDescent="0.2">
      <c r="AZ54" s="47"/>
      <c r="BA54" s="47"/>
    </row>
    <row r="55" spans="52:53" x14ac:dyDescent="0.2">
      <c r="AZ55" s="47"/>
      <c r="BA55" s="47"/>
    </row>
    <row r="56" spans="52:53" x14ac:dyDescent="0.2">
      <c r="AZ56" s="47"/>
      <c r="BA56" s="47"/>
    </row>
    <row r="57" spans="52:53" x14ac:dyDescent="0.2">
      <c r="AZ57" s="47"/>
      <c r="BA57" s="47"/>
    </row>
    <row r="58" spans="52:53" x14ac:dyDescent="0.2">
      <c r="AZ58" s="47"/>
      <c r="BA58" s="47"/>
    </row>
    <row r="59" spans="52:53" x14ac:dyDescent="0.2">
      <c r="AZ59" s="47"/>
      <c r="BA59" s="47"/>
    </row>
    <row r="60" spans="52:53" x14ac:dyDescent="0.2">
      <c r="AZ60" s="47"/>
      <c r="BA60" s="47"/>
    </row>
    <row r="61" spans="52:53" x14ac:dyDescent="0.2">
      <c r="AZ61" s="47"/>
      <c r="BA61" s="47"/>
    </row>
    <row r="62" spans="52:53" x14ac:dyDescent="0.2">
      <c r="AZ62" s="47"/>
      <c r="BA62" s="47"/>
    </row>
    <row r="63" spans="52:53" x14ac:dyDescent="0.2">
      <c r="AZ63" s="47"/>
    </row>
    <row r="64" spans="52:53" x14ac:dyDescent="0.2">
      <c r="AZ64" s="47"/>
    </row>
    <row r="65" spans="52:52" x14ac:dyDescent="0.2">
      <c r="AZ65" s="47"/>
    </row>
    <row r="66" spans="52:52" x14ac:dyDescent="0.2">
      <c r="AZ66" s="47"/>
    </row>
    <row r="67" spans="52:52" x14ac:dyDescent="0.2">
      <c r="AZ67" s="47"/>
    </row>
    <row r="68" spans="52:52" x14ac:dyDescent="0.2">
      <c r="AZ68" s="47"/>
    </row>
    <row r="69" spans="52:52" x14ac:dyDescent="0.2">
      <c r="AZ69" s="47"/>
    </row>
    <row r="70" spans="52:52" x14ac:dyDescent="0.2">
      <c r="AZ70" s="47"/>
    </row>
    <row r="71" spans="52:52" x14ac:dyDescent="0.2">
      <c r="AZ71" s="47"/>
    </row>
    <row r="72" spans="52:52" x14ac:dyDescent="0.2">
      <c r="AZ72" s="47"/>
    </row>
    <row r="73" spans="52:52" x14ac:dyDescent="0.2">
      <c r="AZ73" s="47"/>
    </row>
    <row r="74" spans="52:52" x14ac:dyDescent="0.2">
      <c r="AZ74" s="47"/>
    </row>
    <row r="75" spans="52:52" x14ac:dyDescent="0.2">
      <c r="AZ75" s="47"/>
    </row>
    <row r="76" spans="52:52" x14ac:dyDescent="0.2">
      <c r="AZ76" s="47"/>
    </row>
    <row r="77" spans="52:52" x14ac:dyDescent="0.2">
      <c r="AZ77" s="47"/>
    </row>
    <row r="78" spans="52:52" x14ac:dyDescent="0.2">
      <c r="AZ78" s="47"/>
    </row>
    <row r="79" spans="52:52" x14ac:dyDescent="0.2">
      <c r="AZ79" s="47"/>
    </row>
    <row r="80" spans="52:52" x14ac:dyDescent="0.2">
      <c r="AZ80" s="47"/>
    </row>
    <row r="81" spans="52:52" x14ac:dyDescent="0.2">
      <c r="AZ81" s="47"/>
    </row>
    <row r="82" spans="52:52" x14ac:dyDescent="0.2">
      <c r="AZ82" s="47"/>
    </row>
    <row r="83" spans="52:52" x14ac:dyDescent="0.2">
      <c r="AZ83" s="47"/>
    </row>
    <row r="84" spans="52:52" x14ac:dyDescent="0.2">
      <c r="AZ84" s="47"/>
    </row>
    <row r="85" spans="52:52" x14ac:dyDescent="0.2">
      <c r="AZ85" s="47"/>
    </row>
    <row r="86" spans="52:52" x14ac:dyDescent="0.2">
      <c r="AZ86" s="47"/>
    </row>
    <row r="87" spans="52:52" x14ac:dyDescent="0.2">
      <c r="AZ87" s="47"/>
    </row>
    <row r="88" spans="52:52" x14ac:dyDescent="0.2">
      <c r="AZ88" s="47"/>
    </row>
    <row r="89" spans="52:52" x14ac:dyDescent="0.2">
      <c r="AZ89" s="47"/>
    </row>
    <row r="90" spans="52:52" x14ac:dyDescent="0.2">
      <c r="AZ90" s="47"/>
    </row>
    <row r="91" spans="52:52" x14ac:dyDescent="0.2">
      <c r="AZ91" s="47"/>
    </row>
  </sheetData>
  <mergeCells count="22">
    <mergeCell ref="AA10:AG10"/>
    <mergeCell ref="C28:I28"/>
    <mergeCell ref="K28:Q28"/>
    <mergeCell ref="S28:Y28"/>
    <mergeCell ref="AA28:AG28"/>
    <mergeCell ref="C19:I19"/>
    <mergeCell ref="K19:Q19"/>
    <mergeCell ref="S19:Y19"/>
    <mergeCell ref="AA19:AG19"/>
    <mergeCell ref="E2:G2"/>
    <mergeCell ref="K2:M2"/>
    <mergeCell ref="R2:T2"/>
    <mergeCell ref="C10:I10"/>
    <mergeCell ref="K10:Q10"/>
    <mergeCell ref="S10:Y10"/>
    <mergeCell ref="E5:I5"/>
    <mergeCell ref="J5:L5"/>
    <mergeCell ref="D37:G37"/>
    <mergeCell ref="D38:G38"/>
    <mergeCell ref="C5:D5"/>
    <mergeCell ref="T5:X5"/>
    <mergeCell ref="C8:J8"/>
  </mergeCells>
  <phoneticPr fontId="34" type="noConversion"/>
  <conditionalFormatting sqref="C10">
    <cfRule type="expression" dxfId="63" priority="59">
      <formula>$K$2=1</formula>
    </cfRule>
  </conditionalFormatting>
  <conditionalFormatting sqref="C19">
    <cfRule type="expression" dxfId="62" priority="55">
      <formula>$K$2=1</formula>
    </cfRule>
  </conditionalFormatting>
  <conditionalFormatting sqref="C28">
    <cfRule type="expression" dxfId="61" priority="51">
      <formula>$K$2=1</formula>
    </cfRule>
  </conditionalFormatting>
  <conditionalFormatting sqref="K10">
    <cfRule type="expression" dxfId="60" priority="58">
      <formula>$K$2=1</formula>
    </cfRule>
  </conditionalFormatting>
  <conditionalFormatting sqref="K19">
    <cfRule type="expression" dxfId="59" priority="54">
      <formula>$K$2=1</formula>
    </cfRule>
  </conditionalFormatting>
  <conditionalFormatting sqref="K28">
    <cfRule type="expression" dxfId="58" priority="50">
      <formula>$K$2=1</formula>
    </cfRule>
  </conditionalFormatting>
  <conditionalFormatting sqref="S10">
    <cfRule type="expression" dxfId="57" priority="57">
      <formula>$K$2=1</formula>
    </cfRule>
  </conditionalFormatting>
  <conditionalFormatting sqref="S19">
    <cfRule type="expression" dxfId="56" priority="53">
      <formula>$K$2=1</formula>
    </cfRule>
  </conditionalFormatting>
  <conditionalFormatting sqref="S28">
    <cfRule type="expression" dxfId="55" priority="49">
      <formula>$K$2=1</formula>
    </cfRule>
  </conditionalFormatting>
  <conditionalFormatting sqref="AA10">
    <cfRule type="expression" dxfId="54" priority="56">
      <formula>$K$2=1</formula>
    </cfRule>
  </conditionalFormatting>
  <conditionalFormatting sqref="AA19">
    <cfRule type="expression" dxfId="53" priority="52">
      <formula>$K$2=1</formula>
    </cfRule>
  </conditionalFormatting>
  <conditionalFormatting sqref="AA28">
    <cfRule type="expression" dxfId="52" priority="48">
      <formula>$K$2=1</formula>
    </cfRule>
  </conditionalFormatting>
  <conditionalFormatting sqref="C12:AG17">
    <cfRule type="expression" dxfId="40" priority="18">
      <formula>COUNTIF($AK$5:$AT$5,C12)&gt;0</formula>
    </cfRule>
    <cfRule type="expression" dxfId="51" priority="17">
      <formula>OR(WEEKDAY(C12,1)=1,WEEKDAY(C12,1)=7)</formula>
    </cfRule>
    <cfRule type="expression" dxfId="50" priority="19">
      <formula>AND(MOD(_xlfn.ISOWEEKNUM(C12),2)=1,$T$5="VAC B",C12&gt;0)</formula>
    </cfRule>
    <cfRule type="expression" dxfId="49" priority="20">
      <formula>AND(MOD(_xlfn.ISOWEEKNUM(C12),2)=1,$T$5="VAC A",C12&gt;0)</formula>
    </cfRule>
  </conditionalFormatting>
  <conditionalFormatting sqref="C21:AG26">
    <cfRule type="expression" dxfId="6" priority="5">
      <formula>OR(WEEKDAY(C21,1)=1,WEEKDAY(C21,1)=7)</formula>
    </cfRule>
    <cfRule type="expression" dxfId="7" priority="6">
      <formula>COUNTIF($AK$5:$AT$5,C21)&gt;0</formula>
    </cfRule>
    <cfRule type="expression" dxfId="5" priority="7">
      <formula>AND(MOD(_xlfn.ISOWEEKNUM(C21),2)=1,$T$5="VAC B",C21&gt;0)</formula>
    </cfRule>
    <cfRule type="expression" dxfId="4" priority="8">
      <formula>AND(MOD(_xlfn.ISOWEEKNUM(C21),2)=1,$T$5="VAC A",C21&gt;0)</formula>
    </cfRule>
  </conditionalFormatting>
  <conditionalFormatting sqref="C30:AG35">
    <cfRule type="expression" dxfId="2" priority="1">
      <formula>OR(WEEKDAY(C30,1)=1,WEEKDAY(C30,1)=7)</formula>
    </cfRule>
    <cfRule type="expression" dxfId="3" priority="2">
      <formula>COUNTIF($AK$5:$AT$5,C30)&gt;0</formula>
    </cfRule>
    <cfRule type="expression" dxfId="1" priority="3">
      <formula>AND(MOD(_xlfn.ISOWEEKNUM(C30),2)=1,$T$5="VAC B",C30&gt;0)</formula>
    </cfRule>
    <cfRule type="expression" dxfId="0" priority="4">
      <formula>AND(MOD(_xlfn.ISOWEEKNUM(C30),2)=1,$T$5="VAC A",C30&gt;0)</formula>
    </cfRule>
  </conditionalFormatting>
  <dataValidations count="5">
    <dataValidation allowBlank="1" showInputMessage="1" showErrorMessage="1" prompt="Entrez l'année dans la cellule E2 et le mois de départ dans la cellule K2. Modifiez le jour de début de la semaine dans la cellule R2._x000a__x000a_Les calendriers commencent par janvier en C7. Les jours de la semaine et les dates de chaque mois mettront automatiq..." sqref="A1" xr:uid="{FC872F46-9E19-45F7-9068-50230A45423D}"/>
    <dataValidation allowBlank="1" showInputMessage="1" showErrorMessage="1" prompt="Entrez l’année de début dans cette cellule" sqref="E2:G2" xr:uid="{9827E7F6-9B6C-4251-B9C6-EF1FC086D45A}"/>
    <dataValidation allowBlank="1" showInputMessage="1" showErrorMessage="1" prompt="Entrer le mois de début dans cette cellule" sqref="K2:M2" xr:uid="{39368C29-9BA6-4906-8C9A-4C178619A0E8}"/>
    <dataValidation allowBlank="1" showInputMessage="1" showErrorMessage="1" prompt="Sélectionnez le jour de début dans cette cellule. Entrez 1 pour dimanche, 2 pour lundi, et ainsi de suite." sqref="R2:T2" xr:uid="{4BEEE245-BA63-4ADC-994C-B6BD36135A4A}"/>
    <dataValidation allowBlank="1" showInputMessage="1" showErrorMessage="1" prompt="Year est automatiquement mis à jour dans cette cellule" sqref="C8" xr:uid="{FED4BA88-CED9-42F3-B503-29CF3A0BA25C}"/>
  </dataValidations>
  <printOptions horizontalCentered="1" verticalCentered="1"/>
  <pageMargins left="0.5" right="0.5" top="0.5" bottom="0.5" header="0.25" footer="0.25"/>
  <pageSetup paperSize="9" scale="96" orientation="landscape" r:id="rId1"/>
  <headerFooter alignWithMargins="0">
    <oddFooter>&amp;L_x000D_&amp;1#&amp;"Aptos"&amp;10&amp;K008000 Interne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E60EC9-4864-4649-ADE3-673231283541}">
          <x14:formula1>
            <xm:f>RP!$A$3:$A$12</xm:f>
          </x14:formula1>
          <xm:sqref>E5:I5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AD03-4747-42B5-9083-8DDFAC6B3514}">
  <dimension ref="A1:O35"/>
  <sheetViews>
    <sheetView workbookViewId="0">
      <selection activeCell="C3" sqref="C3:L17"/>
    </sheetView>
  </sheetViews>
  <sheetFormatPr baseColWidth="10" defaultRowHeight="12.75" x14ac:dyDescent="0.2"/>
  <cols>
    <col min="3" max="12" width="14.7109375" bestFit="1" customWidth="1"/>
  </cols>
  <sheetData>
    <row r="1" spans="1:15" ht="38.25" x14ac:dyDescent="0.2">
      <c r="A1" s="21"/>
      <c r="B1" s="21"/>
      <c r="C1" s="52" t="s">
        <v>53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46" t="s">
        <v>51</v>
      </c>
      <c r="O1" s="46" t="s">
        <v>52</v>
      </c>
    </row>
    <row r="2" spans="1:15" x14ac:dyDescent="0.2">
      <c r="A2" s="6" t="s">
        <v>10</v>
      </c>
      <c r="B2" s="37" t="s">
        <v>11</v>
      </c>
      <c r="C2" s="37" t="s">
        <v>22</v>
      </c>
      <c r="D2" s="37" t="s">
        <v>23</v>
      </c>
      <c r="E2" s="37" t="s">
        <v>24</v>
      </c>
      <c r="F2" s="37" t="s">
        <v>25</v>
      </c>
      <c r="G2" s="37" t="s">
        <v>26</v>
      </c>
      <c r="H2" s="37" t="s">
        <v>27</v>
      </c>
      <c r="I2" s="37" t="s">
        <v>28</v>
      </c>
      <c r="J2" s="37" t="s">
        <v>29</v>
      </c>
      <c r="K2" s="37" t="s">
        <v>30</v>
      </c>
      <c r="L2" s="37" t="s">
        <v>31</v>
      </c>
      <c r="M2" s="6"/>
      <c r="N2" s="47">
        <f>DATE(Calendrier!E2,1,1)-WEEKDAY(DATE(Calendrier!E2,1,1),2)+5</f>
        <v>46024</v>
      </c>
      <c r="O2" s="47">
        <f>N2+7</f>
        <v>46031</v>
      </c>
    </row>
    <row r="3" spans="1:15" ht="18.75" x14ac:dyDescent="0.3">
      <c r="A3" s="6" t="s">
        <v>12</v>
      </c>
      <c r="B3" s="37" t="s">
        <v>9</v>
      </c>
      <c r="C3" s="48" cm="1">
        <f t="array" aca="1" ref="C3" ca="1">IFERROR(INDEX($N$2:$N$27,RANDBETWEEN(2,27),0),INDEX($N$2:$N$27,RANDBETWEEN(2,27),0))</f>
        <v>46136</v>
      </c>
      <c r="D3" s="48" cm="1">
        <f t="array" aca="1" ref="D3" ca="1">IFERROR(INDEX($N$2:$N$27,RANDBETWEEN(2,27),0),INDEX($N$2:$N$27,RANDBETWEEN(2,27),0))</f>
        <v>46276</v>
      </c>
      <c r="E3" s="48" cm="1">
        <f t="array" aca="1" ref="E3" ca="1">IFERROR(INDEX($N$2:$N$27,RANDBETWEEN(2,27),0),INDEX($N$2:$N$27,RANDBETWEEN(2,27),0))</f>
        <v>46122</v>
      </c>
      <c r="F3" s="48" cm="1">
        <f t="array" aca="1" ref="F3" ca="1">IFERROR(INDEX($N$2:$N$27,RANDBETWEEN(2,27),0),INDEX($N$2:$N$27,RANDBETWEEN(2,27),0))</f>
        <v>46290</v>
      </c>
      <c r="G3" s="48" cm="1">
        <f t="array" aca="1" ref="G3" ca="1">IFERROR(INDEX($N$2:$N$27,RANDBETWEEN(2,27),0),INDEX($N$2:$N$27,RANDBETWEEN(2,27),0))</f>
        <v>46094</v>
      </c>
      <c r="H3" s="48" cm="1">
        <f t="array" aca="1" ref="H3" ca="1">IFERROR(INDEX($N$2:$N$27,RANDBETWEEN(2,27),0),INDEX($N$2:$N$27,RANDBETWEEN(2,27),0))</f>
        <v>46318</v>
      </c>
      <c r="I3" s="48" cm="1">
        <f t="array" aca="1" ref="I3" ca="1">IFERROR(INDEX($N$2:$N$27,RANDBETWEEN(2,27),0),INDEX($N$2:$N$27,RANDBETWEEN(2,27),0))</f>
        <v>46360</v>
      </c>
      <c r="J3" s="48" cm="1">
        <f t="array" aca="1" ref="J3" ca="1">IFERROR(INDEX($N$2:$N$27,RANDBETWEEN(2,27),0),INDEX($N$2:$N$27,RANDBETWEEN(2,27),0))</f>
        <v>46178</v>
      </c>
      <c r="K3" s="48" cm="1">
        <f t="array" aca="1" ref="K3" ca="1">IFERROR(INDEX($N$2:$N$27,RANDBETWEEN(2,27),0),INDEX($N$2:$N$27,RANDBETWEEN(2,27),0))</f>
        <v>46346</v>
      </c>
      <c r="L3" s="48" cm="1">
        <f t="array" aca="1" ref="L3" ca="1">IFERROR(INDEX($N$2:$N$27,RANDBETWEEN(2,27),0),INDEX($N$2:$N$27,RANDBETWEEN(2,27),0))</f>
        <v>46066</v>
      </c>
      <c r="M3" s="13"/>
      <c r="N3" s="47">
        <f>N2+14</f>
        <v>46038</v>
      </c>
      <c r="O3" s="47">
        <f>O2+14</f>
        <v>46045</v>
      </c>
    </row>
    <row r="4" spans="1:15" ht="15.75" x14ac:dyDescent="0.2">
      <c r="A4" s="6" t="s">
        <v>13</v>
      </c>
      <c r="B4" s="37" t="s">
        <v>9</v>
      </c>
      <c r="C4" s="48" cm="1">
        <f t="array" aca="1" ref="C4" ca="1">IFERROR(INDEX($N$2:$N$27,RANDBETWEEN(2,27),0),INDEX($N$2:$N$27,RANDBETWEEN(2,27),0))</f>
        <v>46220</v>
      </c>
      <c r="D4" s="48" cm="1">
        <f t="array" aca="1" ref="D4" ca="1">IFERROR(INDEX($N$2:$N$27,RANDBETWEEN(2,27),0),INDEX($N$2:$N$27,RANDBETWEEN(2,27),0))</f>
        <v>46066</v>
      </c>
      <c r="E4" s="48" cm="1">
        <f t="array" aca="1" ref="E4" ca="1">IFERROR(INDEX($N$2:$N$27,RANDBETWEEN(2,27),0),INDEX($N$2:$N$27,RANDBETWEEN(2,27),0))</f>
        <v>46094</v>
      </c>
      <c r="F4" s="48" cm="1">
        <f t="array" aca="1" ref="F4" ca="1">IFERROR(INDEX($N$2:$N$27,RANDBETWEEN(2,27),0),INDEX($N$2:$N$27,RANDBETWEEN(2,27),0))</f>
        <v>46318</v>
      </c>
      <c r="G4" s="48" cm="1">
        <f t="array" aca="1" ref="G4" ca="1">IFERROR(INDEX($N$2:$N$27,RANDBETWEEN(2,27),0),INDEX($N$2:$N$27,RANDBETWEEN(2,27),0))</f>
        <v>46206</v>
      </c>
      <c r="H4" s="48" cm="1">
        <f t="array" aca="1" ref="H4" ca="1">IFERROR(INDEX($N$2:$N$27,RANDBETWEEN(2,27),0),INDEX($N$2:$N$27,RANDBETWEEN(2,27),0))</f>
        <v>46276</v>
      </c>
      <c r="I4" s="48" cm="1">
        <f t="array" aca="1" ref="I4" ca="1">IFERROR(INDEX($N$2:$N$27,RANDBETWEEN(2,27),0),INDEX($N$2:$N$27,RANDBETWEEN(2,27),0))</f>
        <v>46038</v>
      </c>
      <c r="J4" s="48" cm="1">
        <f t="array" aca="1" ref="J4" ca="1">IFERROR(INDEX($N$2:$N$27,RANDBETWEEN(2,27),0),INDEX($N$2:$N$27,RANDBETWEEN(2,27),0))</f>
        <v>46192</v>
      </c>
      <c r="K4" s="48" cm="1">
        <f t="array" aca="1" ref="K4" ca="1">IFERROR(INDEX($N$2:$N$27,RANDBETWEEN(2,27),0),INDEX($N$2:$N$27,RANDBETWEEN(2,27),0))</f>
        <v>46332</v>
      </c>
      <c r="L4" s="48" cm="1">
        <f t="array" aca="1" ref="L4" ca="1">IFERROR(INDEX($N$2:$N$27,RANDBETWEEN(2,27),0),INDEX($N$2:$N$27,RANDBETWEEN(2,27),0))</f>
        <v>46290</v>
      </c>
      <c r="M4" s="16"/>
      <c r="N4" s="47">
        <f>N3+14</f>
        <v>46052</v>
      </c>
      <c r="O4" s="47">
        <f>O3+14</f>
        <v>46059</v>
      </c>
    </row>
    <row r="5" spans="1:15" ht="15.75" x14ac:dyDescent="0.25">
      <c r="A5" s="6" t="s">
        <v>14</v>
      </c>
      <c r="B5" s="37" t="s">
        <v>9</v>
      </c>
      <c r="C5" s="48" cm="1">
        <f t="array" aca="1" ref="C5" ca="1">IFERROR(INDEX($N$2:$N$27,RANDBETWEEN(2,27),0),INDEX($N$2:$N$27,RANDBETWEEN(2,27),0))</f>
        <v>46038</v>
      </c>
      <c r="D5" s="48" cm="1">
        <f t="array" aca="1" ref="D5" ca="1">IFERROR(INDEX($N$2:$N$27,RANDBETWEEN(2,27),0),INDEX($N$2:$N$27,RANDBETWEEN(2,27),0))</f>
        <v>46150</v>
      </c>
      <c r="E5" s="48" cm="1">
        <f t="array" aca="1" ref="E5" ca="1">IFERROR(INDEX($N$2:$N$27,RANDBETWEEN(2,27),0),INDEX($N$2:$N$27,RANDBETWEEN(2,27),0))</f>
        <v>46346</v>
      </c>
      <c r="F5" s="48" cm="1">
        <f t="array" aca="1" ref="F5" ca="1">IFERROR(INDEX($N$2:$N$27,RANDBETWEEN(2,27),0),INDEX($N$2:$N$27,RANDBETWEEN(2,27),0))</f>
        <v>46066</v>
      </c>
      <c r="G5" s="48" cm="1">
        <f t="array" aca="1" ref="G5" ca="1">IFERROR(INDEX($N$2:$N$27,RANDBETWEEN(2,27),0),INDEX($N$2:$N$27,RANDBETWEEN(2,27),0))</f>
        <v>46178</v>
      </c>
      <c r="H5" s="48" cm="1">
        <f t="array" aca="1" ref="H5" ca="1">IFERROR(INDEX($N$2:$N$27,RANDBETWEEN(2,27),0),INDEX($N$2:$N$27,RANDBETWEEN(2,27),0))</f>
        <v>46332</v>
      </c>
      <c r="I5" s="48" cm="1">
        <f t="array" aca="1" ref="I5" ca="1">IFERROR(INDEX($N$2:$N$27,RANDBETWEEN(2,27),0),INDEX($N$2:$N$27,RANDBETWEEN(2,27),0))</f>
        <v>46136</v>
      </c>
      <c r="J5" s="48" cm="1">
        <f t="array" aca="1" ref="J5" ca="1">IFERROR(INDEX($N$2:$N$27,RANDBETWEEN(2,27),0),INDEX($N$2:$N$27,RANDBETWEEN(2,27),0))</f>
        <v>46318</v>
      </c>
      <c r="K5" s="48" cm="1">
        <f t="array" aca="1" ref="K5" ca="1">IFERROR(INDEX($N$2:$N$27,RANDBETWEEN(2,27),0),INDEX($N$2:$N$27,RANDBETWEEN(2,27),0))</f>
        <v>46276</v>
      </c>
      <c r="L5" s="48" cm="1">
        <f t="array" aca="1" ref="L5" ca="1">IFERROR(INDEX($N$2:$N$27,RANDBETWEEN(2,27),0),INDEX($N$2:$N$27,RANDBETWEEN(2,27),0))</f>
        <v>46360</v>
      </c>
      <c r="M5" s="18"/>
      <c r="N5" s="47">
        <f>N4+14</f>
        <v>46066</v>
      </c>
      <c r="O5" s="47">
        <f>O4+14</f>
        <v>46073</v>
      </c>
    </row>
    <row r="6" spans="1:15" ht="15.75" x14ac:dyDescent="0.25">
      <c r="A6" s="6" t="s">
        <v>15</v>
      </c>
      <c r="B6" s="37" t="s">
        <v>9</v>
      </c>
      <c r="C6" s="48" cm="1">
        <f t="array" aca="1" ref="C6" ca="1">IFERROR(INDEX($N$2:$N$27,RANDBETWEEN(2,27),0),INDEX($N$2:$N$27,RANDBETWEEN(2,27),0))</f>
        <v>46318</v>
      </c>
      <c r="D6" s="48" cm="1">
        <f t="array" aca="1" ref="D6" ca="1">IFERROR(INDEX($N$2:$N$27,RANDBETWEEN(2,27),0),INDEX($N$2:$N$27,RANDBETWEEN(2,27),0))</f>
        <v>46262</v>
      </c>
      <c r="E6" s="48" cm="1">
        <f t="array" aca="1" ref="E6" ca="1">IFERROR(INDEX($N$2:$N$27,RANDBETWEEN(2,27),0),INDEX($N$2:$N$27,RANDBETWEEN(2,27),0))</f>
        <v>46052</v>
      </c>
      <c r="F6" s="48" cm="1">
        <f t="array" aca="1" ref="F6" ca="1">IFERROR(INDEX($N$2:$N$27,RANDBETWEEN(2,27),0),INDEX($N$2:$N$27,RANDBETWEEN(2,27),0))</f>
        <v>46192</v>
      </c>
      <c r="G6" s="48" cm="1">
        <f t="array" aca="1" ref="G6" ca="1">IFERROR(INDEX($N$2:$N$27,RANDBETWEEN(2,27),0),INDEX($N$2:$N$27,RANDBETWEEN(2,27),0))</f>
        <v>46206</v>
      </c>
      <c r="H6" s="48" cm="1">
        <f t="array" aca="1" ref="H6" ca="1">IFERROR(INDEX($N$2:$N$27,RANDBETWEEN(2,27),0),INDEX($N$2:$N$27,RANDBETWEEN(2,27),0))</f>
        <v>46234</v>
      </c>
      <c r="I6" s="48" cm="1">
        <f t="array" aca="1" ref="I6" ca="1">IFERROR(INDEX($N$2:$N$27,RANDBETWEEN(2,27),0),INDEX($N$2:$N$27,RANDBETWEEN(2,27),0))</f>
        <v>46066</v>
      </c>
      <c r="J6" s="48" cm="1">
        <f t="array" aca="1" ref="J6" ca="1">IFERROR(INDEX($N$2:$N$27,RANDBETWEEN(2,27),0),INDEX($N$2:$N$27,RANDBETWEEN(2,27),0))</f>
        <v>46192</v>
      </c>
      <c r="K6" s="48" cm="1">
        <f t="array" aca="1" ref="K6" ca="1">IFERROR(INDEX($N$2:$N$27,RANDBETWEEN(2,27),0),INDEX($N$2:$N$27,RANDBETWEEN(2,27),0))</f>
        <v>46094</v>
      </c>
      <c r="L6" s="48" cm="1">
        <f t="array" aca="1" ref="L6" ca="1">IFERROR(INDEX($N$2:$N$27,RANDBETWEEN(2,27),0),INDEX($N$2:$N$27,RANDBETWEEN(2,27),0))</f>
        <v>46178</v>
      </c>
      <c r="M6" s="18"/>
      <c r="N6" s="47">
        <f>N5+14</f>
        <v>46080</v>
      </c>
      <c r="O6" s="47">
        <f>O5+14</f>
        <v>46087</v>
      </c>
    </row>
    <row r="7" spans="1:15" ht="15.75" x14ac:dyDescent="0.25">
      <c r="A7" s="6" t="s">
        <v>16</v>
      </c>
      <c r="B7" s="37" t="s">
        <v>9</v>
      </c>
      <c r="C7" s="48" cm="1">
        <f t="array" aca="1" ref="C7" ca="1">IFERROR(INDEX($N$2:$N$27,RANDBETWEEN(2,27),0),INDEX($N$2:$N$27,RANDBETWEEN(2,27),0))</f>
        <v>46122</v>
      </c>
      <c r="D7" s="48" cm="1">
        <f t="array" aca="1" ref="D7" ca="1">IFERROR(INDEX($N$2:$N$27,RANDBETWEEN(2,27),0),INDEX($N$2:$N$27,RANDBETWEEN(2,27),0))</f>
        <v>46108</v>
      </c>
      <c r="E7" s="48" cm="1">
        <f t="array" aca="1" ref="E7" ca="1">IFERROR(INDEX($N$2:$N$27,RANDBETWEEN(2,27),0),INDEX($N$2:$N$27,RANDBETWEEN(2,27),0))</f>
        <v>46290</v>
      </c>
      <c r="F7" s="48" cm="1">
        <f t="array" aca="1" ref="F7" ca="1">IFERROR(INDEX($N$2:$N$27,RANDBETWEEN(2,27),0),INDEX($N$2:$N$27,RANDBETWEEN(2,27),0))</f>
        <v>46094</v>
      </c>
      <c r="G7" s="48" cm="1">
        <f t="array" aca="1" ref="G7" ca="1">IFERROR(INDEX($N$2:$N$27,RANDBETWEEN(2,27),0),INDEX($N$2:$N$27,RANDBETWEEN(2,27),0))</f>
        <v>46360</v>
      </c>
      <c r="H7" s="48" cm="1">
        <f t="array" aca="1" ref="H7" ca="1">IFERROR(INDEX($N$2:$N$27,RANDBETWEEN(2,27),0),INDEX($N$2:$N$27,RANDBETWEEN(2,27),0))</f>
        <v>46220</v>
      </c>
      <c r="I7" s="48" cm="1">
        <f t="array" aca="1" ref="I7" ca="1">IFERROR(INDEX($N$2:$N$27,RANDBETWEEN(2,27),0),INDEX($N$2:$N$27,RANDBETWEEN(2,27),0))</f>
        <v>46206</v>
      </c>
      <c r="J7" s="48" cm="1">
        <f t="array" aca="1" ref="J7" ca="1">IFERROR(INDEX($N$2:$N$27,RANDBETWEEN(2,27),0),INDEX($N$2:$N$27,RANDBETWEEN(2,27),0))</f>
        <v>46290</v>
      </c>
      <c r="K7" s="48" cm="1">
        <f t="array" aca="1" ref="K7" ca="1">IFERROR(INDEX($N$2:$N$27,RANDBETWEEN(2,27),0),INDEX($N$2:$N$27,RANDBETWEEN(2,27),0))</f>
        <v>46248</v>
      </c>
      <c r="L7" s="48" cm="1">
        <f t="array" aca="1" ref="L7" ca="1">IFERROR(INDEX($N$2:$N$27,RANDBETWEEN(2,27),0),INDEX($N$2:$N$27,RANDBETWEEN(2,27),0))</f>
        <v>46122</v>
      </c>
      <c r="M7" s="18"/>
      <c r="N7" s="47">
        <f>N6+14</f>
        <v>46094</v>
      </c>
      <c r="O7" s="47">
        <f>O6+14</f>
        <v>46101</v>
      </c>
    </row>
    <row r="8" spans="1:15" ht="15.75" x14ac:dyDescent="0.25">
      <c r="A8" s="6" t="s">
        <v>17</v>
      </c>
      <c r="B8" s="37" t="s">
        <v>9</v>
      </c>
      <c r="C8" s="48" cm="1">
        <f t="array" aca="1" ref="C8" ca="1">IFERROR(INDEX($N$2:$N$27,RANDBETWEEN(2,27),0),INDEX($N$2:$N$27,RANDBETWEEN(2,27),0))</f>
        <v>46290</v>
      </c>
      <c r="D8" s="48" cm="1">
        <f t="array" aca="1" ref="D8" ca="1">IFERROR(INDEX($N$2:$N$27,RANDBETWEEN(2,27),0),INDEX($N$2:$N$27,RANDBETWEEN(2,27),0))</f>
        <v>46038</v>
      </c>
      <c r="E8" s="48" cm="1">
        <f t="array" aca="1" ref="E8" ca="1">IFERROR(INDEX($N$2:$N$27,RANDBETWEEN(2,27),0),INDEX($N$2:$N$27,RANDBETWEEN(2,27),0))</f>
        <v>46122</v>
      </c>
      <c r="F8" s="48" cm="1">
        <f t="array" aca="1" ref="F8" ca="1">IFERROR(INDEX($N$2:$N$27,RANDBETWEEN(2,27),0),INDEX($N$2:$N$27,RANDBETWEEN(2,27),0))</f>
        <v>46262</v>
      </c>
      <c r="G8" s="48" cm="1">
        <f t="array" aca="1" ref="G8" ca="1">IFERROR(INDEX($N$2:$N$27,RANDBETWEEN(2,27),0),INDEX($N$2:$N$27,RANDBETWEEN(2,27),0))</f>
        <v>46136</v>
      </c>
      <c r="H8" s="48" cm="1">
        <f t="array" aca="1" ref="H8" ca="1">IFERROR(INDEX($N$2:$N$27,RANDBETWEEN(2,27),0),INDEX($N$2:$N$27,RANDBETWEEN(2,27),0))</f>
        <v>46346</v>
      </c>
      <c r="I8" s="48" cm="1">
        <f t="array" aca="1" ref="I8" ca="1">IFERROR(INDEX($N$2:$N$27,RANDBETWEEN(2,27),0),INDEX($N$2:$N$27,RANDBETWEEN(2,27),0))</f>
        <v>46318</v>
      </c>
      <c r="J8" s="48" cm="1">
        <f t="array" aca="1" ref="J8" ca="1">IFERROR(INDEX($N$2:$N$27,RANDBETWEEN(2,27),0),INDEX($N$2:$N$27,RANDBETWEEN(2,27),0))</f>
        <v>46290</v>
      </c>
      <c r="K8" s="48" cm="1">
        <f t="array" aca="1" ref="K8" ca="1">IFERROR(INDEX($N$2:$N$27,RANDBETWEEN(2,27),0),INDEX($N$2:$N$27,RANDBETWEEN(2,27),0))</f>
        <v>46038</v>
      </c>
      <c r="L8" s="48" cm="1">
        <f t="array" aca="1" ref="L8" ca="1">IFERROR(INDEX($N$2:$N$27,RANDBETWEEN(2,27),0),INDEX($N$2:$N$27,RANDBETWEEN(2,27),0))</f>
        <v>46360</v>
      </c>
      <c r="M8" s="18"/>
      <c r="N8" s="47">
        <f>N7+14</f>
        <v>46108</v>
      </c>
      <c r="O8" s="47">
        <f>O7+14</f>
        <v>46115</v>
      </c>
    </row>
    <row r="9" spans="1:15" ht="15.75" x14ac:dyDescent="0.25">
      <c r="A9" s="6" t="s">
        <v>18</v>
      </c>
      <c r="B9" s="37" t="s">
        <v>9</v>
      </c>
      <c r="C9" s="48" cm="1">
        <f t="array" aca="1" ref="C9" ca="1">IFERROR(INDEX($N$2:$N$27,RANDBETWEEN(2,27),0),INDEX($N$2:$N$27,RANDBETWEEN(2,27),0))</f>
        <v>46164</v>
      </c>
      <c r="D9" s="48" cm="1">
        <f t="array" aca="1" ref="D9" ca="1">IFERROR(INDEX($N$2:$N$27,RANDBETWEEN(2,27),0),INDEX($N$2:$N$27,RANDBETWEEN(2,27),0))</f>
        <v>46234</v>
      </c>
      <c r="E9" s="48" cm="1">
        <f t="array" aca="1" ref="E9" ca="1">IFERROR(INDEX($N$2:$N$27,RANDBETWEEN(2,27),0),INDEX($N$2:$N$27,RANDBETWEEN(2,27),0))</f>
        <v>46150</v>
      </c>
      <c r="F9" s="48" cm="1">
        <f t="array" aca="1" ref="F9" ca="1">IFERROR(INDEX($N$2:$N$27,RANDBETWEEN(2,27),0),INDEX($N$2:$N$27,RANDBETWEEN(2,27),0))</f>
        <v>46080</v>
      </c>
      <c r="G9" s="48" cm="1">
        <f t="array" aca="1" ref="G9" ca="1">IFERROR(INDEX($N$2:$N$27,RANDBETWEEN(2,27),0),INDEX($N$2:$N$27,RANDBETWEEN(2,27),0))</f>
        <v>46318</v>
      </c>
      <c r="H9" s="48" cm="1">
        <f t="array" aca="1" ref="H9" ca="1">IFERROR(INDEX($N$2:$N$27,RANDBETWEEN(2,27),0),INDEX($N$2:$N$27,RANDBETWEEN(2,27),0))</f>
        <v>46262</v>
      </c>
      <c r="I9" s="48" cm="1">
        <f t="array" aca="1" ref="I9" ca="1">IFERROR(INDEX($N$2:$N$27,RANDBETWEEN(2,27),0),INDEX($N$2:$N$27,RANDBETWEEN(2,27),0))</f>
        <v>46122</v>
      </c>
      <c r="J9" s="48" cm="1">
        <f t="array" aca="1" ref="J9" ca="1">IFERROR(INDEX($N$2:$N$27,RANDBETWEEN(2,27),0),INDEX($N$2:$N$27,RANDBETWEEN(2,27),0))</f>
        <v>46206</v>
      </c>
      <c r="K9" s="48" cm="1">
        <f t="array" aca="1" ref="K9" ca="1">IFERROR(INDEX($N$2:$N$27,RANDBETWEEN(2,27),0),INDEX($N$2:$N$27,RANDBETWEEN(2,27),0))</f>
        <v>46318</v>
      </c>
      <c r="L9" s="48" cm="1">
        <f t="array" aca="1" ref="L9" ca="1">IFERROR(INDEX($N$2:$N$27,RANDBETWEEN(2,27),0),INDEX($N$2:$N$27,RANDBETWEEN(2,27),0))</f>
        <v>46206</v>
      </c>
      <c r="M9" s="18"/>
      <c r="N9" s="47">
        <f>N8+14</f>
        <v>46122</v>
      </c>
      <c r="O9" s="47">
        <f>O8+14</f>
        <v>46129</v>
      </c>
    </row>
    <row r="10" spans="1:15" ht="15.75" x14ac:dyDescent="0.25">
      <c r="A10" s="6" t="s">
        <v>19</v>
      </c>
      <c r="B10" s="37" t="s">
        <v>50</v>
      </c>
      <c r="C10" s="48" cm="1">
        <f t="array" aca="1" ref="C10" ca="1">IFERROR(INDEX($O$2:$O$27,RANDBETWEEN(2,27),0),INDEX($O$2:$O$27,RANDBETWEEN(2,27),0))</f>
        <v>46283</v>
      </c>
      <c r="D10" s="48" cm="1">
        <f t="array" aca="1" ref="D10" ca="1">IFERROR(INDEX($O$2:$O$27,RANDBETWEEN(2,27),0),INDEX($O$2:$O$27,RANDBETWEEN(2,27),0))</f>
        <v>46115</v>
      </c>
      <c r="E10" s="48" cm="1">
        <f t="array" aca="1" ref="E10" ca="1">IFERROR(INDEX($O$2:$O$27,RANDBETWEEN(2,27),0),INDEX($O$2:$O$27,RANDBETWEEN(2,27),0))</f>
        <v>46073</v>
      </c>
      <c r="F10" s="48" cm="1">
        <f t="array" aca="1" ref="F10" ca="1">IFERROR(INDEX($O$2:$O$27,RANDBETWEEN(2,27),0),INDEX($O$2:$O$27,RANDBETWEEN(2,27),0))</f>
        <v>46283</v>
      </c>
      <c r="G10" s="48" cm="1">
        <f t="array" aca="1" ref="G10" ca="1">IFERROR(INDEX($O$2:$O$27,RANDBETWEEN(2,27),0),INDEX($O$2:$O$27,RANDBETWEEN(2,27),0))</f>
        <v>46339</v>
      </c>
      <c r="H10" s="48" cm="1">
        <f t="array" aca="1" ref="H10" ca="1">IFERROR(INDEX($O$2:$O$27,RANDBETWEEN(2,27),0),INDEX($O$2:$O$27,RANDBETWEEN(2,27),0))</f>
        <v>46143</v>
      </c>
      <c r="I10" s="48" cm="1">
        <f t="array" aca="1" ref="I10" ca="1">IFERROR(INDEX($O$2:$O$27,RANDBETWEEN(2,27),0),INDEX($O$2:$O$27,RANDBETWEEN(2,27),0))</f>
        <v>46199</v>
      </c>
      <c r="J10" s="48" cm="1">
        <f t="array" aca="1" ref="J10" ca="1">IFERROR(INDEX($O$2:$O$27,RANDBETWEEN(2,27),0),INDEX($O$2:$O$27,RANDBETWEEN(2,27),0))</f>
        <v>46101</v>
      </c>
      <c r="K10" s="48" cm="1">
        <f t="array" aca="1" ref="K10" ca="1">IFERROR(INDEX($O$2:$O$27,RANDBETWEEN(2,27),0),INDEX($O$2:$O$27,RANDBETWEEN(2,27),0))</f>
        <v>46255</v>
      </c>
      <c r="L10" s="48" cm="1">
        <f t="array" aca="1" ref="L10" ca="1">IFERROR(INDEX($O$2:$O$27,RANDBETWEEN(2,27),0),INDEX($O$2:$O$27,RANDBETWEEN(2,27),0))</f>
        <v>46157</v>
      </c>
      <c r="M10" s="18"/>
      <c r="N10" s="47">
        <f>N9+14</f>
        <v>46136</v>
      </c>
      <c r="O10" s="47">
        <f>O9+14</f>
        <v>46143</v>
      </c>
    </row>
    <row r="11" spans="1:15" x14ac:dyDescent="0.2">
      <c r="A11" s="6" t="s">
        <v>20</v>
      </c>
      <c r="B11" s="37" t="s">
        <v>50</v>
      </c>
      <c r="C11" s="48" cm="1">
        <f t="array" aca="1" ref="C11" ca="1">IFERROR(INDEX($O$2:$O$27,RANDBETWEEN(2,27),0),INDEX($O$2:$O$27,RANDBETWEEN(2,27),0))</f>
        <v>46045</v>
      </c>
      <c r="D11" s="48" cm="1">
        <f t="array" aca="1" ref="D11" ca="1">IFERROR(INDEX($O$2:$O$27,RANDBETWEEN(2,27),0),INDEX($O$2:$O$27,RANDBETWEEN(2,27),0))</f>
        <v>46381</v>
      </c>
      <c r="E11" s="48" cm="1">
        <f t="array" aca="1" ref="E11" ca="1">IFERROR(INDEX($O$2:$O$27,RANDBETWEEN(2,27),0),INDEX($O$2:$O$27,RANDBETWEEN(2,27),0))</f>
        <v>46059</v>
      </c>
      <c r="F11" s="48" cm="1">
        <f t="array" aca="1" ref="F11" ca="1">IFERROR(INDEX($O$2:$O$27,RANDBETWEEN(2,27),0),INDEX($O$2:$O$27,RANDBETWEEN(2,27),0))</f>
        <v>46185</v>
      </c>
      <c r="G11" s="48" cm="1">
        <f t="array" aca="1" ref="G11" ca="1">IFERROR(INDEX($O$2:$O$27,RANDBETWEEN(2,27),0),INDEX($O$2:$O$27,RANDBETWEEN(2,27),0))</f>
        <v>46101</v>
      </c>
      <c r="H11" s="48" cm="1">
        <f t="array" aca="1" ref="H11" ca="1">IFERROR(INDEX($O$2:$O$27,RANDBETWEEN(2,27),0),INDEX($O$2:$O$27,RANDBETWEEN(2,27),0))</f>
        <v>46045</v>
      </c>
      <c r="I11" s="48" cm="1">
        <f t="array" aca="1" ref="I11" ca="1">IFERROR(INDEX($O$2:$O$27,RANDBETWEEN(2,27),0),INDEX($O$2:$O$27,RANDBETWEEN(2,27),0))</f>
        <v>46241</v>
      </c>
      <c r="J11" s="48" cm="1">
        <f t="array" aca="1" ref="J11" ca="1">IFERROR(INDEX($O$2:$O$27,RANDBETWEEN(2,27),0),INDEX($O$2:$O$27,RANDBETWEEN(2,27),0))</f>
        <v>46213</v>
      </c>
      <c r="K11" s="48" cm="1">
        <f t="array" aca="1" ref="K11" ca="1">IFERROR(INDEX($O$2:$O$27,RANDBETWEEN(2,27),0),INDEX($O$2:$O$27,RANDBETWEEN(2,27),0))</f>
        <v>46199</v>
      </c>
      <c r="L11" s="48" cm="1">
        <f t="array" aca="1" ref="L11" ca="1">IFERROR(INDEX($O$2:$O$27,RANDBETWEEN(2,27),0),INDEX($O$2:$O$27,RANDBETWEEN(2,27),0))</f>
        <v>46213</v>
      </c>
      <c r="M11" s="6"/>
      <c r="N11" s="47">
        <f>N10+14</f>
        <v>46150</v>
      </c>
      <c r="O11" s="47">
        <f>O10+14</f>
        <v>46157</v>
      </c>
    </row>
    <row r="12" spans="1:15" ht="18.75" x14ac:dyDescent="0.3">
      <c r="A12" s="6" t="s">
        <v>21</v>
      </c>
      <c r="B12" s="37" t="s">
        <v>50</v>
      </c>
      <c r="C12" s="48" cm="1">
        <f t="array" aca="1" ref="C12" ca="1">IFERROR(INDEX($O$2:$O$27,RANDBETWEEN(2,27),0),INDEX($O$2:$O$27,RANDBETWEEN(2,27),0))</f>
        <v>46143</v>
      </c>
      <c r="D12" s="48" cm="1">
        <f t="array" aca="1" ref="D12" ca="1">IFERROR(INDEX($O$2:$O$27,RANDBETWEEN(2,27),0),INDEX($O$2:$O$27,RANDBETWEEN(2,27),0))</f>
        <v>46059</v>
      </c>
      <c r="E12" s="48" cm="1">
        <f t="array" aca="1" ref="E12" ca="1">IFERROR(INDEX($O$2:$O$27,RANDBETWEEN(2,27),0),INDEX($O$2:$O$27,RANDBETWEEN(2,27),0))</f>
        <v>46311</v>
      </c>
      <c r="F12" s="48" cm="1">
        <f t="array" aca="1" ref="F12" ca="1">IFERROR(INDEX($O$2:$O$27,RANDBETWEEN(2,27),0),INDEX($O$2:$O$27,RANDBETWEEN(2,27),0))</f>
        <v>46143</v>
      </c>
      <c r="G12" s="48" cm="1">
        <f t="array" aca="1" ref="G12" ca="1">IFERROR(INDEX($O$2:$O$27,RANDBETWEEN(2,27),0),INDEX($O$2:$O$27,RANDBETWEEN(2,27),0))</f>
        <v>46101</v>
      </c>
      <c r="H12" s="48" cm="1">
        <f t="array" aca="1" ref="H12" ca="1">IFERROR(INDEX($O$2:$O$27,RANDBETWEEN(2,27),0),INDEX($O$2:$O$27,RANDBETWEEN(2,27),0))</f>
        <v>46339</v>
      </c>
      <c r="I12" s="48" cm="1">
        <f t="array" aca="1" ref="I12" ca="1">IFERROR(INDEX($O$2:$O$27,RANDBETWEEN(2,27),0),INDEX($O$2:$O$27,RANDBETWEEN(2,27),0))</f>
        <v>46227</v>
      </c>
      <c r="J12" s="48" cm="1">
        <f t="array" aca="1" ref="J12" ca="1">IFERROR(INDEX($O$2:$O$27,RANDBETWEEN(2,27),0),INDEX($O$2:$O$27,RANDBETWEEN(2,27),0))</f>
        <v>46087</v>
      </c>
      <c r="K12" s="48" cm="1">
        <f t="array" aca="1" ref="K12" ca="1">IFERROR(INDEX($O$2:$O$27,RANDBETWEEN(2,27),0),INDEX($O$2:$O$27,RANDBETWEEN(2,27),0))</f>
        <v>46297</v>
      </c>
      <c r="L12" s="48" cm="1">
        <f t="array" aca="1" ref="L12" ca="1">IFERROR(INDEX($O$2:$O$27,RANDBETWEEN(2,27),0),INDEX($O$2:$O$27,RANDBETWEEN(2,27),0))</f>
        <v>46213</v>
      </c>
      <c r="M12" s="13"/>
      <c r="N12" s="47">
        <f>N11+14</f>
        <v>46164</v>
      </c>
      <c r="O12" s="47">
        <f>O11+14</f>
        <v>46171</v>
      </c>
    </row>
    <row r="13" spans="1:15" ht="15.75" x14ac:dyDescent="0.2">
      <c r="A13" s="6" t="s">
        <v>45</v>
      </c>
      <c r="B13" s="37" t="s">
        <v>50</v>
      </c>
      <c r="C13" s="48" cm="1">
        <f t="array" aca="1" ref="C13" ca="1">IFERROR(INDEX($O$2:$O$27,RANDBETWEEN(2,27),0),INDEX($O$2:$O$27,RANDBETWEEN(2,27),0))</f>
        <v>46129</v>
      </c>
      <c r="D13" s="48" cm="1">
        <f t="array" aca="1" ref="D13" ca="1">IFERROR(INDEX($O$2:$O$27,RANDBETWEEN(2,27),0),INDEX($O$2:$O$27,RANDBETWEEN(2,27),0))</f>
        <v>46087</v>
      </c>
      <c r="E13" s="48" cm="1">
        <f t="array" aca="1" ref="E13" ca="1">IFERROR(INDEX($O$2:$O$27,RANDBETWEEN(2,27),0),INDEX($O$2:$O$27,RANDBETWEEN(2,27),0))</f>
        <v>46115</v>
      </c>
      <c r="F13" s="48" cm="1">
        <f t="array" aca="1" ref="F13" ca="1">IFERROR(INDEX($O$2:$O$27,RANDBETWEEN(2,27),0),INDEX($O$2:$O$27,RANDBETWEEN(2,27),0))</f>
        <v>46381</v>
      </c>
      <c r="G13" s="48" cm="1">
        <f t="array" aca="1" ref="G13" ca="1">IFERROR(INDEX($O$2:$O$27,RANDBETWEEN(2,27),0),INDEX($O$2:$O$27,RANDBETWEEN(2,27),0))</f>
        <v>46059</v>
      </c>
      <c r="H13" s="48" cm="1">
        <f t="array" aca="1" ref="H13" ca="1">IFERROR(INDEX($O$2:$O$27,RANDBETWEEN(2,27),0),INDEX($O$2:$O$27,RANDBETWEEN(2,27),0))</f>
        <v>46325</v>
      </c>
      <c r="I13" s="48" cm="1">
        <f t="array" aca="1" ref="I13" ca="1">IFERROR(INDEX($O$2:$O$27,RANDBETWEEN(2,27),0),INDEX($O$2:$O$27,RANDBETWEEN(2,27),0))</f>
        <v>46059</v>
      </c>
      <c r="J13" s="48" cm="1">
        <f t="array" aca="1" ref="J13" ca="1">IFERROR(INDEX($O$2:$O$27,RANDBETWEEN(2,27),0),INDEX($O$2:$O$27,RANDBETWEEN(2,27),0))</f>
        <v>46227</v>
      </c>
      <c r="K13" s="48" cm="1">
        <f t="array" aca="1" ref="K13" ca="1">IFERROR(INDEX($O$2:$O$27,RANDBETWEEN(2,27),0),INDEX($O$2:$O$27,RANDBETWEEN(2,27),0))</f>
        <v>46283</v>
      </c>
      <c r="L13" s="48" cm="1">
        <f t="array" aca="1" ref="L13" ca="1">IFERROR(INDEX($O$2:$O$27,RANDBETWEEN(2,27),0),INDEX($O$2:$O$27,RANDBETWEEN(2,27),0))</f>
        <v>46367</v>
      </c>
      <c r="M13" s="16"/>
      <c r="N13" s="47">
        <f>N12+14</f>
        <v>46178</v>
      </c>
      <c r="O13" s="47">
        <f>O12+14</f>
        <v>46185</v>
      </c>
    </row>
    <row r="14" spans="1:15" ht="15.75" x14ac:dyDescent="0.25">
      <c r="A14" s="6" t="s">
        <v>46</v>
      </c>
      <c r="B14" s="37" t="s">
        <v>50</v>
      </c>
      <c r="C14" s="48" cm="1">
        <f t="array" aca="1" ref="C14" ca="1">IFERROR(INDEX($O$2:$O$27,RANDBETWEEN(2,27),0),INDEX($O$2:$O$27,RANDBETWEEN(2,27),0))</f>
        <v>46381</v>
      </c>
      <c r="D14" s="48" cm="1">
        <f t="array" aca="1" ref="D14" ca="1">IFERROR(INDEX($O$2:$O$27,RANDBETWEEN(2,27),0),INDEX($O$2:$O$27,RANDBETWEEN(2,27),0))</f>
        <v>46101</v>
      </c>
      <c r="E14" s="48" cm="1">
        <f t="array" aca="1" ref="E14" ca="1">IFERROR(INDEX($O$2:$O$27,RANDBETWEEN(2,27),0),INDEX($O$2:$O$27,RANDBETWEEN(2,27),0))</f>
        <v>46185</v>
      </c>
      <c r="F14" s="48" cm="1">
        <f t="array" aca="1" ref="F14" ca="1">IFERROR(INDEX($O$2:$O$27,RANDBETWEEN(2,27),0),INDEX($O$2:$O$27,RANDBETWEEN(2,27),0))</f>
        <v>46185</v>
      </c>
      <c r="G14" s="48" cm="1">
        <f t="array" aca="1" ref="G14" ca="1">IFERROR(INDEX($O$2:$O$27,RANDBETWEEN(2,27),0),INDEX($O$2:$O$27,RANDBETWEEN(2,27),0))</f>
        <v>46143</v>
      </c>
      <c r="H14" s="48" cm="1">
        <f t="array" aca="1" ref="H14" ca="1">IFERROR(INDEX($O$2:$O$27,RANDBETWEEN(2,27),0),INDEX($O$2:$O$27,RANDBETWEEN(2,27),0))</f>
        <v>46255</v>
      </c>
      <c r="I14" s="48" cm="1">
        <f t="array" aca="1" ref="I14" ca="1">IFERROR(INDEX($O$2:$O$27,RANDBETWEEN(2,27),0),INDEX($O$2:$O$27,RANDBETWEEN(2,27),0))</f>
        <v>46227</v>
      </c>
      <c r="J14" s="48" cm="1">
        <f t="array" aca="1" ref="J14" ca="1">IFERROR(INDEX($O$2:$O$27,RANDBETWEEN(2,27),0),INDEX($O$2:$O$27,RANDBETWEEN(2,27),0))</f>
        <v>46297</v>
      </c>
      <c r="K14" s="48" cm="1">
        <f t="array" aca="1" ref="K14" ca="1">IFERROR(INDEX($O$2:$O$27,RANDBETWEEN(2,27),0),INDEX($O$2:$O$27,RANDBETWEEN(2,27),0))</f>
        <v>46269</v>
      </c>
      <c r="L14" s="48" cm="1">
        <f t="array" aca="1" ref="L14" ca="1">IFERROR(INDEX($O$2:$O$27,RANDBETWEEN(2,27),0),INDEX($O$2:$O$27,RANDBETWEEN(2,27),0))</f>
        <v>46115</v>
      </c>
      <c r="M14" s="18"/>
      <c r="N14" s="47">
        <f>N13+14</f>
        <v>46192</v>
      </c>
      <c r="O14" s="47">
        <f>O13+14</f>
        <v>46199</v>
      </c>
    </row>
    <row r="15" spans="1:15" ht="15.75" x14ac:dyDescent="0.25">
      <c r="A15" s="6" t="s">
        <v>47</v>
      </c>
      <c r="B15" s="37" t="s">
        <v>50</v>
      </c>
      <c r="C15" s="48" cm="1">
        <f t="array" aca="1" ref="C15" ca="1">IFERROR(INDEX($O$2:$O$27,RANDBETWEEN(2,27),0),INDEX($O$2:$O$27,RANDBETWEEN(2,27),0))</f>
        <v>46255</v>
      </c>
      <c r="D15" s="48" cm="1">
        <f t="array" aca="1" ref="D15" ca="1">IFERROR(INDEX($O$2:$O$27,RANDBETWEEN(2,27),0),INDEX($O$2:$O$27,RANDBETWEEN(2,27),0))</f>
        <v>46059</v>
      </c>
      <c r="E15" s="48" cm="1">
        <f t="array" aca="1" ref="E15" ca="1">IFERROR(INDEX($O$2:$O$27,RANDBETWEEN(2,27),0),INDEX($O$2:$O$27,RANDBETWEEN(2,27),0))</f>
        <v>46367</v>
      </c>
      <c r="F15" s="48" cm="1">
        <f t="array" aca="1" ref="F15" ca="1">IFERROR(INDEX($O$2:$O$27,RANDBETWEEN(2,27),0),INDEX($O$2:$O$27,RANDBETWEEN(2,27),0))</f>
        <v>46171</v>
      </c>
      <c r="G15" s="48" cm="1">
        <f t="array" aca="1" ref="G15" ca="1">IFERROR(INDEX($O$2:$O$27,RANDBETWEEN(2,27),0),INDEX($O$2:$O$27,RANDBETWEEN(2,27),0))</f>
        <v>46255</v>
      </c>
      <c r="H15" s="48" cm="1">
        <f t="array" aca="1" ref="H15" ca="1">IFERROR(INDEX($O$2:$O$27,RANDBETWEEN(2,27),0),INDEX($O$2:$O$27,RANDBETWEEN(2,27),0))</f>
        <v>46059</v>
      </c>
      <c r="I15" s="48" cm="1">
        <f t="array" aca="1" ref="I15" ca="1">IFERROR(INDEX($O$2:$O$27,RANDBETWEEN(2,27),0),INDEX($O$2:$O$27,RANDBETWEEN(2,27),0))</f>
        <v>46087</v>
      </c>
      <c r="J15" s="48" cm="1">
        <f t="array" aca="1" ref="J15" ca="1">IFERROR(INDEX($O$2:$O$27,RANDBETWEEN(2,27),0),INDEX($O$2:$O$27,RANDBETWEEN(2,27),0))</f>
        <v>46129</v>
      </c>
      <c r="K15" s="48" cm="1">
        <f t="array" aca="1" ref="K15" ca="1">IFERROR(INDEX($O$2:$O$27,RANDBETWEEN(2,27),0),INDEX($O$2:$O$27,RANDBETWEEN(2,27),0))</f>
        <v>46199</v>
      </c>
      <c r="L15" s="48" cm="1">
        <f t="array" aca="1" ref="L15" ca="1">IFERROR(INDEX($O$2:$O$27,RANDBETWEEN(2,27),0),INDEX($O$2:$O$27,RANDBETWEEN(2,27),0))</f>
        <v>46115</v>
      </c>
      <c r="M15" s="18"/>
      <c r="N15" s="47">
        <f>N14+14</f>
        <v>46206</v>
      </c>
      <c r="O15" s="47">
        <f>O14+14</f>
        <v>46213</v>
      </c>
    </row>
    <row r="16" spans="1:15" ht="15.75" x14ac:dyDescent="0.25">
      <c r="A16" s="6" t="s">
        <v>48</v>
      </c>
      <c r="B16" s="37" t="s">
        <v>50</v>
      </c>
      <c r="C16" s="48" cm="1">
        <f t="array" aca="1" ref="C16" ca="1">IFERROR(INDEX($O$2:$O$27,RANDBETWEEN(2,27),0),INDEX($O$2:$O$27,RANDBETWEEN(2,27),0))</f>
        <v>46143</v>
      </c>
      <c r="D16" s="48" cm="1">
        <f t="array" aca="1" ref="D16" ca="1">IFERROR(INDEX($O$2:$O$27,RANDBETWEEN(2,27),0),INDEX($O$2:$O$27,RANDBETWEEN(2,27),0))</f>
        <v>46059</v>
      </c>
      <c r="E16" s="48" cm="1">
        <f t="array" aca="1" ref="E16" ca="1">IFERROR(INDEX($O$2:$O$27,RANDBETWEEN(2,27),0),INDEX($O$2:$O$27,RANDBETWEEN(2,27),0))</f>
        <v>46143</v>
      </c>
      <c r="F16" s="48" cm="1">
        <f t="array" aca="1" ref="F16" ca="1">IFERROR(INDEX($O$2:$O$27,RANDBETWEEN(2,27),0),INDEX($O$2:$O$27,RANDBETWEEN(2,27),0))</f>
        <v>46297</v>
      </c>
      <c r="G16" s="48" cm="1">
        <f t="array" aca="1" ref="G16" ca="1">IFERROR(INDEX($O$2:$O$27,RANDBETWEEN(2,27),0),INDEX($O$2:$O$27,RANDBETWEEN(2,27),0))</f>
        <v>46241</v>
      </c>
      <c r="H16" s="48" cm="1">
        <f t="array" aca="1" ref="H16" ca="1">IFERROR(INDEX($O$2:$O$27,RANDBETWEEN(2,27),0),INDEX($O$2:$O$27,RANDBETWEEN(2,27),0))</f>
        <v>46353</v>
      </c>
      <c r="I16" s="48" cm="1">
        <f t="array" aca="1" ref="I16" ca="1">IFERROR(INDEX($O$2:$O$27,RANDBETWEEN(2,27),0),INDEX($O$2:$O$27,RANDBETWEEN(2,27),0))</f>
        <v>46045</v>
      </c>
      <c r="J16" s="48" cm="1">
        <f t="array" aca="1" ref="J16" ca="1">IFERROR(INDEX($O$2:$O$27,RANDBETWEEN(2,27),0),INDEX($O$2:$O$27,RANDBETWEEN(2,27),0))</f>
        <v>46381</v>
      </c>
      <c r="K16" s="48" cm="1">
        <f t="array" aca="1" ref="K16" ca="1">IFERROR(INDEX($O$2:$O$27,RANDBETWEEN(2,27),0),INDEX($O$2:$O$27,RANDBETWEEN(2,27),0))</f>
        <v>46381</v>
      </c>
      <c r="L16" s="48" cm="1">
        <f t="array" aca="1" ref="L16" ca="1">IFERROR(INDEX($O$2:$O$27,RANDBETWEEN(2,27),0),INDEX($O$2:$O$27,RANDBETWEEN(2,27),0))</f>
        <v>46157</v>
      </c>
      <c r="M16" s="18"/>
      <c r="N16" s="47">
        <f>N15+14</f>
        <v>46220</v>
      </c>
      <c r="O16" s="47">
        <f>O15+14</f>
        <v>46227</v>
      </c>
    </row>
    <row r="17" spans="1:15" ht="15.75" x14ac:dyDescent="0.25">
      <c r="A17" s="6" t="s">
        <v>49</v>
      </c>
      <c r="B17" s="37" t="s">
        <v>50</v>
      </c>
      <c r="C17" s="48" cm="1">
        <f t="array" aca="1" ref="C17" ca="1">IFERROR(INDEX($O$2:$O$27,RANDBETWEEN(2,27),0),INDEX($O$2:$O$27,RANDBETWEEN(2,27),0))</f>
        <v>46045</v>
      </c>
      <c r="D17" s="48" cm="1">
        <f t="array" aca="1" ref="D17" ca="1">IFERROR(INDEX($O$2:$O$27,RANDBETWEEN(2,27),0),INDEX($O$2:$O$27,RANDBETWEEN(2,27),0))</f>
        <v>46059</v>
      </c>
      <c r="E17" s="48" cm="1">
        <f t="array" aca="1" ref="E17" ca="1">IFERROR(INDEX($O$2:$O$27,RANDBETWEEN(2,27),0),INDEX($O$2:$O$27,RANDBETWEEN(2,27),0))</f>
        <v>46283</v>
      </c>
      <c r="F17" s="48" cm="1">
        <f t="array" aca="1" ref="F17" ca="1">IFERROR(INDEX($O$2:$O$27,RANDBETWEEN(2,27),0),INDEX($O$2:$O$27,RANDBETWEEN(2,27),0))</f>
        <v>46059</v>
      </c>
      <c r="G17" s="48" cm="1">
        <f t="array" aca="1" ref="G17" ca="1">IFERROR(INDEX($O$2:$O$27,RANDBETWEEN(2,27),0),INDEX($O$2:$O$27,RANDBETWEEN(2,27),0))</f>
        <v>46213</v>
      </c>
      <c r="H17" s="48" cm="1">
        <f t="array" aca="1" ref="H17" ca="1">IFERROR(INDEX($O$2:$O$27,RANDBETWEEN(2,27),0),INDEX($O$2:$O$27,RANDBETWEEN(2,27),0))</f>
        <v>46171</v>
      </c>
      <c r="I17" s="48" cm="1">
        <f t="array" aca="1" ref="I17" ca="1">IFERROR(INDEX($O$2:$O$27,RANDBETWEEN(2,27),0),INDEX($O$2:$O$27,RANDBETWEEN(2,27),0))</f>
        <v>46143</v>
      </c>
      <c r="J17" s="48" cm="1">
        <f t="array" aca="1" ref="J17" ca="1">IFERROR(INDEX($O$2:$O$27,RANDBETWEEN(2,27),0),INDEX($O$2:$O$27,RANDBETWEEN(2,27),0))</f>
        <v>46199</v>
      </c>
      <c r="K17" s="48" cm="1">
        <f t="array" aca="1" ref="K17" ca="1">IFERROR(INDEX($O$2:$O$27,RANDBETWEEN(2,27),0),INDEX($O$2:$O$27,RANDBETWEEN(2,27),0))</f>
        <v>46171</v>
      </c>
      <c r="L17" s="48" cm="1">
        <f t="array" aca="1" ref="L17" ca="1">IFERROR(INDEX($O$2:$O$27,RANDBETWEEN(2,27),0),INDEX($O$2:$O$27,RANDBETWEEN(2,27),0))</f>
        <v>46143</v>
      </c>
      <c r="M17" s="18"/>
      <c r="N17" s="47">
        <f>N16+14</f>
        <v>46234</v>
      </c>
      <c r="O17" s="47">
        <f>O16+14</f>
        <v>46241</v>
      </c>
    </row>
    <row r="18" spans="1:15" ht="15.75" x14ac:dyDescent="0.25">
      <c r="A18" s="18"/>
      <c r="B18" s="39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47">
        <f>N17+14</f>
        <v>46248</v>
      </c>
      <c r="O18" s="47">
        <f>O17+14</f>
        <v>46255</v>
      </c>
    </row>
    <row r="19" spans="1:15" ht="15.75" x14ac:dyDescent="0.25">
      <c r="A19" s="18"/>
      <c r="B19" s="39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47">
        <f>N18+14</f>
        <v>46262</v>
      </c>
      <c r="O19" s="47">
        <f>O18+14</f>
        <v>46269</v>
      </c>
    </row>
    <row r="20" spans="1:15" x14ac:dyDescent="0.2">
      <c r="A20" s="6"/>
      <c r="B20" s="3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47">
        <f>N19+14</f>
        <v>46276</v>
      </c>
      <c r="O20" s="47">
        <f>O19+14</f>
        <v>46283</v>
      </c>
    </row>
    <row r="21" spans="1:15" ht="18.75" x14ac:dyDescent="0.3">
      <c r="A21" s="13"/>
      <c r="B21" s="40"/>
      <c r="C21" s="50" t="s">
        <v>54</v>
      </c>
      <c r="D21" s="50"/>
      <c r="E21" s="50"/>
      <c r="F21" s="50"/>
      <c r="G21" s="50"/>
      <c r="H21" s="50"/>
      <c r="I21" s="50"/>
      <c r="J21" s="50"/>
      <c r="K21" s="50"/>
      <c r="L21" s="50"/>
      <c r="M21" s="13"/>
      <c r="N21" s="47">
        <f>N20+14</f>
        <v>46290</v>
      </c>
      <c r="O21" s="47">
        <f>O20+14</f>
        <v>46297</v>
      </c>
    </row>
    <row r="22" spans="1:15" ht="15.75" x14ac:dyDescent="0.2">
      <c r="A22" s="16"/>
      <c r="B22" s="38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16"/>
      <c r="N22" s="47">
        <f>N21+14</f>
        <v>46304</v>
      </c>
      <c r="O22" s="47">
        <f>O21+14</f>
        <v>46311</v>
      </c>
    </row>
    <row r="23" spans="1:15" ht="15.75" x14ac:dyDescent="0.25">
      <c r="A23" s="18"/>
      <c r="B23" s="39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18"/>
      <c r="N23" s="47">
        <f>N22+14</f>
        <v>46318</v>
      </c>
      <c r="O23" s="47">
        <f>O22+14</f>
        <v>46325</v>
      </c>
    </row>
    <row r="24" spans="1:15" ht="15.75" x14ac:dyDescent="0.25">
      <c r="A24" s="18"/>
      <c r="B24" s="3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18"/>
      <c r="N24" s="47">
        <f>N23+14</f>
        <v>46332</v>
      </c>
      <c r="O24" s="47">
        <f>O23+14</f>
        <v>46339</v>
      </c>
    </row>
    <row r="25" spans="1:15" ht="15.75" x14ac:dyDescent="0.25">
      <c r="A25" s="18"/>
      <c r="B25" s="39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18"/>
      <c r="N25" s="47">
        <f>N24+14</f>
        <v>46346</v>
      </c>
      <c r="O25" s="47">
        <f>O24+14</f>
        <v>46353</v>
      </c>
    </row>
    <row r="26" spans="1:15" ht="15.75" x14ac:dyDescent="0.25">
      <c r="A26" s="18"/>
      <c r="B26" s="39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18"/>
      <c r="N26" s="47">
        <f>N25+14</f>
        <v>46360</v>
      </c>
      <c r="O26" s="47">
        <f>O25+14</f>
        <v>46367</v>
      </c>
    </row>
    <row r="27" spans="1:15" ht="15.75" x14ac:dyDescent="0.25">
      <c r="A27" s="18"/>
      <c r="B27" s="3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18"/>
      <c r="N27" s="47">
        <f>N26+14</f>
        <v>46374</v>
      </c>
      <c r="O27" s="47">
        <f>O26+14</f>
        <v>46381</v>
      </c>
    </row>
    <row r="28" spans="1:15" ht="15.75" x14ac:dyDescent="0.25">
      <c r="A28" s="18"/>
      <c r="B28" s="39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18"/>
      <c r="N28" s="47"/>
      <c r="O28" s="47"/>
    </row>
    <row r="29" spans="1:15" ht="15.75" x14ac:dyDescent="0.25">
      <c r="A29" s="18"/>
      <c r="B29" s="3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18"/>
      <c r="N29" s="47"/>
      <c r="O29" s="47"/>
    </row>
    <row r="30" spans="1:15" x14ac:dyDescent="0.2">
      <c r="C30" s="51"/>
      <c r="D30" s="51"/>
      <c r="E30" s="51"/>
      <c r="F30" s="51"/>
      <c r="G30" s="51"/>
      <c r="H30" s="51"/>
      <c r="I30" s="51"/>
      <c r="J30" s="51"/>
      <c r="K30" s="51"/>
      <c r="L30" s="51"/>
    </row>
    <row r="31" spans="1:15" x14ac:dyDescent="0.2">
      <c r="C31" s="51"/>
      <c r="D31" s="51"/>
      <c r="E31" s="51"/>
      <c r="F31" s="51"/>
      <c r="G31" s="51"/>
      <c r="H31" s="51"/>
      <c r="I31" s="51"/>
      <c r="J31" s="51"/>
      <c r="K31" s="51"/>
      <c r="L31" s="51"/>
    </row>
    <row r="32" spans="1:15" x14ac:dyDescent="0.2">
      <c r="C32" s="51"/>
      <c r="D32" s="51"/>
      <c r="E32" s="51"/>
      <c r="F32" s="51"/>
      <c r="G32" s="51"/>
      <c r="H32" s="51"/>
      <c r="I32" s="51"/>
      <c r="J32" s="51"/>
      <c r="K32" s="51"/>
      <c r="L32" s="51"/>
    </row>
    <row r="33" spans="3:12" x14ac:dyDescent="0.2">
      <c r="C33" s="51"/>
      <c r="D33" s="51"/>
      <c r="E33" s="51"/>
      <c r="F33" s="51"/>
      <c r="G33" s="51"/>
      <c r="H33" s="51"/>
      <c r="I33" s="51"/>
      <c r="J33" s="51"/>
      <c r="K33" s="51"/>
      <c r="L33" s="51"/>
    </row>
    <row r="34" spans="3:12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</row>
    <row r="35" spans="3:12" x14ac:dyDescent="0.2">
      <c r="C35" s="51"/>
      <c r="D35" s="51"/>
      <c r="E35" s="51"/>
      <c r="F35" s="51"/>
      <c r="G35" s="51"/>
      <c r="H35" s="51"/>
      <c r="I35" s="51"/>
      <c r="J35" s="51"/>
      <c r="K35" s="51"/>
      <c r="L35" s="5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ackground xmlns="71af3243-3dd4-4a8d-8c0d-dd76da1f02a5">false</Background>
    <Status xmlns="71af3243-3dd4-4a8d-8c0d-dd76da1f02a5">Not started</Status>
    <_ip_UnifiedCompliancePolicyUIAction xmlns="http://schemas.microsoft.com/sharepoint/v3" xsi:nil="true"/>
    <Image xmlns="71af3243-3dd4-4a8d-8c0d-dd76da1f02a5">
      <Url xsi:nil="true"/>
      <Description xsi:nil="true"/>
    </Image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8" ma:contentTypeDescription="Create a new document." ma:contentTypeScope="" ma:versionID="60f5a4f2d2b0abadcf532d48ebf9cb7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7dd78129e6a1811f84807ad11c65153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24730C-0C48-47D4-B25F-00AFD481EF19}">
  <ds:schemaRefs>
    <ds:schemaRef ds:uri="http://schemas.microsoft.com/office/2006/metadata/properties"/>
    <ds:schemaRef ds:uri="http://schemas.microsoft.com/office/infopath/2007/PartnerControls"/>
    <ds:schemaRef ds:uri="71af3243-3dd4-4a8d-8c0d-dd76da1f02a5"/>
    <ds:schemaRef ds:uri="http://schemas.microsoft.com/sharepoint/v3"/>
    <ds:schemaRef ds:uri="230e9df3-be65-4c73-a93b-d1236ebd677e"/>
  </ds:schemaRefs>
</ds:datastoreItem>
</file>

<file path=customXml/itemProps2.xml><?xml version="1.0" encoding="utf-8"?>
<ds:datastoreItem xmlns:ds="http://schemas.openxmlformats.org/officeDocument/2006/customXml" ds:itemID="{BEBAFCBA-B89A-44D9-8769-70CC52000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4E22D7-1AC9-4060-A9B3-27E312D09E1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TM16410081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RP</vt:lpstr>
      <vt:lpstr>ferie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>François</cp:lastModifiedBy>
  <dcterms:created xsi:type="dcterms:W3CDTF">2023-12-12T08:23:05Z</dcterms:created>
  <dcterms:modified xsi:type="dcterms:W3CDTF">2025-11-18T14:01:21Z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c8d3f7c8-5c4b-4ab6-9486-a0a9eb08efa7_Enabled">
    <vt:lpwstr>true</vt:lpwstr>
  </property>
  <property fmtid="{D5CDD505-2E9C-101B-9397-08002B2CF9AE}" pid="4" name="MSIP_Label_c8d3f7c8-5c4b-4ab6-9486-a0a9eb08efa7_SetDate">
    <vt:lpwstr>2025-11-18T09:22:47Z</vt:lpwstr>
  </property>
  <property fmtid="{D5CDD505-2E9C-101B-9397-08002B2CF9AE}" pid="5" name="MSIP_Label_c8d3f7c8-5c4b-4ab6-9486-a0a9eb08efa7_Method">
    <vt:lpwstr>Standard</vt:lpwstr>
  </property>
  <property fmtid="{D5CDD505-2E9C-101B-9397-08002B2CF9AE}" pid="6" name="MSIP_Label_c8d3f7c8-5c4b-4ab6-9486-a0a9eb08efa7_Name">
    <vt:lpwstr>Interne - Groupe</vt:lpwstr>
  </property>
  <property fmtid="{D5CDD505-2E9C-101B-9397-08002B2CF9AE}" pid="7" name="MSIP_Label_c8d3f7c8-5c4b-4ab6-9486-a0a9eb08efa7_SiteId">
    <vt:lpwstr>4a7c8238-5799-4b16-9fc6-9ad8fce5a7d9</vt:lpwstr>
  </property>
  <property fmtid="{D5CDD505-2E9C-101B-9397-08002B2CF9AE}" pid="8" name="MSIP_Label_c8d3f7c8-5c4b-4ab6-9486-a0a9eb08efa7_ActionId">
    <vt:lpwstr>cad931e1-1dee-4db9-97e9-fd0732558129</vt:lpwstr>
  </property>
  <property fmtid="{D5CDD505-2E9C-101B-9397-08002B2CF9AE}" pid="9" name="MSIP_Label_c8d3f7c8-5c4b-4ab6-9486-a0a9eb08efa7_ContentBits">
    <vt:lpwstr>2</vt:lpwstr>
  </property>
  <property fmtid="{D5CDD505-2E9C-101B-9397-08002B2CF9AE}" pid="10" name="MSIP_Label_c8d3f7c8-5c4b-4ab6-9486-a0a9eb08efa7_Tag">
    <vt:lpwstr>10, 3, 0, 1</vt:lpwstr>
  </property>
</Properties>
</file>