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DEB23A8-88E4-48AD-8BAE-802A544E8A7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4" r:id="rId1"/>
    <sheet name="Feuil2" sheetId="6" r:id="rId2"/>
    <sheet name="SETUP" sheetId="5" r:id="rId3"/>
  </sheets>
  <functionGroups builtInGroupCount="19"/>
  <definedNames>
    <definedName name="l_ferie">SETUP!$G$2:$G$13</definedName>
    <definedName name="l_jour">SETUP!$D$2:$D$32</definedName>
    <definedName name="l_mois">SETUP!$C$2:$C$13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6" l="1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9" i="6"/>
  <c r="G13" i="5"/>
  <c r="G12" i="5"/>
  <c r="G11" i="5"/>
  <c r="G10" i="5"/>
  <c r="G9" i="5"/>
  <c r="G6" i="5"/>
  <c r="G5" i="5"/>
  <c r="G2" i="5"/>
  <c r="G8" i="5"/>
  <c r="G4" i="5"/>
  <c r="G3" i="5"/>
  <c r="G7" i="5" s="1"/>
  <c r="H10" i="6"/>
  <c r="H11" i="6" s="1"/>
  <c r="J9" i="6"/>
  <c r="L9" i="6" s="1"/>
  <c r="N6" i="6"/>
  <c r="A10" i="5"/>
  <c r="D2" i="5" s="1"/>
  <c r="D3" i="5" s="1"/>
  <c r="D4" i="5" s="1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G10" i="4"/>
  <c r="H10" i="4" s="1"/>
  <c r="J10" i="4" s="1"/>
  <c r="H9" i="4"/>
  <c r="J9" i="4" s="1"/>
  <c r="D31" i="5" l="1"/>
  <c r="D30" i="5"/>
  <c r="D32" i="5"/>
  <c r="H12" i="6"/>
  <c r="J11" i="6"/>
  <c r="L11" i="6" s="1"/>
  <c r="J10" i="6"/>
  <c r="L10" i="6" s="1"/>
  <c r="G11" i="4"/>
  <c r="J12" i="6" l="1"/>
  <c r="L12" i="6" s="1"/>
  <c r="H13" i="6"/>
  <c r="G12" i="4"/>
  <c r="H11" i="4"/>
  <c r="J11" i="4" s="1"/>
  <c r="J13" i="6" l="1"/>
  <c r="L13" i="6" s="1"/>
  <c r="H14" i="6"/>
  <c r="G13" i="4"/>
  <c r="H12" i="4"/>
  <c r="J12" i="4" s="1"/>
  <c r="H15" i="6" l="1"/>
  <c r="J14" i="6"/>
  <c r="L14" i="6" s="1"/>
  <c r="G14" i="4"/>
  <c r="H13" i="4"/>
  <c r="J13" i="4" s="1"/>
  <c r="H16" i="6" l="1"/>
  <c r="J15" i="6"/>
  <c r="L15" i="6" s="1"/>
  <c r="G15" i="4"/>
  <c r="H14" i="4"/>
  <c r="J14" i="4" s="1"/>
  <c r="J16" i="6" l="1"/>
  <c r="L16" i="6" s="1"/>
  <c r="H17" i="6"/>
  <c r="G16" i="4"/>
  <c r="H15" i="4"/>
  <c r="J15" i="4" s="1"/>
  <c r="J17" i="6" l="1"/>
  <c r="L17" i="6" s="1"/>
  <c r="H18" i="6"/>
  <c r="G17" i="4"/>
  <c r="H16" i="4"/>
  <c r="J16" i="4" s="1"/>
  <c r="H19" i="6" l="1"/>
  <c r="J18" i="6"/>
  <c r="L18" i="6" s="1"/>
  <c r="G18" i="4"/>
  <c r="H17" i="4"/>
  <c r="J17" i="4" s="1"/>
  <c r="H20" i="6" l="1"/>
  <c r="J19" i="6"/>
  <c r="L19" i="6" s="1"/>
  <c r="G19" i="4"/>
  <c r="H18" i="4"/>
  <c r="J18" i="4" s="1"/>
  <c r="J20" i="6" l="1"/>
  <c r="L20" i="6" s="1"/>
  <c r="H21" i="6"/>
  <c r="G20" i="4"/>
  <c r="H19" i="4"/>
  <c r="J19" i="4" s="1"/>
  <c r="J21" i="6" l="1"/>
  <c r="L21" i="6" s="1"/>
  <c r="H22" i="6"/>
  <c r="G21" i="4"/>
  <c r="H20" i="4"/>
  <c r="J20" i="4" s="1"/>
  <c r="H23" i="6" l="1"/>
  <c r="J22" i="6"/>
  <c r="L22" i="6" s="1"/>
  <c r="G22" i="4"/>
  <c r="H21" i="4"/>
  <c r="J21" i="4" s="1"/>
  <c r="H24" i="6" l="1"/>
  <c r="J23" i="6"/>
  <c r="L23" i="6" s="1"/>
  <c r="G23" i="4"/>
  <c r="H22" i="4"/>
  <c r="J22" i="4" s="1"/>
  <c r="J24" i="6" l="1"/>
  <c r="L24" i="6" s="1"/>
  <c r="H25" i="6"/>
  <c r="G24" i="4"/>
  <c r="H23" i="4"/>
  <c r="J23" i="4" s="1"/>
  <c r="J25" i="6" l="1"/>
  <c r="L25" i="6" s="1"/>
  <c r="H26" i="6"/>
  <c r="G25" i="4"/>
  <c r="H24" i="4"/>
  <c r="J24" i="4" s="1"/>
  <c r="H27" i="6" l="1"/>
  <c r="J26" i="6"/>
  <c r="L26" i="6" s="1"/>
  <c r="G26" i="4"/>
  <c r="H25" i="4"/>
  <c r="J25" i="4" s="1"/>
  <c r="H28" i="6" l="1"/>
  <c r="J27" i="6"/>
  <c r="L27" i="6" s="1"/>
  <c r="G27" i="4"/>
  <c r="H26" i="4"/>
  <c r="J26" i="4" s="1"/>
  <c r="J28" i="6" l="1"/>
  <c r="L28" i="6" s="1"/>
  <c r="H29" i="6"/>
  <c r="G28" i="4"/>
  <c r="H27" i="4"/>
  <c r="J27" i="4" s="1"/>
  <c r="J29" i="6" l="1"/>
  <c r="L29" i="6" s="1"/>
  <c r="H30" i="6"/>
  <c r="G29" i="4"/>
  <c r="H28" i="4"/>
  <c r="J28" i="4" s="1"/>
  <c r="H31" i="6" l="1"/>
  <c r="J30" i="6"/>
  <c r="L30" i="6" s="1"/>
  <c r="G30" i="4"/>
  <c r="H29" i="4"/>
  <c r="J29" i="4" s="1"/>
  <c r="H32" i="6" l="1"/>
  <c r="J31" i="6"/>
  <c r="L31" i="6" s="1"/>
  <c r="G31" i="4"/>
  <c r="H30" i="4"/>
  <c r="J30" i="4" s="1"/>
  <c r="J32" i="6" l="1"/>
  <c r="L32" i="6" s="1"/>
  <c r="H33" i="6"/>
  <c r="G32" i="4"/>
  <c r="H31" i="4"/>
  <c r="J31" i="4" s="1"/>
  <c r="J33" i="6" l="1"/>
  <c r="L33" i="6" s="1"/>
  <c r="H34" i="6"/>
  <c r="G33" i="4"/>
  <c r="H32" i="4"/>
  <c r="J32" i="4" s="1"/>
  <c r="H35" i="6" l="1"/>
  <c r="J34" i="6"/>
  <c r="L34" i="6" s="1"/>
  <c r="G34" i="4"/>
  <c r="H33" i="4"/>
  <c r="J33" i="4" s="1"/>
  <c r="H36" i="6" l="1"/>
  <c r="J35" i="6"/>
  <c r="L35" i="6" s="1"/>
  <c r="G35" i="4"/>
  <c r="H34" i="4"/>
  <c r="J34" i="4" s="1"/>
  <c r="J36" i="6" l="1"/>
  <c r="L36" i="6" s="1"/>
  <c r="H37" i="6"/>
  <c r="G36" i="4"/>
  <c r="H35" i="4"/>
  <c r="J35" i="4" s="1"/>
  <c r="J37" i="6" l="1"/>
  <c r="L37" i="6" s="1"/>
  <c r="G37" i="4"/>
  <c r="H37" i="4" s="1"/>
  <c r="J37" i="4" s="1"/>
  <c r="H36" i="4"/>
  <c r="J36" i="4" s="1"/>
</calcChain>
</file>

<file path=xl/sharedStrings.xml><?xml version="1.0" encoding="utf-8"?>
<sst xmlns="http://schemas.openxmlformats.org/spreadsheetml/2006/main" count="739" uniqueCount="62">
  <si>
    <t>REFERENCE</t>
  </si>
  <si>
    <t>DESIGNATION</t>
  </si>
  <si>
    <t>QUANTITE</t>
  </si>
  <si>
    <t>CHARGE THÉORIQUE</t>
  </si>
  <si>
    <t>RENDEMENT</t>
  </si>
  <si>
    <t>CHARGE RÉELLE</t>
  </si>
  <si>
    <t>EFFECTIF</t>
  </si>
  <si>
    <t>30min</t>
  </si>
  <si>
    <t>SHIFT 1</t>
  </si>
  <si>
    <t>SHIFT 2</t>
  </si>
  <si>
    <t>SHIFT 3</t>
  </si>
  <si>
    <t>TEMPS ALLOUE</t>
  </si>
  <si>
    <t>OF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</si>
  <si>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</si>
  <si>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</si>
  <si>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</si>
  <si>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</si>
  <si>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</si>
  <si>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</si>
  <si>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</si>
  <si>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</si>
  <si>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</si>
  <si>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</si>
  <si>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</si>
  <si>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STATUT</t>
  </si>
  <si>
    <t>Planifiée</t>
  </si>
  <si>
    <t>En cours</t>
  </si>
  <si>
    <t xml:space="preserve">Retard </t>
  </si>
  <si>
    <t xml:space="preserve">Terminée </t>
  </si>
  <si>
    <t>Mois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</si>
  <si>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</si>
  <si>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</si>
  <si>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</si>
  <si>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</si>
  <si>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</si>
  <si>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</si>
  <si>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</si>
  <si>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</si>
  <si>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</si>
  <si>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</si>
  <si>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</si>
  <si>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</si>
  <si>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</si>
  <si>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</si>
  <si>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Pâques</t>
  </si>
  <si>
    <t>Lundi de Pâques:</t>
  </si>
  <si>
    <t>Ascension:</t>
  </si>
  <si>
    <t>Pentecôte:</t>
  </si>
  <si>
    <t>1er Janvier</t>
  </si>
  <si>
    <t>1er Mai</t>
  </si>
  <si>
    <t>8 Mai</t>
  </si>
  <si>
    <t>15 Aôut</t>
  </si>
  <si>
    <t>14 juillet</t>
  </si>
  <si>
    <t>1 Novembre</t>
  </si>
  <si>
    <t>11 Novembre</t>
  </si>
  <si>
    <t>Noël</t>
  </si>
  <si>
    <t>Férié</t>
  </si>
  <si>
    <t>Date début</t>
  </si>
  <si>
    <t>Date fin</t>
  </si>
  <si>
    <t xml:space="preserve">Année: </t>
  </si>
  <si>
    <t xml:space="preserve">Mois: </t>
  </si>
  <si>
    <t xml:space="preserve">Jour: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</si>
</sst>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3"/>
      <color rgb="FF666666"/>
      <name val="Calibri"/>
      <family val="2"/>
      <scheme val="minor"/>
    </font>
    <font>
      <b/>
      <sz val="13"/>
      <color rgb="FF66666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90"/>
    </xf>
    <xf numFmtId="2" fontId="0" fillId="0" borderId="4" xfId="0" applyNumberForma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/>
    <xf numFmtId="0" fontId="3" fillId="0" borderId="0" xfId="0" applyFont="1" applyAlignment="1">
      <alignment horizontal="justify" vertical="center"/>
    </xf>
    <xf numFmtId="0" fontId="0" fillId="0" borderId="0" xfId="0" quotePrefix="1"/>
    <xf numFmtId="14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1" xfId="0" applyFill="1" applyBorder="1"/>
    <xf numFmtId="14" fontId="0" fillId="0" borderId="0" xfId="0" applyNumberFormat="1" applyAlignment="1">
      <alignment horizontal="left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7B4F7-BEB4-4BB5-BE70-6560CAE15008}">
  <sheetPr codeName="Feuil1"/>
  <dimension ref="B6:TS37"/>
  <sheetViews>
    <sheetView zoomScale="85" zoomScaleNormal="85" workbookViewId="0">
      <selection activeCell="MA31" sqref="MA31"/>
    </sheetView>
  </sheetViews>
  <sheetFormatPr baseColWidth="10" defaultRowHeight="15" x14ac:dyDescent="0.25"/>
  <cols>
    <col min="1" max="1" width="2.85546875" customWidth="1"/>
    <col min="2" max="2" width="10.5703125" bestFit="1" customWidth="1"/>
    <col min="3" max="3" width="12.7109375" bestFit="1" customWidth="1"/>
    <col min="4" max="4" width="3.28515625" bestFit="1" customWidth="1"/>
    <col min="5" max="5" width="8.42578125" bestFit="1" customWidth="1"/>
    <col min="6" max="6" width="9.7109375" bestFit="1" customWidth="1"/>
    <col min="7" max="7" width="7.7109375" bestFit="1" customWidth="1"/>
    <col min="8" max="8" width="11" bestFit="1" customWidth="1"/>
    <col min="9" max="9" width="11.7109375" customWidth="1"/>
    <col min="10" max="10" width="7.85546875" bestFit="1" customWidth="1"/>
    <col min="11" max="11" width="10.140625" bestFit="1" customWidth="1"/>
    <col min="12" max="12" width="7.28515625" bestFit="1" customWidth="1"/>
    <col min="13" max="539" width="4.85546875" bestFit="1" customWidth="1"/>
    <col min="16367" max="16368" width="11.5703125" customWidth="1"/>
  </cols>
  <sheetData>
    <row r="6" spans="2:539" x14ac:dyDescent="0.25">
      <c r="L6" s="16" t="s">
        <v>13</v>
      </c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 t="s">
        <v>14</v>
      </c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 t="s">
        <v>15</v>
      </c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 t="s">
        <v>16</v>
      </c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 t="s">
        <v>17</v>
      </c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 t="s">
        <v>18</v>
      </c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 t="s">
        <v>19</v>
      </c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 t="s">
        <v>20</v>
      </c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6"/>
      <c r="NL6" s="16"/>
      <c r="NM6" s="16"/>
      <c r="NN6" s="16"/>
      <c r="NO6" s="16"/>
      <c r="NP6" s="16"/>
      <c r="NQ6" s="16"/>
      <c r="NR6" s="16"/>
      <c r="NS6" s="16"/>
      <c r="NT6" s="16"/>
      <c r="NU6" s="16"/>
      <c r="NV6" s="16"/>
      <c r="NW6" s="16"/>
      <c r="NX6" s="16"/>
      <c r="NY6" s="16"/>
      <c r="NZ6" s="16"/>
      <c r="OA6" s="16"/>
      <c r="OB6" s="16"/>
      <c r="OC6" s="16"/>
      <c r="OD6" s="16"/>
      <c r="OE6" s="16"/>
      <c r="OF6" s="16" t="s">
        <v>21</v>
      </c>
      <c r="OG6" s="16"/>
      <c r="OH6" s="16"/>
      <c r="OI6" s="16"/>
      <c r="OJ6" s="16"/>
      <c r="OK6" s="16"/>
      <c r="OL6" s="16"/>
      <c r="OM6" s="16"/>
      <c r="ON6" s="16"/>
      <c r="OO6" s="16"/>
      <c r="OP6" s="16"/>
      <c r="OQ6" s="16"/>
      <c r="OR6" s="16"/>
      <c r="OS6" s="16"/>
      <c r="OT6" s="16"/>
      <c r="OU6" s="16"/>
      <c r="OV6" s="16"/>
      <c r="OW6" s="16"/>
      <c r="OX6" s="16"/>
      <c r="OY6" s="16"/>
      <c r="OZ6" s="16"/>
      <c r="PA6" s="16"/>
      <c r="PB6" s="16"/>
      <c r="PC6" s="16"/>
      <c r="PD6" s="16"/>
      <c r="PE6" s="16"/>
      <c r="PF6" s="16"/>
      <c r="PG6" s="16"/>
      <c r="PH6" s="16"/>
      <c r="PI6" s="16"/>
      <c r="PJ6" s="16"/>
      <c r="PK6" s="16"/>
      <c r="PL6" s="16"/>
      <c r="PM6" s="16"/>
      <c r="PN6" s="16"/>
      <c r="PO6" s="16"/>
      <c r="PP6" s="16"/>
      <c r="PQ6" s="16"/>
      <c r="PR6" s="16"/>
      <c r="PS6" s="16"/>
      <c r="PT6" s="16"/>
      <c r="PU6" s="16"/>
      <c r="PV6" s="16"/>
      <c r="PW6" s="16"/>
      <c r="PX6" s="16"/>
      <c r="PY6" s="16"/>
      <c r="PZ6" s="16"/>
      <c r="QA6" s="16"/>
      <c r="QB6" s="16" t="s">
        <v>22</v>
      </c>
      <c r="QC6" s="16"/>
      <c r="QD6" s="16"/>
      <c r="QE6" s="16"/>
      <c r="QF6" s="16"/>
      <c r="QG6" s="16"/>
      <c r="QH6" s="16"/>
      <c r="QI6" s="16"/>
      <c r="QJ6" s="16"/>
      <c r="QK6" s="16"/>
      <c r="QL6" s="16"/>
      <c r="QM6" s="16"/>
      <c r="QN6" s="16"/>
      <c r="QO6" s="16"/>
      <c r="QP6" s="16"/>
      <c r="QQ6" s="16"/>
      <c r="QR6" s="16"/>
      <c r="QS6" s="16"/>
      <c r="QT6" s="16"/>
      <c r="QU6" s="16"/>
      <c r="QV6" s="16"/>
      <c r="QW6" s="16"/>
      <c r="QX6" s="16"/>
      <c r="QY6" s="16"/>
      <c r="QZ6" s="16"/>
      <c r="RA6" s="16"/>
      <c r="RB6" s="16"/>
      <c r="RC6" s="16"/>
      <c r="RD6" s="16"/>
      <c r="RE6" s="16"/>
      <c r="RF6" s="16"/>
      <c r="RG6" s="16"/>
      <c r="RH6" s="16"/>
      <c r="RI6" s="16"/>
      <c r="RJ6" s="16"/>
      <c r="RK6" s="16"/>
      <c r="RL6" s="16"/>
      <c r="RM6" s="16"/>
      <c r="RN6" s="16"/>
      <c r="RO6" s="16"/>
      <c r="RP6" s="16"/>
      <c r="RQ6" s="16"/>
      <c r="RR6" s="16"/>
      <c r="RS6" s="16"/>
      <c r="RT6" s="16"/>
      <c r="RU6" s="16"/>
      <c r="RV6" s="16"/>
      <c r="RW6" s="16"/>
      <c r="RX6" s="16" t="s">
        <v>23</v>
      </c>
      <c r="RY6" s="16"/>
      <c r="RZ6" s="16"/>
      <c r="SA6" s="16"/>
      <c r="SB6" s="16"/>
      <c r="SC6" s="16"/>
      <c r="SD6" s="16"/>
      <c r="SE6" s="16"/>
      <c r="SF6" s="16"/>
      <c r="SG6" s="16"/>
      <c r="SH6" s="16"/>
      <c r="SI6" s="16"/>
      <c r="SJ6" s="16"/>
      <c r="SK6" s="16"/>
      <c r="SL6" s="16"/>
      <c r="SM6" s="16"/>
      <c r="SN6" s="16"/>
      <c r="SO6" s="16"/>
      <c r="SP6" s="16"/>
      <c r="SQ6" s="16"/>
      <c r="SR6" s="16"/>
      <c r="SS6" s="16"/>
      <c r="ST6" s="16"/>
      <c r="SU6" s="16"/>
      <c r="SV6" s="16"/>
      <c r="SW6" s="16"/>
      <c r="SX6" s="16"/>
      <c r="SY6" s="16"/>
      <c r="SZ6" s="16"/>
      <c r="TA6" s="16"/>
      <c r="TB6" s="16"/>
      <c r="TC6" s="16"/>
      <c r="TD6" s="16"/>
      <c r="TE6" s="16"/>
      <c r="TF6" s="16"/>
      <c r="TG6" s="16"/>
      <c r="TH6" s="16"/>
      <c r="TI6" s="16"/>
      <c r="TJ6" s="16"/>
      <c r="TK6" s="16"/>
      <c r="TL6" s="16"/>
      <c r="TM6" s="16"/>
      <c r="TN6" s="16"/>
      <c r="TO6" s="16"/>
      <c r="TP6" s="16"/>
      <c r="TQ6" s="16"/>
      <c r="TR6" s="16"/>
      <c r="TS6" s="16"/>
    </row>
    <row r="7" spans="2:539" x14ac:dyDescent="0.25">
      <c r="L7" s="16" t="s">
        <v>8</v>
      </c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 t="s">
        <v>9</v>
      </c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 t="s">
        <v>10</v>
      </c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 t="s">
        <v>8</v>
      </c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 t="s">
        <v>9</v>
      </c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 t="s">
        <v>10</v>
      </c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 t="s">
        <v>8</v>
      </c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 t="s">
        <v>9</v>
      </c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 t="s">
        <v>10</v>
      </c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 t="s">
        <v>8</v>
      </c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 t="s">
        <v>9</v>
      </c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 t="s">
        <v>10</v>
      </c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 t="s">
        <v>8</v>
      </c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 t="s">
        <v>9</v>
      </c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 t="s">
        <v>10</v>
      </c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 t="s">
        <v>8</v>
      </c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 t="s">
        <v>9</v>
      </c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 t="s">
        <v>10</v>
      </c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 t="s">
        <v>8</v>
      </c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 t="s">
        <v>9</v>
      </c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 t="s">
        <v>10</v>
      </c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 t="s">
        <v>8</v>
      </c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 t="s">
        <v>9</v>
      </c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 t="s">
        <v>10</v>
      </c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 t="s">
        <v>8</v>
      </c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  <c r="OU7" s="16"/>
      <c r="OV7" s="16" t="s">
        <v>9</v>
      </c>
      <c r="OW7" s="16"/>
      <c r="OX7" s="16"/>
      <c r="OY7" s="16"/>
      <c r="OZ7" s="16"/>
      <c r="PA7" s="16"/>
      <c r="PB7" s="16"/>
      <c r="PC7" s="16"/>
      <c r="PD7" s="16"/>
      <c r="PE7" s="16"/>
      <c r="PF7" s="16"/>
      <c r="PG7" s="16"/>
      <c r="PH7" s="16"/>
      <c r="PI7" s="16"/>
      <c r="PJ7" s="16"/>
      <c r="PK7" s="16"/>
      <c r="PL7" s="16" t="s">
        <v>10</v>
      </c>
      <c r="PM7" s="16"/>
      <c r="PN7" s="16"/>
      <c r="PO7" s="16"/>
      <c r="PP7" s="16"/>
      <c r="PQ7" s="16"/>
      <c r="PR7" s="16"/>
      <c r="PS7" s="16"/>
      <c r="PT7" s="16"/>
      <c r="PU7" s="16"/>
      <c r="PV7" s="16"/>
      <c r="PW7" s="16"/>
      <c r="PX7" s="16"/>
      <c r="PY7" s="16"/>
      <c r="PZ7" s="16"/>
      <c r="QA7" s="16"/>
      <c r="QB7" s="16" t="s">
        <v>8</v>
      </c>
      <c r="QC7" s="16"/>
      <c r="QD7" s="16"/>
      <c r="QE7" s="16"/>
      <c r="QF7" s="16"/>
      <c r="QG7" s="16"/>
      <c r="QH7" s="16"/>
      <c r="QI7" s="16"/>
      <c r="QJ7" s="16"/>
      <c r="QK7" s="16"/>
      <c r="QL7" s="16"/>
      <c r="QM7" s="16"/>
      <c r="QN7" s="16"/>
      <c r="QO7" s="16"/>
      <c r="QP7" s="16"/>
      <c r="QQ7" s="16"/>
      <c r="QR7" s="16" t="s">
        <v>9</v>
      </c>
      <c r="QS7" s="16"/>
      <c r="QT7" s="16"/>
      <c r="QU7" s="16"/>
      <c r="QV7" s="16"/>
      <c r="QW7" s="16"/>
      <c r="QX7" s="16"/>
      <c r="QY7" s="16"/>
      <c r="QZ7" s="16"/>
      <c r="RA7" s="16"/>
      <c r="RB7" s="16"/>
      <c r="RC7" s="16"/>
      <c r="RD7" s="16"/>
      <c r="RE7" s="16"/>
      <c r="RF7" s="16"/>
      <c r="RG7" s="16"/>
      <c r="RH7" s="16" t="s">
        <v>10</v>
      </c>
      <c r="RI7" s="16"/>
      <c r="RJ7" s="16"/>
      <c r="RK7" s="16"/>
      <c r="RL7" s="16"/>
      <c r="RM7" s="16"/>
      <c r="RN7" s="16"/>
      <c r="RO7" s="16"/>
      <c r="RP7" s="16"/>
      <c r="RQ7" s="16"/>
      <c r="RR7" s="16"/>
      <c r="RS7" s="16"/>
      <c r="RT7" s="16"/>
      <c r="RU7" s="16"/>
      <c r="RV7" s="16"/>
      <c r="RW7" s="16"/>
      <c r="RX7" s="16" t="s">
        <v>8</v>
      </c>
      <c r="RY7" s="16"/>
      <c r="RZ7" s="16"/>
      <c r="SA7" s="16"/>
      <c r="SB7" s="16"/>
      <c r="SC7" s="16"/>
      <c r="SD7" s="16"/>
      <c r="SE7" s="16"/>
      <c r="SF7" s="16"/>
      <c r="SG7" s="16"/>
      <c r="SH7" s="16"/>
      <c r="SI7" s="16"/>
      <c r="SJ7" s="16"/>
      <c r="SK7" s="16"/>
      <c r="SL7" s="16"/>
      <c r="SM7" s="16"/>
      <c r="SN7" s="16" t="s">
        <v>9</v>
      </c>
      <c r="SO7" s="16"/>
      <c r="SP7" s="16"/>
      <c r="SQ7" s="16"/>
      <c r="SR7" s="16"/>
      <c r="SS7" s="16"/>
      <c r="ST7" s="16"/>
      <c r="SU7" s="16"/>
      <c r="SV7" s="16"/>
      <c r="SW7" s="16"/>
      <c r="SX7" s="16"/>
      <c r="SY7" s="16"/>
      <c r="SZ7" s="16"/>
      <c r="TA7" s="16"/>
      <c r="TB7" s="16"/>
      <c r="TC7" s="16"/>
      <c r="TD7" s="16" t="s">
        <v>10</v>
      </c>
      <c r="TE7" s="16"/>
      <c r="TF7" s="16"/>
      <c r="TG7" s="16"/>
      <c r="TH7" s="16"/>
      <c r="TI7" s="16"/>
      <c r="TJ7" s="16"/>
      <c r="TK7" s="16"/>
      <c r="TL7" s="16"/>
      <c r="TM7" s="16"/>
      <c r="TN7" s="16"/>
      <c r="TO7" s="16"/>
      <c r="TP7" s="16"/>
      <c r="TQ7" s="16"/>
      <c r="TR7" s="16"/>
      <c r="TS7" s="16"/>
    </row>
    <row r="8" spans="2:539" ht="45" x14ac:dyDescent="0.25">
      <c r="B8" s="4" t="s">
        <v>0</v>
      </c>
      <c r="C8" s="4" t="s">
        <v>1</v>
      </c>
      <c r="D8" s="4" t="s">
        <v>12</v>
      </c>
      <c r="E8" s="4" t="s">
        <v>6</v>
      </c>
      <c r="F8" s="4" t="s">
        <v>2</v>
      </c>
      <c r="G8" s="4" t="s">
        <v>11</v>
      </c>
      <c r="H8" s="4" t="s">
        <v>3</v>
      </c>
      <c r="I8" s="4" t="s">
        <v>4</v>
      </c>
      <c r="J8" s="5" t="s">
        <v>5</v>
      </c>
      <c r="K8" s="5" t="s">
        <v>24</v>
      </c>
      <c r="L8" s="6" t="s">
        <v>7</v>
      </c>
      <c r="M8" s="6" t="s">
        <v>7</v>
      </c>
      <c r="N8" s="6" t="s">
        <v>7</v>
      </c>
      <c r="O8" s="6" t="s">
        <v>7</v>
      </c>
      <c r="P8" s="6" t="s">
        <v>7</v>
      </c>
      <c r="Q8" s="6" t="s">
        <v>7</v>
      </c>
      <c r="R8" s="6" t="s">
        <v>7</v>
      </c>
      <c r="S8" s="6" t="s">
        <v>7</v>
      </c>
      <c r="T8" s="6" t="s">
        <v>7</v>
      </c>
      <c r="U8" s="6" t="s">
        <v>7</v>
      </c>
      <c r="V8" s="6" t="s">
        <v>7</v>
      </c>
      <c r="W8" s="6" t="s">
        <v>7</v>
      </c>
      <c r="X8" s="6" t="s">
        <v>7</v>
      </c>
      <c r="Y8" s="6" t="s">
        <v>7</v>
      </c>
      <c r="Z8" s="6" t="s">
        <v>7</v>
      </c>
      <c r="AA8" s="6" t="s">
        <v>7</v>
      </c>
      <c r="AB8" s="6" t="s">
        <v>7</v>
      </c>
      <c r="AC8" s="6" t="s">
        <v>7</v>
      </c>
      <c r="AD8" s="6" t="s">
        <v>7</v>
      </c>
      <c r="AE8" s="6" t="s">
        <v>7</v>
      </c>
      <c r="AF8" s="6" t="s">
        <v>7</v>
      </c>
      <c r="AG8" s="6" t="s">
        <v>7</v>
      </c>
      <c r="AH8" s="6" t="s">
        <v>7</v>
      </c>
      <c r="AI8" s="6" t="s">
        <v>7</v>
      </c>
      <c r="AJ8" s="6" t="s">
        <v>7</v>
      </c>
      <c r="AK8" s="6" t="s">
        <v>7</v>
      </c>
      <c r="AL8" s="6" t="s">
        <v>7</v>
      </c>
      <c r="AM8" s="6" t="s">
        <v>7</v>
      </c>
      <c r="AN8" s="6" t="s">
        <v>7</v>
      </c>
      <c r="AO8" s="6" t="s">
        <v>7</v>
      </c>
      <c r="AP8" s="6" t="s">
        <v>7</v>
      </c>
      <c r="AQ8" s="6" t="s">
        <v>7</v>
      </c>
      <c r="AR8" s="6" t="s">
        <v>7</v>
      </c>
      <c r="AS8" s="6" t="s">
        <v>7</v>
      </c>
      <c r="AT8" s="6" t="s">
        <v>7</v>
      </c>
      <c r="AU8" s="6" t="s">
        <v>7</v>
      </c>
      <c r="AV8" s="6" t="s">
        <v>7</v>
      </c>
      <c r="AW8" s="6" t="s">
        <v>7</v>
      </c>
      <c r="AX8" s="6" t="s">
        <v>7</v>
      </c>
      <c r="AY8" s="6" t="s">
        <v>7</v>
      </c>
      <c r="AZ8" s="6" t="s">
        <v>7</v>
      </c>
      <c r="BA8" s="6" t="s">
        <v>7</v>
      </c>
      <c r="BB8" s="6" t="s">
        <v>7</v>
      </c>
      <c r="BC8" s="6" t="s">
        <v>7</v>
      </c>
      <c r="BD8" s="6" t="s">
        <v>7</v>
      </c>
      <c r="BE8" s="6" t="s">
        <v>7</v>
      </c>
      <c r="BF8" s="6" t="s">
        <v>7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7</v>
      </c>
      <c r="FI8" s="6" t="s">
        <v>7</v>
      </c>
      <c r="FJ8" s="6" t="s">
        <v>7</v>
      </c>
      <c r="FK8" s="6" t="s">
        <v>7</v>
      </c>
      <c r="FL8" s="6" t="s">
        <v>7</v>
      </c>
      <c r="FM8" s="6" t="s">
        <v>7</v>
      </c>
      <c r="FN8" s="6" t="s">
        <v>7</v>
      </c>
      <c r="FO8" s="6" t="s">
        <v>7</v>
      </c>
      <c r="FP8" s="6" t="s">
        <v>7</v>
      </c>
      <c r="FQ8" s="6" t="s">
        <v>7</v>
      </c>
      <c r="FR8" s="6" t="s">
        <v>7</v>
      </c>
      <c r="FS8" s="6" t="s">
        <v>7</v>
      </c>
      <c r="FT8" s="6" t="s">
        <v>7</v>
      </c>
      <c r="FU8" s="6" t="s">
        <v>7</v>
      </c>
      <c r="FV8" s="6" t="s">
        <v>7</v>
      </c>
      <c r="FW8" s="6" t="s">
        <v>7</v>
      </c>
      <c r="FX8" s="6" t="s">
        <v>7</v>
      </c>
      <c r="FY8" s="6" t="s">
        <v>7</v>
      </c>
      <c r="FZ8" s="6" t="s">
        <v>7</v>
      </c>
      <c r="GA8" s="6" t="s">
        <v>7</v>
      </c>
      <c r="GB8" s="6" t="s">
        <v>7</v>
      </c>
      <c r="GC8" s="6" t="s">
        <v>7</v>
      </c>
      <c r="GD8" s="6" t="s">
        <v>7</v>
      </c>
      <c r="GE8" s="6" t="s">
        <v>7</v>
      </c>
      <c r="GF8" s="6" t="s">
        <v>7</v>
      </c>
      <c r="GG8" s="6" t="s">
        <v>7</v>
      </c>
      <c r="GH8" s="6" t="s">
        <v>7</v>
      </c>
      <c r="GI8" s="6" t="s">
        <v>7</v>
      </c>
      <c r="GJ8" s="6" t="s">
        <v>7</v>
      </c>
      <c r="GK8" s="6" t="s">
        <v>7</v>
      </c>
      <c r="GL8" s="6" t="s">
        <v>7</v>
      </c>
      <c r="GM8" s="6" t="s">
        <v>7</v>
      </c>
      <c r="GN8" s="6" t="s">
        <v>7</v>
      </c>
      <c r="GO8" s="6" t="s">
        <v>7</v>
      </c>
      <c r="GP8" s="6" t="s">
        <v>7</v>
      </c>
      <c r="GQ8" s="6" t="s">
        <v>7</v>
      </c>
      <c r="GR8" s="6" t="s">
        <v>7</v>
      </c>
      <c r="GS8" s="6" t="s">
        <v>7</v>
      </c>
      <c r="GT8" s="6" t="s">
        <v>7</v>
      </c>
      <c r="GU8" s="6" t="s">
        <v>7</v>
      </c>
      <c r="GV8" s="6" t="s">
        <v>7</v>
      </c>
      <c r="GW8" s="6" t="s">
        <v>7</v>
      </c>
      <c r="GX8" s="6" t="s">
        <v>7</v>
      </c>
      <c r="GY8" s="6" t="s">
        <v>7</v>
      </c>
      <c r="GZ8" s="6" t="s">
        <v>7</v>
      </c>
      <c r="HA8" s="6" t="s">
        <v>7</v>
      </c>
      <c r="HB8" s="6" t="s">
        <v>7</v>
      </c>
      <c r="HC8" s="6" t="s">
        <v>7</v>
      </c>
      <c r="HD8" s="6" t="s">
        <v>7</v>
      </c>
      <c r="HE8" s="6" t="s">
        <v>7</v>
      </c>
      <c r="HF8" s="6" t="s">
        <v>7</v>
      </c>
      <c r="HG8" s="6" t="s">
        <v>7</v>
      </c>
      <c r="HH8" s="6" t="s">
        <v>7</v>
      </c>
      <c r="HI8" s="6" t="s">
        <v>7</v>
      </c>
      <c r="HJ8" s="6" t="s">
        <v>7</v>
      </c>
      <c r="HK8" s="6" t="s">
        <v>7</v>
      </c>
      <c r="HL8" s="6" t="s">
        <v>7</v>
      </c>
      <c r="HM8" s="6" t="s">
        <v>7</v>
      </c>
      <c r="HN8" s="6" t="s">
        <v>7</v>
      </c>
      <c r="HO8" s="6" t="s">
        <v>7</v>
      </c>
      <c r="HP8" s="6" t="s">
        <v>7</v>
      </c>
      <c r="HQ8" s="6" t="s">
        <v>7</v>
      </c>
      <c r="HR8" s="6" t="s">
        <v>7</v>
      </c>
      <c r="HS8" s="6" t="s">
        <v>7</v>
      </c>
      <c r="HT8" s="6" t="s">
        <v>7</v>
      </c>
      <c r="HU8" s="6" t="s">
        <v>7</v>
      </c>
      <c r="HV8" s="6" t="s">
        <v>7</v>
      </c>
      <c r="HW8" s="6" t="s">
        <v>7</v>
      </c>
      <c r="HX8" s="6" t="s">
        <v>7</v>
      </c>
      <c r="HY8" s="6" t="s">
        <v>7</v>
      </c>
      <c r="HZ8" s="6" t="s">
        <v>7</v>
      </c>
      <c r="IA8" s="6" t="s">
        <v>7</v>
      </c>
      <c r="IB8" s="6" t="s">
        <v>7</v>
      </c>
      <c r="IC8" s="6" t="s">
        <v>7</v>
      </c>
      <c r="ID8" s="6" t="s">
        <v>7</v>
      </c>
      <c r="IE8" s="6" t="s">
        <v>7</v>
      </c>
      <c r="IF8" s="6" t="s">
        <v>7</v>
      </c>
      <c r="IG8" s="6" t="s">
        <v>7</v>
      </c>
      <c r="IH8" s="6" t="s">
        <v>7</v>
      </c>
      <c r="II8" s="6" t="s">
        <v>7</v>
      </c>
      <c r="IJ8" s="6" t="s">
        <v>7</v>
      </c>
      <c r="IK8" s="6" t="s">
        <v>7</v>
      </c>
      <c r="IL8" s="6" t="s">
        <v>7</v>
      </c>
      <c r="IM8" s="6" t="s">
        <v>7</v>
      </c>
      <c r="IN8" s="6" t="s">
        <v>7</v>
      </c>
      <c r="IO8" s="6" t="s">
        <v>7</v>
      </c>
      <c r="IP8" s="6" t="s">
        <v>7</v>
      </c>
      <c r="IQ8" s="6" t="s">
        <v>7</v>
      </c>
      <c r="IR8" s="6" t="s">
        <v>7</v>
      </c>
      <c r="IS8" s="6" t="s">
        <v>7</v>
      </c>
      <c r="IT8" s="6" t="s">
        <v>7</v>
      </c>
      <c r="IU8" s="6" t="s">
        <v>7</v>
      </c>
      <c r="IV8" s="6" t="s">
        <v>7</v>
      </c>
      <c r="IW8" s="6" t="s">
        <v>7</v>
      </c>
      <c r="IX8" s="6" t="s">
        <v>7</v>
      </c>
      <c r="IY8" s="6" t="s">
        <v>7</v>
      </c>
      <c r="IZ8" s="6" t="s">
        <v>7</v>
      </c>
      <c r="JA8" s="6" t="s">
        <v>7</v>
      </c>
      <c r="JB8" s="6" t="s">
        <v>7</v>
      </c>
      <c r="JC8" s="6" t="s">
        <v>7</v>
      </c>
      <c r="JD8" s="6" t="s">
        <v>7</v>
      </c>
      <c r="JE8" s="6" t="s">
        <v>7</v>
      </c>
      <c r="JF8" s="6" t="s">
        <v>7</v>
      </c>
      <c r="JG8" s="6" t="s">
        <v>7</v>
      </c>
      <c r="JH8" s="6" t="s">
        <v>7</v>
      </c>
      <c r="JI8" s="6" t="s">
        <v>7</v>
      </c>
      <c r="JJ8" s="6" t="s">
        <v>7</v>
      </c>
      <c r="JK8" s="6" t="s">
        <v>7</v>
      </c>
      <c r="JL8" s="6" t="s">
        <v>7</v>
      </c>
      <c r="JM8" s="6" t="s">
        <v>7</v>
      </c>
      <c r="JN8" s="6" t="s">
        <v>7</v>
      </c>
      <c r="JO8" s="6" t="s">
        <v>7</v>
      </c>
      <c r="JP8" s="6" t="s">
        <v>7</v>
      </c>
      <c r="JQ8" s="6" t="s">
        <v>7</v>
      </c>
      <c r="JR8" s="6" t="s">
        <v>7</v>
      </c>
      <c r="JS8" s="6" t="s">
        <v>7</v>
      </c>
      <c r="JT8" s="6" t="s">
        <v>7</v>
      </c>
      <c r="JU8" s="6" t="s">
        <v>7</v>
      </c>
      <c r="JV8" s="6" t="s">
        <v>7</v>
      </c>
      <c r="JW8" s="6" t="s">
        <v>7</v>
      </c>
      <c r="JX8" s="6" t="s">
        <v>7</v>
      </c>
      <c r="JY8" s="6" t="s">
        <v>7</v>
      </c>
      <c r="JZ8" s="6" t="s">
        <v>7</v>
      </c>
      <c r="KA8" s="6" t="s">
        <v>7</v>
      </c>
      <c r="KB8" s="6" t="s">
        <v>7</v>
      </c>
      <c r="KC8" s="6" t="s">
        <v>7</v>
      </c>
      <c r="KD8" s="6" t="s">
        <v>7</v>
      </c>
      <c r="KE8" s="6" t="s">
        <v>7</v>
      </c>
      <c r="KF8" s="6" t="s">
        <v>7</v>
      </c>
      <c r="KG8" s="6" t="s">
        <v>7</v>
      </c>
      <c r="KH8" s="6" t="s">
        <v>7</v>
      </c>
      <c r="KI8" s="6" t="s">
        <v>7</v>
      </c>
      <c r="KJ8" s="6" t="s">
        <v>7</v>
      </c>
      <c r="KK8" s="6" t="s">
        <v>7</v>
      </c>
      <c r="KL8" s="6" t="s">
        <v>7</v>
      </c>
      <c r="KM8" s="6" t="s">
        <v>7</v>
      </c>
      <c r="KN8" s="6" t="s">
        <v>7</v>
      </c>
      <c r="KO8" s="6" t="s">
        <v>7</v>
      </c>
      <c r="KP8" s="6" t="s">
        <v>7</v>
      </c>
      <c r="KQ8" s="6" t="s">
        <v>7</v>
      </c>
      <c r="KR8" s="6" t="s">
        <v>7</v>
      </c>
      <c r="KS8" s="6" t="s">
        <v>7</v>
      </c>
      <c r="KT8" s="6" t="s">
        <v>7</v>
      </c>
      <c r="KU8" s="6" t="s">
        <v>7</v>
      </c>
      <c r="KV8" s="6" t="s">
        <v>7</v>
      </c>
      <c r="KW8" s="6" t="s">
        <v>7</v>
      </c>
      <c r="KX8" s="6" t="s">
        <v>7</v>
      </c>
      <c r="KY8" s="6" t="s">
        <v>7</v>
      </c>
      <c r="KZ8" s="6" t="s">
        <v>7</v>
      </c>
      <c r="LA8" s="6" t="s">
        <v>7</v>
      </c>
      <c r="LB8" s="6" t="s">
        <v>7</v>
      </c>
      <c r="LC8" s="6" t="s">
        <v>7</v>
      </c>
      <c r="LD8" s="6" t="s">
        <v>7</v>
      </c>
      <c r="LE8" s="6" t="s">
        <v>7</v>
      </c>
      <c r="LF8" s="6" t="s">
        <v>7</v>
      </c>
      <c r="LG8" s="6" t="s">
        <v>7</v>
      </c>
      <c r="LH8" s="6" t="s">
        <v>7</v>
      </c>
      <c r="LI8" s="6" t="s">
        <v>7</v>
      </c>
      <c r="LJ8" s="6" t="s">
        <v>7</v>
      </c>
      <c r="LK8" s="6" t="s">
        <v>7</v>
      </c>
      <c r="LL8" s="6" t="s">
        <v>7</v>
      </c>
      <c r="LM8" s="6" t="s">
        <v>7</v>
      </c>
      <c r="LN8" s="6" t="s">
        <v>7</v>
      </c>
      <c r="LO8" s="6" t="s">
        <v>7</v>
      </c>
      <c r="LP8" s="6" t="s">
        <v>7</v>
      </c>
      <c r="LQ8" s="6" t="s">
        <v>7</v>
      </c>
      <c r="LR8" s="6" t="s">
        <v>7</v>
      </c>
      <c r="LS8" s="6" t="s">
        <v>7</v>
      </c>
      <c r="LT8" s="6" t="s">
        <v>7</v>
      </c>
      <c r="LU8" s="6" t="s">
        <v>7</v>
      </c>
      <c r="LV8" s="6" t="s">
        <v>7</v>
      </c>
      <c r="LW8" s="6" t="s">
        <v>7</v>
      </c>
      <c r="LX8" s="6" t="s">
        <v>7</v>
      </c>
      <c r="LY8" s="6" t="s">
        <v>7</v>
      </c>
      <c r="LZ8" s="6" t="s">
        <v>7</v>
      </c>
      <c r="MA8" s="6" t="s">
        <v>7</v>
      </c>
      <c r="MB8" s="6" t="s">
        <v>7</v>
      </c>
      <c r="MC8" s="6" t="s">
        <v>7</v>
      </c>
      <c r="MD8" s="6" t="s">
        <v>7</v>
      </c>
      <c r="ME8" s="6" t="s">
        <v>7</v>
      </c>
      <c r="MF8" s="6" t="s">
        <v>7</v>
      </c>
      <c r="MG8" s="6" t="s">
        <v>7</v>
      </c>
      <c r="MH8" s="6" t="s">
        <v>7</v>
      </c>
      <c r="MI8" s="6" t="s">
        <v>7</v>
      </c>
      <c r="MJ8" s="6" t="s">
        <v>7</v>
      </c>
      <c r="MK8" s="6" t="s">
        <v>7</v>
      </c>
      <c r="ML8" s="6" t="s">
        <v>7</v>
      </c>
      <c r="MM8" s="6" t="s">
        <v>7</v>
      </c>
      <c r="MN8" s="6" t="s">
        <v>7</v>
      </c>
      <c r="MO8" s="6" t="s">
        <v>7</v>
      </c>
      <c r="MP8" s="6" t="s">
        <v>7</v>
      </c>
      <c r="MQ8" s="6" t="s">
        <v>7</v>
      </c>
      <c r="MR8" s="6" t="s">
        <v>7</v>
      </c>
      <c r="MS8" s="6" t="s">
        <v>7</v>
      </c>
      <c r="MT8" s="6" t="s">
        <v>7</v>
      </c>
      <c r="MU8" s="6" t="s">
        <v>7</v>
      </c>
      <c r="MV8" s="6" t="s">
        <v>7</v>
      </c>
      <c r="MW8" s="6" t="s">
        <v>7</v>
      </c>
      <c r="MX8" s="6" t="s">
        <v>7</v>
      </c>
      <c r="MY8" s="6" t="s">
        <v>7</v>
      </c>
      <c r="MZ8" s="6" t="s">
        <v>7</v>
      </c>
      <c r="NA8" s="6" t="s">
        <v>7</v>
      </c>
      <c r="NB8" s="6" t="s">
        <v>7</v>
      </c>
      <c r="NC8" s="6" t="s">
        <v>7</v>
      </c>
      <c r="ND8" s="6" t="s">
        <v>7</v>
      </c>
      <c r="NE8" s="6" t="s">
        <v>7</v>
      </c>
      <c r="NF8" s="6" t="s">
        <v>7</v>
      </c>
      <c r="NG8" s="6" t="s">
        <v>7</v>
      </c>
      <c r="NH8" s="6" t="s">
        <v>7</v>
      </c>
      <c r="NI8" s="6" t="s">
        <v>7</v>
      </c>
      <c r="NJ8" s="6" t="s">
        <v>7</v>
      </c>
      <c r="NK8" s="6" t="s">
        <v>7</v>
      </c>
      <c r="NL8" s="6" t="s">
        <v>7</v>
      </c>
      <c r="NM8" s="6" t="s">
        <v>7</v>
      </c>
      <c r="NN8" s="6" t="s">
        <v>7</v>
      </c>
      <c r="NO8" s="6" t="s">
        <v>7</v>
      </c>
      <c r="NP8" s="6" t="s">
        <v>7</v>
      </c>
      <c r="NQ8" s="6" t="s">
        <v>7</v>
      </c>
      <c r="NR8" s="6" t="s">
        <v>7</v>
      </c>
      <c r="NS8" s="6" t="s">
        <v>7</v>
      </c>
      <c r="NT8" s="6" t="s">
        <v>7</v>
      </c>
      <c r="NU8" s="6" t="s">
        <v>7</v>
      </c>
      <c r="NV8" s="6" t="s">
        <v>7</v>
      </c>
      <c r="NW8" s="6" t="s">
        <v>7</v>
      </c>
      <c r="NX8" s="6" t="s">
        <v>7</v>
      </c>
      <c r="NY8" s="6" t="s">
        <v>7</v>
      </c>
      <c r="NZ8" s="6" t="s">
        <v>7</v>
      </c>
      <c r="OA8" s="6" t="s">
        <v>7</v>
      </c>
      <c r="OB8" s="6" t="s">
        <v>7</v>
      </c>
      <c r="OC8" s="6" t="s">
        <v>7</v>
      </c>
      <c r="OD8" s="6" t="s">
        <v>7</v>
      </c>
      <c r="OE8" s="6" t="s">
        <v>7</v>
      </c>
      <c r="OF8" s="6" t="s">
        <v>7</v>
      </c>
      <c r="OG8" s="6" t="s">
        <v>7</v>
      </c>
      <c r="OH8" s="6" t="s">
        <v>7</v>
      </c>
      <c r="OI8" s="6" t="s">
        <v>7</v>
      </c>
      <c r="OJ8" s="6" t="s">
        <v>7</v>
      </c>
      <c r="OK8" s="6" t="s">
        <v>7</v>
      </c>
      <c r="OL8" s="6" t="s">
        <v>7</v>
      </c>
      <c r="OM8" s="6" t="s">
        <v>7</v>
      </c>
      <c r="ON8" s="6" t="s">
        <v>7</v>
      </c>
      <c r="OO8" s="6" t="s">
        <v>7</v>
      </c>
      <c r="OP8" s="6" t="s">
        <v>7</v>
      </c>
      <c r="OQ8" s="6" t="s">
        <v>7</v>
      </c>
      <c r="OR8" s="6" t="s">
        <v>7</v>
      </c>
      <c r="OS8" s="6" t="s">
        <v>7</v>
      </c>
      <c r="OT8" s="6" t="s">
        <v>7</v>
      </c>
      <c r="OU8" s="6" t="s">
        <v>7</v>
      </c>
      <c r="OV8" s="6" t="s">
        <v>7</v>
      </c>
      <c r="OW8" s="6" t="s">
        <v>7</v>
      </c>
      <c r="OX8" s="6" t="s">
        <v>7</v>
      </c>
      <c r="OY8" s="6" t="s">
        <v>7</v>
      </c>
      <c r="OZ8" s="6" t="s">
        <v>7</v>
      </c>
      <c r="PA8" s="6" t="s">
        <v>7</v>
      </c>
      <c r="PB8" s="6" t="s">
        <v>7</v>
      </c>
      <c r="PC8" s="6" t="s">
        <v>7</v>
      </c>
      <c r="PD8" s="6" t="s">
        <v>7</v>
      </c>
      <c r="PE8" s="6" t="s">
        <v>7</v>
      </c>
      <c r="PF8" s="6" t="s">
        <v>7</v>
      </c>
      <c r="PG8" s="6" t="s">
        <v>7</v>
      </c>
      <c r="PH8" s="6" t="s">
        <v>7</v>
      </c>
      <c r="PI8" s="6" t="s">
        <v>7</v>
      </c>
      <c r="PJ8" s="6" t="s">
        <v>7</v>
      </c>
      <c r="PK8" s="6" t="s">
        <v>7</v>
      </c>
      <c r="PL8" s="6" t="s">
        <v>7</v>
      </c>
      <c r="PM8" s="6" t="s">
        <v>7</v>
      </c>
      <c r="PN8" s="6" t="s">
        <v>7</v>
      </c>
      <c r="PO8" s="6" t="s">
        <v>7</v>
      </c>
      <c r="PP8" s="6" t="s">
        <v>7</v>
      </c>
      <c r="PQ8" s="6" t="s">
        <v>7</v>
      </c>
      <c r="PR8" s="6" t="s">
        <v>7</v>
      </c>
      <c r="PS8" s="6" t="s">
        <v>7</v>
      </c>
      <c r="PT8" s="6" t="s">
        <v>7</v>
      </c>
      <c r="PU8" s="6" t="s">
        <v>7</v>
      </c>
      <c r="PV8" s="6" t="s">
        <v>7</v>
      </c>
      <c r="PW8" s="6" t="s">
        <v>7</v>
      </c>
      <c r="PX8" s="6" t="s">
        <v>7</v>
      </c>
      <c r="PY8" s="6" t="s">
        <v>7</v>
      </c>
      <c r="PZ8" s="6" t="s">
        <v>7</v>
      </c>
      <c r="QA8" s="6" t="s">
        <v>7</v>
      </c>
      <c r="QB8" s="6" t="s">
        <v>7</v>
      </c>
      <c r="QC8" s="6" t="s">
        <v>7</v>
      </c>
      <c r="QD8" s="6" t="s">
        <v>7</v>
      </c>
      <c r="QE8" s="6" t="s">
        <v>7</v>
      </c>
      <c r="QF8" s="6" t="s">
        <v>7</v>
      </c>
      <c r="QG8" s="6" t="s">
        <v>7</v>
      </c>
      <c r="QH8" s="6" t="s">
        <v>7</v>
      </c>
      <c r="QI8" s="6" t="s">
        <v>7</v>
      </c>
      <c r="QJ8" s="6" t="s">
        <v>7</v>
      </c>
      <c r="QK8" s="6" t="s">
        <v>7</v>
      </c>
      <c r="QL8" s="6" t="s">
        <v>7</v>
      </c>
      <c r="QM8" s="6" t="s">
        <v>7</v>
      </c>
      <c r="QN8" s="6" t="s">
        <v>7</v>
      </c>
      <c r="QO8" s="6" t="s">
        <v>7</v>
      </c>
      <c r="QP8" s="6" t="s">
        <v>7</v>
      </c>
      <c r="QQ8" s="6" t="s">
        <v>7</v>
      </c>
      <c r="QR8" s="6" t="s">
        <v>7</v>
      </c>
      <c r="QS8" s="6" t="s">
        <v>7</v>
      </c>
      <c r="QT8" s="6" t="s">
        <v>7</v>
      </c>
      <c r="QU8" s="6" t="s">
        <v>7</v>
      </c>
      <c r="QV8" s="6" t="s">
        <v>7</v>
      </c>
      <c r="QW8" s="6" t="s">
        <v>7</v>
      </c>
      <c r="QX8" s="6" t="s">
        <v>7</v>
      </c>
      <c r="QY8" s="6" t="s">
        <v>7</v>
      </c>
      <c r="QZ8" s="6" t="s">
        <v>7</v>
      </c>
      <c r="RA8" s="6" t="s">
        <v>7</v>
      </c>
      <c r="RB8" s="6" t="s">
        <v>7</v>
      </c>
      <c r="RC8" s="6" t="s">
        <v>7</v>
      </c>
      <c r="RD8" s="6" t="s">
        <v>7</v>
      </c>
      <c r="RE8" s="6" t="s">
        <v>7</v>
      </c>
      <c r="RF8" s="6" t="s">
        <v>7</v>
      </c>
      <c r="RG8" s="6" t="s">
        <v>7</v>
      </c>
      <c r="RH8" s="6" t="s">
        <v>7</v>
      </c>
      <c r="RI8" s="6" t="s">
        <v>7</v>
      </c>
      <c r="RJ8" s="6" t="s">
        <v>7</v>
      </c>
      <c r="RK8" s="6" t="s">
        <v>7</v>
      </c>
      <c r="RL8" s="6" t="s">
        <v>7</v>
      </c>
      <c r="RM8" s="6" t="s">
        <v>7</v>
      </c>
      <c r="RN8" s="6" t="s">
        <v>7</v>
      </c>
      <c r="RO8" s="6" t="s">
        <v>7</v>
      </c>
      <c r="RP8" s="6" t="s">
        <v>7</v>
      </c>
      <c r="RQ8" s="6" t="s">
        <v>7</v>
      </c>
      <c r="RR8" s="6" t="s">
        <v>7</v>
      </c>
      <c r="RS8" s="6" t="s">
        <v>7</v>
      </c>
      <c r="RT8" s="6" t="s">
        <v>7</v>
      </c>
      <c r="RU8" s="6" t="s">
        <v>7</v>
      </c>
      <c r="RV8" s="6" t="s">
        <v>7</v>
      </c>
      <c r="RW8" s="6" t="s">
        <v>7</v>
      </c>
      <c r="RX8" s="6" t="s">
        <v>7</v>
      </c>
      <c r="RY8" s="6" t="s">
        <v>7</v>
      </c>
      <c r="RZ8" s="6" t="s">
        <v>7</v>
      </c>
      <c r="SA8" s="6" t="s">
        <v>7</v>
      </c>
      <c r="SB8" s="6" t="s">
        <v>7</v>
      </c>
      <c r="SC8" s="6" t="s">
        <v>7</v>
      </c>
      <c r="SD8" s="6" t="s">
        <v>7</v>
      </c>
      <c r="SE8" s="6" t="s">
        <v>7</v>
      </c>
      <c r="SF8" s="6" t="s">
        <v>7</v>
      </c>
      <c r="SG8" s="6" t="s">
        <v>7</v>
      </c>
      <c r="SH8" s="6" t="s">
        <v>7</v>
      </c>
      <c r="SI8" s="6" t="s">
        <v>7</v>
      </c>
      <c r="SJ8" s="6" t="s">
        <v>7</v>
      </c>
      <c r="SK8" s="6" t="s">
        <v>7</v>
      </c>
      <c r="SL8" s="6" t="s">
        <v>7</v>
      </c>
      <c r="SM8" s="6" t="s">
        <v>7</v>
      </c>
      <c r="SN8" s="6" t="s">
        <v>7</v>
      </c>
      <c r="SO8" s="6" t="s">
        <v>7</v>
      </c>
      <c r="SP8" s="6" t="s">
        <v>7</v>
      </c>
      <c r="SQ8" s="6" t="s">
        <v>7</v>
      </c>
      <c r="SR8" s="6" t="s">
        <v>7</v>
      </c>
      <c r="SS8" s="6" t="s">
        <v>7</v>
      </c>
      <c r="ST8" s="6" t="s">
        <v>7</v>
      </c>
      <c r="SU8" s="6" t="s">
        <v>7</v>
      </c>
      <c r="SV8" s="6" t="s">
        <v>7</v>
      </c>
      <c r="SW8" s="6" t="s">
        <v>7</v>
      </c>
      <c r="SX8" s="6" t="s">
        <v>7</v>
      </c>
      <c r="SY8" s="6" t="s">
        <v>7</v>
      </c>
      <c r="SZ8" s="6" t="s">
        <v>7</v>
      </c>
      <c r="TA8" s="6" t="s">
        <v>7</v>
      </c>
      <c r="TB8" s="6" t="s">
        <v>7</v>
      </c>
      <c r="TC8" s="6" t="s">
        <v>7</v>
      </c>
      <c r="TD8" s="6" t="s">
        <v>7</v>
      </c>
      <c r="TE8" s="6" t="s">
        <v>7</v>
      </c>
      <c r="TF8" s="6" t="s">
        <v>7</v>
      </c>
      <c r="TG8" s="6" t="s">
        <v>7</v>
      </c>
      <c r="TH8" s="6" t="s">
        <v>7</v>
      </c>
      <c r="TI8" s="6" t="s">
        <v>7</v>
      </c>
      <c r="TJ8" s="6" t="s">
        <v>7</v>
      </c>
      <c r="TK8" s="6" t="s">
        <v>7</v>
      </c>
      <c r="TL8" s="6" t="s">
        <v>7</v>
      </c>
      <c r="TM8" s="6" t="s">
        <v>7</v>
      </c>
      <c r="TN8" s="6" t="s">
        <v>7</v>
      </c>
      <c r="TO8" s="6" t="s">
        <v>7</v>
      </c>
      <c r="TP8" s="6" t="s">
        <v>7</v>
      </c>
      <c r="TQ8" s="6" t="s">
        <v>7</v>
      </c>
      <c r="TR8" s="6" t="s">
        <v>7</v>
      </c>
      <c r="TS8" s="6" t="s">
        <v>7</v>
      </c>
    </row>
    <row r="9" spans="2:539" x14ac:dyDescent="0.25">
      <c r="B9" s="1"/>
      <c r="C9" s="1"/>
      <c r="D9" s="1"/>
      <c r="E9" s="1">
        <v>1</v>
      </c>
      <c r="F9" s="1">
        <v>1</v>
      </c>
      <c r="G9" s="1">
        <v>10</v>
      </c>
      <c r="H9" s="1">
        <f>IFERROR(G9*F9/E9,0)</f>
        <v>10</v>
      </c>
      <c r="I9" s="1">
        <v>0.85</v>
      </c>
      <c r="J9" s="3">
        <f>IFERROR((H9/I9),0)</f>
        <v>11.764705882352942</v>
      </c>
      <c r="K9" s="7" t="s">
        <v>25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2"/>
      <c r="OS9" s="2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2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2"/>
      <c r="QD9" s="2"/>
      <c r="QE9" s="2"/>
      <c r="QF9" s="2"/>
      <c r="QG9" s="2"/>
      <c r="QH9" s="2"/>
      <c r="QI9" s="2"/>
      <c r="QJ9" s="2"/>
      <c r="QK9" s="2"/>
      <c r="QL9" s="2"/>
      <c r="QM9" s="2"/>
      <c r="QN9" s="2"/>
      <c r="QO9" s="2"/>
      <c r="QP9" s="2"/>
      <c r="QQ9" s="2"/>
      <c r="QR9" s="2"/>
      <c r="QS9" s="2"/>
      <c r="QT9" s="2"/>
      <c r="QU9" s="2"/>
      <c r="QV9" s="2"/>
      <c r="QW9" s="2"/>
      <c r="QX9" s="2"/>
      <c r="QY9" s="2"/>
      <c r="QZ9" s="2"/>
      <c r="RA9" s="2"/>
      <c r="RB9" s="2"/>
      <c r="RC9" s="2"/>
      <c r="RD9" s="2"/>
      <c r="RE9" s="2"/>
      <c r="RF9" s="2"/>
      <c r="RG9" s="2"/>
      <c r="RH9" s="2"/>
      <c r="RI9" s="2"/>
      <c r="RJ9" s="2"/>
      <c r="RK9" s="2"/>
      <c r="RL9" s="2"/>
      <c r="RM9" s="2"/>
      <c r="RN9" s="2"/>
      <c r="RO9" s="2"/>
      <c r="RP9" s="2"/>
      <c r="RQ9" s="2"/>
      <c r="RR9" s="2"/>
      <c r="RS9" s="2"/>
      <c r="RT9" s="2"/>
      <c r="RU9" s="2"/>
      <c r="RV9" s="2"/>
      <c r="RW9" s="2"/>
      <c r="RX9" s="2"/>
      <c r="RY9" s="2"/>
      <c r="RZ9" s="2"/>
      <c r="SA9" s="2"/>
      <c r="SB9" s="2"/>
      <c r="SC9" s="2"/>
      <c r="SD9" s="2"/>
      <c r="SE9" s="2"/>
      <c r="SF9" s="2"/>
      <c r="SG9" s="2"/>
      <c r="SH9" s="2"/>
      <c r="SI9" s="2"/>
      <c r="SJ9" s="2"/>
      <c r="SK9" s="2"/>
      <c r="SL9" s="2"/>
      <c r="SM9" s="2"/>
      <c r="SN9" s="2"/>
      <c r="SO9" s="2"/>
      <c r="SP9" s="2"/>
      <c r="SQ9" s="2"/>
      <c r="SR9" s="2"/>
      <c r="SS9" s="2"/>
      <c r="ST9" s="2"/>
      <c r="SU9" s="2"/>
      <c r="SV9" s="2"/>
      <c r="SW9" s="2"/>
      <c r="SX9" s="2"/>
      <c r="SY9" s="2"/>
      <c r="SZ9" s="2"/>
      <c r="TA9" s="2"/>
      <c r="TB9" s="2"/>
      <c r="TC9" s="2"/>
      <c r="TD9" s="2"/>
      <c r="TE9" s="2"/>
      <c r="TF9" s="2"/>
      <c r="TG9" s="2"/>
      <c r="TH9" s="2"/>
      <c r="TI9" s="2"/>
      <c r="TJ9" s="2"/>
      <c r="TK9" s="2"/>
      <c r="TL9" s="2"/>
      <c r="TM9" s="2"/>
      <c r="TN9" s="2"/>
      <c r="TO9" s="2"/>
      <c r="TP9" s="2"/>
      <c r="TQ9" s="2"/>
      <c r="TR9" s="2"/>
      <c r="TS9" s="2"/>
    </row>
    <row r="10" spans="2:539" x14ac:dyDescent="0.25">
      <c r="B10" s="1"/>
      <c r="C10" s="1"/>
      <c r="D10" s="1"/>
      <c r="E10" s="1">
        <v>1</v>
      </c>
      <c r="F10" s="1">
        <v>1</v>
      </c>
      <c r="G10" s="1">
        <f>+G9+5.05</f>
        <v>15.05</v>
      </c>
      <c r="H10" s="1">
        <f>IFERROR(G10*F10/E10,0)</f>
        <v>15.05</v>
      </c>
      <c r="I10" s="1">
        <v>0.85</v>
      </c>
      <c r="J10" s="3">
        <f t="shared" ref="J10:J37" si="0">IFERROR((H10/I10),0)</f>
        <v>17.705882352941178</v>
      </c>
      <c r="K10" s="3" t="s">
        <v>26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M10" s="2"/>
      <c r="ON10" s="2"/>
      <c r="OO10" s="2"/>
      <c r="OP10" s="2"/>
      <c r="OQ10" s="2"/>
      <c r="OR10" s="2"/>
      <c r="OS10" s="2"/>
      <c r="OT10" s="2"/>
      <c r="OU10" s="2"/>
      <c r="OV10" s="2"/>
      <c r="OW10" s="2"/>
      <c r="OX10" s="2"/>
      <c r="OY10" s="2"/>
      <c r="OZ10" s="2"/>
      <c r="PA10" s="2"/>
      <c r="PB10" s="2"/>
      <c r="PC10" s="2"/>
      <c r="PD10" s="2"/>
      <c r="PE10" s="2"/>
      <c r="PF10" s="2"/>
      <c r="PG10" s="2"/>
      <c r="PH10" s="2"/>
      <c r="PI10" s="2"/>
      <c r="PJ10" s="2"/>
      <c r="PK10" s="2"/>
      <c r="PL10" s="2"/>
      <c r="PM10" s="2"/>
      <c r="PN10" s="2"/>
      <c r="PO10" s="2"/>
      <c r="PP10" s="2"/>
      <c r="PQ10" s="2"/>
      <c r="PR10" s="2"/>
      <c r="PS10" s="2"/>
      <c r="PT10" s="2"/>
      <c r="PU10" s="2"/>
      <c r="PV10" s="2"/>
      <c r="PW10" s="2"/>
      <c r="PX10" s="2"/>
      <c r="PY10" s="2"/>
      <c r="PZ10" s="2"/>
      <c r="QA10" s="2"/>
      <c r="QB10" s="2"/>
      <c r="QC10" s="2"/>
      <c r="QD10" s="2"/>
      <c r="QE10" s="2"/>
      <c r="QF10" s="2"/>
      <c r="QG10" s="2"/>
      <c r="QH10" s="2"/>
      <c r="QI10" s="2"/>
      <c r="QJ10" s="2"/>
      <c r="QK10" s="2"/>
      <c r="QL10" s="2"/>
      <c r="QM10" s="2"/>
      <c r="QN10" s="2"/>
      <c r="QO10" s="2"/>
      <c r="QP10" s="2"/>
      <c r="QQ10" s="2"/>
      <c r="QR10" s="2"/>
      <c r="QS10" s="2"/>
      <c r="QT10" s="2"/>
      <c r="QU10" s="2"/>
      <c r="QV10" s="2"/>
      <c r="QW10" s="2"/>
      <c r="QX10" s="2"/>
      <c r="QY10" s="2"/>
      <c r="QZ10" s="2"/>
      <c r="RA10" s="2"/>
      <c r="RB10" s="2"/>
      <c r="RC10" s="2"/>
      <c r="RD10" s="2"/>
      <c r="RE10" s="2"/>
      <c r="RF10" s="2"/>
      <c r="RG10" s="2"/>
      <c r="RH10" s="2"/>
      <c r="RI10" s="2"/>
      <c r="RJ10" s="2"/>
      <c r="RK10" s="2"/>
      <c r="RL10" s="2"/>
      <c r="RM10" s="2"/>
      <c r="RN10" s="2"/>
      <c r="RO10" s="2"/>
      <c r="RP10" s="2"/>
      <c r="RQ10" s="2"/>
      <c r="RR10" s="2"/>
      <c r="RS10" s="2"/>
      <c r="RT10" s="2"/>
      <c r="RU10" s="2"/>
      <c r="RV10" s="2"/>
      <c r="RW10" s="2"/>
      <c r="RX10" s="2"/>
      <c r="RY10" s="2"/>
      <c r="RZ10" s="2"/>
      <c r="SA10" s="2"/>
      <c r="SB10" s="2"/>
      <c r="SC10" s="2"/>
      <c r="SD10" s="2"/>
      <c r="SE10" s="2"/>
      <c r="SF10" s="2"/>
      <c r="SG10" s="2"/>
      <c r="SH10" s="2"/>
      <c r="SI10" s="2"/>
      <c r="SJ10" s="2"/>
      <c r="SK10" s="2"/>
      <c r="SL10" s="2"/>
      <c r="SM10" s="2"/>
      <c r="SN10" s="2"/>
      <c r="SO10" s="2"/>
      <c r="SP10" s="2"/>
      <c r="SQ10" s="2"/>
      <c r="SR10" s="2"/>
      <c r="SS10" s="2"/>
      <c r="ST10" s="2"/>
      <c r="SU10" s="2"/>
      <c r="SV10" s="2"/>
      <c r="SW10" s="2"/>
      <c r="SX10" s="2"/>
      <c r="SY10" s="2"/>
      <c r="SZ10" s="2"/>
      <c r="TA10" s="2"/>
      <c r="TB10" s="2"/>
      <c r="TC10" s="2"/>
      <c r="TD10" s="2"/>
      <c r="TE10" s="2"/>
      <c r="TF10" s="2"/>
      <c r="TG10" s="2"/>
      <c r="TH10" s="2"/>
      <c r="TI10" s="2"/>
      <c r="TJ10" s="2"/>
      <c r="TK10" s="2"/>
      <c r="TL10" s="2"/>
      <c r="TM10" s="2"/>
      <c r="TN10" s="2"/>
      <c r="TO10" s="2"/>
      <c r="TP10" s="2"/>
      <c r="TQ10" s="2"/>
      <c r="TR10" s="2"/>
      <c r="TS10" s="2"/>
    </row>
    <row r="11" spans="2:539" x14ac:dyDescent="0.25">
      <c r="B11" s="1"/>
      <c r="C11" s="1"/>
      <c r="D11" s="1"/>
      <c r="E11" s="1">
        <v>1</v>
      </c>
      <c r="F11" s="1">
        <v>1</v>
      </c>
      <c r="G11" s="1">
        <f t="shared" ref="G11:G37" si="1">+G10+5.05</f>
        <v>20.100000000000001</v>
      </c>
      <c r="H11" s="1">
        <f t="shared" ref="H11:H37" si="2">IFERROR(G11*F11/E11,0)</f>
        <v>20.100000000000001</v>
      </c>
      <c r="I11" s="1">
        <v>0.85</v>
      </c>
      <c r="J11" s="3">
        <f t="shared" si="0"/>
        <v>23.647058823529413</v>
      </c>
      <c r="K11" s="3" t="s">
        <v>27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2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2"/>
      <c r="RZ11" s="2"/>
      <c r="SA11" s="2"/>
      <c r="SB11" s="2"/>
      <c r="SC11" s="2"/>
      <c r="SD11" s="2"/>
      <c r="SE11" s="2"/>
      <c r="SF11" s="2"/>
      <c r="SG11" s="2"/>
      <c r="SH11" s="2"/>
      <c r="SI11" s="2"/>
      <c r="SJ11" s="2"/>
      <c r="SK11" s="2"/>
      <c r="SL11" s="2"/>
      <c r="SM11" s="2"/>
      <c r="SN11" s="2"/>
      <c r="SO11" s="2"/>
      <c r="SP11" s="2"/>
      <c r="SQ11" s="2"/>
      <c r="SR11" s="2"/>
      <c r="SS11" s="2"/>
      <c r="ST11" s="2"/>
      <c r="SU11" s="2"/>
      <c r="SV11" s="2"/>
      <c r="SW11" s="2"/>
      <c r="SX11" s="2"/>
      <c r="SY11" s="2"/>
      <c r="SZ11" s="2"/>
      <c r="TA11" s="2"/>
      <c r="TB11" s="2"/>
      <c r="TC11" s="2"/>
      <c r="TD11" s="2"/>
      <c r="TE11" s="2"/>
      <c r="TF11" s="2"/>
      <c r="TG11" s="2"/>
      <c r="TH11" s="2"/>
      <c r="TI11" s="2"/>
      <c r="TJ11" s="2"/>
      <c r="TK11" s="2"/>
      <c r="TL11" s="2"/>
      <c r="TM11" s="2"/>
      <c r="TN11" s="2"/>
      <c r="TO11" s="2"/>
      <c r="TP11" s="2"/>
      <c r="TQ11" s="2"/>
      <c r="TR11" s="2"/>
      <c r="TS11" s="2"/>
    </row>
    <row r="12" spans="2:539" x14ac:dyDescent="0.25">
      <c r="B12" s="1"/>
      <c r="C12" s="1"/>
      <c r="D12" s="1"/>
      <c r="E12" s="1">
        <v>1</v>
      </c>
      <c r="F12" s="1">
        <v>1</v>
      </c>
      <c r="G12" s="1">
        <f t="shared" si="1"/>
        <v>25.150000000000002</v>
      </c>
      <c r="H12" s="1">
        <f t="shared" si="2"/>
        <v>25.150000000000002</v>
      </c>
      <c r="I12" s="1">
        <v>0.85</v>
      </c>
      <c r="J12" s="3">
        <f t="shared" si="0"/>
        <v>29.588235294117652</v>
      </c>
      <c r="K12" s="3" t="s">
        <v>28</v>
      </c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2"/>
      <c r="OS12" s="2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2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2"/>
      <c r="QD12" s="2"/>
      <c r="QE12" s="2"/>
      <c r="QF12" s="2"/>
      <c r="QG12" s="2"/>
      <c r="QH12" s="2"/>
      <c r="QI12" s="2"/>
      <c r="QJ12" s="2"/>
      <c r="QK12" s="2"/>
      <c r="QL12" s="2"/>
      <c r="QM12" s="2"/>
      <c r="QN12" s="2"/>
      <c r="QO12" s="2"/>
      <c r="QP12" s="2"/>
      <c r="QQ12" s="2"/>
      <c r="QR12" s="2"/>
      <c r="QS12" s="2"/>
      <c r="QT12" s="2"/>
      <c r="QU12" s="2"/>
      <c r="QV12" s="2"/>
      <c r="QW12" s="2"/>
      <c r="QX12" s="2"/>
      <c r="QY12" s="2"/>
      <c r="QZ12" s="2"/>
      <c r="RA12" s="2"/>
      <c r="RB12" s="2"/>
      <c r="RC12" s="2"/>
      <c r="RD12" s="2"/>
      <c r="RE12" s="2"/>
      <c r="RF12" s="2"/>
      <c r="RG12" s="2"/>
      <c r="RH12" s="2"/>
      <c r="RI12" s="2"/>
      <c r="RJ12" s="2"/>
      <c r="RK12" s="2"/>
      <c r="RL12" s="2"/>
      <c r="RM12" s="2"/>
      <c r="RN12" s="2"/>
      <c r="RO12" s="2"/>
      <c r="RP12" s="2"/>
      <c r="RQ12" s="2"/>
      <c r="RR12" s="2"/>
      <c r="RS12" s="2"/>
      <c r="RT12" s="2"/>
      <c r="RU12" s="2"/>
      <c r="RV12" s="2"/>
      <c r="RW12" s="2"/>
      <c r="RX12" s="2"/>
      <c r="RY12" s="2"/>
      <c r="RZ12" s="2"/>
      <c r="SA12" s="2"/>
      <c r="SB12" s="2"/>
      <c r="SC12" s="2"/>
      <c r="SD12" s="2"/>
      <c r="SE12" s="2"/>
      <c r="SF12" s="2"/>
      <c r="SG12" s="2"/>
      <c r="SH12" s="2"/>
      <c r="SI12" s="2"/>
      <c r="SJ12" s="2"/>
      <c r="SK12" s="2"/>
      <c r="SL12" s="2"/>
      <c r="SM12" s="2"/>
      <c r="SN12" s="2"/>
      <c r="SO12" s="2"/>
      <c r="SP12" s="2"/>
      <c r="SQ12" s="2"/>
      <c r="SR12" s="2"/>
      <c r="SS12" s="2"/>
      <c r="ST12" s="2"/>
      <c r="SU12" s="2"/>
      <c r="SV12" s="2"/>
      <c r="SW12" s="2"/>
      <c r="SX12" s="2"/>
      <c r="SY12" s="2"/>
      <c r="SZ12" s="2"/>
      <c r="TA12" s="2"/>
      <c r="TB12" s="2"/>
      <c r="TC12" s="2"/>
      <c r="TD12" s="2"/>
      <c r="TE12" s="2"/>
      <c r="TF12" s="2"/>
      <c r="TG12" s="2"/>
      <c r="TH12" s="2"/>
      <c r="TI12" s="2"/>
      <c r="TJ12" s="2"/>
      <c r="TK12" s="2"/>
      <c r="TL12" s="2"/>
      <c r="TM12" s="2"/>
      <c r="TN12" s="2"/>
      <c r="TO12" s="2"/>
      <c r="TP12" s="2"/>
      <c r="TQ12" s="2"/>
      <c r="TR12" s="2"/>
      <c r="TS12" s="2"/>
    </row>
    <row r="13" spans="2:539" x14ac:dyDescent="0.25">
      <c r="B13" s="1"/>
      <c r="C13" s="1"/>
      <c r="D13" s="1"/>
      <c r="E13" s="1">
        <v>1</v>
      </c>
      <c r="F13" s="1">
        <v>1</v>
      </c>
      <c r="G13" s="1">
        <f t="shared" si="1"/>
        <v>30.200000000000003</v>
      </c>
      <c r="H13" s="1">
        <f t="shared" si="2"/>
        <v>30.200000000000003</v>
      </c>
      <c r="I13" s="1">
        <v>0.85</v>
      </c>
      <c r="J13" s="3">
        <f t="shared" si="0"/>
        <v>35.529411764705884</v>
      </c>
      <c r="K13" s="7" t="s">
        <v>25</v>
      </c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2"/>
      <c r="SC13" s="2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2"/>
      <c r="SP13" s="2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2"/>
      <c r="TC13" s="2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2"/>
      <c r="TP13" s="2"/>
      <c r="TQ13" s="2"/>
      <c r="TR13" s="2"/>
      <c r="TS13" s="2"/>
    </row>
    <row r="14" spans="2:539" x14ac:dyDescent="0.25">
      <c r="B14" s="1"/>
      <c r="C14" s="1"/>
      <c r="D14" s="1"/>
      <c r="E14" s="1">
        <v>1</v>
      </c>
      <c r="F14" s="1">
        <v>1</v>
      </c>
      <c r="G14" s="1">
        <f t="shared" si="1"/>
        <v>35.25</v>
      </c>
      <c r="H14" s="1">
        <f t="shared" si="2"/>
        <v>35.25</v>
      </c>
      <c r="I14" s="1">
        <v>0.85</v>
      </c>
      <c r="J14" s="3">
        <f t="shared" si="0"/>
        <v>41.470588235294116</v>
      </c>
      <c r="K14" s="3" t="s">
        <v>26</v>
      </c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2"/>
      <c r="SC14" s="2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2"/>
      <c r="SP14" s="2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2"/>
      <c r="TC14" s="2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2"/>
      <c r="TP14" s="2"/>
      <c r="TQ14" s="2"/>
      <c r="TR14" s="2"/>
      <c r="TS14" s="2"/>
    </row>
    <row r="15" spans="2:539" x14ac:dyDescent="0.25">
      <c r="B15" s="1"/>
      <c r="C15" s="1"/>
      <c r="D15" s="1"/>
      <c r="E15" s="1">
        <v>1</v>
      </c>
      <c r="F15" s="1">
        <v>1</v>
      </c>
      <c r="G15" s="1">
        <f t="shared" si="1"/>
        <v>40.299999999999997</v>
      </c>
      <c r="H15" s="1">
        <f t="shared" si="2"/>
        <v>40.299999999999997</v>
      </c>
      <c r="I15" s="1">
        <v>0.85</v>
      </c>
      <c r="J15" s="3">
        <f t="shared" si="0"/>
        <v>47.411764705882348</v>
      </c>
      <c r="K15" s="3" t="s">
        <v>27</v>
      </c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2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2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2"/>
      <c r="QP15" s="2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2"/>
      <c r="RC15" s="2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2"/>
      <c r="RP15" s="2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2"/>
      <c r="SC15" s="2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2"/>
      <c r="SP15" s="2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2"/>
      <c r="TC15" s="2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2"/>
      <c r="TP15" s="2"/>
      <c r="TQ15" s="2"/>
      <c r="TR15" s="2"/>
      <c r="TS15" s="2"/>
    </row>
    <row r="16" spans="2:539" x14ac:dyDescent="0.25">
      <c r="B16" s="1"/>
      <c r="C16" s="1"/>
      <c r="D16" s="1"/>
      <c r="E16" s="1">
        <v>1</v>
      </c>
      <c r="F16" s="1">
        <v>1</v>
      </c>
      <c r="G16" s="1">
        <f t="shared" si="1"/>
        <v>45.349999999999994</v>
      </c>
      <c r="H16" s="1">
        <f t="shared" si="2"/>
        <v>45.349999999999994</v>
      </c>
      <c r="I16" s="1">
        <v>0.85</v>
      </c>
      <c r="J16" s="3">
        <f t="shared" si="0"/>
        <v>53.35294117647058</v>
      </c>
      <c r="K16" s="3" t="s">
        <v>28</v>
      </c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2"/>
      <c r="OS16" s="2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2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2"/>
      <c r="QD16" s="2"/>
      <c r="QE16" s="2"/>
      <c r="QF16" s="2"/>
      <c r="QG16" s="2"/>
      <c r="QH16" s="2"/>
      <c r="QI16" s="2"/>
      <c r="QJ16" s="2"/>
      <c r="QK16" s="2"/>
      <c r="QL16" s="2"/>
      <c r="QM16" s="2"/>
      <c r="QN16" s="2"/>
      <c r="QO16" s="2"/>
      <c r="QP16" s="2"/>
      <c r="QQ16" s="2"/>
      <c r="QR16" s="2"/>
      <c r="QS16" s="2"/>
      <c r="QT16" s="2"/>
      <c r="QU16" s="2"/>
      <c r="QV16" s="2"/>
      <c r="QW16" s="2"/>
      <c r="QX16" s="2"/>
      <c r="QY16" s="2"/>
      <c r="QZ16" s="2"/>
      <c r="RA16" s="2"/>
      <c r="RB16" s="2"/>
      <c r="RC16" s="2"/>
      <c r="RD16" s="2"/>
      <c r="RE16" s="2"/>
      <c r="RF16" s="2"/>
      <c r="RG16" s="2"/>
      <c r="RH16" s="2"/>
      <c r="RI16" s="2"/>
      <c r="RJ16" s="2"/>
      <c r="RK16" s="2"/>
      <c r="RL16" s="2"/>
      <c r="RM16" s="2"/>
      <c r="RN16" s="2"/>
      <c r="RO16" s="2"/>
      <c r="RP16" s="2"/>
      <c r="RQ16" s="2"/>
      <c r="RR16" s="2"/>
      <c r="RS16" s="2"/>
      <c r="RT16" s="2"/>
      <c r="RU16" s="2"/>
      <c r="RV16" s="2"/>
      <c r="RW16" s="2"/>
      <c r="RX16" s="2"/>
      <c r="RY16" s="2"/>
      <c r="RZ16" s="2"/>
      <c r="SA16" s="2"/>
      <c r="SB16" s="2"/>
      <c r="SC16" s="2"/>
      <c r="SD16" s="2"/>
      <c r="SE16" s="2"/>
      <c r="SF16" s="2"/>
      <c r="SG16" s="2"/>
      <c r="SH16" s="2"/>
      <c r="SI16" s="2"/>
      <c r="SJ16" s="2"/>
      <c r="SK16" s="2"/>
      <c r="SL16" s="2"/>
      <c r="SM16" s="2"/>
      <c r="SN16" s="2"/>
      <c r="SO16" s="2"/>
      <c r="SP16" s="2"/>
      <c r="SQ16" s="2"/>
      <c r="SR16" s="2"/>
      <c r="SS16" s="2"/>
      <c r="ST16" s="2"/>
      <c r="SU16" s="2"/>
      <c r="SV16" s="2"/>
      <c r="SW16" s="2"/>
      <c r="SX16" s="2"/>
      <c r="SY16" s="2"/>
      <c r="SZ16" s="2"/>
      <c r="TA16" s="2"/>
      <c r="TB16" s="2"/>
      <c r="TC16" s="2"/>
      <c r="TD16" s="2"/>
      <c r="TE16" s="2"/>
      <c r="TF16" s="2"/>
      <c r="TG16" s="2"/>
      <c r="TH16" s="2"/>
      <c r="TI16" s="2"/>
      <c r="TJ16" s="2"/>
      <c r="TK16" s="2"/>
      <c r="TL16" s="2"/>
      <c r="TM16" s="2"/>
      <c r="TN16" s="2"/>
      <c r="TO16" s="2"/>
      <c r="TP16" s="2"/>
      <c r="TQ16" s="2"/>
      <c r="TR16" s="2"/>
      <c r="TS16" s="2"/>
    </row>
    <row r="17" spans="2:539" x14ac:dyDescent="0.25">
      <c r="B17" s="1"/>
      <c r="C17" s="1"/>
      <c r="D17" s="1"/>
      <c r="E17" s="1">
        <v>1</v>
      </c>
      <c r="F17" s="1">
        <v>1</v>
      </c>
      <c r="G17" s="1">
        <f t="shared" si="1"/>
        <v>50.399999999999991</v>
      </c>
      <c r="H17" s="1">
        <f t="shared" si="2"/>
        <v>50.399999999999991</v>
      </c>
      <c r="I17" s="1">
        <v>0.85</v>
      </c>
      <c r="J17" s="3">
        <f t="shared" si="0"/>
        <v>59.294117647058812</v>
      </c>
      <c r="K17" s="7" t="s">
        <v>25</v>
      </c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2"/>
      <c r="OS17" s="2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2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2"/>
      <c r="QD17" s="2"/>
      <c r="QE17" s="2"/>
      <c r="QF17" s="2"/>
      <c r="QG17" s="2"/>
      <c r="QH17" s="2"/>
      <c r="QI17" s="2"/>
      <c r="QJ17" s="2"/>
      <c r="QK17" s="2"/>
      <c r="QL17" s="2"/>
      <c r="QM17" s="2"/>
      <c r="QN17" s="2"/>
      <c r="QO17" s="2"/>
      <c r="QP17" s="2"/>
      <c r="QQ17" s="2"/>
      <c r="QR17" s="2"/>
      <c r="QS17" s="2"/>
      <c r="QT17" s="2"/>
      <c r="QU17" s="2"/>
      <c r="QV17" s="2"/>
      <c r="QW17" s="2"/>
      <c r="QX17" s="2"/>
      <c r="QY17" s="2"/>
      <c r="QZ17" s="2"/>
      <c r="RA17" s="2"/>
      <c r="RB17" s="2"/>
      <c r="RC17" s="2"/>
      <c r="RD17" s="2"/>
      <c r="RE17" s="2"/>
      <c r="RF17" s="2"/>
      <c r="RG17" s="2"/>
      <c r="RH17" s="2"/>
      <c r="RI17" s="2"/>
      <c r="RJ17" s="2"/>
      <c r="RK17" s="2"/>
      <c r="RL17" s="2"/>
      <c r="RM17" s="2"/>
      <c r="RN17" s="2"/>
      <c r="RO17" s="2"/>
      <c r="RP17" s="2"/>
      <c r="RQ17" s="2"/>
      <c r="RR17" s="2"/>
      <c r="RS17" s="2"/>
      <c r="RT17" s="2"/>
      <c r="RU17" s="2"/>
      <c r="RV17" s="2"/>
      <c r="RW17" s="2"/>
      <c r="RX17" s="2"/>
      <c r="RY17" s="2"/>
      <c r="RZ17" s="2"/>
      <c r="SA17" s="2"/>
      <c r="SB17" s="2"/>
      <c r="SC17" s="2"/>
      <c r="SD17" s="2"/>
      <c r="SE17" s="2"/>
      <c r="SF17" s="2"/>
      <c r="SG17" s="2"/>
      <c r="SH17" s="2"/>
      <c r="SI17" s="2"/>
      <c r="SJ17" s="2"/>
      <c r="SK17" s="2"/>
      <c r="SL17" s="2"/>
      <c r="SM17" s="2"/>
      <c r="SN17" s="2"/>
      <c r="SO17" s="2"/>
      <c r="SP17" s="2"/>
      <c r="SQ17" s="2"/>
      <c r="SR17" s="2"/>
      <c r="SS17" s="2"/>
      <c r="ST17" s="2"/>
      <c r="SU17" s="2"/>
      <c r="SV17" s="2"/>
      <c r="SW17" s="2"/>
      <c r="SX17" s="2"/>
      <c r="SY17" s="2"/>
      <c r="SZ17" s="2"/>
      <c r="TA17" s="2"/>
      <c r="TB17" s="2"/>
      <c r="TC17" s="2"/>
      <c r="TD17" s="2"/>
      <c r="TE17" s="2"/>
      <c r="TF17" s="2"/>
      <c r="TG17" s="2"/>
      <c r="TH17" s="2"/>
      <c r="TI17" s="2"/>
      <c r="TJ17" s="2"/>
      <c r="TK17" s="2"/>
      <c r="TL17" s="2"/>
      <c r="TM17" s="2"/>
      <c r="TN17" s="2"/>
      <c r="TO17" s="2"/>
      <c r="TP17" s="2"/>
      <c r="TQ17" s="2"/>
      <c r="TR17" s="2"/>
      <c r="TS17" s="2"/>
    </row>
    <row r="18" spans="2:539" x14ac:dyDescent="0.25">
      <c r="B18" s="1"/>
      <c r="C18" s="1"/>
      <c r="D18" s="1"/>
      <c r="E18" s="1">
        <v>1</v>
      </c>
      <c r="F18" s="1">
        <v>1</v>
      </c>
      <c r="G18" s="1">
        <f t="shared" si="1"/>
        <v>55.449999999999989</v>
      </c>
      <c r="H18" s="1">
        <f t="shared" si="2"/>
        <v>55.449999999999989</v>
      </c>
      <c r="I18" s="1">
        <v>0.85</v>
      </c>
      <c r="J18" s="3">
        <f t="shared" si="0"/>
        <v>65.235294117647044</v>
      </c>
      <c r="K18" s="3" t="s">
        <v>26</v>
      </c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2"/>
      <c r="OS18" s="2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2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2"/>
      <c r="QD18" s="2"/>
      <c r="QE18" s="2"/>
      <c r="QF18" s="2"/>
      <c r="QG18" s="2"/>
      <c r="QH18" s="2"/>
      <c r="QI18" s="2"/>
      <c r="QJ18" s="2"/>
      <c r="QK18" s="2"/>
      <c r="QL18" s="2"/>
      <c r="QM18" s="2"/>
      <c r="QN18" s="2"/>
      <c r="QO18" s="2"/>
      <c r="QP18" s="2"/>
      <c r="QQ18" s="2"/>
      <c r="QR18" s="2"/>
      <c r="QS18" s="2"/>
      <c r="QT18" s="2"/>
      <c r="QU18" s="2"/>
      <c r="QV18" s="2"/>
      <c r="QW18" s="2"/>
      <c r="QX18" s="2"/>
      <c r="QY18" s="2"/>
      <c r="QZ18" s="2"/>
      <c r="RA18" s="2"/>
      <c r="RB18" s="2"/>
      <c r="RC18" s="2"/>
      <c r="RD18" s="2"/>
      <c r="RE18" s="2"/>
      <c r="RF18" s="2"/>
      <c r="RG18" s="2"/>
      <c r="RH18" s="2"/>
      <c r="RI18" s="2"/>
      <c r="RJ18" s="2"/>
      <c r="RK18" s="2"/>
      <c r="RL18" s="2"/>
      <c r="RM18" s="2"/>
      <c r="RN18" s="2"/>
      <c r="RO18" s="2"/>
      <c r="RP18" s="2"/>
      <c r="RQ18" s="2"/>
      <c r="RR18" s="2"/>
      <c r="RS18" s="2"/>
      <c r="RT18" s="2"/>
      <c r="RU18" s="2"/>
      <c r="RV18" s="2"/>
      <c r="RW18" s="2"/>
      <c r="RX18" s="2"/>
      <c r="RY18" s="2"/>
      <c r="RZ18" s="2"/>
      <c r="SA18" s="2"/>
      <c r="SB18" s="2"/>
      <c r="SC18" s="2"/>
      <c r="SD18" s="2"/>
      <c r="SE18" s="2"/>
      <c r="SF18" s="2"/>
      <c r="SG18" s="2"/>
      <c r="SH18" s="2"/>
      <c r="SI18" s="2"/>
      <c r="SJ18" s="2"/>
      <c r="SK18" s="2"/>
      <c r="SL18" s="2"/>
      <c r="SM18" s="2"/>
      <c r="SN18" s="2"/>
      <c r="SO18" s="2"/>
      <c r="SP18" s="2"/>
      <c r="SQ18" s="2"/>
      <c r="SR18" s="2"/>
      <c r="SS18" s="2"/>
      <c r="ST18" s="2"/>
      <c r="SU18" s="2"/>
      <c r="SV18" s="2"/>
      <c r="SW18" s="2"/>
      <c r="SX18" s="2"/>
      <c r="SY18" s="2"/>
      <c r="SZ18" s="2"/>
      <c r="TA18" s="2"/>
      <c r="TB18" s="2"/>
      <c r="TC18" s="2"/>
      <c r="TD18" s="2"/>
      <c r="TE18" s="2"/>
      <c r="TF18" s="2"/>
      <c r="TG18" s="2"/>
      <c r="TH18" s="2"/>
      <c r="TI18" s="2"/>
      <c r="TJ18" s="2"/>
      <c r="TK18" s="2"/>
      <c r="TL18" s="2"/>
      <c r="TM18" s="2"/>
      <c r="TN18" s="2"/>
      <c r="TO18" s="2"/>
      <c r="TP18" s="2"/>
      <c r="TQ18" s="2"/>
      <c r="TR18" s="2"/>
      <c r="TS18" s="2"/>
    </row>
    <row r="19" spans="2:539" x14ac:dyDescent="0.25">
      <c r="B19" s="1"/>
      <c r="C19" s="1"/>
      <c r="D19" s="1"/>
      <c r="E19" s="1">
        <v>1</v>
      </c>
      <c r="F19" s="1">
        <v>1</v>
      </c>
      <c r="G19" s="1">
        <f t="shared" si="1"/>
        <v>60.499999999999986</v>
      </c>
      <c r="H19" s="1">
        <f t="shared" si="2"/>
        <v>60.499999999999986</v>
      </c>
      <c r="I19" s="1">
        <v>0.85</v>
      </c>
      <c r="J19" s="3">
        <f t="shared" si="0"/>
        <v>71.176470588235276</v>
      </c>
      <c r="K19" s="3" t="s">
        <v>27</v>
      </c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2"/>
      <c r="RZ19" s="2"/>
      <c r="SA19" s="2"/>
      <c r="SB19" s="2"/>
      <c r="SC19" s="2"/>
      <c r="SD19" s="2"/>
      <c r="SE19" s="2"/>
      <c r="SF19" s="2"/>
      <c r="SG19" s="2"/>
      <c r="SH19" s="2"/>
      <c r="SI19" s="2"/>
      <c r="SJ19" s="2"/>
      <c r="SK19" s="2"/>
      <c r="SL19" s="2"/>
      <c r="SM19" s="2"/>
      <c r="SN19" s="2"/>
      <c r="SO19" s="2"/>
      <c r="SP19" s="2"/>
      <c r="SQ19" s="2"/>
      <c r="SR19" s="2"/>
      <c r="SS19" s="2"/>
      <c r="ST19" s="2"/>
      <c r="SU19" s="2"/>
      <c r="SV19" s="2"/>
      <c r="SW19" s="2"/>
      <c r="SX19" s="2"/>
      <c r="SY19" s="2"/>
      <c r="SZ19" s="2"/>
      <c r="TA19" s="2"/>
      <c r="TB19" s="2"/>
      <c r="TC19" s="2"/>
      <c r="TD19" s="2"/>
      <c r="TE19" s="2"/>
      <c r="TF19" s="2"/>
      <c r="TG19" s="2"/>
      <c r="TH19" s="2"/>
      <c r="TI19" s="2"/>
      <c r="TJ19" s="2"/>
      <c r="TK19" s="2"/>
      <c r="TL19" s="2"/>
      <c r="TM19" s="2"/>
      <c r="TN19" s="2"/>
      <c r="TO19" s="2"/>
      <c r="TP19" s="2"/>
      <c r="TQ19" s="2"/>
      <c r="TR19" s="2"/>
      <c r="TS19" s="2"/>
    </row>
    <row r="20" spans="2:539" x14ac:dyDescent="0.25">
      <c r="B20" s="1"/>
      <c r="C20" s="1"/>
      <c r="D20" s="1"/>
      <c r="E20" s="1">
        <v>1</v>
      </c>
      <c r="F20" s="1">
        <v>1</v>
      </c>
      <c r="G20" s="1">
        <f t="shared" si="1"/>
        <v>65.549999999999983</v>
      </c>
      <c r="H20" s="1">
        <f t="shared" si="2"/>
        <v>65.549999999999983</v>
      </c>
      <c r="I20" s="1">
        <v>0.85</v>
      </c>
      <c r="J20" s="3">
        <f t="shared" si="0"/>
        <v>77.117647058823508</v>
      </c>
      <c r="K20" s="3" t="s">
        <v>28</v>
      </c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2"/>
      <c r="OS20" s="2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2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2"/>
      <c r="QD20" s="2"/>
      <c r="QE20" s="2"/>
      <c r="QF20" s="2"/>
      <c r="QG20" s="2"/>
      <c r="QH20" s="2"/>
      <c r="QI20" s="2"/>
      <c r="QJ20" s="2"/>
      <c r="QK20" s="2"/>
      <c r="QL20" s="2"/>
      <c r="QM20" s="2"/>
      <c r="QN20" s="2"/>
      <c r="QO20" s="2"/>
      <c r="QP20" s="2"/>
      <c r="QQ20" s="2"/>
      <c r="QR20" s="2"/>
      <c r="QS20" s="2"/>
      <c r="QT20" s="2"/>
      <c r="QU20" s="2"/>
      <c r="QV20" s="2"/>
      <c r="QW20" s="2"/>
      <c r="QX20" s="2"/>
      <c r="QY20" s="2"/>
      <c r="QZ20" s="2"/>
      <c r="RA20" s="2"/>
      <c r="RB20" s="2"/>
      <c r="RC20" s="2"/>
      <c r="RD20" s="2"/>
      <c r="RE20" s="2"/>
      <c r="RF20" s="2"/>
      <c r="RG20" s="2"/>
      <c r="RH20" s="2"/>
      <c r="RI20" s="2"/>
      <c r="RJ20" s="2"/>
      <c r="RK20" s="2"/>
      <c r="RL20" s="2"/>
      <c r="RM20" s="2"/>
      <c r="RN20" s="2"/>
      <c r="RO20" s="2"/>
      <c r="RP20" s="2"/>
      <c r="RQ20" s="2"/>
      <c r="RR20" s="2"/>
      <c r="RS20" s="2"/>
      <c r="RT20" s="2"/>
      <c r="RU20" s="2"/>
      <c r="RV20" s="2"/>
      <c r="RW20" s="2"/>
      <c r="RX20" s="2"/>
      <c r="RY20" s="2"/>
      <c r="RZ20" s="2"/>
      <c r="SA20" s="2"/>
      <c r="SB20" s="2"/>
      <c r="SC20" s="2"/>
      <c r="SD20" s="2"/>
      <c r="SE20" s="2"/>
      <c r="SF20" s="2"/>
      <c r="SG20" s="2"/>
      <c r="SH20" s="2"/>
      <c r="SI20" s="2"/>
      <c r="SJ20" s="2"/>
      <c r="SK20" s="2"/>
      <c r="SL20" s="2"/>
      <c r="SM20" s="2"/>
      <c r="SN20" s="2"/>
      <c r="SO20" s="2"/>
      <c r="SP20" s="2"/>
      <c r="SQ20" s="2"/>
      <c r="SR20" s="2"/>
      <c r="SS20" s="2"/>
      <c r="ST20" s="2"/>
      <c r="SU20" s="2"/>
      <c r="SV20" s="2"/>
      <c r="SW20" s="2"/>
      <c r="SX20" s="2"/>
      <c r="SY20" s="2"/>
      <c r="SZ20" s="2"/>
      <c r="TA20" s="2"/>
      <c r="TB20" s="2"/>
      <c r="TC20" s="2"/>
      <c r="TD20" s="2"/>
      <c r="TE20" s="2"/>
      <c r="TF20" s="2"/>
      <c r="TG20" s="2"/>
      <c r="TH20" s="2"/>
      <c r="TI20" s="2"/>
      <c r="TJ20" s="2"/>
      <c r="TK20" s="2"/>
      <c r="TL20" s="2"/>
      <c r="TM20" s="2"/>
      <c r="TN20" s="2"/>
      <c r="TO20" s="2"/>
      <c r="TP20" s="2"/>
      <c r="TQ20" s="2"/>
      <c r="TR20" s="2"/>
      <c r="TS20" s="2"/>
    </row>
    <row r="21" spans="2:539" x14ac:dyDescent="0.25">
      <c r="B21" s="1"/>
      <c r="C21" s="1"/>
      <c r="D21" s="1"/>
      <c r="E21" s="1">
        <v>1</v>
      </c>
      <c r="F21" s="1">
        <v>1</v>
      </c>
      <c r="G21" s="1">
        <f t="shared" si="1"/>
        <v>70.59999999999998</v>
      </c>
      <c r="H21" s="1">
        <f t="shared" si="2"/>
        <v>70.59999999999998</v>
      </c>
      <c r="I21" s="1">
        <v>0.85</v>
      </c>
      <c r="J21" s="3">
        <f t="shared" si="0"/>
        <v>83.05882352941174</v>
      </c>
      <c r="K21" s="7" t="s">
        <v>25</v>
      </c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</row>
    <row r="22" spans="2:539" x14ac:dyDescent="0.25">
      <c r="B22" s="1"/>
      <c r="C22" s="1"/>
      <c r="D22" s="1"/>
      <c r="E22" s="1">
        <v>1</v>
      </c>
      <c r="F22" s="1">
        <v>1</v>
      </c>
      <c r="G22" s="1">
        <f t="shared" si="1"/>
        <v>75.649999999999977</v>
      </c>
      <c r="H22" s="1">
        <f t="shared" si="2"/>
        <v>75.649999999999977</v>
      </c>
      <c r="I22" s="1">
        <v>0.85</v>
      </c>
      <c r="J22" s="3">
        <f t="shared" si="0"/>
        <v>88.999999999999972</v>
      </c>
      <c r="K22" s="3" t="s">
        <v>26</v>
      </c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</row>
    <row r="23" spans="2:539" x14ac:dyDescent="0.25">
      <c r="B23" s="1"/>
      <c r="C23" s="1"/>
      <c r="D23" s="1"/>
      <c r="E23" s="1">
        <v>1</v>
      </c>
      <c r="F23" s="1">
        <v>1</v>
      </c>
      <c r="G23" s="1">
        <f t="shared" si="1"/>
        <v>80.699999999999974</v>
      </c>
      <c r="H23" s="1">
        <f t="shared" si="2"/>
        <v>80.699999999999974</v>
      </c>
      <c r="I23" s="1">
        <v>0.85</v>
      </c>
      <c r="J23" s="3">
        <f t="shared" si="0"/>
        <v>94.941176470588204</v>
      </c>
      <c r="K23" s="3" t="s">
        <v>27</v>
      </c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2"/>
      <c r="RZ23" s="2"/>
      <c r="SA23" s="2"/>
      <c r="SB23" s="2"/>
      <c r="SC23" s="2"/>
      <c r="SD23" s="2"/>
      <c r="SE23" s="2"/>
      <c r="SF23" s="2"/>
      <c r="SG23" s="2"/>
      <c r="SH23" s="2"/>
      <c r="SI23" s="2"/>
      <c r="SJ23" s="2"/>
      <c r="SK23" s="2"/>
      <c r="SL23" s="2"/>
      <c r="SM23" s="2"/>
      <c r="SN23" s="2"/>
      <c r="SO23" s="2"/>
      <c r="SP23" s="2"/>
      <c r="SQ23" s="2"/>
      <c r="SR23" s="2"/>
      <c r="SS23" s="2"/>
      <c r="ST23" s="2"/>
      <c r="SU23" s="2"/>
      <c r="SV23" s="2"/>
      <c r="SW23" s="2"/>
      <c r="SX23" s="2"/>
      <c r="SY23" s="2"/>
      <c r="SZ23" s="2"/>
      <c r="TA23" s="2"/>
      <c r="TB23" s="2"/>
      <c r="TC23" s="2"/>
      <c r="TD23" s="2"/>
      <c r="TE23" s="2"/>
      <c r="TF23" s="2"/>
      <c r="TG23" s="2"/>
      <c r="TH23" s="2"/>
      <c r="TI23" s="2"/>
      <c r="TJ23" s="2"/>
      <c r="TK23" s="2"/>
      <c r="TL23" s="2"/>
      <c r="TM23" s="2"/>
      <c r="TN23" s="2"/>
      <c r="TO23" s="2"/>
      <c r="TP23" s="2"/>
      <c r="TQ23" s="2"/>
      <c r="TR23" s="2"/>
      <c r="TS23" s="2"/>
    </row>
    <row r="24" spans="2:539" x14ac:dyDescent="0.25">
      <c r="B24" s="1"/>
      <c r="C24" s="1"/>
      <c r="D24" s="1"/>
      <c r="E24" s="1">
        <v>1</v>
      </c>
      <c r="F24" s="1">
        <v>1</v>
      </c>
      <c r="G24" s="1">
        <f t="shared" si="1"/>
        <v>85.749999999999972</v>
      </c>
      <c r="H24" s="1">
        <f t="shared" si="2"/>
        <v>85.749999999999972</v>
      </c>
      <c r="I24" s="1">
        <v>0.85</v>
      </c>
      <c r="J24" s="3">
        <f t="shared" si="0"/>
        <v>100.88235294117644</v>
      </c>
      <c r="K24" s="3" t="s">
        <v>28</v>
      </c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2"/>
      <c r="OS24" s="2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2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2"/>
      <c r="QD24" s="2"/>
      <c r="QE24" s="2"/>
      <c r="QF24" s="2"/>
      <c r="QG24" s="2"/>
      <c r="QH24" s="2"/>
      <c r="QI24" s="2"/>
      <c r="QJ24" s="2"/>
      <c r="QK24" s="2"/>
      <c r="QL24" s="2"/>
      <c r="QM24" s="2"/>
      <c r="QN24" s="2"/>
      <c r="QO24" s="2"/>
      <c r="QP24" s="2"/>
      <c r="QQ24" s="2"/>
      <c r="QR24" s="2"/>
      <c r="QS24" s="2"/>
      <c r="QT24" s="2"/>
      <c r="QU24" s="2"/>
      <c r="QV24" s="2"/>
      <c r="QW24" s="2"/>
      <c r="QX24" s="2"/>
      <c r="QY24" s="2"/>
      <c r="QZ24" s="2"/>
      <c r="RA24" s="2"/>
      <c r="RB24" s="2"/>
      <c r="RC24" s="2"/>
      <c r="RD24" s="2"/>
      <c r="RE24" s="2"/>
      <c r="RF24" s="2"/>
      <c r="RG24" s="2"/>
      <c r="RH24" s="2"/>
      <c r="RI24" s="2"/>
      <c r="RJ24" s="2"/>
      <c r="RK24" s="2"/>
      <c r="RL24" s="2"/>
      <c r="RM24" s="2"/>
      <c r="RN24" s="2"/>
      <c r="RO24" s="2"/>
      <c r="RP24" s="2"/>
      <c r="RQ24" s="2"/>
      <c r="RR24" s="2"/>
      <c r="RS24" s="2"/>
      <c r="RT24" s="2"/>
      <c r="RU24" s="2"/>
      <c r="RV24" s="2"/>
      <c r="RW24" s="2"/>
      <c r="RX24" s="2"/>
      <c r="RY24" s="2"/>
      <c r="RZ24" s="2"/>
      <c r="SA24" s="2"/>
      <c r="SB24" s="2"/>
      <c r="SC24" s="2"/>
      <c r="SD24" s="2"/>
      <c r="SE24" s="2"/>
      <c r="SF24" s="2"/>
      <c r="SG24" s="2"/>
      <c r="SH24" s="2"/>
      <c r="SI24" s="2"/>
      <c r="SJ24" s="2"/>
      <c r="SK24" s="2"/>
      <c r="SL24" s="2"/>
      <c r="SM24" s="2"/>
      <c r="SN24" s="2"/>
      <c r="SO24" s="2"/>
      <c r="SP24" s="2"/>
      <c r="SQ24" s="2"/>
      <c r="SR24" s="2"/>
      <c r="SS24" s="2"/>
      <c r="ST24" s="2"/>
      <c r="SU24" s="2"/>
      <c r="SV24" s="2"/>
      <c r="SW24" s="2"/>
      <c r="SX24" s="2"/>
      <c r="SY24" s="2"/>
      <c r="SZ24" s="2"/>
      <c r="TA24" s="2"/>
      <c r="TB24" s="2"/>
      <c r="TC24" s="2"/>
      <c r="TD24" s="2"/>
      <c r="TE24" s="2"/>
      <c r="TF24" s="2"/>
      <c r="TG24" s="2"/>
      <c r="TH24" s="2"/>
      <c r="TI24" s="2"/>
      <c r="TJ24" s="2"/>
      <c r="TK24" s="2"/>
      <c r="TL24" s="2"/>
      <c r="TM24" s="2"/>
      <c r="TN24" s="2"/>
      <c r="TO24" s="2"/>
      <c r="TP24" s="2"/>
      <c r="TQ24" s="2"/>
      <c r="TR24" s="2"/>
      <c r="TS24" s="2"/>
    </row>
    <row r="25" spans="2:539" x14ac:dyDescent="0.25">
      <c r="B25" s="1"/>
      <c r="C25" s="1"/>
      <c r="D25" s="1"/>
      <c r="E25" s="1">
        <v>1</v>
      </c>
      <c r="F25" s="1">
        <v>1</v>
      </c>
      <c r="G25" s="1">
        <f t="shared" si="1"/>
        <v>90.799999999999969</v>
      </c>
      <c r="H25" s="1">
        <f t="shared" si="2"/>
        <v>90.799999999999969</v>
      </c>
      <c r="I25" s="1">
        <v>0.85</v>
      </c>
      <c r="J25" s="3">
        <f t="shared" si="0"/>
        <v>106.82352941176467</v>
      </c>
      <c r="K25" s="7" t="s">
        <v>25</v>
      </c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2"/>
      <c r="RZ25" s="2"/>
      <c r="SA25" s="2"/>
      <c r="SB25" s="2"/>
      <c r="SC25" s="2"/>
      <c r="SD25" s="2"/>
      <c r="SE25" s="2"/>
      <c r="SF25" s="2"/>
      <c r="SG25" s="2"/>
      <c r="SH25" s="2"/>
      <c r="SI25" s="2"/>
      <c r="SJ25" s="2"/>
      <c r="SK25" s="2"/>
      <c r="SL25" s="2"/>
      <c r="SM25" s="2"/>
      <c r="SN25" s="2"/>
      <c r="SO25" s="2"/>
      <c r="SP25" s="2"/>
      <c r="SQ25" s="2"/>
      <c r="SR25" s="2"/>
      <c r="SS25" s="2"/>
      <c r="ST25" s="2"/>
      <c r="SU25" s="2"/>
      <c r="SV25" s="2"/>
      <c r="SW25" s="2"/>
      <c r="SX25" s="2"/>
      <c r="SY25" s="2"/>
      <c r="SZ25" s="2"/>
      <c r="TA25" s="2"/>
      <c r="TB25" s="2"/>
      <c r="TC25" s="2"/>
      <c r="TD25" s="2"/>
      <c r="TE25" s="2"/>
      <c r="TF25" s="2"/>
      <c r="TG25" s="2"/>
      <c r="TH25" s="2"/>
      <c r="TI25" s="2"/>
      <c r="TJ25" s="2"/>
      <c r="TK25" s="2"/>
      <c r="TL25" s="2"/>
      <c r="TM25" s="2"/>
      <c r="TN25" s="2"/>
      <c r="TO25" s="2"/>
      <c r="TP25" s="2"/>
      <c r="TQ25" s="2"/>
      <c r="TR25" s="2"/>
      <c r="TS25" s="2"/>
    </row>
    <row r="26" spans="2:539" x14ac:dyDescent="0.25">
      <c r="B26" s="1"/>
      <c r="C26" s="1"/>
      <c r="D26" s="1"/>
      <c r="E26" s="1">
        <v>1</v>
      </c>
      <c r="F26" s="1">
        <v>1</v>
      </c>
      <c r="G26" s="1">
        <f t="shared" si="1"/>
        <v>95.849999999999966</v>
      </c>
      <c r="H26" s="1">
        <f t="shared" si="2"/>
        <v>95.849999999999966</v>
      </c>
      <c r="I26" s="1">
        <v>0.85</v>
      </c>
      <c r="J26" s="3">
        <f t="shared" si="0"/>
        <v>112.7647058823529</v>
      </c>
      <c r="K26" s="3" t="s">
        <v>26</v>
      </c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2"/>
      <c r="RZ26" s="2"/>
      <c r="SA26" s="2"/>
      <c r="SB26" s="2"/>
      <c r="SC26" s="2"/>
      <c r="SD26" s="2"/>
      <c r="SE26" s="2"/>
      <c r="SF26" s="2"/>
      <c r="SG26" s="2"/>
      <c r="SH26" s="2"/>
      <c r="SI26" s="2"/>
      <c r="SJ26" s="2"/>
      <c r="SK26" s="2"/>
      <c r="SL26" s="2"/>
      <c r="SM26" s="2"/>
      <c r="SN26" s="2"/>
      <c r="SO26" s="2"/>
      <c r="SP26" s="2"/>
      <c r="SQ26" s="2"/>
      <c r="SR26" s="2"/>
      <c r="SS26" s="2"/>
      <c r="ST26" s="2"/>
      <c r="SU26" s="2"/>
      <c r="SV26" s="2"/>
      <c r="SW26" s="2"/>
      <c r="SX26" s="2"/>
      <c r="SY26" s="2"/>
      <c r="SZ26" s="2"/>
      <c r="TA26" s="2"/>
      <c r="TB26" s="2"/>
      <c r="TC26" s="2"/>
      <c r="TD26" s="2"/>
      <c r="TE26" s="2"/>
      <c r="TF26" s="2"/>
      <c r="TG26" s="2"/>
      <c r="TH26" s="2"/>
      <c r="TI26" s="2"/>
      <c r="TJ26" s="2"/>
      <c r="TK26" s="2"/>
      <c r="TL26" s="2"/>
      <c r="TM26" s="2"/>
      <c r="TN26" s="2"/>
      <c r="TO26" s="2"/>
      <c r="TP26" s="2"/>
      <c r="TQ26" s="2"/>
      <c r="TR26" s="2"/>
      <c r="TS26" s="2"/>
    </row>
    <row r="27" spans="2:539" x14ac:dyDescent="0.25">
      <c r="B27" s="1"/>
      <c r="C27" s="1"/>
      <c r="D27" s="1"/>
      <c r="E27" s="1">
        <v>1</v>
      </c>
      <c r="F27" s="1">
        <v>1</v>
      </c>
      <c r="G27" s="1">
        <f t="shared" si="1"/>
        <v>100.89999999999996</v>
      </c>
      <c r="H27" s="1">
        <f t="shared" si="2"/>
        <v>100.89999999999996</v>
      </c>
      <c r="I27" s="1">
        <v>0.85</v>
      </c>
      <c r="J27" s="3">
        <f t="shared" si="0"/>
        <v>118.70588235294113</v>
      </c>
      <c r="K27" s="3" t="s">
        <v>27</v>
      </c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2"/>
      <c r="RZ27" s="2"/>
      <c r="SA27" s="2"/>
      <c r="SB27" s="2"/>
      <c r="SC27" s="2"/>
      <c r="SD27" s="2"/>
      <c r="SE27" s="2"/>
      <c r="SF27" s="2"/>
      <c r="SG27" s="2"/>
      <c r="SH27" s="2"/>
      <c r="SI27" s="2"/>
      <c r="SJ27" s="2"/>
      <c r="SK27" s="2"/>
      <c r="SL27" s="2"/>
      <c r="SM27" s="2"/>
      <c r="SN27" s="2"/>
      <c r="SO27" s="2"/>
      <c r="SP27" s="2"/>
      <c r="SQ27" s="2"/>
      <c r="SR27" s="2"/>
      <c r="SS27" s="2"/>
      <c r="ST27" s="2"/>
      <c r="SU27" s="2"/>
      <c r="SV27" s="2"/>
      <c r="SW27" s="2"/>
      <c r="SX27" s="2"/>
      <c r="SY27" s="2"/>
      <c r="SZ27" s="2"/>
      <c r="TA27" s="2"/>
      <c r="TB27" s="2"/>
      <c r="TC27" s="2"/>
      <c r="TD27" s="2"/>
      <c r="TE27" s="2"/>
      <c r="TF27" s="2"/>
      <c r="TG27" s="2"/>
      <c r="TH27" s="2"/>
      <c r="TI27" s="2"/>
      <c r="TJ27" s="2"/>
      <c r="TK27" s="2"/>
      <c r="TL27" s="2"/>
      <c r="TM27" s="2"/>
      <c r="TN27" s="2"/>
      <c r="TO27" s="2"/>
      <c r="TP27" s="2"/>
      <c r="TQ27" s="2"/>
      <c r="TR27" s="2"/>
      <c r="TS27" s="2"/>
    </row>
    <row r="28" spans="2:539" x14ac:dyDescent="0.25">
      <c r="B28" s="1"/>
      <c r="C28" s="1"/>
      <c r="D28" s="1"/>
      <c r="E28" s="1">
        <v>1</v>
      </c>
      <c r="F28" s="1">
        <v>1</v>
      </c>
      <c r="G28" s="1">
        <f t="shared" si="1"/>
        <v>105.94999999999996</v>
      </c>
      <c r="H28" s="1">
        <f t="shared" si="2"/>
        <v>105.94999999999996</v>
      </c>
      <c r="I28" s="1">
        <v>0.85</v>
      </c>
      <c r="J28" s="3">
        <f t="shared" si="0"/>
        <v>124.64705882352936</v>
      </c>
      <c r="K28" s="3" t="s">
        <v>28</v>
      </c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2"/>
      <c r="RZ28" s="2"/>
      <c r="SA28" s="2"/>
      <c r="SB28" s="2"/>
      <c r="SC28" s="2"/>
      <c r="SD28" s="2"/>
      <c r="SE28" s="2"/>
      <c r="SF28" s="2"/>
      <c r="SG28" s="2"/>
      <c r="SH28" s="2"/>
      <c r="SI28" s="2"/>
      <c r="SJ28" s="2"/>
      <c r="SK28" s="2"/>
      <c r="SL28" s="2"/>
      <c r="SM28" s="2"/>
      <c r="SN28" s="2"/>
      <c r="SO28" s="2"/>
      <c r="SP28" s="2"/>
      <c r="SQ28" s="2"/>
      <c r="SR28" s="2"/>
      <c r="SS28" s="2"/>
      <c r="ST28" s="2"/>
      <c r="SU28" s="2"/>
      <c r="SV28" s="2"/>
      <c r="SW28" s="2"/>
      <c r="SX28" s="2"/>
      <c r="SY28" s="2"/>
      <c r="SZ28" s="2"/>
      <c r="TA28" s="2"/>
      <c r="TB28" s="2"/>
      <c r="TC28" s="2"/>
      <c r="TD28" s="2"/>
      <c r="TE28" s="2"/>
      <c r="TF28" s="2"/>
      <c r="TG28" s="2"/>
      <c r="TH28" s="2"/>
      <c r="TI28" s="2"/>
      <c r="TJ28" s="2"/>
      <c r="TK28" s="2"/>
      <c r="TL28" s="2"/>
      <c r="TM28" s="2"/>
      <c r="TN28" s="2"/>
      <c r="TO28" s="2"/>
      <c r="TP28" s="2"/>
      <c r="TQ28" s="2"/>
      <c r="TR28" s="2"/>
      <c r="TS28" s="2"/>
    </row>
    <row r="29" spans="2:539" x14ac:dyDescent="0.25">
      <c r="B29" s="1"/>
      <c r="C29" s="1"/>
      <c r="D29" s="1"/>
      <c r="E29" s="1">
        <v>1</v>
      </c>
      <c r="F29" s="1">
        <v>1</v>
      </c>
      <c r="G29" s="1">
        <f t="shared" si="1"/>
        <v>110.99999999999996</v>
      </c>
      <c r="H29" s="1">
        <f t="shared" si="2"/>
        <v>110.99999999999996</v>
      </c>
      <c r="I29" s="1">
        <v>0.85</v>
      </c>
      <c r="J29" s="3">
        <f t="shared" si="0"/>
        <v>130.5882352941176</v>
      </c>
      <c r="K29" s="7" t="s">
        <v>25</v>
      </c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  <c r="SA29" s="2"/>
      <c r="SB29" s="2"/>
      <c r="SC29" s="2"/>
      <c r="SD29" s="2"/>
      <c r="SE29" s="2"/>
      <c r="SF29" s="2"/>
      <c r="SG29" s="2"/>
      <c r="SH29" s="2"/>
      <c r="SI29" s="2"/>
      <c r="SJ29" s="2"/>
      <c r="SK29" s="2"/>
      <c r="SL29" s="2"/>
      <c r="SM29" s="2"/>
      <c r="SN29" s="2"/>
      <c r="SO29" s="2"/>
      <c r="SP29" s="2"/>
      <c r="SQ29" s="2"/>
      <c r="SR29" s="2"/>
      <c r="SS29" s="2"/>
      <c r="ST29" s="2"/>
      <c r="SU29" s="2"/>
      <c r="SV29" s="2"/>
      <c r="SW29" s="2"/>
      <c r="SX29" s="2"/>
      <c r="SY29" s="2"/>
      <c r="SZ29" s="2"/>
      <c r="TA29" s="2"/>
      <c r="TB29" s="2"/>
      <c r="TC29" s="2"/>
      <c r="TD29" s="2"/>
      <c r="TE29" s="2"/>
      <c r="TF29" s="2"/>
      <c r="TG29" s="2"/>
      <c r="TH29" s="2"/>
      <c r="TI29" s="2"/>
      <c r="TJ29" s="2"/>
      <c r="TK29" s="2"/>
      <c r="TL29" s="2"/>
      <c r="TM29" s="2"/>
      <c r="TN29" s="2"/>
      <c r="TO29" s="2"/>
      <c r="TP29" s="2"/>
      <c r="TQ29" s="2"/>
      <c r="TR29" s="2"/>
      <c r="TS29" s="2"/>
    </row>
    <row r="30" spans="2:539" x14ac:dyDescent="0.25">
      <c r="B30" s="1"/>
      <c r="C30" s="1"/>
      <c r="D30" s="1"/>
      <c r="E30" s="1">
        <v>1</v>
      </c>
      <c r="F30" s="1">
        <v>1</v>
      </c>
      <c r="G30" s="1">
        <f t="shared" si="1"/>
        <v>116.04999999999995</v>
      </c>
      <c r="H30" s="1">
        <f t="shared" si="2"/>
        <v>116.04999999999995</v>
      </c>
      <c r="I30" s="1">
        <v>0.85</v>
      </c>
      <c r="J30" s="3">
        <f t="shared" si="0"/>
        <v>136.52941176470583</v>
      </c>
      <c r="K30" s="3" t="s">
        <v>26</v>
      </c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  <c r="SA30" s="2"/>
      <c r="SB30" s="2"/>
      <c r="SC30" s="2"/>
      <c r="SD30" s="2"/>
      <c r="SE30" s="2"/>
      <c r="SF30" s="2"/>
      <c r="SG30" s="2"/>
      <c r="SH30" s="2"/>
      <c r="SI30" s="2"/>
      <c r="SJ30" s="2"/>
      <c r="SK30" s="2"/>
      <c r="SL30" s="2"/>
      <c r="SM30" s="2"/>
      <c r="SN30" s="2"/>
      <c r="SO30" s="2"/>
      <c r="SP30" s="2"/>
      <c r="SQ30" s="2"/>
      <c r="SR30" s="2"/>
      <c r="SS30" s="2"/>
      <c r="ST30" s="2"/>
      <c r="SU30" s="2"/>
      <c r="SV30" s="2"/>
      <c r="SW30" s="2"/>
      <c r="SX30" s="2"/>
      <c r="SY30" s="2"/>
      <c r="SZ30" s="2"/>
      <c r="TA30" s="2"/>
      <c r="TB30" s="2"/>
      <c r="TC30" s="2"/>
      <c r="TD30" s="2"/>
      <c r="TE30" s="2"/>
      <c r="TF30" s="2"/>
      <c r="TG30" s="2"/>
      <c r="TH30" s="2"/>
      <c r="TI30" s="2"/>
      <c r="TJ30" s="2"/>
      <c r="TK30" s="2"/>
      <c r="TL30" s="2"/>
      <c r="TM30" s="2"/>
      <c r="TN30" s="2"/>
      <c r="TO30" s="2"/>
      <c r="TP30" s="2"/>
      <c r="TQ30" s="2"/>
      <c r="TR30" s="2"/>
      <c r="TS30" s="2"/>
    </row>
    <row r="31" spans="2:539" x14ac:dyDescent="0.25">
      <c r="B31" s="1"/>
      <c r="C31" s="1"/>
      <c r="D31" s="1"/>
      <c r="E31" s="1">
        <v>1</v>
      </c>
      <c r="F31" s="1">
        <v>1</v>
      </c>
      <c r="G31" s="1">
        <f t="shared" si="1"/>
        <v>121.09999999999995</v>
      </c>
      <c r="H31" s="1">
        <f t="shared" si="2"/>
        <v>121.09999999999995</v>
      </c>
      <c r="I31" s="1">
        <v>0.85</v>
      </c>
      <c r="J31" s="3">
        <f t="shared" si="0"/>
        <v>142.47058823529406</v>
      </c>
      <c r="K31" s="3" t="s">
        <v>27</v>
      </c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  <c r="SA31" s="2"/>
      <c r="SB31" s="2"/>
      <c r="SC31" s="2"/>
      <c r="SD31" s="2"/>
      <c r="SE31" s="2"/>
      <c r="SF31" s="2"/>
      <c r="SG31" s="2"/>
      <c r="SH31" s="2"/>
      <c r="SI31" s="2"/>
      <c r="SJ31" s="2"/>
      <c r="SK31" s="2"/>
      <c r="SL31" s="2"/>
      <c r="SM31" s="2"/>
      <c r="SN31" s="2"/>
      <c r="SO31" s="2"/>
      <c r="SP31" s="2"/>
      <c r="SQ31" s="2"/>
      <c r="SR31" s="2"/>
      <c r="SS31" s="2"/>
      <c r="ST31" s="2"/>
      <c r="SU31" s="2"/>
      <c r="SV31" s="2"/>
      <c r="SW31" s="2"/>
      <c r="SX31" s="2"/>
      <c r="SY31" s="2"/>
      <c r="SZ31" s="2"/>
      <c r="TA31" s="2"/>
      <c r="TB31" s="2"/>
      <c r="TC31" s="2"/>
      <c r="TD31" s="2"/>
      <c r="TE31" s="2"/>
      <c r="TF31" s="2"/>
      <c r="TG31" s="2"/>
      <c r="TH31" s="2"/>
      <c r="TI31" s="2"/>
      <c r="TJ31" s="2"/>
      <c r="TK31" s="2"/>
      <c r="TL31" s="2"/>
      <c r="TM31" s="2"/>
      <c r="TN31" s="2"/>
      <c r="TO31" s="2"/>
      <c r="TP31" s="2"/>
      <c r="TQ31" s="2"/>
      <c r="TR31" s="2"/>
      <c r="TS31" s="2"/>
    </row>
    <row r="32" spans="2:539" x14ac:dyDescent="0.25">
      <c r="B32" s="1"/>
      <c r="C32" s="1"/>
      <c r="D32" s="1"/>
      <c r="E32" s="1">
        <v>1</v>
      </c>
      <c r="F32" s="1">
        <v>1</v>
      </c>
      <c r="G32" s="1">
        <f t="shared" si="1"/>
        <v>126.14999999999995</v>
      </c>
      <c r="H32" s="1">
        <f t="shared" si="2"/>
        <v>126.14999999999995</v>
      </c>
      <c r="I32" s="1">
        <v>0.85</v>
      </c>
      <c r="J32" s="3">
        <f t="shared" si="0"/>
        <v>148.41176470588229</v>
      </c>
      <c r="K32" s="3" t="s">
        <v>28</v>
      </c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  <c r="SA32" s="2"/>
      <c r="SB32" s="2"/>
      <c r="SC32" s="2"/>
      <c r="SD32" s="2"/>
      <c r="SE32" s="2"/>
      <c r="SF32" s="2"/>
      <c r="SG32" s="2"/>
      <c r="SH32" s="2"/>
      <c r="SI32" s="2"/>
      <c r="SJ32" s="2"/>
      <c r="SK32" s="2"/>
      <c r="SL32" s="2"/>
      <c r="SM32" s="2"/>
      <c r="SN32" s="2"/>
      <c r="SO32" s="2"/>
      <c r="SP32" s="2"/>
      <c r="SQ32" s="2"/>
      <c r="SR32" s="2"/>
      <c r="SS32" s="2"/>
      <c r="ST32" s="2"/>
      <c r="SU32" s="2"/>
      <c r="SV32" s="2"/>
      <c r="SW32" s="2"/>
      <c r="SX32" s="2"/>
      <c r="SY32" s="2"/>
      <c r="SZ32" s="2"/>
      <c r="TA32" s="2"/>
      <c r="TB32" s="2"/>
      <c r="TC32" s="2"/>
      <c r="TD32" s="2"/>
      <c r="TE32" s="2"/>
      <c r="TF32" s="2"/>
      <c r="TG32" s="2"/>
      <c r="TH32" s="2"/>
      <c r="TI32" s="2"/>
      <c r="TJ32" s="2"/>
      <c r="TK32" s="2"/>
      <c r="TL32" s="2"/>
      <c r="TM32" s="2"/>
      <c r="TN32" s="2"/>
      <c r="TO32" s="2"/>
      <c r="TP32" s="2"/>
      <c r="TQ32" s="2"/>
      <c r="TR32" s="2"/>
      <c r="TS32" s="2"/>
    </row>
    <row r="33" spans="2:539" x14ac:dyDescent="0.25">
      <c r="B33" s="1"/>
      <c r="C33" s="1"/>
      <c r="D33" s="1"/>
      <c r="E33" s="1">
        <v>1</v>
      </c>
      <c r="F33" s="1">
        <v>1</v>
      </c>
      <c r="G33" s="1">
        <f t="shared" si="1"/>
        <v>131.19999999999996</v>
      </c>
      <c r="H33" s="1">
        <f t="shared" si="2"/>
        <v>131.19999999999996</v>
      </c>
      <c r="I33" s="1">
        <v>0.85</v>
      </c>
      <c r="J33" s="3">
        <f t="shared" si="0"/>
        <v>154.35294117647055</v>
      </c>
      <c r="K33" s="7" t="s">
        <v>25</v>
      </c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  <c r="SA33" s="2"/>
      <c r="SB33" s="2"/>
      <c r="SC33" s="2"/>
      <c r="SD33" s="2"/>
      <c r="SE33" s="2"/>
      <c r="SF33" s="2"/>
      <c r="SG33" s="2"/>
      <c r="SH33" s="2"/>
      <c r="SI33" s="2"/>
      <c r="SJ33" s="2"/>
      <c r="SK33" s="2"/>
      <c r="SL33" s="2"/>
      <c r="SM33" s="2"/>
      <c r="SN33" s="2"/>
      <c r="SO33" s="2"/>
      <c r="SP33" s="2"/>
      <c r="SQ33" s="2"/>
      <c r="SR33" s="2"/>
      <c r="SS33" s="2"/>
      <c r="ST33" s="2"/>
      <c r="SU33" s="2"/>
      <c r="SV33" s="2"/>
      <c r="SW33" s="2"/>
      <c r="SX33" s="2"/>
      <c r="SY33" s="2"/>
      <c r="SZ33" s="2"/>
      <c r="TA33" s="2"/>
      <c r="TB33" s="2"/>
      <c r="TC33" s="2"/>
      <c r="TD33" s="2"/>
      <c r="TE33" s="2"/>
      <c r="TF33" s="2"/>
      <c r="TG33" s="2"/>
      <c r="TH33" s="2"/>
      <c r="TI33" s="2"/>
      <c r="TJ33" s="2"/>
      <c r="TK33" s="2"/>
      <c r="TL33" s="2"/>
      <c r="TM33" s="2"/>
      <c r="TN33" s="2"/>
      <c r="TO33" s="2"/>
      <c r="TP33" s="2"/>
      <c r="TQ33" s="2"/>
      <c r="TR33" s="2"/>
      <c r="TS33" s="2"/>
    </row>
    <row r="34" spans="2:539" x14ac:dyDescent="0.25">
      <c r="B34" s="1"/>
      <c r="C34" s="1"/>
      <c r="D34" s="1"/>
      <c r="E34" s="1">
        <v>1</v>
      </c>
      <c r="F34" s="1">
        <v>1</v>
      </c>
      <c r="G34" s="1">
        <f t="shared" si="1"/>
        <v>136.24999999999997</v>
      </c>
      <c r="H34" s="1">
        <f t="shared" si="2"/>
        <v>136.24999999999997</v>
      </c>
      <c r="I34" s="1">
        <v>0.85</v>
      </c>
      <c r="J34" s="3">
        <f t="shared" si="0"/>
        <v>160.29411764705878</v>
      </c>
      <c r="K34" s="3" t="s">
        <v>26</v>
      </c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</row>
    <row r="35" spans="2:539" x14ac:dyDescent="0.25">
      <c r="B35" s="1"/>
      <c r="C35" s="1"/>
      <c r="D35" s="1"/>
      <c r="E35" s="1">
        <v>1</v>
      </c>
      <c r="F35" s="1">
        <v>1</v>
      </c>
      <c r="G35" s="1">
        <f t="shared" si="1"/>
        <v>141.29999999999998</v>
      </c>
      <c r="H35" s="1">
        <f t="shared" si="2"/>
        <v>141.29999999999998</v>
      </c>
      <c r="I35" s="1">
        <v>0.85</v>
      </c>
      <c r="J35" s="3">
        <f t="shared" si="0"/>
        <v>166.23529411764704</v>
      </c>
      <c r="K35" s="3" t="s">
        <v>27</v>
      </c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</row>
    <row r="36" spans="2:539" x14ac:dyDescent="0.25">
      <c r="B36" s="1"/>
      <c r="C36" s="1"/>
      <c r="D36" s="1"/>
      <c r="E36" s="1">
        <v>1</v>
      </c>
      <c r="F36" s="1">
        <v>1</v>
      </c>
      <c r="G36" s="1">
        <f t="shared" si="1"/>
        <v>146.35</v>
      </c>
      <c r="H36" s="1">
        <f t="shared" si="2"/>
        <v>146.35</v>
      </c>
      <c r="I36" s="1">
        <v>0.85</v>
      </c>
      <c r="J36" s="3">
        <f t="shared" si="0"/>
        <v>172.1764705882353</v>
      </c>
      <c r="K36" s="3" t="s">
        <v>28</v>
      </c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  <c r="SA36" s="2"/>
      <c r="SB36" s="2"/>
      <c r="SC36" s="2"/>
      <c r="SD36" s="2"/>
      <c r="SE36" s="2"/>
      <c r="SF36" s="2"/>
      <c r="SG36" s="2"/>
      <c r="SH36" s="2"/>
      <c r="SI36" s="2"/>
      <c r="SJ36" s="2"/>
      <c r="SK36" s="2"/>
      <c r="SL36" s="2"/>
      <c r="SM36" s="2"/>
      <c r="SN36" s="2"/>
      <c r="SO36" s="2"/>
      <c r="SP36" s="2"/>
      <c r="SQ36" s="2"/>
      <c r="SR36" s="2"/>
      <c r="SS36" s="2"/>
      <c r="ST36" s="2"/>
      <c r="SU36" s="2"/>
      <c r="SV36" s="2"/>
      <c r="SW36" s="2"/>
      <c r="SX36" s="2"/>
      <c r="SY36" s="2"/>
      <c r="SZ36" s="2"/>
      <c r="TA36" s="2"/>
      <c r="TB36" s="2"/>
      <c r="TC36" s="2"/>
      <c r="TD36" s="2"/>
      <c r="TE36" s="2"/>
      <c r="TF36" s="2"/>
      <c r="TG36" s="2"/>
      <c r="TH36" s="2"/>
      <c r="TI36" s="2"/>
      <c r="TJ36" s="2"/>
      <c r="TK36" s="2"/>
      <c r="TL36" s="2"/>
      <c r="TM36" s="2"/>
      <c r="TN36" s="2"/>
      <c r="TO36" s="2"/>
      <c r="TP36" s="2"/>
      <c r="TQ36" s="2"/>
      <c r="TR36" s="2"/>
      <c r="TS36" s="2"/>
    </row>
    <row r="37" spans="2:539" x14ac:dyDescent="0.25">
      <c r="B37" s="1"/>
      <c r="C37" s="1"/>
      <c r="D37" s="1"/>
      <c r="E37" s="1">
        <v>1</v>
      </c>
      <c r="F37" s="1">
        <v>1</v>
      </c>
      <c r="G37" s="1">
        <f t="shared" si="1"/>
        <v>151.4</v>
      </c>
      <c r="H37" s="1">
        <f t="shared" si="2"/>
        <v>151.4</v>
      </c>
      <c r="I37" s="1">
        <v>0.85</v>
      </c>
      <c r="J37" s="3">
        <f t="shared" si="0"/>
        <v>178.11764705882354</v>
      </c>
      <c r="K37" s="7" t="s">
        <v>25</v>
      </c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  <c r="SA37" s="2"/>
      <c r="SB37" s="2"/>
      <c r="SC37" s="2"/>
      <c r="SD37" s="2"/>
      <c r="SE37" s="2"/>
      <c r="SF37" s="2"/>
      <c r="SG37" s="2"/>
      <c r="SH37" s="2"/>
      <c r="SI37" s="2"/>
      <c r="SJ37" s="2"/>
      <c r="SK37" s="2"/>
      <c r="SL37" s="2"/>
      <c r="SM37" s="2"/>
      <c r="SN37" s="2"/>
      <c r="SO37" s="2"/>
      <c r="SP37" s="2"/>
      <c r="SQ37" s="2"/>
      <c r="SR37" s="2"/>
      <c r="SS37" s="2"/>
      <c r="ST37" s="2"/>
      <c r="SU37" s="2"/>
      <c r="SV37" s="2"/>
      <c r="SW37" s="2"/>
      <c r="SX37" s="2"/>
      <c r="SY37" s="2"/>
      <c r="SZ37" s="2"/>
      <c r="TA37" s="2"/>
      <c r="TB37" s="2"/>
      <c r="TC37" s="2"/>
      <c r="TD37" s="2"/>
      <c r="TE37" s="2"/>
      <c r="TF37" s="2"/>
      <c r="TG37" s="2"/>
      <c r="TH37" s="2"/>
      <c r="TI37" s="2"/>
      <c r="TJ37" s="2"/>
      <c r="TK37" s="2"/>
      <c r="TL37" s="2"/>
      <c r="TM37" s="2"/>
      <c r="TN37" s="2"/>
      <c r="TO37" s="2"/>
      <c r="TP37" s="2"/>
      <c r="TQ37" s="2"/>
      <c r="TR37" s="2"/>
      <c r="TS37" s="2"/>
    </row>
  </sheetData>
  <mergeCells count="44">
    <mergeCell ref="SN7:TC7"/>
    <mergeCell ref="TD7:TS7"/>
    <mergeCell ref="OF6:QA6"/>
    <mergeCell ref="QB6:RW6"/>
    <mergeCell ref="RX6:TS6"/>
    <mergeCell ref="OF7:OU7"/>
    <mergeCell ref="OV7:PK7"/>
    <mergeCell ref="PL7:QA7"/>
    <mergeCell ref="QB7:QQ7"/>
    <mergeCell ref="QR7:RG7"/>
    <mergeCell ref="RH7:RW7"/>
    <mergeCell ref="RX7:SM7"/>
    <mergeCell ref="NP7:OE7"/>
    <mergeCell ref="GV6:IQ6"/>
    <mergeCell ref="IR6:KM6"/>
    <mergeCell ref="KN6:MI6"/>
    <mergeCell ref="MJ6:OE6"/>
    <mergeCell ref="GV7:HK7"/>
    <mergeCell ref="HL7:IA7"/>
    <mergeCell ref="IB7:IQ7"/>
    <mergeCell ref="IR7:JG7"/>
    <mergeCell ref="JH7:JW7"/>
    <mergeCell ref="JX7:KM7"/>
    <mergeCell ref="KN7:LC7"/>
    <mergeCell ref="LD7:LS7"/>
    <mergeCell ref="LT7:MI7"/>
    <mergeCell ref="MJ7:MY7"/>
    <mergeCell ref="MZ7:NO7"/>
    <mergeCell ref="DD6:EY6"/>
    <mergeCell ref="EZ6:GU6"/>
    <mergeCell ref="DD7:DS7"/>
    <mergeCell ref="DT7:EI7"/>
    <mergeCell ref="EJ7:EY7"/>
    <mergeCell ref="EZ7:FO7"/>
    <mergeCell ref="FP7:GE7"/>
    <mergeCell ref="GF7:GU7"/>
    <mergeCell ref="L7:AA7"/>
    <mergeCell ref="AB7:AQ7"/>
    <mergeCell ref="AR7:BG7"/>
    <mergeCell ref="L6:BG6"/>
    <mergeCell ref="BH6:DC6"/>
    <mergeCell ref="BH7:BW7"/>
    <mergeCell ref="BX7:CM7"/>
    <mergeCell ref="CN7:DC7"/>
  </mergeCells>
  <phoneticPr fontId="1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D54E62-943D-4E88-A648-6250BA09F7F6}">
          <x14:formula1>
            <xm:f>SETUP!$A$2:$A$5</xm:f>
          </x14:formula1>
          <xm:sqref>K9:K37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68596-DB67-40D5-B7BB-8CB224038A18}">
  <sheetPr codeName="Feuil2"/>
  <dimension ref="B1:BI37"/>
  <sheetViews>
    <sheetView tabSelected="1" workbookViewId="0">
      <selection activeCell="C3" sqref="C3"/>
    </sheetView>
  </sheetViews>
  <sheetFormatPr baseColWidth="10" defaultRowHeight="15" x14ac:dyDescent="0.25"/>
  <cols>
    <col min="1" max="1" width="3.28515625" customWidth="1"/>
    <col min="3" max="3" width="18.42578125" customWidth="1"/>
    <col min="4" max="4" width="5.28515625" customWidth="1"/>
    <col min="5" max="5" width="9.5703125" customWidth="1"/>
    <col min="6" max="6" width="10.28515625" customWidth="1"/>
    <col min="7" max="7" width="13.5703125" customWidth="1"/>
    <col min="11" max="11" width="12.28515625" customWidth="1"/>
    <col min="14" max="61" width="4.7109375" customWidth="1"/>
  </cols>
  <sheetData>
    <row r="1" spans="2:61" x14ac:dyDescent="0.25">
      <c r="B1" t="s">
        <v>59</v>
      </c>
      <c r="C1" s="10">
        <v>2025</v>
      </c>
    </row>
    <row r="2" spans="2:61" x14ac:dyDescent="0.25">
      <c r="B2" t="s">
        <v>60</v>
      </c>
      <c r="C2" s="10" t="s">
        <v>39</v>
      </c>
    </row>
    <row r="3" spans="2:61" x14ac:dyDescent="0.25">
      <c r="B3" t="s">
        <v>61</v>
      </c>
      <c r="C3" s="21">
        <v>45914</v>
      </c>
    </row>
    <row r="6" spans="2:61" x14ac:dyDescent="0.25">
      <c r="B6" s="18"/>
      <c r="C6" s="19"/>
      <c r="N6" s="17">
        <f>C3</f>
        <v>45914</v>
      </c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</row>
    <row r="7" spans="2:61" x14ac:dyDescent="0.25">
      <c r="N7" s="16" t="s">
        <v>8</v>
      </c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 t="s">
        <v>9</v>
      </c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 t="s">
        <v>10</v>
      </c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</row>
    <row r="8" spans="2:61" ht="33.75" x14ac:dyDescent="0.25">
      <c r="B8" s="4" t="s">
        <v>0</v>
      </c>
      <c r="C8" s="4" t="s">
        <v>1</v>
      </c>
      <c r="D8" s="4" t="s">
        <v>12</v>
      </c>
      <c r="E8" s="4" t="s">
        <v>6</v>
      </c>
      <c r="F8" s="4" t="s">
        <v>2</v>
      </c>
      <c r="G8" s="4" t="s">
        <v>57</v>
      </c>
      <c r="H8" s="4" t="s">
        <v>11</v>
      </c>
      <c r="I8" s="4" t="s">
        <v>58</v>
      </c>
      <c r="J8" s="4" t="s">
        <v>3</v>
      </c>
      <c r="K8" s="4" t="s">
        <v>4</v>
      </c>
      <c r="L8" s="5" t="s">
        <v>5</v>
      </c>
      <c r="M8" s="5" t="s">
        <v>24</v>
      </c>
      <c r="N8" s="6" t="s">
        <v>7</v>
      </c>
      <c r="O8" s="6" t="s">
        <v>7</v>
      </c>
      <c r="P8" s="6" t="s">
        <v>7</v>
      </c>
      <c r="Q8" s="6" t="s">
        <v>7</v>
      </c>
      <c r="R8" s="6" t="s">
        <v>7</v>
      </c>
      <c r="S8" s="6" t="s">
        <v>7</v>
      </c>
      <c r="T8" s="6" t="s">
        <v>7</v>
      </c>
      <c r="U8" s="6" t="s">
        <v>7</v>
      </c>
      <c r="V8" s="6" t="s">
        <v>7</v>
      </c>
      <c r="W8" s="6" t="s">
        <v>7</v>
      </c>
      <c r="X8" s="6" t="s">
        <v>7</v>
      </c>
      <c r="Y8" s="6" t="s">
        <v>7</v>
      </c>
      <c r="Z8" s="6" t="s">
        <v>7</v>
      </c>
      <c r="AA8" s="6" t="s">
        <v>7</v>
      </c>
      <c r="AB8" s="6" t="s">
        <v>7</v>
      </c>
      <c r="AC8" s="6" t="s">
        <v>7</v>
      </c>
      <c r="AD8" s="6" t="s">
        <v>7</v>
      </c>
      <c r="AE8" s="6" t="s">
        <v>7</v>
      </c>
      <c r="AF8" s="6" t="s">
        <v>7</v>
      </c>
      <c r="AG8" s="6" t="s">
        <v>7</v>
      </c>
      <c r="AH8" s="6" t="s">
        <v>7</v>
      </c>
      <c r="AI8" s="6" t="s">
        <v>7</v>
      </c>
      <c r="AJ8" s="6" t="s">
        <v>7</v>
      </c>
      <c r="AK8" s="6" t="s">
        <v>7</v>
      </c>
      <c r="AL8" s="6" t="s">
        <v>7</v>
      </c>
      <c r="AM8" s="6" t="s">
        <v>7</v>
      </c>
      <c r="AN8" s="6" t="s">
        <v>7</v>
      </c>
      <c r="AO8" s="6" t="s">
        <v>7</v>
      </c>
      <c r="AP8" s="6" t="s">
        <v>7</v>
      </c>
      <c r="AQ8" s="6" t="s">
        <v>7</v>
      </c>
      <c r="AR8" s="6" t="s">
        <v>7</v>
      </c>
      <c r="AS8" s="6" t="s">
        <v>7</v>
      </c>
      <c r="AT8" s="6" t="s">
        <v>7</v>
      </c>
      <c r="AU8" s="6" t="s">
        <v>7</v>
      </c>
      <c r="AV8" s="6" t="s">
        <v>7</v>
      </c>
      <c r="AW8" s="6" t="s">
        <v>7</v>
      </c>
      <c r="AX8" s="6" t="s">
        <v>7</v>
      </c>
      <c r="AY8" s="6" t="s">
        <v>7</v>
      </c>
      <c r="AZ8" s="6" t="s">
        <v>7</v>
      </c>
      <c r="BA8" s="6" t="s">
        <v>7</v>
      </c>
      <c r="BB8" s="6" t="s">
        <v>7</v>
      </c>
      <c r="BC8" s="6" t="s">
        <v>7</v>
      </c>
      <c r="BD8" s="6" t="s">
        <v>7</v>
      </c>
      <c r="BE8" s="6" t="s">
        <v>7</v>
      </c>
      <c r="BF8" s="6" t="s">
        <v>7</v>
      </c>
      <c r="BG8" s="6" t="s">
        <v>7</v>
      </c>
      <c r="BH8" s="6" t="s">
        <v>7</v>
      </c>
      <c r="BI8" s="6" t="s">
        <v>7</v>
      </c>
    </row>
    <row r="9" spans="2:61" x14ac:dyDescent="0.25">
      <c r="B9" s="1"/>
      <c r="C9" s="1"/>
      <c r="D9" s="1"/>
      <c r="E9" s="1">
        <v>1</v>
      </c>
      <c r="F9" s="1">
        <v>1</v>
      </c>
      <c r="G9" s="15">
        <v>45937</v>
      </c>
      <c r="H9" s="1">
        <v>10</v>
      </c>
      <c r="I9" s="15">
        <f>IF(ISNUMBER(G9),WORKDAY.INTL(G9,ROUNDUP(H9/8,0)-1,1,l_ferie),"")</f>
        <v>45938</v>
      </c>
      <c r="J9" s="1">
        <f>IFERROR(H9*F9/E9,0)</f>
        <v>10</v>
      </c>
      <c r="K9" s="1">
        <v>0.85</v>
      </c>
      <c r="L9" s="3">
        <f>IFERROR((J9/K9),0)</f>
        <v>11.764705882352942</v>
      </c>
      <c r="M9" s="22" t="s">
        <v>25</v>
      </c>
    </row>
    <row r="10" spans="2:61" x14ac:dyDescent="0.25">
      <c r="B10" s="1"/>
      <c r="C10" s="1"/>
      <c r="D10" s="1"/>
      <c r="E10" s="1">
        <v>1</v>
      </c>
      <c r="F10" s="1">
        <v>1</v>
      </c>
      <c r="G10" s="15">
        <v>46006</v>
      </c>
      <c r="H10" s="1">
        <f>+H9+5.05</f>
        <v>15.05</v>
      </c>
      <c r="I10" s="15">
        <f>IF(ISNUMBER(G10),WORKDAY.INTL(G10,ROUNDUP(H10/8,0)-1,1,l_ferie),"")</f>
        <v>46007</v>
      </c>
      <c r="J10" s="1">
        <f>IFERROR(H10*F10/E10,0)</f>
        <v>15.05</v>
      </c>
      <c r="K10" s="1">
        <v>0.85</v>
      </c>
      <c r="L10" s="3">
        <f t="shared" ref="L10:L37" si="0">IFERROR((J10/K10),0)</f>
        <v>17.705882352941178</v>
      </c>
      <c r="M10" s="22" t="s">
        <v>26</v>
      </c>
    </row>
    <row r="11" spans="2:61" x14ac:dyDescent="0.25">
      <c r="B11" s="1"/>
      <c r="C11" s="1"/>
      <c r="D11" s="1"/>
      <c r="E11" s="1">
        <v>1</v>
      </c>
      <c r="F11" s="1">
        <v>1</v>
      </c>
      <c r="G11" s="15">
        <v>45752</v>
      </c>
      <c r="H11" s="1">
        <f t="shared" ref="H11:H37" si="1">+H10+5.05</f>
        <v>20.100000000000001</v>
      </c>
      <c r="I11" s="15">
        <f>IF(ISNUMBER(G11),WORKDAY.INTL(G11,ROUNDUP(H11/8,0)-1,1,l_ferie),"")</f>
        <v>45755</v>
      </c>
      <c r="J11" s="1">
        <f t="shared" ref="J11:J37" si="2">IFERROR(H11*F11/E11,0)</f>
        <v>20.100000000000001</v>
      </c>
      <c r="K11" s="1">
        <v>0.85</v>
      </c>
      <c r="L11" s="3">
        <f t="shared" si="0"/>
        <v>23.647058823529413</v>
      </c>
      <c r="M11" s="22" t="s">
        <v>27</v>
      </c>
    </row>
    <row r="12" spans="2:61" x14ac:dyDescent="0.25">
      <c r="B12" s="1"/>
      <c r="C12" s="1"/>
      <c r="D12" s="1"/>
      <c r="E12" s="1">
        <v>1</v>
      </c>
      <c r="F12" s="1">
        <v>1</v>
      </c>
      <c r="G12" s="15">
        <v>45811</v>
      </c>
      <c r="H12" s="1">
        <f t="shared" si="1"/>
        <v>25.150000000000002</v>
      </c>
      <c r="I12" s="15">
        <f>IF(ISNUMBER(G12),WORKDAY.INTL(G12,ROUNDUP(H12/8,0)-1,1,l_ferie),"")</f>
        <v>45814</v>
      </c>
      <c r="J12" s="1">
        <f t="shared" si="2"/>
        <v>25.150000000000002</v>
      </c>
      <c r="K12" s="1">
        <v>0.85</v>
      </c>
      <c r="L12" s="3">
        <f t="shared" si="0"/>
        <v>29.588235294117652</v>
      </c>
      <c r="M12" s="22" t="s">
        <v>28</v>
      </c>
    </row>
    <row r="13" spans="2:61" x14ac:dyDescent="0.25">
      <c r="B13" s="1"/>
      <c r="C13" s="1"/>
      <c r="D13" s="1"/>
      <c r="E13" s="1">
        <v>1</v>
      </c>
      <c r="F13" s="1">
        <v>1</v>
      </c>
      <c r="G13" s="15">
        <v>45912</v>
      </c>
      <c r="H13" s="1">
        <f t="shared" si="1"/>
        <v>30.200000000000003</v>
      </c>
      <c r="I13" s="15">
        <f>IF(ISNUMBER(G13),WORKDAY.INTL(G13,ROUNDUP(H13/8,0)-1,1,l_ferie),"")</f>
        <v>45917</v>
      </c>
      <c r="J13" s="1">
        <f t="shared" si="2"/>
        <v>30.200000000000003</v>
      </c>
      <c r="K13" s="1">
        <v>0.85</v>
      </c>
      <c r="L13" s="3">
        <f t="shared" si="0"/>
        <v>35.529411764705884</v>
      </c>
      <c r="M13" s="22" t="s">
        <v>25</v>
      </c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</row>
    <row r="14" spans="2:61" x14ac:dyDescent="0.25">
      <c r="B14" s="1"/>
      <c r="C14" s="1"/>
      <c r="D14" s="1"/>
      <c r="E14" s="1">
        <v>1</v>
      </c>
      <c r="F14" s="1">
        <v>1</v>
      </c>
      <c r="G14" s="15">
        <v>45912</v>
      </c>
      <c r="H14" s="1">
        <f t="shared" si="1"/>
        <v>35.25</v>
      </c>
      <c r="I14" s="15">
        <f>IF(ISNUMBER(G14),WORKDAY.INTL(G14,ROUNDUP(H14/8,0)-1,1,l_ferie),"")</f>
        <v>45918</v>
      </c>
      <c r="J14" s="1">
        <f t="shared" si="2"/>
        <v>35.25</v>
      </c>
      <c r="K14" s="1">
        <v>0.85</v>
      </c>
      <c r="L14" s="3">
        <f t="shared" si="0"/>
        <v>41.470588235294116</v>
      </c>
      <c r="M14" s="22" t="s">
        <v>26</v>
      </c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</row>
    <row r="15" spans="2:61" x14ac:dyDescent="0.25">
      <c r="B15" s="1"/>
      <c r="C15" s="1"/>
      <c r="D15" s="1"/>
      <c r="E15" s="1">
        <v>1</v>
      </c>
      <c r="F15" s="1">
        <v>1</v>
      </c>
      <c r="G15" s="1"/>
      <c r="H15" s="1">
        <f t="shared" si="1"/>
        <v>40.299999999999997</v>
      </c>
      <c r="I15" s="15" t="str">
        <f>IF(ISNUMBER(G15),WORKDAY.INTL(G15,ROUNDUP(H15/8,0)-1,1,l_ferie),"")</f>
        <v/>
      </c>
      <c r="J15" s="1">
        <f t="shared" si="2"/>
        <v>40.299999999999997</v>
      </c>
      <c r="K15" s="1">
        <v>0.85</v>
      </c>
      <c r="L15" s="3">
        <f t="shared" si="0"/>
        <v>47.411764705882348</v>
      </c>
      <c r="M15" s="22" t="s">
        <v>27</v>
      </c>
    </row>
    <row r="16" spans="2:61" x14ac:dyDescent="0.25">
      <c r="B16" s="1"/>
      <c r="C16" s="1"/>
      <c r="D16" s="1"/>
      <c r="E16" s="1">
        <v>1</v>
      </c>
      <c r="F16" s="1">
        <v>1</v>
      </c>
      <c r="G16" s="1"/>
      <c r="H16" s="1">
        <f t="shared" si="1"/>
        <v>45.349999999999994</v>
      </c>
      <c r="I16" s="15" t="str">
        <f>IF(ISNUMBER(G16),WORKDAY.INTL(G16,ROUNDUP(H16/8,0)-1,1,l_ferie),"")</f>
        <v/>
      </c>
      <c r="J16" s="1">
        <f t="shared" si="2"/>
        <v>45.349999999999994</v>
      </c>
      <c r="K16" s="1">
        <v>0.85</v>
      </c>
      <c r="L16" s="3">
        <f t="shared" si="0"/>
        <v>53.35294117647058</v>
      </c>
      <c r="M16" s="22" t="s">
        <v>28</v>
      </c>
    </row>
    <row r="17" spans="2:13" x14ac:dyDescent="0.25">
      <c r="B17" s="1"/>
      <c r="C17" s="1"/>
      <c r="D17" s="1"/>
      <c r="E17" s="1">
        <v>1</v>
      </c>
      <c r="F17" s="1">
        <v>1</v>
      </c>
      <c r="G17" s="1"/>
      <c r="H17" s="1">
        <f t="shared" si="1"/>
        <v>50.399999999999991</v>
      </c>
      <c r="I17" s="15" t="str">
        <f>IF(ISNUMBER(G17),WORKDAY.INTL(G17,ROUNDUP(H17/8,0)-1,1,l_ferie),"")</f>
        <v/>
      </c>
      <c r="J17" s="1">
        <f t="shared" si="2"/>
        <v>50.399999999999991</v>
      </c>
      <c r="K17" s="1">
        <v>0.85</v>
      </c>
      <c r="L17" s="3">
        <f t="shared" si="0"/>
        <v>59.294117647058812</v>
      </c>
      <c r="M17" s="22" t="s">
        <v>25</v>
      </c>
    </row>
    <row r="18" spans="2:13" x14ac:dyDescent="0.25">
      <c r="B18" s="1"/>
      <c r="C18" s="1"/>
      <c r="D18" s="1"/>
      <c r="E18" s="1">
        <v>1</v>
      </c>
      <c r="F18" s="1">
        <v>1</v>
      </c>
      <c r="G18" s="1"/>
      <c r="H18" s="1">
        <f t="shared" si="1"/>
        <v>55.449999999999989</v>
      </c>
      <c r="I18" s="15" t="str">
        <f>IF(ISNUMBER(G18),WORKDAY.INTL(G18,ROUNDUP(H18/8,0)-1,1,l_ferie),"")</f>
        <v/>
      </c>
      <c r="J18" s="1">
        <f t="shared" si="2"/>
        <v>55.449999999999989</v>
      </c>
      <c r="K18" s="1">
        <v>0.85</v>
      </c>
      <c r="L18" s="3">
        <f t="shared" si="0"/>
        <v>65.235294117647044</v>
      </c>
      <c r="M18" s="22" t="s">
        <v>26</v>
      </c>
    </row>
    <row r="19" spans="2:13" x14ac:dyDescent="0.25">
      <c r="B19" s="1"/>
      <c r="C19" s="1"/>
      <c r="D19" s="1"/>
      <c r="E19" s="1">
        <v>1</v>
      </c>
      <c r="F19" s="1">
        <v>1</v>
      </c>
      <c r="G19" s="1"/>
      <c r="H19" s="1">
        <f t="shared" si="1"/>
        <v>60.499999999999986</v>
      </c>
      <c r="I19" s="15" t="str">
        <f>IF(ISNUMBER(G19),WORKDAY.INTL(G19,ROUNDUP(H19/8,0)-1,1,l_ferie),"")</f>
        <v/>
      </c>
      <c r="J19" s="1">
        <f t="shared" si="2"/>
        <v>60.499999999999986</v>
      </c>
      <c r="K19" s="1">
        <v>0.85</v>
      </c>
      <c r="L19" s="3">
        <f t="shared" si="0"/>
        <v>71.176470588235276</v>
      </c>
      <c r="M19" s="22" t="s">
        <v>27</v>
      </c>
    </row>
    <row r="20" spans="2:13" x14ac:dyDescent="0.25">
      <c r="B20" s="1"/>
      <c r="C20" s="1"/>
      <c r="D20" s="1"/>
      <c r="E20" s="1">
        <v>1</v>
      </c>
      <c r="F20" s="1">
        <v>1</v>
      </c>
      <c r="G20" s="1"/>
      <c r="H20" s="1">
        <f t="shared" si="1"/>
        <v>65.549999999999983</v>
      </c>
      <c r="I20" s="15" t="str">
        <f>IF(ISNUMBER(G20),WORKDAY.INTL(G20,ROUNDUP(H20/8,0)-1,1,l_ferie),"")</f>
        <v/>
      </c>
      <c r="J20" s="1">
        <f t="shared" si="2"/>
        <v>65.549999999999983</v>
      </c>
      <c r="K20" s="1">
        <v>0.85</v>
      </c>
      <c r="L20" s="3">
        <f t="shared" si="0"/>
        <v>77.117647058823508</v>
      </c>
      <c r="M20" s="22" t="s">
        <v>28</v>
      </c>
    </row>
    <row r="21" spans="2:13" x14ac:dyDescent="0.25">
      <c r="B21" s="1"/>
      <c r="C21" s="1"/>
      <c r="D21" s="1"/>
      <c r="E21" s="1">
        <v>1</v>
      </c>
      <c r="F21" s="1">
        <v>1</v>
      </c>
      <c r="G21" s="1"/>
      <c r="H21" s="1">
        <f t="shared" si="1"/>
        <v>70.59999999999998</v>
      </c>
      <c r="I21" s="15" t="str">
        <f>IF(ISNUMBER(G21),WORKDAY.INTL(G21,ROUNDUP(H21/8,0)-1,1,l_ferie),"")</f>
        <v/>
      </c>
      <c r="J21" s="1">
        <f t="shared" si="2"/>
        <v>70.59999999999998</v>
      </c>
      <c r="K21" s="1">
        <v>0.85</v>
      </c>
      <c r="L21" s="3">
        <f t="shared" si="0"/>
        <v>83.05882352941174</v>
      </c>
      <c r="M21" s="22" t="s">
        <v>25</v>
      </c>
    </row>
    <row r="22" spans="2:13" x14ac:dyDescent="0.25">
      <c r="B22" s="1"/>
      <c r="C22" s="1"/>
      <c r="D22" s="1"/>
      <c r="E22" s="1">
        <v>1</v>
      </c>
      <c r="F22" s="1">
        <v>1</v>
      </c>
      <c r="G22" s="1"/>
      <c r="H22" s="1">
        <f t="shared" si="1"/>
        <v>75.649999999999977</v>
      </c>
      <c r="I22" s="15" t="str">
        <f>IF(ISNUMBER(G22),WORKDAY.INTL(G22,ROUNDUP(H22/8,0)-1,1,l_ferie),"")</f>
        <v/>
      </c>
      <c r="J22" s="1">
        <f t="shared" si="2"/>
        <v>75.649999999999977</v>
      </c>
      <c r="K22" s="1">
        <v>0.85</v>
      </c>
      <c r="L22" s="3">
        <f t="shared" si="0"/>
        <v>88.999999999999972</v>
      </c>
      <c r="M22" s="22" t="s">
        <v>26</v>
      </c>
    </row>
    <row r="23" spans="2:13" x14ac:dyDescent="0.25">
      <c r="B23" s="1"/>
      <c r="C23" s="1"/>
      <c r="D23" s="1"/>
      <c r="E23" s="1">
        <v>1</v>
      </c>
      <c r="F23" s="1">
        <v>1</v>
      </c>
      <c r="G23" s="1"/>
      <c r="H23" s="1">
        <f t="shared" si="1"/>
        <v>80.699999999999974</v>
      </c>
      <c r="I23" s="15" t="str">
        <f>IF(ISNUMBER(G23),WORKDAY.INTL(G23,ROUNDUP(H23/8,0)-1,1,l_ferie),"")</f>
        <v/>
      </c>
      <c r="J23" s="1">
        <f t="shared" si="2"/>
        <v>80.699999999999974</v>
      </c>
      <c r="K23" s="1">
        <v>0.85</v>
      </c>
      <c r="L23" s="3">
        <f t="shared" si="0"/>
        <v>94.941176470588204</v>
      </c>
      <c r="M23" s="22" t="s">
        <v>27</v>
      </c>
    </row>
    <row r="24" spans="2:13" x14ac:dyDescent="0.25">
      <c r="B24" s="1"/>
      <c r="C24" s="1"/>
      <c r="D24" s="1"/>
      <c r="E24" s="1">
        <v>1</v>
      </c>
      <c r="F24" s="1">
        <v>1</v>
      </c>
      <c r="G24" s="1"/>
      <c r="H24" s="1">
        <f t="shared" si="1"/>
        <v>85.749999999999972</v>
      </c>
      <c r="I24" s="15" t="str">
        <f>IF(ISNUMBER(G24),WORKDAY.INTL(G24,ROUNDUP(H24/8,0)-1,1,l_ferie),"")</f>
        <v/>
      </c>
      <c r="J24" s="1">
        <f t="shared" si="2"/>
        <v>85.749999999999972</v>
      </c>
      <c r="K24" s="1">
        <v>0.85</v>
      </c>
      <c r="L24" s="3">
        <f t="shared" si="0"/>
        <v>100.88235294117644</v>
      </c>
      <c r="M24" s="22" t="s">
        <v>28</v>
      </c>
    </row>
    <row r="25" spans="2:13" x14ac:dyDescent="0.25">
      <c r="B25" s="1"/>
      <c r="C25" s="1"/>
      <c r="D25" s="1"/>
      <c r="E25" s="1">
        <v>1</v>
      </c>
      <c r="F25" s="1">
        <v>1</v>
      </c>
      <c r="G25" s="1"/>
      <c r="H25" s="1">
        <f t="shared" si="1"/>
        <v>90.799999999999969</v>
      </c>
      <c r="I25" s="15" t="str">
        <f>IF(ISNUMBER(G25),WORKDAY.INTL(G25,ROUNDUP(H25/8,0)-1,1,l_ferie),"")</f>
        <v/>
      </c>
      <c r="J25" s="1">
        <f t="shared" si="2"/>
        <v>90.799999999999969</v>
      </c>
      <c r="K25" s="1">
        <v>0.85</v>
      </c>
      <c r="L25" s="3">
        <f t="shared" si="0"/>
        <v>106.82352941176467</v>
      </c>
      <c r="M25" s="22" t="s">
        <v>25</v>
      </c>
    </row>
    <row r="26" spans="2:13" x14ac:dyDescent="0.25">
      <c r="B26" s="1"/>
      <c r="C26" s="1"/>
      <c r="D26" s="1"/>
      <c r="E26" s="1">
        <v>1</v>
      </c>
      <c r="F26" s="1">
        <v>1</v>
      </c>
      <c r="G26" s="1"/>
      <c r="H26" s="1">
        <f t="shared" si="1"/>
        <v>95.849999999999966</v>
      </c>
      <c r="I26" s="15" t="str">
        <f>IF(ISNUMBER(G26),WORKDAY.INTL(G26,ROUNDUP(H26/8,0)-1,1,l_ferie),"")</f>
        <v/>
      </c>
      <c r="J26" s="1">
        <f t="shared" si="2"/>
        <v>95.849999999999966</v>
      </c>
      <c r="K26" s="1">
        <v>0.85</v>
      </c>
      <c r="L26" s="3">
        <f t="shared" si="0"/>
        <v>112.7647058823529</v>
      </c>
      <c r="M26" s="22" t="s">
        <v>26</v>
      </c>
    </row>
    <row r="27" spans="2:13" x14ac:dyDescent="0.25">
      <c r="B27" s="1"/>
      <c r="C27" s="1"/>
      <c r="D27" s="1"/>
      <c r="E27" s="1">
        <v>1</v>
      </c>
      <c r="F27" s="1">
        <v>1</v>
      </c>
      <c r="G27" s="1"/>
      <c r="H27" s="1">
        <f t="shared" si="1"/>
        <v>100.89999999999996</v>
      </c>
      <c r="I27" s="15" t="str">
        <f>IF(ISNUMBER(G27),WORKDAY.INTL(G27,ROUNDUP(H27/8,0)-1,1,l_ferie),"")</f>
        <v/>
      </c>
      <c r="J27" s="1">
        <f t="shared" si="2"/>
        <v>100.89999999999996</v>
      </c>
      <c r="K27" s="1">
        <v>0.85</v>
      </c>
      <c r="L27" s="3">
        <f t="shared" si="0"/>
        <v>118.70588235294113</v>
      </c>
      <c r="M27" s="22" t="s">
        <v>27</v>
      </c>
    </row>
    <row r="28" spans="2:13" x14ac:dyDescent="0.25">
      <c r="B28" s="1"/>
      <c r="C28" s="1"/>
      <c r="D28" s="1"/>
      <c r="E28" s="1">
        <v>1</v>
      </c>
      <c r="F28" s="1">
        <v>1</v>
      </c>
      <c r="G28" s="1"/>
      <c r="H28" s="1">
        <f t="shared" si="1"/>
        <v>105.94999999999996</v>
      </c>
      <c r="I28" s="15" t="str">
        <f>IF(ISNUMBER(G28),WORKDAY.INTL(G28,ROUNDUP(H28/8,0)-1,1,l_ferie),"")</f>
        <v/>
      </c>
      <c r="J28" s="1">
        <f t="shared" si="2"/>
        <v>105.94999999999996</v>
      </c>
      <c r="K28" s="1">
        <v>0.85</v>
      </c>
      <c r="L28" s="3">
        <f t="shared" si="0"/>
        <v>124.64705882352936</v>
      </c>
      <c r="M28" s="22" t="s">
        <v>28</v>
      </c>
    </row>
    <row r="29" spans="2:13" x14ac:dyDescent="0.25">
      <c r="B29" s="1"/>
      <c r="C29" s="1"/>
      <c r="D29" s="1"/>
      <c r="E29" s="1">
        <v>1</v>
      </c>
      <c r="F29" s="1">
        <v>1</v>
      </c>
      <c r="G29" s="1"/>
      <c r="H29" s="1">
        <f t="shared" si="1"/>
        <v>110.99999999999996</v>
      </c>
      <c r="I29" s="15" t="str">
        <f>IF(ISNUMBER(G29),WORKDAY.INTL(G29,ROUNDUP(H29/8,0)-1,1,l_ferie),"")</f>
        <v/>
      </c>
      <c r="J29" s="1">
        <f t="shared" si="2"/>
        <v>110.99999999999996</v>
      </c>
      <c r="K29" s="1">
        <v>0.85</v>
      </c>
      <c r="L29" s="3">
        <f t="shared" si="0"/>
        <v>130.5882352941176</v>
      </c>
      <c r="M29" s="22" t="s">
        <v>25</v>
      </c>
    </row>
    <row r="30" spans="2:13" x14ac:dyDescent="0.25">
      <c r="B30" s="1"/>
      <c r="C30" s="1"/>
      <c r="D30" s="1"/>
      <c r="E30" s="1">
        <v>1</v>
      </c>
      <c r="F30" s="1">
        <v>1</v>
      </c>
      <c r="G30" s="1"/>
      <c r="H30" s="1">
        <f t="shared" si="1"/>
        <v>116.04999999999995</v>
      </c>
      <c r="I30" s="15" t="str">
        <f>IF(ISNUMBER(G30),WORKDAY.INTL(G30,ROUNDUP(H30/8,0)-1,1,l_ferie),"")</f>
        <v/>
      </c>
      <c r="J30" s="1">
        <f t="shared" si="2"/>
        <v>116.04999999999995</v>
      </c>
      <c r="K30" s="1">
        <v>0.85</v>
      </c>
      <c r="L30" s="3">
        <f t="shared" si="0"/>
        <v>136.52941176470583</v>
      </c>
      <c r="M30" s="22" t="s">
        <v>26</v>
      </c>
    </row>
    <row r="31" spans="2:13" x14ac:dyDescent="0.25">
      <c r="B31" s="1"/>
      <c r="C31" s="1"/>
      <c r="D31" s="1"/>
      <c r="E31" s="1">
        <v>1</v>
      </c>
      <c r="F31" s="1">
        <v>1</v>
      </c>
      <c r="G31" s="1"/>
      <c r="H31" s="1">
        <f t="shared" si="1"/>
        <v>121.09999999999995</v>
      </c>
      <c r="I31" s="15" t="str">
        <f>IF(ISNUMBER(G31),WORKDAY.INTL(G31,ROUNDUP(H31/8,0)-1,1,l_ferie),"")</f>
        <v/>
      </c>
      <c r="J31" s="1">
        <f t="shared" si="2"/>
        <v>121.09999999999995</v>
      </c>
      <c r="K31" s="1">
        <v>0.85</v>
      </c>
      <c r="L31" s="3">
        <f t="shared" si="0"/>
        <v>142.47058823529406</v>
      </c>
      <c r="M31" s="22" t="s">
        <v>27</v>
      </c>
    </row>
    <row r="32" spans="2:13" x14ac:dyDescent="0.25">
      <c r="B32" s="1"/>
      <c r="C32" s="1"/>
      <c r="D32" s="1"/>
      <c r="E32" s="1">
        <v>1</v>
      </c>
      <c r="F32" s="1">
        <v>1</v>
      </c>
      <c r="G32" s="1"/>
      <c r="H32" s="1">
        <f t="shared" si="1"/>
        <v>126.14999999999995</v>
      </c>
      <c r="I32" s="15" t="str">
        <f>IF(ISNUMBER(G32),WORKDAY.INTL(G32,ROUNDUP(H32/8,0)-1,1,l_ferie),"")</f>
        <v/>
      </c>
      <c r="J32" s="1">
        <f t="shared" si="2"/>
        <v>126.14999999999995</v>
      </c>
      <c r="K32" s="1">
        <v>0.85</v>
      </c>
      <c r="L32" s="3">
        <f t="shared" si="0"/>
        <v>148.41176470588229</v>
      </c>
      <c r="M32" s="22" t="s">
        <v>28</v>
      </c>
    </row>
    <row r="33" spans="2:13" x14ac:dyDescent="0.25">
      <c r="B33" s="1"/>
      <c r="C33" s="1"/>
      <c r="D33" s="1"/>
      <c r="E33" s="1">
        <v>1</v>
      </c>
      <c r="F33" s="1">
        <v>1</v>
      </c>
      <c r="G33" s="1"/>
      <c r="H33" s="1">
        <f t="shared" si="1"/>
        <v>131.19999999999996</v>
      </c>
      <c r="I33" s="15" t="str">
        <f>IF(ISNUMBER(G33),WORKDAY.INTL(G33,ROUNDUP(H33/8,0)-1,1,l_ferie),"")</f>
        <v/>
      </c>
      <c r="J33" s="1">
        <f t="shared" si="2"/>
        <v>131.19999999999996</v>
      </c>
      <c r="K33" s="1">
        <v>0.85</v>
      </c>
      <c r="L33" s="3">
        <f t="shared" si="0"/>
        <v>154.35294117647055</v>
      </c>
      <c r="M33" s="22" t="s">
        <v>25</v>
      </c>
    </row>
    <row r="34" spans="2:13" x14ac:dyDescent="0.25">
      <c r="B34" s="1"/>
      <c r="C34" s="1"/>
      <c r="D34" s="1"/>
      <c r="E34" s="1">
        <v>1</v>
      </c>
      <c r="F34" s="1">
        <v>1</v>
      </c>
      <c r="G34" s="1"/>
      <c r="H34" s="1">
        <f t="shared" si="1"/>
        <v>136.24999999999997</v>
      </c>
      <c r="I34" s="15" t="str">
        <f>IF(ISNUMBER(G34),WORKDAY.INTL(G34,ROUNDUP(H34/8,0)-1,1,l_ferie),"")</f>
        <v/>
      </c>
      <c r="J34" s="1">
        <f t="shared" si="2"/>
        <v>136.24999999999997</v>
      </c>
      <c r="K34" s="1">
        <v>0.85</v>
      </c>
      <c r="L34" s="3">
        <f t="shared" si="0"/>
        <v>160.29411764705878</v>
      </c>
      <c r="M34" s="22" t="s">
        <v>26</v>
      </c>
    </row>
    <row r="35" spans="2:13" x14ac:dyDescent="0.25">
      <c r="B35" s="1"/>
      <c r="C35" s="1"/>
      <c r="D35" s="1"/>
      <c r="E35" s="1">
        <v>1</v>
      </c>
      <c r="F35" s="1">
        <v>1</v>
      </c>
      <c r="G35" s="1"/>
      <c r="H35" s="1">
        <f t="shared" si="1"/>
        <v>141.29999999999998</v>
      </c>
      <c r="I35" s="15" t="str">
        <f>IF(ISNUMBER(G35),WORKDAY.INTL(G35,ROUNDUP(H35/8,0)-1,1,l_ferie),"")</f>
        <v/>
      </c>
      <c r="J35" s="1">
        <f t="shared" si="2"/>
        <v>141.29999999999998</v>
      </c>
      <c r="K35" s="1">
        <v>0.85</v>
      </c>
      <c r="L35" s="3">
        <f t="shared" si="0"/>
        <v>166.23529411764704</v>
      </c>
      <c r="M35" s="22" t="s">
        <v>27</v>
      </c>
    </row>
    <row r="36" spans="2:13" x14ac:dyDescent="0.25">
      <c r="B36" s="1"/>
      <c r="C36" s="1"/>
      <c r="D36" s="1"/>
      <c r="E36" s="1">
        <v>1</v>
      </c>
      <c r="F36" s="1">
        <v>1</v>
      </c>
      <c r="G36" s="1"/>
      <c r="H36" s="1">
        <f t="shared" si="1"/>
        <v>146.35</v>
      </c>
      <c r="I36" s="15" t="str">
        <f>IF(ISNUMBER(G36),WORKDAY.INTL(G36,ROUNDUP(H36/8,0)-1,1,l_ferie),"")</f>
        <v/>
      </c>
      <c r="J36" s="1">
        <f t="shared" si="2"/>
        <v>146.35</v>
      </c>
      <c r="K36" s="1">
        <v>0.85</v>
      </c>
      <c r="L36" s="3">
        <f t="shared" si="0"/>
        <v>172.1764705882353</v>
      </c>
      <c r="M36" s="22" t="s">
        <v>28</v>
      </c>
    </row>
    <row r="37" spans="2:13" x14ac:dyDescent="0.25">
      <c r="B37" s="1"/>
      <c r="C37" s="1"/>
      <c r="D37" s="1"/>
      <c r="E37" s="1">
        <v>1</v>
      </c>
      <c r="F37" s="1">
        <v>1</v>
      </c>
      <c r="G37" s="1"/>
      <c r="H37" s="1">
        <f t="shared" si="1"/>
        <v>151.4</v>
      </c>
      <c r="I37" s="15" t="str">
        <f>IF(ISNUMBER(G37),WORKDAY.INTL(G37,ROUNDUP(H37/8,0)-1,1,l_ferie),"")</f>
        <v/>
      </c>
      <c r="J37" s="1">
        <f t="shared" si="2"/>
        <v>151.4</v>
      </c>
      <c r="K37" s="1">
        <v>0.85</v>
      </c>
      <c r="L37" s="3">
        <f t="shared" si="0"/>
        <v>178.11764705882354</v>
      </c>
      <c r="M37" s="22" t="s">
        <v>25</v>
      </c>
    </row>
  </sheetData>
  <mergeCells count="4">
    <mergeCell ref="N6:BI6"/>
    <mergeCell ref="N7:AC7"/>
    <mergeCell ref="AD7:AS7"/>
    <mergeCell ref="AT7:BI7"/>
  </mergeCells>
  <dataValidations count="2">
    <dataValidation type="list" allowBlank="1" showInputMessage="1" showErrorMessage="1" sqref="C2" xr:uid="{56BF4FDD-EA3C-4120-8732-4E6F428DBC6A}">
      <formula1>l_mois</formula1>
    </dataValidation>
    <dataValidation type="list" allowBlank="1" showInputMessage="1" showErrorMessage="1" sqref="C3" xr:uid="{76F2BAE5-D660-4FE5-BB33-F0DF28E2C9E1}">
      <formula1>l_jour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D6BC80-B02C-448F-B85E-65116DDDC286}">
          <x14:formula1>
            <xm:f>SETUP!$A$2:$A$5</xm:f>
          </x14:formula1>
          <xm:sqref>M9:M37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ABAE9-BAA6-463E-B6DA-D2F55FAB6CE9}">
  <sheetPr codeName="Feuil3"/>
  <dimension ref="A1:N32"/>
  <sheetViews>
    <sheetView workbookViewId="0">
      <selection activeCell="G2" sqref="G2:G13"/>
    </sheetView>
  </sheetViews>
  <sheetFormatPr baseColWidth="10" defaultRowHeight="15" x14ac:dyDescent="0.25"/>
  <cols>
    <col min="4" max="4" width="5.7109375" customWidth="1"/>
    <col min="6" max="6" width="19.28515625" customWidth="1"/>
    <col min="8" max="8" width="20.28515625" customWidth="1"/>
    <col min="14" max="14" width="41" customWidth="1"/>
  </cols>
  <sheetData>
    <row r="1" spans="1:14" x14ac:dyDescent="0.25">
      <c r="C1" t="s">
        <v>29</v>
      </c>
      <c r="D1" t="s">
        <v>30</v>
      </c>
      <c r="F1" t="s">
        <v>56</v>
      </c>
    </row>
    <row r="2" spans="1:14" x14ac:dyDescent="0.25">
      <c r="A2" t="s">
        <v>25</v>
      </c>
      <c r="C2" t="s">
        <v>31</v>
      </c>
      <c r="D2" s="9">
        <f>A10</f>
        <v>45901</v>
      </c>
      <c r="F2" t="s">
        <v>48</v>
      </c>
      <c r="G2" s="8">
        <f>DATE(Feuil2!$C$1,1,1)</f>
        <v>45658</v>
      </c>
    </row>
    <row r="3" spans="1:14" x14ac:dyDescent="0.25">
      <c r="A3" t="s">
        <v>26</v>
      </c>
      <c r="C3" t="s">
        <v>32</v>
      </c>
      <c r="D3" s="9">
        <f>D2+1</f>
        <v>45902</v>
      </c>
      <c r="F3" t="s">
        <v>44</v>
      </c>
      <c r="G3" s="8">
        <f>ROUND(DATE(Feuil2!C1,4,MOD(234-11*MOD(Feuil2!C1,19),30))/7,0)*7-6</f>
        <v>45767</v>
      </c>
    </row>
    <row r="4" spans="1:14" x14ac:dyDescent="0.25">
      <c r="A4" t="s">
        <v>27</v>
      </c>
      <c r="C4" t="s">
        <v>33</v>
      </c>
      <c r="D4" s="9">
        <f t="shared" ref="D4:D28" si="0">D3+1</f>
        <v>45903</v>
      </c>
      <c r="F4" t="s">
        <v>45</v>
      </c>
      <c r="G4" s="8">
        <f>G3+1</f>
        <v>45768</v>
      </c>
    </row>
    <row r="5" spans="1:14" x14ac:dyDescent="0.25">
      <c r="A5" t="s">
        <v>28</v>
      </c>
      <c r="C5" t="s">
        <v>34</v>
      </c>
      <c r="D5" s="9">
        <f t="shared" si="0"/>
        <v>45904</v>
      </c>
      <c r="F5" t="s">
        <v>49</v>
      </c>
      <c r="G5" s="8">
        <f>DATE(Feuil2!$C$1,5,1)</f>
        <v>45778</v>
      </c>
    </row>
    <row r="6" spans="1:14" x14ac:dyDescent="0.25">
      <c r="C6" t="s">
        <v>35</v>
      </c>
      <c r="D6" s="9">
        <f t="shared" si="0"/>
        <v>45905</v>
      </c>
      <c r="F6" t="s">
        <v>50</v>
      </c>
      <c r="G6" s="8">
        <f>DATE(Feuil2!$C$1,5,8)</f>
        <v>45785</v>
      </c>
    </row>
    <row r="7" spans="1:14" x14ac:dyDescent="0.25">
      <c r="C7" t="s">
        <v>36</v>
      </c>
      <c r="D7" s="9">
        <f t="shared" si="0"/>
        <v>45906</v>
      </c>
      <c r="F7" t="s">
        <v>46</v>
      </c>
      <c r="G7" s="8">
        <f>G3+39</f>
        <v>45806</v>
      </c>
    </row>
    <row r="8" spans="1:14" x14ac:dyDescent="0.25">
      <c r="C8" t="s">
        <v>37</v>
      </c>
      <c r="D8" s="9">
        <f t="shared" si="0"/>
        <v>45907</v>
      </c>
      <c r="F8" t="s">
        <v>47</v>
      </c>
      <c r="G8" s="8">
        <f>G3+49</f>
        <v>45816</v>
      </c>
    </row>
    <row r="9" spans="1:14" x14ac:dyDescent="0.25">
      <c r="A9" t="s">
        <v>43</v>
      </c>
      <c r="C9" t="s">
        <v>38</v>
      </c>
      <c r="D9" s="9">
        <f t="shared" si="0"/>
        <v>45908</v>
      </c>
      <c r="F9" s="14" t="s">
        <v>52</v>
      </c>
      <c r="G9" s="8">
        <f>DATE(Feuil2!$C$1,7,14)</f>
        <v>45852</v>
      </c>
    </row>
    <row r="10" spans="1:14" x14ac:dyDescent="0.25">
      <c r="A10" s="8">
        <f>DATEVALUE("01 " &amp; Feuil2!C2 &amp; " " &amp; Feuil2!C1)</f>
        <v>45901</v>
      </c>
      <c r="C10" t="s">
        <v>39</v>
      </c>
      <c r="D10" s="9">
        <f t="shared" si="0"/>
        <v>45909</v>
      </c>
      <c r="F10" t="s">
        <v>51</v>
      </c>
      <c r="G10" s="8">
        <f>DATE(Feuil2!$C$1,8,15)</f>
        <v>45884</v>
      </c>
    </row>
    <row r="11" spans="1:14" x14ac:dyDescent="0.25">
      <c r="C11" t="s">
        <v>40</v>
      </c>
      <c r="D11" s="9">
        <f t="shared" si="0"/>
        <v>45910</v>
      </c>
      <c r="F11" s="14" t="s">
        <v>53</v>
      </c>
      <c r="G11" s="8">
        <f>DATE(Feuil2!$C$1,11,1)</f>
        <v>45962</v>
      </c>
    </row>
    <row r="12" spans="1:14" ht="17.25" x14ac:dyDescent="0.25">
      <c r="C12" t="s">
        <v>41</v>
      </c>
      <c r="D12" s="9">
        <f t="shared" si="0"/>
        <v>45911</v>
      </c>
      <c r="F12" s="14" t="s">
        <v>54</v>
      </c>
      <c r="G12" s="8">
        <f>DATE(Feuil2!$C$1,11,11)</f>
        <v>45972</v>
      </c>
      <c r="N12" s="11"/>
    </row>
    <row r="13" spans="1:14" ht="17.25" x14ac:dyDescent="0.3">
      <c r="C13" t="s">
        <v>42</v>
      </c>
      <c r="D13" s="9">
        <f t="shared" si="0"/>
        <v>45912</v>
      </c>
      <c r="F13" t="s">
        <v>55</v>
      </c>
      <c r="G13" s="8">
        <f>DATE(Feuil2!$C$1,12,25)</f>
        <v>46016</v>
      </c>
      <c r="N13" s="12"/>
    </row>
    <row r="14" spans="1:14" ht="17.25" x14ac:dyDescent="0.25">
      <c r="D14" s="9">
        <f t="shared" si="0"/>
        <v>45913</v>
      </c>
      <c r="N14" s="13"/>
    </row>
    <row r="15" spans="1:14" ht="17.25" x14ac:dyDescent="0.25">
      <c r="D15" s="9">
        <f t="shared" si="0"/>
        <v>45914</v>
      </c>
      <c r="N15" s="13"/>
    </row>
    <row r="16" spans="1:14" ht="17.25" x14ac:dyDescent="0.25">
      <c r="D16" s="9">
        <f t="shared" si="0"/>
        <v>45915</v>
      </c>
      <c r="N16" s="13"/>
    </row>
    <row r="17" spans="4:14" ht="17.25" x14ac:dyDescent="0.25">
      <c r="D17" s="9">
        <f t="shared" si="0"/>
        <v>45916</v>
      </c>
      <c r="N17" s="13"/>
    </row>
    <row r="18" spans="4:14" ht="17.25" x14ac:dyDescent="0.25">
      <c r="D18" s="9">
        <f t="shared" si="0"/>
        <v>45917</v>
      </c>
      <c r="N18" s="13"/>
    </row>
    <row r="19" spans="4:14" ht="17.25" x14ac:dyDescent="0.25">
      <c r="D19" s="9">
        <f t="shared" si="0"/>
        <v>45918</v>
      </c>
      <c r="N19" s="13"/>
    </row>
    <row r="20" spans="4:14" ht="17.25" x14ac:dyDescent="0.25">
      <c r="D20" s="9">
        <f t="shared" si="0"/>
        <v>45919</v>
      </c>
      <c r="N20" s="13"/>
    </row>
    <row r="21" spans="4:14" x14ac:dyDescent="0.25">
      <c r="D21" s="9">
        <f t="shared" si="0"/>
        <v>45920</v>
      </c>
    </row>
    <row r="22" spans="4:14" x14ac:dyDescent="0.25">
      <c r="D22" s="9">
        <f t="shared" si="0"/>
        <v>45921</v>
      </c>
    </row>
    <row r="23" spans="4:14" x14ac:dyDescent="0.25">
      <c r="D23" s="9">
        <f t="shared" si="0"/>
        <v>45922</v>
      </c>
    </row>
    <row r="24" spans="4:14" x14ac:dyDescent="0.25">
      <c r="D24" s="9">
        <f t="shared" si="0"/>
        <v>45923</v>
      </c>
    </row>
    <row r="25" spans="4:14" x14ac:dyDescent="0.25">
      <c r="D25" s="9">
        <f t="shared" si="0"/>
        <v>45924</v>
      </c>
    </row>
    <row r="26" spans="4:14" x14ac:dyDescent="0.25">
      <c r="D26" s="9">
        <f t="shared" si="0"/>
        <v>45925</v>
      </c>
    </row>
    <row r="27" spans="4:14" x14ac:dyDescent="0.25">
      <c r="D27" s="9">
        <f t="shared" si="0"/>
        <v>45926</v>
      </c>
    </row>
    <row r="28" spans="4:14" x14ac:dyDescent="0.25">
      <c r="D28" s="9">
        <f t="shared" si="0"/>
        <v>45927</v>
      </c>
    </row>
    <row r="29" spans="4:14" x14ac:dyDescent="0.25">
      <c r="D29" s="9">
        <f>D28+1</f>
        <v>45928</v>
      </c>
    </row>
    <row r="30" spans="4:14" x14ac:dyDescent="0.25">
      <c r="D30" s="9">
        <f>IF(MONTH(D29+1)=MONTH($D$2),D29+1,"")</f>
        <v>45929</v>
      </c>
    </row>
    <row r="31" spans="4:14" x14ac:dyDescent="0.25">
      <c r="D31" s="9">
        <f>IF(MONTH($D$29+2)=MONTH($D$2),$D$29+2,"")</f>
        <v>45930</v>
      </c>
    </row>
    <row r="32" spans="4:14" x14ac:dyDescent="0.25">
      <c r="D32" s="9" t="str">
        <f>IF(MONTH($D$29+3)=MONTH($D$2),$D$29+3,"")</f>
        <v/>
      </c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09470777EE3E849895ADE7752C9F29D" ma:contentTypeVersion="16" ma:contentTypeDescription="Create a new document." ma:contentTypeScope="" ma:versionID="ffc4b9e3ef22f79c57e83219b88eb7f9">
  <xsd:schema xmlns:xsd="http://www.w3.org/2001/XMLSchema" xmlns:xs="http://www.w3.org/2001/XMLSchema" xmlns:p="http://schemas.microsoft.com/office/2006/metadata/properties" xmlns:ns2="2d10a5de-125f-4ff7-89e7-c0b959902ede" xmlns:ns3="152b10d0-6320-4c02-baf7-cd1bf2d96003" targetNamespace="http://schemas.microsoft.com/office/2006/metadata/properties" ma:root="true" ma:fieldsID="544f9a3857d76a98a0b156c55c1c0100" ns2:_="" ns3:_="">
    <xsd:import namespace="2d10a5de-125f-4ff7-89e7-c0b959902ede"/>
    <xsd:import namespace="152b10d0-6320-4c02-baf7-cd1bf2d9600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10a5de-125f-4ff7-89e7-c0b959902ed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8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20" nillable="true" ma:taxonomy="true" ma:internalName="lcf76f155ced4ddcb4097134ff3c332f" ma:taxonomyFieldName="MediaServiceImageTags" ma:displayName="Image Tags" ma:readOnly="false" ma:fieldId="{5cf76f15-5ced-4ddc-b409-7134ff3c332f}" ma:taxonomyMulti="true" ma:sspId="bd892f24-26c5-4fc6-8199-7f6892644562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2b10d0-6320-4c02-baf7-cd1bf2d96003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154f685a-87f1-4a6f-8902-a521a0ade27d}" ma:internalName="TaxCatchAll" ma:showField="CatchAllData" ma:web="152b10d0-6320-4c02-baf7-cd1bf2d9600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52b10d0-6320-4c02-baf7-cd1bf2d96003" xsi:nil="true"/>
    <lcf76f155ced4ddcb4097134ff3c332f xmlns="2d10a5de-125f-4ff7-89e7-c0b959902ed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99E3E61D-7496-4B7E-8902-8F293545A3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10a5de-125f-4ff7-89e7-c0b959902ede"/>
    <ds:schemaRef ds:uri="152b10d0-6320-4c02-baf7-cd1bf2d9600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0CCC5B0-91C9-4D5D-BED1-0063571CD9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4509D3-2C1D-499B-A35D-611465C56AF4}">
  <ds:schemaRefs>
    <ds:schemaRef ds:uri="http://schemas.microsoft.com/office/2006/documentManagement/types"/>
    <ds:schemaRef ds:uri="http://www.w3.org/XML/1998/namespace"/>
    <ds:schemaRef ds:uri="http://purl.org/dc/terms/"/>
    <ds:schemaRef ds:uri="http://schemas.openxmlformats.org/package/2006/metadata/core-properties"/>
    <ds:schemaRef ds:uri="2d10a5de-125f-4ff7-89e7-c0b959902ede"/>
    <ds:schemaRef ds:uri="152b10d0-6320-4c02-baf7-cd1bf2d96003"/>
    <ds:schemaRef ds:uri="http://purl.org/dc/dcmitype/"/>
    <ds:schemaRef ds:uri="http://schemas.microsoft.com/office/infopath/2007/PartnerControls"/>
    <ds:schemaRef ds:uri="http://schemas.microsoft.com/office/2006/metadata/properties"/>
    <ds:schemaRef ds:uri="http://purl.org/dc/elements/1.1/"/>
  </ds:schemaRefs>
</ds:datastoreItem>
</file>

<file path=docMetadata/LabelInfo.xml><?xml version="1.0" encoding="utf-8"?>
<clbl:labelList xmlns:clbl="http://schemas.microsoft.com/office/2020/mipLabelMetadata">
  <clbl:label id="{9237846f-87f5-48f8-95b9-67fd3863bdb4}" enabled="0" method="" siteId="{9237846f-87f5-48f8-95b9-67fd3863bdb4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SETUP</vt:lpstr>
      <vt:lpstr>l_ferie</vt:lpstr>
      <vt:lpstr>l_jour</vt:lpstr>
      <vt:lpstr>l_mois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Nouamane</dc:creator>
  <cp:keywords/>
  <dc:description/>
  <cp:lastModifiedBy>François</cp:lastModifiedBy>
  <cp:revision/>
  <dcterms:created xsi:type="dcterms:W3CDTF">2024-04-30T21:03:24Z</dcterms:created>
  <dcterms:modified xsi:type="dcterms:W3CDTF">2025-09-09T12:15:34Z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0x010100209470777EE3E849895ADE7752C9F29D</vt:lpwstr>
  </property>
  <property fmtid="{D5CDD505-2E9C-101B-9397-08002B2CF9AE}" pid="3" name="MediaServiceImageTags">
    <vt:lpwstr/>
  </property>
</Properties>
</file>