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D231598-BE37-481D-B093-BF825CDDF624}" xr6:coauthVersionLast="47" xr6:coauthVersionMax="47" xr10:uidLastSave="{00000000-0000-0000-0000-000000000000}"/>
  <bookViews>
    <workbookView xWindow="-120" yWindow="-120" windowWidth="29040" windowHeight="15840" xr2:uid="{9A065405-3267-AF45-A0CC-5E7145F7913E}"/>
  </bookViews>
  <sheets>
    <sheet name="Feuille de prêt BETA 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" l="1"/>
  <c r="B28" i="2"/>
  <c r="B29" i="2"/>
  <c r="B30" i="2"/>
  <c r="B31" i="2"/>
  <c r="B32" i="2"/>
  <c r="B33" i="2"/>
  <c r="B34" i="2"/>
  <c r="B35" i="2"/>
  <c r="B36" i="2"/>
  <c r="F29" i="2"/>
  <c r="F30" i="2"/>
  <c r="G27" i="2"/>
  <c r="F27" i="2" s="1"/>
  <c r="G28" i="2"/>
  <c r="F28" i="2" s="1"/>
  <c r="G29" i="2"/>
  <c r="G30" i="2"/>
  <c r="G31" i="2"/>
  <c r="F31" i="2" s="1"/>
  <c r="G32" i="2"/>
  <c r="F32" i="2" s="1"/>
  <c r="G33" i="2"/>
  <c r="F33" i="2" s="1"/>
  <c r="G34" i="2"/>
  <c r="F34" i="2" s="1"/>
  <c r="G35" i="2"/>
  <c r="F35" i="2" s="1"/>
  <c r="G36" i="2"/>
  <c r="F36" i="2" s="1"/>
  <c r="B23" i="2"/>
  <c r="G23" i="2"/>
  <c r="F23" i="2" s="1"/>
  <c r="B24" i="2"/>
  <c r="G24" i="2"/>
  <c r="F24" i="2" s="1"/>
  <c r="B25" i="2"/>
  <c r="G25" i="2"/>
  <c r="F25" i="2" s="1"/>
  <c r="B26" i="2"/>
  <c r="G26" i="2"/>
  <c r="F26" i="2" s="1"/>
  <c r="G22" i="2"/>
  <c r="F22" i="2" s="1"/>
  <c r="B22" i="2"/>
</calcChain>
</file>

<file path=xl/sharedStrings.xml><?xml version="1.0" encoding="utf-8"?>
<sst xmlns="http://schemas.openxmlformats.org/spreadsheetml/2006/main" count="31" uniqueCount="24">
  <si>
    <t>Modèles</t>
  </si>
  <si>
    <t>IMEI</t>
  </si>
  <si>
    <t>Franchise</t>
  </si>
  <si>
    <t>iPhone 8 Plus</t>
  </si>
  <si>
    <t>35677008599900 9</t>
  </si>
  <si>
    <t>Samsung Galaxy A13 4G</t>
  </si>
  <si>
    <t>35284425041258 7</t>
  </si>
  <si>
    <t>OPPO Reno 2Z</t>
  </si>
  <si>
    <t>86420104844459 9</t>
  </si>
  <si>
    <t>Xiaomi Redmi Note 9S</t>
  </si>
  <si>
    <t>86590904492695 0</t>
  </si>
  <si>
    <t>OPPO Find X3 Lite</t>
  </si>
  <si>
    <t>86734005767289 3</t>
  </si>
  <si>
    <t>Honor X8</t>
  </si>
  <si>
    <t>86264305533696 4</t>
  </si>
  <si>
    <t>Samsung Galaxy A21s</t>
  </si>
  <si>
    <t>3558643401636170 1</t>
  </si>
  <si>
    <t>Samsung Galaxy A20e</t>
  </si>
  <si>
    <t>3545591133049650 1</t>
  </si>
  <si>
    <t>HT</t>
  </si>
  <si>
    <t>Franchise TTC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</si>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</sst>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Optima Regular"/>
    </font>
    <font>
      <b/>
      <sz val="24"/>
      <color theme="1"/>
      <name val="Optima Regular"/>
    </font>
    <font>
      <b/>
      <sz val="22"/>
      <color rgb="FF242245"/>
      <name val="Optima Regular"/>
    </font>
    <font>
      <sz val="22"/>
      <color rgb="FF1C3355"/>
      <name val="Optima Regular"/>
    </font>
    <font>
      <b/>
      <sz val="22"/>
      <color rgb="FF1C3355"/>
      <name val="Optima Regular"/>
    </font>
    <font>
      <b/>
      <sz val="19"/>
      <color theme="1"/>
      <name val="Optima Regular"/>
    </font>
    <font>
      <sz val="14"/>
      <color rgb="FF1C3355"/>
      <name val="Optima Regular"/>
    </font>
    <font>
      <sz val="14"/>
      <color rgb="FF242245"/>
      <name val="Optima Regular"/>
    </font>
    <font>
      <sz val="14"/>
      <color theme="1"/>
      <name val="Optima Regular"/>
    </font>
    <font>
      <b/>
      <sz val="14"/>
      <color theme="0"/>
      <name val="Optima Regular"/>
    </font>
    <font>
      <sz val="11"/>
      <color rgb="FF1C3355"/>
      <name val="Optima Regular"/>
    </font>
    <font>
      <sz val="11"/>
      <color theme="8" tint="-0.499984740745262"/>
      <name val="Optima Regular"/>
    </font>
    <font>
      <b/>
      <sz val="14"/>
      <color theme="8" tint="-0.499984740745262"/>
      <name val="Optima Regular"/>
    </font>
    <font>
      <b/>
      <sz val="11"/>
      <color theme="1"/>
      <name val="Optima Regular"/>
    </font>
    <font>
      <b/>
      <sz val="12"/>
      <color theme="0"/>
      <name val="Optima Regular"/>
    </font>
    <font>
      <sz val="12"/>
      <color rgb="FF1C3355"/>
      <name val="Optima Regular"/>
    </font>
    <font>
      <b/>
      <sz val="12"/>
      <color rgb="FF1C3355"/>
      <name val="Optima Regula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C33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257BA0"/>
      </left>
      <right/>
      <top style="thin">
        <color rgb="FF257BA0"/>
      </top>
      <bottom style="thin">
        <color theme="0"/>
      </bottom>
      <diagonal/>
    </border>
    <border>
      <left/>
      <right/>
      <top style="thin">
        <color rgb="FF257BA0"/>
      </top>
      <bottom style="thin">
        <color theme="0"/>
      </bottom>
      <diagonal/>
    </border>
    <border>
      <left/>
      <right style="thin">
        <color rgb="FF257BA0"/>
      </right>
      <top style="thin">
        <color rgb="FF257BA0"/>
      </top>
      <bottom style="thin">
        <color theme="0"/>
      </bottom>
      <diagonal/>
    </border>
    <border>
      <left style="thin">
        <color rgb="FF257BA0"/>
      </left>
      <right/>
      <top style="thin">
        <color rgb="FF257BA0"/>
      </top>
      <bottom/>
      <diagonal/>
    </border>
    <border>
      <left/>
      <right/>
      <top style="thin">
        <color rgb="FF257BA0"/>
      </top>
      <bottom/>
      <diagonal/>
    </border>
    <border>
      <left/>
      <right style="thin">
        <color rgb="FF257BA0"/>
      </right>
      <top style="thin">
        <color rgb="FF257BA0"/>
      </top>
      <bottom/>
      <diagonal/>
    </border>
    <border>
      <left style="thin">
        <color rgb="FF257BA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rgb="FF257BA0"/>
      </right>
      <top style="thin">
        <color theme="0"/>
      </top>
      <bottom style="thin">
        <color theme="0"/>
      </bottom>
      <diagonal/>
    </border>
    <border>
      <left style="thin">
        <color rgb="FF257BA0"/>
      </left>
      <right/>
      <top/>
      <bottom/>
      <diagonal/>
    </border>
    <border>
      <left/>
      <right style="thin">
        <color rgb="FF257BA0"/>
      </right>
      <top/>
      <bottom/>
      <diagonal/>
    </border>
    <border>
      <left style="thin">
        <color rgb="FF257BA0"/>
      </left>
      <right/>
      <top style="thin">
        <color theme="0"/>
      </top>
      <bottom style="thin">
        <color rgb="FF257BA0"/>
      </bottom>
      <diagonal/>
    </border>
    <border>
      <left/>
      <right/>
      <top style="thin">
        <color theme="0"/>
      </top>
      <bottom style="thin">
        <color rgb="FF257BA0"/>
      </bottom>
      <diagonal/>
    </border>
    <border>
      <left/>
      <right style="thin">
        <color rgb="FF257BA0"/>
      </right>
      <top style="thin">
        <color theme="0"/>
      </top>
      <bottom style="thin">
        <color rgb="FF257BA0"/>
      </bottom>
      <diagonal/>
    </border>
    <border>
      <left style="thin">
        <color rgb="FF257BA0"/>
      </left>
      <right/>
      <top/>
      <bottom style="thin">
        <color rgb="FF257BA0"/>
      </bottom>
      <diagonal/>
    </border>
    <border>
      <left/>
      <right/>
      <top/>
      <bottom style="thin">
        <color rgb="FF257BA0"/>
      </bottom>
      <diagonal/>
    </border>
    <border>
      <left/>
      <right style="thin">
        <color rgb="FF257BA0"/>
      </right>
      <top/>
      <bottom style="thin">
        <color rgb="FF257BA0"/>
      </bottom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 style="thin">
        <color rgb="FF257BA0"/>
      </bottom>
      <diagonal/>
    </border>
    <border>
      <left/>
      <right/>
      <top style="thin">
        <color rgb="FF257BA0"/>
      </top>
      <bottom style="thin">
        <color rgb="FF257BA0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2" borderId="0" xfId="1" applyFont="1" applyFill="1"/>
    <xf numFmtId="0" fontId="2" fillId="0" borderId="0" xfId="1" applyFont="1"/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 applyAlignment="1">
      <alignment vertical="center"/>
    </xf>
    <xf numFmtId="49" fontId="7" fillId="2" borderId="0" xfId="1" applyNumberFormat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49" fontId="8" fillId="2" borderId="0" xfId="1" applyNumberFormat="1" applyFont="1" applyFill="1" applyAlignment="1">
      <alignment horizontal="left" vertical="center"/>
    </xf>
    <xf numFmtId="49" fontId="9" fillId="2" borderId="0" xfId="1" applyNumberFormat="1" applyFont="1" applyFill="1" applyAlignment="1">
      <alignment vertical="center"/>
    </xf>
    <xf numFmtId="49" fontId="9" fillId="2" borderId="0" xfId="1" applyNumberFormat="1" applyFont="1" applyFill="1" applyAlignment="1">
      <alignment vertical="center" wrapText="1"/>
    </xf>
    <xf numFmtId="49" fontId="10" fillId="2" borderId="0" xfId="1" applyNumberFormat="1" applyFont="1" applyFill="1" applyAlignment="1">
      <alignment vertical="center" wrapText="1"/>
    </xf>
    <xf numFmtId="0" fontId="13" fillId="0" borderId="0" xfId="1" applyFont="1"/>
    <xf numFmtId="0" fontId="14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15" fillId="2" borderId="0" xfId="1" applyFont="1" applyFill="1" applyAlignment="1">
      <alignment vertical="center"/>
    </xf>
    <xf numFmtId="0" fontId="16" fillId="3" borderId="0" xfId="1" applyFont="1" applyFill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14" fontId="17" fillId="5" borderId="19" xfId="1" applyNumberFormat="1" applyFont="1" applyFill="1" applyBorder="1" applyAlignment="1">
      <alignment vertical="center"/>
    </xf>
    <xf numFmtId="0" fontId="2" fillId="2" borderId="0" xfId="1" applyFont="1" applyFill="1" applyAlignment="1">
      <alignment horizontal="center" vertical="center" wrapText="1"/>
    </xf>
    <xf numFmtId="0" fontId="12" fillId="2" borderId="7" xfId="1" applyFont="1" applyFill="1" applyBorder="1" applyAlignment="1">
      <alignment horizontal="left" vertical="top" wrapText="1"/>
    </xf>
    <xf numFmtId="0" fontId="12" fillId="2" borderId="8" xfId="1" applyFont="1" applyFill="1" applyBorder="1" applyAlignment="1">
      <alignment horizontal="left" vertical="top" wrapText="1"/>
    </xf>
    <xf numFmtId="0" fontId="12" fillId="2" borderId="9" xfId="1" applyFont="1" applyFill="1" applyBorder="1" applyAlignment="1">
      <alignment horizontal="left" vertical="top" wrapText="1"/>
    </xf>
    <xf numFmtId="0" fontId="12" fillId="2" borderId="10" xfId="1" applyFont="1" applyFill="1" applyBorder="1" applyAlignment="1">
      <alignment horizontal="left" vertical="center" wrapText="1"/>
    </xf>
    <xf numFmtId="0" fontId="12" fillId="2" borderId="0" xfId="1" applyFont="1" applyFill="1" applyAlignment="1">
      <alignment horizontal="left" vertical="center" wrapText="1"/>
    </xf>
    <xf numFmtId="0" fontId="12" fillId="2" borderId="11" xfId="1" applyFont="1" applyFill="1" applyBorder="1" applyAlignment="1">
      <alignment horizontal="left" vertical="center" wrapText="1"/>
    </xf>
    <xf numFmtId="0" fontId="12" fillId="2" borderId="12" xfId="1" applyFont="1" applyFill="1" applyBorder="1" applyAlignment="1">
      <alignment horizontal="left" vertical="top"/>
    </xf>
    <xf numFmtId="0" fontId="12" fillId="2" borderId="13" xfId="1" applyFont="1" applyFill="1" applyBorder="1" applyAlignment="1">
      <alignment horizontal="left" vertical="top"/>
    </xf>
    <xf numFmtId="0" fontId="12" fillId="2" borderId="14" xfId="1" applyFont="1" applyFill="1" applyBorder="1" applyAlignment="1">
      <alignment horizontal="left" vertical="top"/>
    </xf>
    <xf numFmtId="0" fontId="12" fillId="2" borderId="15" xfId="1" applyFont="1" applyFill="1" applyBorder="1" applyAlignment="1">
      <alignment horizontal="left" vertical="center" wrapText="1"/>
    </xf>
    <xf numFmtId="0" fontId="12" fillId="2" borderId="16" xfId="1" applyFont="1" applyFill="1" applyBorder="1" applyAlignment="1">
      <alignment horizontal="left" vertical="center" wrapText="1"/>
    </xf>
    <xf numFmtId="0" fontId="12" fillId="2" borderId="17" xfId="1" applyFont="1" applyFill="1" applyBorder="1" applyAlignment="1">
      <alignment horizontal="left" vertical="center" wrapText="1"/>
    </xf>
    <xf numFmtId="0" fontId="2" fillId="4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 wrapText="1"/>
    </xf>
    <xf numFmtId="14" fontId="10" fillId="2" borderId="0" xfId="1" applyNumberFormat="1" applyFont="1" applyFill="1" applyAlignment="1">
      <alignment horizontal="right"/>
    </xf>
    <xf numFmtId="0" fontId="11" fillId="3" borderId="0" xfId="1" applyFont="1" applyFill="1" applyAlignment="1">
      <alignment horizontal="center" vertical="center"/>
    </xf>
    <xf numFmtId="49" fontId="11" fillId="3" borderId="0" xfId="1" applyNumberFormat="1" applyFont="1" applyFill="1" applyAlignment="1">
      <alignment horizontal="center" vertical="center"/>
    </xf>
    <xf numFmtId="0" fontId="12" fillId="2" borderId="1" xfId="1" applyFont="1" applyFill="1" applyBorder="1" applyAlignment="1">
      <alignment horizontal="left" vertical="top" wrapText="1"/>
    </xf>
    <xf numFmtId="0" fontId="12" fillId="2" borderId="2" xfId="1" applyFont="1" applyFill="1" applyBorder="1" applyAlignment="1">
      <alignment horizontal="left" vertical="top" wrapText="1"/>
    </xf>
    <xf numFmtId="0" fontId="12" fillId="2" borderId="3" xfId="1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left" vertical="center" wrapText="1"/>
    </xf>
    <xf numFmtId="0" fontId="12" fillId="2" borderId="5" xfId="1" applyFont="1" applyFill="1" applyBorder="1" applyAlignment="1">
      <alignment horizontal="left" vertical="center" wrapText="1"/>
    </xf>
    <xf numFmtId="0" fontId="12" fillId="2" borderId="6" xfId="1" applyFont="1" applyFill="1" applyBorder="1" applyAlignment="1">
      <alignment horizontal="left" vertical="center" wrapText="1"/>
    </xf>
    <xf numFmtId="14" fontId="17" fillId="0" borderId="18" xfId="1" applyNumberFormat="1" applyFont="1" applyFill="1" applyBorder="1" applyAlignment="1">
      <alignment vertical="center" wrapText="1"/>
    </xf>
    <xf numFmtId="164" fontId="17" fillId="0" borderId="0" xfId="1" applyNumberFormat="1" applyFont="1" applyFill="1" applyAlignment="1">
      <alignment horizontal="center" vertical="center"/>
    </xf>
    <xf numFmtId="164" fontId="17" fillId="0" borderId="20" xfId="1" applyNumberFormat="1" applyFont="1" applyFill="1" applyBorder="1" applyAlignment="1">
      <alignment vertical="center"/>
    </xf>
  </cellXfs>
  <cellStyles count="2">
    <cellStyle name="Normal" xfId="0" builtinId="0"/>
    <cellStyle name="Normal 2" xfId="1" xr:uid="{C50BA5C9-029E-BB46-98FF-282B61C57EB5}"/>
  </cellStyles>
  <dxfs count="6">
    <dxf>
      <numFmt numFmtId="164" formatCode="#,##0.00\ &quot;€&quot;"/>
    </dxf>
    <dxf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Optima Regular"/>
        <scheme val="none"/>
      </font>
      <fill>
        <patternFill patternType="solid">
          <fgColor indexed="64"/>
          <bgColor rgb="FF1C33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Optima Regular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Optima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Optima Regular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75E5C1-1A4C-4D03-ADA1-A00A0139B16B}" name="T_matos" displayName="T_matos" ref="L7:N15" totalsRowShown="0">
  <autoFilter ref="L7:N15" xr:uid="{4875E5C1-1A4C-4D03-ADA1-A00A0139B16B}"/>
  <tableColumns count="3">
    <tableColumn id="1" xr3:uid="{F47FF893-B693-4AAE-A5F8-7E91468B5CC1}" name="Modèles" dataDxfId="5" dataCellStyle="Normal 2"/>
    <tableColumn id="2" xr3:uid="{0C076A37-3BB4-488B-A595-766F8FFBE2A9}" name="IMEI" dataDxfId="4" dataCellStyle="Normal 2"/>
    <tableColumn id="3" xr3:uid="{034B4996-C5DE-4BE4-A810-5F7707A8F65D}" name="Franchise" dataDxfId="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4A7BE5-CED9-4E3C-9E71-E0C7332C2C23}" name="Tableau2" displayName="Tableau2" ref="A21:G36" totalsRowShown="0" headerRowDxfId="2" headerRowCellStyle="Normal 2">
  <tableColumns count="7">
    <tableColumn id="2" xr3:uid="{CE1DA402-4B8F-4A87-8E50-CC0253C77B9B}" name="Modèles"/>
    <tableColumn id="3" xr3:uid="{438C698B-FC79-448E-BDCF-153CEB11630E}" name="IMEI">
      <calculatedColumnFormula>IFERROR(INDEX(T_matos[],MATCH(Tableau2[[#This Row],[Modèles]],T_matos[Modèles],0),2),"")</calculatedColumnFormula>
    </tableColumn>
    <tableColumn id="4" xr3:uid="{C19D4D4C-02D7-48DA-AE3F-0314E6E466D5}" name="Colonne3"/>
    <tableColumn id="5" xr3:uid="{AB2C80FB-D89B-46D9-9D6D-1230987D098A}" name="Colonne4"/>
    <tableColumn id="6" xr3:uid="{51391AC8-A5DD-4020-AAC0-45A672F4754E}" name="Colonne5"/>
    <tableColumn id="7" xr3:uid="{0A38DD8B-1027-49EC-BD18-063ADB81B330}" name="HT" dataDxfId="0">
      <calculatedColumnFormula>IFERROR(Tableau2[[#This Row],[Franchise TTC]]/1.2,"")</calculatedColumnFormula>
    </tableColumn>
    <tableColumn id="8" xr3:uid="{C7E31F20-C89D-4F29-BD6A-23E07744EEAA}" name="Franchise TTC" dataDxfId="1">
      <calculatedColumnFormula>IFERROR(INDEX(T_matos[],MATCH(Tableau2[[#This Row],[Modèles]],T_matos[Modèles],0),3),"")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D2862-AC56-2647-8F85-5C7063C952F8}">
  <sheetPr codeName="Feuil1"/>
  <dimension ref="A1:P36"/>
  <sheetViews>
    <sheetView tabSelected="1" topLeftCell="A7" zoomScale="106" workbookViewId="0">
      <selection activeCell="J28" sqref="J28"/>
    </sheetView>
  </sheetViews>
  <sheetFormatPr baseColWidth="10" defaultColWidth="10.5703125" defaultRowHeight="14.25"/>
  <cols>
    <col min="1" max="1" width="38.7109375" style="2" customWidth="1"/>
    <col min="2" max="2" width="24.5703125" style="2" customWidth="1"/>
    <col min="3" max="3" width="30.85546875" style="2" customWidth="1"/>
    <col min="4" max="4" width="13.42578125" style="2" customWidth="1"/>
    <col min="5" max="6" width="13" style="2" customWidth="1"/>
    <col min="7" max="7" width="12.85546875" style="2" bestFit="1" customWidth="1"/>
    <col min="8" max="8" width="18.28515625" style="2" customWidth="1"/>
    <col min="9" max="9" width="9.140625" style="2" customWidth="1"/>
    <col min="10" max="11" width="10.5703125" style="2"/>
    <col min="12" max="12" width="32" style="3" customWidth="1"/>
    <col min="13" max="13" width="25.42578125" style="3" customWidth="1"/>
    <col min="14" max="14" width="14.5703125" style="4" customWidth="1"/>
    <col min="15" max="15" width="10.5703125" style="2"/>
    <col min="16" max="16" width="12.85546875" style="5" customWidth="1"/>
    <col min="17" max="16384" width="10.5703125" style="2"/>
  </cols>
  <sheetData>
    <row r="1" spans="1:15">
      <c r="A1" s="1"/>
      <c r="B1" s="1"/>
      <c r="C1" s="1"/>
      <c r="D1" s="1"/>
      <c r="E1" s="1"/>
      <c r="F1" s="1"/>
      <c r="G1" s="1"/>
      <c r="H1" s="1"/>
      <c r="I1" s="1"/>
    </row>
    <row r="2" spans="1:15" ht="15" customHeight="1">
      <c r="A2" s="1"/>
      <c r="B2" s="1"/>
      <c r="C2" s="1"/>
      <c r="D2" s="1"/>
      <c r="E2" s="1"/>
      <c r="F2" s="6"/>
      <c r="G2" s="7"/>
      <c r="H2" s="7"/>
      <c r="I2" s="7"/>
    </row>
    <row r="3" spans="1:15" ht="18.95" customHeight="1">
      <c r="A3" s="1"/>
      <c r="B3" s="1"/>
      <c r="C3" s="1"/>
      <c r="D3" s="1"/>
      <c r="E3" s="1"/>
      <c r="F3" s="6"/>
      <c r="G3" s="8"/>
      <c r="H3" s="9"/>
      <c r="I3" s="9"/>
    </row>
    <row r="4" spans="1:15" ht="15" customHeight="1">
      <c r="A4" s="1"/>
      <c r="B4" s="1"/>
      <c r="C4" s="1"/>
      <c r="D4" s="1"/>
      <c r="E4" s="1"/>
      <c r="F4" s="1"/>
      <c r="G4" s="9"/>
      <c r="H4" s="9"/>
      <c r="I4" s="9"/>
    </row>
    <row r="5" spans="1:15" ht="20.100000000000001" customHeight="1">
      <c r="A5" s="1"/>
      <c r="B5" s="1"/>
      <c r="C5" s="1"/>
      <c r="D5" s="1"/>
      <c r="E5" s="1"/>
      <c r="F5" s="10"/>
      <c r="G5" s="11"/>
      <c r="H5" s="12"/>
      <c r="I5" s="9"/>
    </row>
    <row r="6" spans="1:15" ht="18.95" customHeight="1">
      <c r="A6" s="1"/>
      <c r="B6" s="1"/>
      <c r="C6" s="1"/>
      <c r="D6" s="1"/>
      <c r="E6" s="1"/>
      <c r="F6" s="10"/>
      <c r="G6" s="13"/>
      <c r="H6" s="14"/>
      <c r="I6" s="14"/>
    </row>
    <row r="7" spans="1:15" ht="18.95" customHeight="1">
      <c r="A7" s="1"/>
      <c r="B7" s="1"/>
      <c r="C7" s="1"/>
      <c r="D7" s="1"/>
      <c r="E7" s="1"/>
      <c r="F7" s="10"/>
      <c r="G7" s="14"/>
      <c r="H7" s="14"/>
      <c r="I7" s="14"/>
      <c r="L7" s="3" t="s">
        <v>0</v>
      </c>
      <c r="M7" s="3" t="s">
        <v>1</v>
      </c>
      <c r="N7" s="4" t="s">
        <v>2</v>
      </c>
    </row>
    <row r="8" spans="1:15" ht="18" customHeight="1">
      <c r="A8" s="1"/>
      <c r="B8" s="1"/>
      <c r="C8" s="1"/>
      <c r="D8" s="1"/>
      <c r="E8" s="1"/>
      <c r="F8" s="1"/>
      <c r="G8" s="15"/>
      <c r="H8" s="40"/>
      <c r="I8" s="40"/>
      <c r="L8" s="3" t="s">
        <v>3</v>
      </c>
      <c r="M8" s="3" t="s">
        <v>4</v>
      </c>
      <c r="N8" s="4">
        <v>99</v>
      </c>
    </row>
    <row r="9" spans="1:15" ht="17.100000000000001" customHeight="1">
      <c r="A9" s="41"/>
      <c r="B9" s="41"/>
      <c r="C9" s="41"/>
      <c r="D9" s="41"/>
      <c r="F9" s="42"/>
      <c r="G9" s="42"/>
      <c r="H9" s="42"/>
      <c r="I9" s="42"/>
      <c r="L9" s="3" t="s">
        <v>5</v>
      </c>
      <c r="M9" s="3" t="s">
        <v>6</v>
      </c>
      <c r="N9" s="4">
        <v>89</v>
      </c>
    </row>
    <row r="10" spans="1:15" ht="18.95" customHeight="1">
      <c r="A10" s="43"/>
      <c r="B10" s="44"/>
      <c r="C10" s="44"/>
      <c r="D10" s="45"/>
      <c r="E10" s="16"/>
      <c r="F10" s="46"/>
      <c r="G10" s="47"/>
      <c r="H10" s="47"/>
      <c r="I10" s="48"/>
      <c r="L10" s="3" t="s">
        <v>7</v>
      </c>
      <c r="M10" s="3" t="s">
        <v>8</v>
      </c>
      <c r="N10" s="4">
        <v>109</v>
      </c>
    </row>
    <row r="11" spans="1:15" ht="18.95" customHeight="1">
      <c r="A11" s="26"/>
      <c r="B11" s="27"/>
      <c r="C11" s="27"/>
      <c r="D11" s="28"/>
      <c r="E11" s="16"/>
      <c r="F11" s="29"/>
      <c r="G11" s="30"/>
      <c r="H11" s="30"/>
      <c r="I11" s="31"/>
      <c r="L11" s="3" t="s">
        <v>9</v>
      </c>
      <c r="M11" s="3" t="s">
        <v>10</v>
      </c>
      <c r="N11" s="4">
        <v>99</v>
      </c>
    </row>
    <row r="12" spans="1:15" ht="18.95" customHeight="1">
      <c r="A12" s="26"/>
      <c r="B12" s="27"/>
      <c r="C12" s="27"/>
      <c r="D12" s="28"/>
      <c r="E12" s="16"/>
      <c r="F12" s="29"/>
      <c r="G12" s="30"/>
      <c r="H12" s="30"/>
      <c r="I12" s="31"/>
      <c r="L12" s="3" t="s">
        <v>11</v>
      </c>
      <c r="M12" s="3" t="s">
        <v>12</v>
      </c>
      <c r="N12" s="4">
        <v>109</v>
      </c>
    </row>
    <row r="13" spans="1:15" ht="18.95" customHeight="1">
      <c r="A13" s="26"/>
      <c r="B13" s="27"/>
      <c r="C13" s="27"/>
      <c r="D13" s="28"/>
      <c r="E13" s="17"/>
      <c r="F13" s="29"/>
      <c r="G13" s="30"/>
      <c r="H13" s="30"/>
      <c r="I13" s="31"/>
      <c r="L13" s="3" t="s">
        <v>13</v>
      </c>
      <c r="M13" s="3" t="s">
        <v>14</v>
      </c>
      <c r="N13" s="4">
        <v>109</v>
      </c>
    </row>
    <row r="14" spans="1:15" ht="18.95" customHeight="1">
      <c r="A14" s="26"/>
      <c r="B14" s="27"/>
      <c r="C14" s="27"/>
      <c r="D14" s="28"/>
      <c r="E14" s="16"/>
      <c r="F14" s="29"/>
      <c r="G14" s="30"/>
      <c r="H14" s="30"/>
      <c r="I14" s="31"/>
      <c r="L14" s="3" t="s">
        <v>15</v>
      </c>
      <c r="M14" s="3" t="s">
        <v>16</v>
      </c>
      <c r="N14" s="4">
        <v>89</v>
      </c>
    </row>
    <row r="15" spans="1:15" ht="18.95" customHeight="1">
      <c r="A15" s="26"/>
      <c r="B15" s="27"/>
      <c r="C15" s="27"/>
      <c r="D15" s="28"/>
      <c r="E15" s="17"/>
      <c r="F15" s="29"/>
      <c r="G15" s="30"/>
      <c r="H15" s="30"/>
      <c r="I15" s="31"/>
      <c r="L15" s="3" t="s">
        <v>17</v>
      </c>
      <c r="M15" s="3" t="s">
        <v>18</v>
      </c>
      <c r="N15" s="4">
        <v>89</v>
      </c>
      <c r="O15" s="18"/>
    </row>
    <row r="16" spans="1:15" ht="18.95" customHeight="1">
      <c r="A16" s="32"/>
      <c r="B16" s="33"/>
      <c r="C16" s="33"/>
      <c r="D16" s="34"/>
      <c r="E16" s="17"/>
      <c r="F16" s="35"/>
      <c r="G16" s="36"/>
      <c r="H16" s="36"/>
      <c r="I16" s="37"/>
    </row>
    <row r="17" spans="1:16" hidden="1">
      <c r="A17" s="38"/>
      <c r="B17" s="38"/>
      <c r="C17" s="38"/>
      <c r="D17" s="38"/>
      <c r="F17" s="39"/>
      <c r="G17" s="39"/>
      <c r="H17" s="39"/>
      <c r="I17" s="39"/>
    </row>
    <row r="18" spans="1:16">
      <c r="A18" s="1"/>
      <c r="B18" s="1"/>
      <c r="C18" s="1"/>
      <c r="D18" s="1"/>
      <c r="E18" s="1"/>
      <c r="F18" s="25"/>
      <c r="G18" s="25"/>
      <c r="H18" s="25"/>
      <c r="I18" s="25"/>
    </row>
    <row r="19" spans="1:16" ht="17.100000000000001" customHeight="1">
      <c r="A19" s="1"/>
      <c r="B19" s="1"/>
      <c r="C19" s="1"/>
      <c r="D19" s="1"/>
      <c r="E19" s="1"/>
      <c r="F19" s="19"/>
      <c r="G19" s="19"/>
      <c r="H19" s="19"/>
      <c r="I19" s="19"/>
    </row>
    <row r="20" spans="1:16" ht="17.100000000000001" customHeight="1">
      <c r="A20" s="20"/>
      <c r="B20" s="20"/>
      <c r="C20" s="20"/>
      <c r="D20" s="20"/>
      <c r="E20" s="20"/>
    </row>
    <row r="21" spans="1:16" ht="17.100000000000001" customHeight="1" thickBot="1">
      <c r="A21" s="21" t="s">
        <v>0</v>
      </c>
      <c r="B21" s="21" t="s">
        <v>1</v>
      </c>
      <c r="C21" s="21" t="s">
        <v>21</v>
      </c>
      <c r="D21" s="21" t="s">
        <v>22</v>
      </c>
      <c r="E21" s="21" t="s">
        <v>23</v>
      </c>
      <c r="F21" s="22" t="s">
        <v>19</v>
      </c>
      <c r="G21" s="23" t="s">
        <v>20</v>
      </c>
      <c r="K21" s="3"/>
      <c r="M21" s="4"/>
      <c r="N21" s="2"/>
      <c r="O21" s="5"/>
      <c r="P21" s="2"/>
    </row>
    <row r="22" spans="1:16" ht="18" customHeight="1" thickTop="1" thickBot="1">
      <c r="A22" s="24" t="s">
        <v>11</v>
      </c>
      <c r="B22" s="49" t="str">
        <f>IFERROR(INDEX(T_matos[],MATCH(Tableau2[[#This Row],[Modèles]],T_matos[Modèles],0),2),"")</f>
        <v>86734005767289 3</v>
      </c>
      <c r="C22" s="49"/>
      <c r="D22" s="49"/>
      <c r="E22" s="49"/>
      <c r="F22" s="50">
        <f>IFERROR(Tableau2[[#This Row],[Franchise TTC]]/1.2,"")</f>
        <v>90.833333333333343</v>
      </c>
      <c r="G22" s="51">
        <f>IFERROR(INDEX(T_matos[],MATCH(Tableau2[[#This Row],[Modèles]],T_matos[Modèles],0),3),"")</f>
        <v>109</v>
      </c>
      <c r="K22" s="3"/>
      <c r="M22" s="4"/>
      <c r="N22" s="2"/>
      <c r="O22" s="5"/>
      <c r="P22" s="2"/>
    </row>
    <row r="23" spans="1:16" ht="18" customHeight="1" thickTop="1" thickBot="1">
      <c r="A23" s="24" t="s">
        <v>5</v>
      </c>
      <c r="B23" s="49" t="str">
        <f>IFERROR(INDEX(T_matos[],MATCH(Tableau2[[#This Row],[Modèles]],T_matos[Modèles],0),2),"")</f>
        <v>35284425041258 7</v>
      </c>
      <c r="C23" s="49"/>
      <c r="D23" s="49"/>
      <c r="E23" s="49"/>
      <c r="F23" s="50">
        <f>IFERROR(Tableau2[[#This Row],[Franchise TTC]]/1.2,"")</f>
        <v>74.166666666666671</v>
      </c>
      <c r="G23" s="51">
        <f>IFERROR(INDEX(T_matos[],MATCH(Tableau2[[#This Row],[Modèles]],T_matos[Modèles],0),3),"")</f>
        <v>89</v>
      </c>
      <c r="K23" s="3"/>
      <c r="M23" s="4"/>
      <c r="N23" s="2"/>
      <c r="O23" s="5"/>
      <c r="P23" s="2"/>
    </row>
    <row r="24" spans="1:16" ht="16.5" thickTop="1" thickBot="1">
      <c r="A24" s="24" t="s">
        <v>9</v>
      </c>
      <c r="B24" s="49" t="str">
        <f>IFERROR(INDEX(T_matos[],MATCH(Tableau2[[#This Row],[Modèles]],T_matos[Modèles],0),2),"")</f>
        <v>86590904492695 0</v>
      </c>
      <c r="C24" s="49"/>
      <c r="D24" s="49"/>
      <c r="E24" s="49"/>
      <c r="F24" s="50">
        <f>IFERROR(Tableau2[[#This Row],[Franchise TTC]]/1.2,"")</f>
        <v>82.5</v>
      </c>
      <c r="G24" s="51">
        <f>IFERROR(INDEX(T_matos[],MATCH(Tableau2[[#This Row],[Modèles]],T_matos[Modèles],0),3),"")</f>
        <v>99</v>
      </c>
    </row>
    <row r="25" spans="1:16" ht="16.5" thickTop="1" thickBot="1">
      <c r="A25" s="24" t="s">
        <v>3</v>
      </c>
      <c r="B25" s="49" t="str">
        <f>IFERROR(INDEX(T_matos[],MATCH(Tableau2[[#This Row],[Modèles]],T_matos[Modèles],0),2),"")</f>
        <v>35677008599900 9</v>
      </c>
      <c r="C25" s="49"/>
      <c r="D25" s="49"/>
      <c r="E25" s="49"/>
      <c r="F25" s="50">
        <f>IFERROR(Tableau2[[#This Row],[Franchise TTC]]/1.2,"")</f>
        <v>82.5</v>
      </c>
      <c r="G25" s="51">
        <f>IFERROR(INDEX(T_matos[],MATCH(Tableau2[[#This Row],[Modèles]],T_matos[Modèles],0),3),"")</f>
        <v>99</v>
      </c>
    </row>
    <row r="26" spans="1:16" ht="16.5" thickTop="1" thickBot="1">
      <c r="A26" s="24" t="s">
        <v>13</v>
      </c>
      <c r="B26" s="49" t="str">
        <f>IFERROR(INDEX(T_matos[],MATCH(Tableau2[[#This Row],[Modèles]],T_matos[Modèles],0),2),"")</f>
        <v>86264305533696 4</v>
      </c>
      <c r="C26" s="49"/>
      <c r="D26" s="49"/>
      <c r="E26" s="49"/>
      <c r="F26" s="50">
        <f>IFERROR(Tableau2[[#This Row],[Franchise TTC]]/1.2,"")</f>
        <v>90.833333333333343</v>
      </c>
      <c r="G26" s="51">
        <f>IFERROR(INDEX(T_matos[],MATCH(Tableau2[[#This Row],[Modèles]],T_matos[Modèles],0),3),"")</f>
        <v>109</v>
      </c>
    </row>
    <row r="27" spans="1:16" ht="16.5" thickTop="1" thickBot="1">
      <c r="A27" s="24"/>
      <c r="B27" s="2" t="str">
        <f>IFERROR(INDEX(T_matos[],MATCH(Tableau2[[#This Row],[Modèles]],T_matos[Modèles],0),2),"")</f>
        <v/>
      </c>
      <c r="F27" s="5" t="str">
        <f>IFERROR(Tableau2[[#This Row],[Franchise TTC]]/1.2,"")</f>
        <v/>
      </c>
      <c r="G27" s="5" t="str">
        <f>IFERROR(INDEX(T_matos[],MATCH(Tableau2[[#This Row],[Modèles]],T_matos[Modèles],0),3),"")</f>
        <v/>
      </c>
    </row>
    <row r="28" spans="1:16" ht="16.5" thickTop="1" thickBot="1">
      <c r="A28" s="24"/>
      <c r="B28" s="2" t="str">
        <f>IFERROR(INDEX(T_matos[],MATCH(Tableau2[[#This Row],[Modèles]],T_matos[Modèles],0),2),"")</f>
        <v/>
      </c>
      <c r="F28" s="5" t="str">
        <f>IFERROR(Tableau2[[#This Row],[Franchise TTC]]/1.2,"")</f>
        <v/>
      </c>
      <c r="G28" s="5" t="str">
        <f>IFERROR(INDEX(T_matos[],MATCH(Tableau2[[#This Row],[Modèles]],T_matos[Modèles],0),3),"")</f>
        <v/>
      </c>
    </row>
    <row r="29" spans="1:16" ht="16.5" thickTop="1" thickBot="1">
      <c r="A29" s="24"/>
      <c r="B29" s="2" t="str">
        <f>IFERROR(INDEX(T_matos[],MATCH(Tableau2[[#This Row],[Modèles]],T_matos[Modèles],0),2),"")</f>
        <v/>
      </c>
      <c r="F29" s="5" t="str">
        <f>IFERROR(Tableau2[[#This Row],[Franchise TTC]]/1.2,"")</f>
        <v/>
      </c>
      <c r="G29" s="5" t="str">
        <f>IFERROR(INDEX(T_matos[],MATCH(Tableau2[[#This Row],[Modèles]],T_matos[Modèles],0),3),"")</f>
        <v/>
      </c>
    </row>
    <row r="30" spans="1:16" ht="16.5" thickTop="1" thickBot="1">
      <c r="A30" s="24"/>
      <c r="B30" s="2" t="str">
        <f>IFERROR(INDEX(T_matos[],MATCH(Tableau2[[#This Row],[Modèles]],T_matos[Modèles],0),2),"")</f>
        <v/>
      </c>
      <c r="F30" s="5" t="str">
        <f>IFERROR(Tableau2[[#This Row],[Franchise TTC]]/1.2,"")</f>
        <v/>
      </c>
      <c r="G30" s="5" t="str">
        <f>IFERROR(INDEX(T_matos[],MATCH(Tableau2[[#This Row],[Modèles]],T_matos[Modèles],0),3),"")</f>
        <v/>
      </c>
    </row>
    <row r="31" spans="1:16" ht="16.5" thickTop="1" thickBot="1">
      <c r="A31" s="24"/>
      <c r="B31" s="2" t="str">
        <f>IFERROR(INDEX(T_matos[],MATCH(Tableau2[[#This Row],[Modèles]],T_matos[Modèles],0),2),"")</f>
        <v/>
      </c>
      <c r="F31" s="5" t="str">
        <f>IFERROR(Tableau2[[#This Row],[Franchise TTC]]/1.2,"")</f>
        <v/>
      </c>
      <c r="G31" s="5" t="str">
        <f>IFERROR(INDEX(T_matos[],MATCH(Tableau2[[#This Row],[Modèles]],T_matos[Modèles],0),3),"")</f>
        <v/>
      </c>
    </row>
    <row r="32" spans="1:16" ht="16.5" thickTop="1" thickBot="1">
      <c r="A32" s="24"/>
      <c r="B32" s="2" t="str">
        <f>IFERROR(INDEX(T_matos[],MATCH(Tableau2[[#This Row],[Modèles]],T_matos[Modèles],0),2),"")</f>
        <v/>
      </c>
      <c r="F32" s="5" t="str">
        <f>IFERROR(Tableau2[[#This Row],[Franchise TTC]]/1.2,"")</f>
        <v/>
      </c>
      <c r="G32" s="5" t="str">
        <f>IFERROR(INDEX(T_matos[],MATCH(Tableau2[[#This Row],[Modèles]],T_matos[Modèles],0),3),"")</f>
        <v/>
      </c>
    </row>
    <row r="33" spans="1:7" ht="16.5" thickTop="1" thickBot="1">
      <c r="A33" s="24"/>
      <c r="B33" s="2" t="str">
        <f>IFERROR(INDEX(T_matos[],MATCH(Tableau2[[#This Row],[Modèles]],T_matos[Modèles],0),2),"")</f>
        <v/>
      </c>
      <c r="F33" s="5" t="str">
        <f>IFERROR(Tableau2[[#This Row],[Franchise TTC]]/1.2,"")</f>
        <v/>
      </c>
      <c r="G33" s="5" t="str">
        <f>IFERROR(INDEX(T_matos[],MATCH(Tableau2[[#This Row],[Modèles]],T_matos[Modèles],0),3),"")</f>
        <v/>
      </c>
    </row>
    <row r="34" spans="1:7" ht="16.5" thickTop="1" thickBot="1">
      <c r="A34" s="24"/>
      <c r="B34" s="2" t="str">
        <f>IFERROR(INDEX(T_matos[],MATCH(Tableau2[[#This Row],[Modèles]],T_matos[Modèles],0),2),"")</f>
        <v/>
      </c>
      <c r="F34" s="5" t="str">
        <f>IFERROR(Tableau2[[#This Row],[Franchise TTC]]/1.2,"")</f>
        <v/>
      </c>
      <c r="G34" s="5" t="str">
        <f>IFERROR(INDEX(T_matos[],MATCH(Tableau2[[#This Row],[Modèles]],T_matos[Modèles],0),3),"")</f>
        <v/>
      </c>
    </row>
    <row r="35" spans="1:7" ht="16.5" thickTop="1" thickBot="1">
      <c r="A35" s="24"/>
      <c r="B35" s="2" t="str">
        <f>IFERROR(INDEX(T_matos[],MATCH(Tableau2[[#This Row],[Modèles]],T_matos[Modèles],0),2),"")</f>
        <v/>
      </c>
      <c r="F35" s="5" t="str">
        <f>IFERROR(Tableau2[[#This Row],[Franchise TTC]]/1.2,"")</f>
        <v/>
      </c>
      <c r="G35" s="5" t="str">
        <f>IFERROR(INDEX(T_matos[],MATCH(Tableau2[[#This Row],[Modèles]],T_matos[Modèles],0),3),"")</f>
        <v/>
      </c>
    </row>
    <row r="36" spans="1:7" ht="15.75" thickTop="1">
      <c r="A36" s="24"/>
      <c r="B36" s="2" t="str">
        <f>IFERROR(INDEX(T_matos[],MATCH(Tableau2[[#This Row],[Modèles]],T_matos[Modèles],0),2),"")</f>
        <v/>
      </c>
      <c r="F36" s="5" t="str">
        <f>IFERROR(Tableau2[[#This Row],[Franchise TTC]]/1.2,"")</f>
        <v/>
      </c>
      <c r="G36" s="5" t="str">
        <f>IFERROR(INDEX(T_matos[],MATCH(Tableau2[[#This Row],[Modèles]],T_matos[Modèles],0),3),"")</f>
        <v/>
      </c>
    </row>
  </sheetData>
  <mergeCells count="20">
    <mergeCell ref="A11:D11"/>
    <mergeCell ref="F11:I11"/>
    <mergeCell ref="H8:I8"/>
    <mergeCell ref="A9:D9"/>
    <mergeCell ref="F9:I9"/>
    <mergeCell ref="A10:D10"/>
    <mergeCell ref="F10:I10"/>
    <mergeCell ref="A12:D12"/>
    <mergeCell ref="F12:I12"/>
    <mergeCell ref="A13:D13"/>
    <mergeCell ref="F13:I13"/>
    <mergeCell ref="A14:D14"/>
    <mergeCell ref="F14:I14"/>
    <mergeCell ref="A15:D15"/>
    <mergeCell ref="F15:I15"/>
    <mergeCell ref="A16:D16"/>
    <mergeCell ref="F16:I16"/>
    <mergeCell ref="A17:D17"/>
    <mergeCell ref="F17:I17"/>
    <mergeCell ref="F18:I18"/>
  </mergeCells>
  <phoneticPr fontId="19" type="noConversion"/>
  <dataValidations count="1">
    <dataValidation type="list" showInputMessage="1" showErrorMessage="1" sqref="A22:A36" xr:uid="{1FE1E7AC-F264-B146-BCE9-FE61905D86F3}">
      <formula1>$L$7:$L$15</formula1>
    </dataValidation>
  </dataValidations>
  <pageMargins left="0.25" right="0.25" top="0.75" bottom="0.75" header="0.3" footer="0.3"/>
  <pageSetup paperSize="9" orientation="portrait" copies="2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E4D30-8013-6A4B-A8FB-9DB995170853}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prêt BETA 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Reno</dc:creator>
  <cp:lastModifiedBy>François ROUZE</cp:lastModifiedBy>
  <dcterms:created xsi:type="dcterms:W3CDTF">2025-05-23T15:20:03Z</dcterms:created>
  <dcterms:modified xsi:type="dcterms:W3CDTF">2025-05-23T16:24:45Z</dcterms:modified>
</cp:coreProperties>
</file>