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9859029-4C4E-4150-95B6-F10905E43359}" xr6:coauthVersionLast="36" xr6:coauthVersionMax="47" xr10:uidLastSave="{00000000-0000-0000-0000-000000000000}"/>
  <bookViews>
    <workbookView xWindow="-120" yWindow="-120" windowWidth="29040" windowHeight="15720" xr2:uid="{8AA5C1C4-CA3E-46EE-8F38-3AA65A104884}"/>
  </bookViews>
  <sheets>
    <sheet name="ACCUEIL" sheetId="12" r:id="rId1"/>
    <sheet name="JANVIER" sheetId="1" r:id="rId2"/>
    <sheet name="FEVRIER" sheetId="14" r:id="rId3"/>
    <sheet name="MARS" sheetId="15" r:id="rId4"/>
    <sheet name="AVRIL" sheetId="16" r:id="rId5"/>
    <sheet name="MAI" sheetId="17" r:id="rId6"/>
    <sheet name="JUIN" sheetId="18" r:id="rId7"/>
    <sheet name="JUILLET" sheetId="19" r:id="rId8"/>
    <sheet name="AOUT" sheetId="20" r:id="rId9"/>
    <sheet name="SEPTEMBRE" sheetId="21" r:id="rId10"/>
    <sheet name="OCTOBRE" sheetId="24" r:id="rId11"/>
    <sheet name="NOVEMBRE" sheetId="23" r:id="rId12"/>
    <sheet name="DECEMBRE" sheetId="22" r:id="rId13"/>
    <sheet name="donnees" sheetId="2" r:id="rId14"/>
  </sheets>
  <definedNames>
    <definedName name="ferie">donnees!$D$2:$D$14</definedName>
    <definedName name="l_agent">T_agent[Agents]</definedName>
    <definedName name="Var_An">donnees!$D$1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2" l="1"/>
  <c r="A5" i="22" s="1"/>
  <c r="A6" i="22" s="1"/>
  <c r="A7" i="22" s="1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5" i="23"/>
  <c r="A6" i="23" s="1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4" i="23"/>
  <c r="A5" i="24"/>
  <c r="A6" i="24" s="1"/>
  <c r="A7" i="24" s="1"/>
  <c r="A8" i="24" s="1"/>
  <c r="A9" i="24" s="1"/>
  <c r="A10" i="24" s="1"/>
  <c r="A11" i="24" s="1"/>
  <c r="A12" i="24" s="1"/>
  <c r="A13" i="24" s="1"/>
  <c r="A14" i="24" s="1"/>
  <c r="A15" i="24" s="1"/>
  <c r="A16" i="24" s="1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4" i="24"/>
  <c r="A5" i="2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4" i="21"/>
  <c r="A4" i="20"/>
  <c r="A5" i="20" s="1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4" i="19"/>
  <c r="A5" i="19" s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4" i="18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4" i="16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4" i="15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4" i="14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D14" i="2"/>
  <c r="D13" i="2"/>
  <c r="D12" i="2"/>
  <c r="D11" i="2"/>
  <c r="D10" i="2"/>
  <c r="D6" i="2"/>
  <c r="D5" i="2"/>
  <c r="D3" i="2"/>
  <c r="D8" i="2" s="1"/>
  <c r="D9" i="2" s="1"/>
  <c r="D2" i="2"/>
  <c r="A34" i="22" l="1"/>
  <c r="A32" i="22"/>
  <c r="A33" i="22"/>
  <c r="A34" i="23"/>
  <c r="A32" i="23"/>
  <c r="A33" i="23"/>
  <c r="A34" i="24"/>
  <c r="A32" i="24"/>
  <c r="A33" i="24"/>
  <c r="A34" i="21"/>
  <c r="A32" i="21"/>
  <c r="A33" i="21"/>
  <c r="A34" i="20"/>
  <c r="A32" i="20"/>
  <c r="A33" i="20"/>
  <c r="A34" i="19"/>
  <c r="A32" i="19"/>
  <c r="A33" i="19"/>
  <c r="A34" i="18"/>
  <c r="A32" i="18"/>
  <c r="A33" i="18"/>
  <c r="A34" i="17"/>
  <c r="A32" i="17"/>
  <c r="A33" i="17"/>
  <c r="A34" i="16"/>
  <c r="A32" i="16"/>
  <c r="A33" i="16"/>
  <c r="A34" i="15"/>
  <c r="A32" i="15"/>
  <c r="A33" i="15"/>
  <c r="A34" i="14"/>
  <c r="A32" i="14"/>
  <c r="A33" i="14"/>
  <c r="A34" i="1"/>
  <c r="A33" i="1"/>
  <c r="D7" i="2"/>
  <c r="D4" i="2"/>
  <c r="O26" i="12" l="1"/>
  <c r="O27" i="12"/>
  <c r="O28" i="12"/>
  <c r="O29" i="12"/>
  <c r="O30" i="12"/>
  <c r="O31" i="12"/>
  <c r="O32" i="12"/>
  <c r="O25" i="12"/>
  <c r="N26" i="12"/>
  <c r="N27" i="12"/>
  <c r="N28" i="12"/>
  <c r="N29" i="12"/>
  <c r="N30" i="12"/>
  <c r="N31" i="12"/>
  <c r="N32" i="12"/>
  <c r="N25" i="12"/>
  <c r="M26" i="12"/>
  <c r="M27" i="12"/>
  <c r="M28" i="12"/>
  <c r="M29" i="12"/>
  <c r="M30" i="12"/>
  <c r="M31" i="12"/>
  <c r="M32" i="12"/>
  <c r="M25" i="12"/>
  <c r="L26" i="12"/>
  <c r="L27" i="12"/>
  <c r="L28" i="12"/>
  <c r="L29" i="12"/>
  <c r="L30" i="12"/>
  <c r="L31" i="12"/>
  <c r="L32" i="12"/>
  <c r="L25" i="12"/>
  <c r="K26" i="12"/>
  <c r="K27" i="12"/>
  <c r="K28" i="12"/>
  <c r="K29" i="12"/>
  <c r="K30" i="12"/>
  <c r="K31" i="12"/>
  <c r="K32" i="12"/>
  <c r="K25" i="12"/>
  <c r="J26" i="12"/>
  <c r="J27" i="12"/>
  <c r="J28" i="12"/>
  <c r="J29" i="12"/>
  <c r="J30" i="12"/>
  <c r="J31" i="12"/>
  <c r="J32" i="12"/>
  <c r="J25" i="12"/>
  <c r="I26" i="12"/>
  <c r="I27" i="12"/>
  <c r="I28" i="12"/>
  <c r="I29" i="12"/>
  <c r="I30" i="12"/>
  <c r="I31" i="12"/>
  <c r="I32" i="12"/>
  <c r="I25" i="12"/>
  <c r="H26" i="12"/>
  <c r="H27" i="12"/>
  <c r="H28" i="12"/>
  <c r="H29" i="12"/>
  <c r="H30" i="12"/>
  <c r="H31" i="12"/>
  <c r="H32" i="12"/>
  <c r="H25" i="12"/>
  <c r="G26" i="12"/>
  <c r="G27" i="12"/>
  <c r="G28" i="12"/>
  <c r="G29" i="12"/>
  <c r="G30" i="12"/>
  <c r="G31" i="12"/>
  <c r="G32" i="12"/>
  <c r="G25" i="12"/>
  <c r="F26" i="12"/>
  <c r="F27" i="12"/>
  <c r="F28" i="12"/>
  <c r="F29" i="12"/>
  <c r="F30" i="12"/>
  <c r="F31" i="12"/>
  <c r="F32" i="12"/>
  <c r="F25" i="12"/>
  <c r="E26" i="12"/>
  <c r="E27" i="12"/>
  <c r="E28" i="12"/>
  <c r="E29" i="12"/>
  <c r="E30" i="12"/>
  <c r="E31" i="12"/>
  <c r="E32" i="12"/>
  <c r="E25" i="12"/>
  <c r="D26" i="12"/>
  <c r="D27" i="12"/>
  <c r="D28" i="12"/>
  <c r="D29" i="12"/>
  <c r="D30" i="12"/>
  <c r="D31" i="12"/>
  <c r="D32" i="12"/>
  <c r="D25" i="12"/>
  <c r="O21" i="12" l="1"/>
  <c r="O20" i="12"/>
  <c r="O19" i="12"/>
  <c r="N21" i="12"/>
  <c r="N20" i="12"/>
  <c r="N19" i="12"/>
  <c r="M21" i="12"/>
  <c r="M20" i="12"/>
  <c r="M19" i="12"/>
  <c r="L21" i="12"/>
  <c r="L20" i="12"/>
  <c r="L19" i="12"/>
  <c r="K21" i="12"/>
  <c r="K20" i="12"/>
  <c r="K19" i="12"/>
  <c r="J21" i="12"/>
  <c r="J20" i="12"/>
  <c r="J19" i="12"/>
  <c r="I21" i="12"/>
  <c r="I20" i="12"/>
  <c r="I19" i="12"/>
  <c r="H21" i="12"/>
  <c r="H20" i="12"/>
  <c r="H19" i="12"/>
  <c r="G21" i="12"/>
  <c r="G20" i="12"/>
  <c r="G19" i="12"/>
  <c r="F21" i="12"/>
  <c r="F20" i="12"/>
  <c r="F19" i="12"/>
  <c r="E21" i="12"/>
  <c r="E20" i="12"/>
  <c r="E19" i="12"/>
  <c r="D21" i="12"/>
  <c r="D20" i="12"/>
  <c r="D19" i="12"/>
  <c r="O11" i="12"/>
  <c r="O10" i="12"/>
  <c r="O9" i="12"/>
  <c r="N11" i="12"/>
  <c r="N10" i="12"/>
  <c r="N9" i="12"/>
  <c r="M11" i="12"/>
  <c r="M10" i="12"/>
  <c r="M9" i="12"/>
  <c r="L11" i="12"/>
  <c r="L10" i="12"/>
  <c r="L9" i="12"/>
  <c r="K11" i="12"/>
  <c r="K10" i="12"/>
  <c r="K9" i="12"/>
  <c r="J11" i="12"/>
  <c r="J10" i="12"/>
  <c r="J9" i="12"/>
  <c r="I11" i="12"/>
  <c r="I10" i="12"/>
  <c r="I9" i="12"/>
  <c r="H11" i="12"/>
  <c r="H10" i="12"/>
  <c r="H9" i="12"/>
  <c r="G11" i="12"/>
  <c r="G10" i="12"/>
  <c r="G9" i="12"/>
  <c r="F11" i="12"/>
  <c r="F10" i="12"/>
  <c r="F9" i="12"/>
  <c r="E11" i="12"/>
  <c r="D11" i="12"/>
  <c r="E10" i="12"/>
  <c r="D10" i="12"/>
  <c r="D9" i="12"/>
  <c r="E9" i="12"/>
  <c r="O18" i="12" l="1"/>
  <c r="O17" i="12"/>
  <c r="O16" i="12"/>
  <c r="N18" i="12"/>
  <c r="N17" i="12"/>
  <c r="N16" i="12"/>
  <c r="M18" i="12"/>
  <c r="M17" i="12"/>
  <c r="M16" i="12"/>
  <c r="L16" i="12"/>
  <c r="L18" i="12"/>
  <c r="L17" i="12"/>
  <c r="G18" i="12"/>
  <c r="G17" i="12"/>
  <c r="G16" i="12"/>
  <c r="F18" i="12"/>
  <c r="F17" i="12"/>
  <c r="F16" i="12"/>
  <c r="E18" i="12"/>
  <c r="E17" i="12"/>
  <c r="E16" i="12"/>
  <c r="D18" i="12"/>
  <c r="D17" i="12"/>
  <c r="D16" i="12"/>
  <c r="O8" i="12"/>
  <c r="O7" i="12"/>
  <c r="O6" i="12"/>
  <c r="N8" i="12"/>
  <c r="N7" i="12"/>
  <c r="N6" i="12"/>
  <c r="M8" i="12"/>
  <c r="M7" i="12"/>
  <c r="M6" i="12"/>
  <c r="L8" i="12"/>
  <c r="L7" i="12"/>
  <c r="L6" i="12"/>
  <c r="K8" i="12"/>
  <c r="K7" i="12"/>
  <c r="K6" i="12"/>
  <c r="J8" i="12"/>
  <c r="J7" i="12"/>
  <c r="J6" i="12"/>
  <c r="E8" i="12"/>
  <c r="E7" i="12"/>
  <c r="D8" i="12"/>
  <c r="D7" i="12"/>
  <c r="E6" i="12"/>
  <c r="D6" i="12"/>
  <c r="K18" i="12"/>
  <c r="K17" i="12"/>
  <c r="K16" i="12"/>
  <c r="J18" i="12"/>
  <c r="J17" i="12"/>
  <c r="J16" i="12"/>
  <c r="I18" i="12"/>
  <c r="I17" i="12"/>
  <c r="I16" i="12"/>
  <c r="H18" i="12"/>
  <c r="H17" i="12"/>
  <c r="H16" i="12"/>
  <c r="I8" i="12"/>
  <c r="I7" i="12"/>
  <c r="I6" i="12"/>
  <c r="H8" i="12"/>
  <c r="H7" i="12"/>
  <c r="H6" i="12"/>
  <c r="G8" i="12"/>
  <c r="G7" i="12"/>
  <c r="G6" i="12"/>
  <c r="F8" i="12"/>
  <c r="F7" i="12"/>
  <c r="F6" i="12"/>
</calcChain>
</file>

<file path=xl/sharedStrings.xml><?xml version="1.0" encoding="utf-8"?>
<sst xmlns="http://schemas.openxmlformats.org/spreadsheetml/2006/main" count="352" uniqueCount="59">
  <si>
    <t>SOLAZUR</t>
  </si>
  <si>
    <t>ANO</t>
  </si>
  <si>
    <t>SIEGE</t>
  </si>
  <si>
    <t>Matin</t>
  </si>
  <si>
    <t>Après-midi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</si>
  <si>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</si>
  <si>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</si>
  <si>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</si>
  <si>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</si>
  <si>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</si>
  <si>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</si>
  <si>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</si>
  <si>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</si>
  <si>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</si>
  <si>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</si>
  <si>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</si>
  <si>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</si>
  <si>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FERME 
MATIN</t>
  </si>
  <si>
    <t>FERME 
APRES-MIDI</t>
  </si>
  <si>
    <t>AOUT</t>
  </si>
  <si>
    <t>DECEMBRE</t>
  </si>
  <si>
    <t>MATIN</t>
  </si>
  <si>
    <t>APRES-MIDI</t>
  </si>
  <si>
    <t>ACCUEIL</t>
  </si>
  <si>
    <t>LOURDES</t>
  </si>
  <si>
    <t>BAGNERES</t>
  </si>
  <si>
    <t>LANNEMEZAN</t>
  </si>
  <si>
    <t>METZ</t>
  </si>
  <si>
    <t>TOUL</t>
  </si>
  <si>
    <t>STRASBOURG</t>
  </si>
  <si>
    <t>PAU</t>
  </si>
  <si>
    <t>PARIS</t>
  </si>
  <si>
    <t>MARSEILLE</t>
  </si>
  <si>
    <t>MELANIE</t>
  </si>
  <si>
    <t>ARNAUD</t>
  </si>
  <si>
    <t>ARTHUR</t>
  </si>
  <si>
    <t>GEORGES</t>
  </si>
  <si>
    <t>WASHINGTON</t>
  </si>
  <si>
    <t>JULIEN</t>
  </si>
  <si>
    <t>BARTHE</t>
  </si>
  <si>
    <t>SIMPSON</t>
  </si>
  <si>
    <t>TOM</t>
  </si>
  <si>
    <t>CRUISE</t>
  </si>
  <si>
    <t>TRAFALGA</t>
  </si>
  <si>
    <t>Agents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</si>
  <si>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</si>
  <si>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</si>
  <si>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</si>
  <si>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</si>
  <si>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</si>
  <si>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</si>
  <si>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</si>
  <si>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</si>
  <si>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</si>
  <si>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</si>
  <si>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</si>
  <si>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</si>
  <si>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</si>
  <si>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Ferié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</si>
</sst>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6" formatCode="ddd\ dd\ mmm\ 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1FF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gradientFill>
        <stop position="0">
          <color rgb="FFFFFFFF"/>
        </stop>
        <stop position="1">
          <color rgb="FFFFC000"/>
        </stop>
      </gradientFill>
    </fill>
    <fill>
      <gradientFill>
        <stop position="0">
          <color theme="0"/>
        </stop>
        <stop position="1">
          <color theme="4" tint="0.40000610370189521"/>
        </stop>
      </gradient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64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1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2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10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0" borderId="1" xfId="0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0" fillId="0" borderId="4" xfId="0" applyBorder="1"/>
    <xf numFmtId="0" fontId="0" fillId="10" borderId="8" xfId="0" applyFill="1" applyBorder="1" applyAlignment="1">
      <alignment horizontal="center" wrapText="1"/>
    </xf>
    <xf numFmtId="0" fontId="0" fillId="10" borderId="10" xfId="0" applyFill="1" applyBorder="1" applyAlignment="1">
      <alignment horizontal="center" wrapText="1"/>
    </xf>
    <xf numFmtId="0" fontId="0" fillId="11" borderId="9" xfId="0" applyFill="1" applyBorder="1" applyAlignment="1">
      <alignment horizontal="center" wrapText="1"/>
    </xf>
    <xf numFmtId="0" fontId="0" fillId="11" borderId="11" xfId="0" applyFill="1" applyBorder="1" applyAlignment="1">
      <alignment horizontal="center" wrapText="1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4" fillId="15" borderId="6" xfId="0" applyFont="1" applyFill="1" applyBorder="1" applyAlignment="1">
      <alignment horizontal="center"/>
    </xf>
    <xf numFmtId="0" fontId="4" fillId="15" borderId="7" xfId="0" applyFont="1" applyFill="1" applyBorder="1" applyAlignment="1">
      <alignment horizontal="center"/>
    </xf>
    <xf numFmtId="0" fontId="1" fillId="15" borderId="6" xfId="0" applyFont="1" applyFill="1" applyBorder="1" applyAlignment="1">
      <alignment horizontal="center"/>
    </xf>
    <xf numFmtId="0" fontId="1" fillId="15" borderId="7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16" borderId="0" xfId="2" applyFont="1" applyFill="1" applyBorder="1" applyAlignment="1" applyProtection="1">
      <alignment horizontal="right"/>
      <protection hidden="1"/>
    </xf>
    <xf numFmtId="166" fontId="6" fillId="16" borderId="0" xfId="2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quotePrefix="1" applyBorder="1"/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3" xfId="2" xr:uid="{3009E55B-E8BC-4050-AC73-310024BA4F5D}"/>
  </cellStyles>
  <dxfs count="288"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66FF"/>
        </patternFill>
      </fill>
    </dxf>
    <dxf>
      <fill>
        <gradientFill>
          <stop position="0">
            <color theme="0"/>
          </stop>
          <stop position="1">
            <color rgb="FFFFC000"/>
          </stop>
        </gradientFill>
      </fill>
    </dxf>
    <dxf>
      <fill>
        <gradientFill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C65911"/>
      <color rgb="FF91BE12"/>
      <color rgb="FFFF66FF"/>
      <color rgb="FF00FF00"/>
      <color rgb="FFFF66CC"/>
      <color rgb="FFFF33CC"/>
      <color rgb="FFFF99FF"/>
      <color rgb="FF91FF47"/>
      <color rgb="FFFF9FED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E093A8-75F1-4B0C-9C66-B98D4817524E}" name="T_agent" displayName="T_agent" ref="A1:A12" totalsRowShown="0">
  <autoFilter ref="A1:A12" xr:uid="{B523F33A-1E50-4C76-8E0A-A9D6DD5EA65C}"/>
  <tableColumns count="1">
    <tableColumn id="1" xr3:uid="{CE0044DA-6103-49C9-9F75-CE03B109DB8E}" name="Ag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8DE85-400F-44A3-8767-0133FC03BCCC}">
  <sheetPr codeName="Feuil1"/>
  <dimension ref="A2:O32"/>
  <sheetViews>
    <sheetView tabSelected="1" zoomScaleNormal="100" workbookViewId="0">
      <selection activeCell="A24" sqref="A24"/>
    </sheetView>
  </sheetViews>
  <sheetFormatPr baseColWidth="10" defaultRowHeight="14.4" x14ac:dyDescent="0.3"/>
  <cols>
    <col min="1" max="1" width="11.109375" bestFit="1" customWidth="1"/>
    <col min="2" max="2" width="1.6640625" customWidth="1"/>
    <col min="3" max="3" width="13.44140625" bestFit="1" customWidth="1"/>
    <col min="4" max="17" width="11.6640625" customWidth="1"/>
  </cols>
  <sheetData>
    <row r="2" spans="1:15" ht="15" thickBot="1" x14ac:dyDescent="0.35"/>
    <row r="3" spans="1:15" x14ac:dyDescent="0.3">
      <c r="D3" s="44" t="s">
        <v>5</v>
      </c>
      <c r="E3" s="45"/>
      <c r="F3" s="44" t="s">
        <v>6</v>
      </c>
      <c r="G3" s="45"/>
      <c r="H3" s="44" t="s">
        <v>7</v>
      </c>
      <c r="I3" s="45"/>
      <c r="J3" s="44" t="s">
        <v>8</v>
      </c>
      <c r="K3" s="45"/>
      <c r="L3" s="44" t="s">
        <v>9</v>
      </c>
      <c r="M3" s="45"/>
      <c r="N3" s="44" t="s">
        <v>10</v>
      </c>
      <c r="O3" s="45"/>
    </row>
    <row r="4" spans="1:15" x14ac:dyDescent="0.3">
      <c r="A4" s="8" t="s">
        <v>5</v>
      </c>
      <c r="D4" s="40" t="s">
        <v>17</v>
      </c>
      <c r="E4" s="42" t="s">
        <v>18</v>
      </c>
      <c r="F4" s="40" t="s">
        <v>17</v>
      </c>
      <c r="G4" s="42" t="s">
        <v>18</v>
      </c>
      <c r="H4" s="40" t="s">
        <v>17</v>
      </c>
      <c r="I4" s="42" t="s">
        <v>18</v>
      </c>
      <c r="J4" s="40" t="s">
        <v>17</v>
      </c>
      <c r="K4" s="42" t="s">
        <v>18</v>
      </c>
      <c r="L4" s="40" t="s">
        <v>17</v>
      </c>
      <c r="M4" s="42" t="s">
        <v>18</v>
      </c>
      <c r="N4" s="40" t="s">
        <v>17</v>
      </c>
      <c r="O4" s="42" t="s">
        <v>18</v>
      </c>
    </row>
    <row r="5" spans="1:15" ht="15" thickBot="1" x14ac:dyDescent="0.35">
      <c r="A5" s="8" t="s">
        <v>6</v>
      </c>
      <c r="D5" s="41"/>
      <c r="E5" s="43"/>
      <c r="F5" s="41"/>
      <c r="G5" s="43"/>
      <c r="H5" s="41"/>
      <c r="I5" s="43"/>
      <c r="J5" s="41"/>
      <c r="K5" s="43"/>
      <c r="L5" s="41"/>
      <c r="M5" s="43"/>
      <c r="N5" s="41"/>
      <c r="O5" s="43"/>
    </row>
    <row r="6" spans="1:15" x14ac:dyDescent="0.3">
      <c r="A6" s="8" t="s">
        <v>7</v>
      </c>
      <c r="C6" s="21" t="s">
        <v>27</v>
      </c>
      <c r="D6" s="16">
        <f>COUNTBLANK(JANVIER!B4:B34)-9</f>
        <v>22</v>
      </c>
      <c r="E6" s="17">
        <f>COUNTBLANK(JANVIER!C4:C34)-9</f>
        <v>22</v>
      </c>
      <c r="F6" s="16">
        <f>COUNTBLANK(FEVRIER!B4:B31)-8</f>
        <v>20</v>
      </c>
      <c r="G6" s="17">
        <f>COUNTBLANK(FEVRIER!C4:C31)-8</f>
        <v>20</v>
      </c>
      <c r="H6" s="16">
        <f>COUNTBLANK(MARS!$B$4:$B$34)-10</f>
        <v>21</v>
      </c>
      <c r="I6" s="17">
        <f>COUNTBLANK(MARS!$C$4:$C$34)-10</f>
        <v>21</v>
      </c>
      <c r="J6" s="16">
        <f>COUNTBLANK(AVRIL!$B$4:$B$33)-9</f>
        <v>21</v>
      </c>
      <c r="K6" s="17">
        <f>COUNTBLANK(AVRIL!$C$4:$C$33)-9</f>
        <v>21</v>
      </c>
      <c r="L6" s="16">
        <f>COUNTBLANK(MAI!$B$4:$B$34)-12</f>
        <v>19</v>
      </c>
      <c r="M6" s="17">
        <f>COUNTBLANK(MAI!$C$4:$C$34)-12</f>
        <v>19</v>
      </c>
      <c r="N6" s="16">
        <f>COUNTBLANK(JUIN!$B$4:$B$33)-10</f>
        <v>20</v>
      </c>
      <c r="O6" s="17">
        <f>COUNTBLANK(JUIN!$C$4:$C$33)-10</f>
        <v>20</v>
      </c>
    </row>
    <row r="7" spans="1:15" x14ac:dyDescent="0.3">
      <c r="A7" s="8" t="s">
        <v>8</v>
      </c>
      <c r="C7" s="22" t="s">
        <v>28</v>
      </c>
      <c r="D7" s="16">
        <f>COUNTBLANK(JANVIER!D4:D34)-9</f>
        <v>22</v>
      </c>
      <c r="E7" s="17">
        <f>COUNTBLANK(JANVIER!E4:E34)-9</f>
        <v>22</v>
      </c>
      <c r="F7" s="16">
        <f>COUNTBLANK(FEVRIER!D4:D31)-8</f>
        <v>20</v>
      </c>
      <c r="G7" s="17">
        <f>COUNTBLANK(FEVRIER!E4:E31)-8</f>
        <v>20</v>
      </c>
      <c r="H7" s="16">
        <f>COUNTBLANK(MARS!$D$4:$D$34)-10</f>
        <v>21</v>
      </c>
      <c r="I7" s="17">
        <f>COUNTBLANK(MARS!$E$4:$E$34)-10</f>
        <v>21</v>
      </c>
      <c r="J7" s="16">
        <f>COUNTBLANK(AVRIL!$D$4:$D$33)-9</f>
        <v>21</v>
      </c>
      <c r="K7" s="17">
        <f>COUNTBLANK(AVRIL!$E$4:$E$33)-9</f>
        <v>21</v>
      </c>
      <c r="L7" s="16">
        <f>COUNTBLANK(MAI!$D$4:$D$34)-12</f>
        <v>19</v>
      </c>
      <c r="M7" s="17">
        <f>COUNTBLANK(MAI!$E$4:$E$34)-12</f>
        <v>19</v>
      </c>
      <c r="N7" s="16">
        <f>COUNTBLANK(JUIN!$D$4:$D$33)-10</f>
        <v>20</v>
      </c>
      <c r="O7" s="17">
        <f>COUNTBLANK(JUIN!$E$4:$E$33)-10</f>
        <v>20</v>
      </c>
    </row>
    <row r="8" spans="1:15" x14ac:dyDescent="0.3">
      <c r="A8" s="8" t="s">
        <v>9</v>
      </c>
      <c r="C8" s="22" t="s">
        <v>29</v>
      </c>
      <c r="D8" s="16">
        <f>COUNTBLANK(JANVIER!F4:F34)-9</f>
        <v>22</v>
      </c>
      <c r="E8" s="17">
        <f>COUNTBLANK(JANVIER!G4:G34)-9</f>
        <v>22</v>
      </c>
      <c r="F8" s="16">
        <f>COUNTBLANK(FEVRIER!F4:F31)-8</f>
        <v>20</v>
      </c>
      <c r="G8" s="17">
        <f>COUNTBLANK(FEVRIER!G4:G31)-8</f>
        <v>20</v>
      </c>
      <c r="H8" s="16">
        <f>COUNTBLANK(MARS!$F$4:$F$34)-10</f>
        <v>21</v>
      </c>
      <c r="I8" s="17">
        <f>COUNTBLANK(MARS!$G$4:$G$34)-10</f>
        <v>21</v>
      </c>
      <c r="J8" s="16">
        <f>COUNTBLANK(AVRIL!$F$4:$F$33)-9</f>
        <v>21</v>
      </c>
      <c r="K8" s="17">
        <f>COUNTBLANK(AVRIL!$G$4:$G$33)-9</f>
        <v>21</v>
      </c>
      <c r="L8" s="16">
        <f>COUNTBLANK(MAI!$F$4:$F$34)-12</f>
        <v>19</v>
      </c>
      <c r="M8" s="17">
        <f>COUNTBLANK(MAI!$G$4:$G$34)-12</f>
        <v>19</v>
      </c>
      <c r="N8" s="16">
        <f>COUNTBLANK(JUIN!$F$4:$F$33)-10</f>
        <v>20</v>
      </c>
      <c r="O8" s="17">
        <f>COUNTBLANK(JUIN!$G$4:$G$33)-10</f>
        <v>20</v>
      </c>
    </row>
    <row r="9" spans="1:15" x14ac:dyDescent="0.3">
      <c r="A9" s="8" t="s">
        <v>10</v>
      </c>
      <c r="C9" s="22" t="s">
        <v>30</v>
      </c>
      <c r="D9" s="16">
        <f>COUNTBLANK(JANVIER!$H$4:$H$34)-9</f>
        <v>22</v>
      </c>
      <c r="E9" s="17">
        <f>COUNTBLANK(JANVIER!$I$4:$I$34)-9</f>
        <v>22</v>
      </c>
      <c r="F9" s="28">
        <f>COUNTBLANK(FEVRIER!$H$4:$H$31)-8</f>
        <v>20</v>
      </c>
      <c r="G9" s="29">
        <f>COUNTBLANK(FEVRIER!$I$4:$I$31)-8</f>
        <v>20</v>
      </c>
      <c r="H9" s="16">
        <f>COUNTBLANK(MARS!$H$4:$H$34)-10</f>
        <v>21</v>
      </c>
      <c r="I9" s="17">
        <f>COUNTBLANK(MARS!$I$4:$I$34)-10</f>
        <v>21</v>
      </c>
      <c r="J9" s="16">
        <f>COUNTBLANK(AVRIL!$H$4:$H$33)-9</f>
        <v>21</v>
      </c>
      <c r="K9" s="17">
        <f>COUNTBLANK(AVRIL!$I$4:$I$33)-9</f>
        <v>21</v>
      </c>
      <c r="L9" s="16">
        <f>COUNTBLANK(MAI!$H$4:$H$34)-12</f>
        <v>19</v>
      </c>
      <c r="M9" s="17">
        <f>COUNTBLANK(MAI!$I$4:$I$34)-12</f>
        <v>19</v>
      </c>
      <c r="N9" s="16">
        <f>COUNTBLANK(JUIN!$H$4:$H$33)-10</f>
        <v>20</v>
      </c>
      <c r="O9" s="17">
        <f>COUNTBLANK(JUIN!$I$4:$I$33)-10</f>
        <v>20</v>
      </c>
    </row>
    <row r="10" spans="1:15" x14ac:dyDescent="0.3">
      <c r="A10" s="8" t="s">
        <v>11</v>
      </c>
      <c r="C10" s="22" t="s">
        <v>31</v>
      </c>
      <c r="D10" s="16">
        <f>COUNTBLANK(JANVIER!$J$4:$J$34)-9</f>
        <v>22</v>
      </c>
      <c r="E10" s="17">
        <f>COUNTBLANK(JANVIER!$K$4:$K$34)-9</f>
        <v>22</v>
      </c>
      <c r="F10" s="28">
        <f>COUNTBLANK(FEVRIER!$J$4:$J$31)-8</f>
        <v>20</v>
      </c>
      <c r="G10" s="29">
        <f>COUNTBLANK(FEVRIER!$K$4:$K$31)-8</f>
        <v>20</v>
      </c>
      <c r="H10" s="16">
        <f>COUNTBLANK(MARS!$J$4:$J$34)-10</f>
        <v>21</v>
      </c>
      <c r="I10" s="17">
        <f>COUNTBLANK(MARS!$K$4:$K$34)-10</f>
        <v>21</v>
      </c>
      <c r="J10" s="16">
        <f>COUNTBLANK(AVRIL!$J$4:$J$33)-9</f>
        <v>21</v>
      </c>
      <c r="K10" s="17">
        <f>COUNTBLANK(AVRIL!$K$4:$K$33)-9</f>
        <v>21</v>
      </c>
      <c r="L10" s="16">
        <f>COUNTBLANK(MAI!$J$4:$J$34)-12</f>
        <v>19</v>
      </c>
      <c r="M10" s="17">
        <f>COUNTBLANK(MAI!$K$4:$K$34)-12</f>
        <v>19</v>
      </c>
      <c r="N10" s="16">
        <f>COUNTBLANK(JUIN!$J$4:$J$33)-10</f>
        <v>20</v>
      </c>
      <c r="O10" s="17">
        <f>COUNTBLANK(JUIN!$K$4:$K$33)-10</f>
        <v>20</v>
      </c>
    </row>
    <row r="11" spans="1:15" ht="15" thickBot="1" x14ac:dyDescent="0.35">
      <c r="A11" s="8" t="s">
        <v>12</v>
      </c>
      <c r="C11" s="23" t="s">
        <v>32</v>
      </c>
      <c r="D11" s="30">
        <f>COUNTBLANK(JANVIER!$L$4:$L$34)-9</f>
        <v>22</v>
      </c>
      <c r="E11" s="31">
        <f>COUNTBLANK(JANVIER!$M$4:$M$34)-9</f>
        <v>22</v>
      </c>
      <c r="F11" s="32">
        <f>COUNTBLANK(FEVRIER!$L$4:$L$31)-8</f>
        <v>20</v>
      </c>
      <c r="G11" s="33">
        <f>COUNTBLANK(FEVRIER!$M$4:$M$31)-8</f>
        <v>20</v>
      </c>
      <c r="H11" s="30">
        <f>COUNTBLANK(MARS!$L$4:$L$34)-10</f>
        <v>21</v>
      </c>
      <c r="I11" s="31">
        <f>COUNTBLANK(MARS!$M$4:$M$34)-10</f>
        <v>21</v>
      </c>
      <c r="J11" s="30">
        <f>COUNTBLANK(AVRIL!$L$4:$L$33)-9</f>
        <v>21</v>
      </c>
      <c r="K11" s="31">
        <f>COUNTBLANK(AVRIL!$M$4:$M$33)-9</f>
        <v>21</v>
      </c>
      <c r="L11" s="30">
        <f>COUNTBLANK(MAI!$L$4:$L$34)-12</f>
        <v>19</v>
      </c>
      <c r="M11" s="31">
        <f>COUNTBLANK(MAI!$M$4:$M$34)-12</f>
        <v>19</v>
      </c>
      <c r="N11" s="30">
        <f>COUNTBLANK(JUIN!$L$4:$L$33)-10</f>
        <v>20</v>
      </c>
      <c r="O11" s="31">
        <f>COUNTBLANK(JUIN!$M$4:$M$33)-10</f>
        <v>20</v>
      </c>
    </row>
    <row r="12" spans="1:15" ht="15" thickBot="1" x14ac:dyDescent="0.35">
      <c r="A12" s="8" t="s">
        <v>13</v>
      </c>
    </row>
    <row r="13" spans="1:15" x14ac:dyDescent="0.3">
      <c r="A13" s="8" t="s">
        <v>14</v>
      </c>
      <c r="D13" s="44" t="s">
        <v>11</v>
      </c>
      <c r="E13" s="45"/>
      <c r="F13" s="44" t="s">
        <v>19</v>
      </c>
      <c r="G13" s="45"/>
      <c r="H13" s="44" t="s">
        <v>13</v>
      </c>
      <c r="I13" s="45"/>
      <c r="J13" s="44" t="s">
        <v>14</v>
      </c>
      <c r="K13" s="45"/>
      <c r="L13" s="44" t="s">
        <v>15</v>
      </c>
      <c r="M13" s="45"/>
      <c r="N13" s="44" t="s">
        <v>20</v>
      </c>
      <c r="O13" s="45"/>
    </row>
    <row r="14" spans="1:15" x14ac:dyDescent="0.3">
      <c r="A14" s="8" t="s">
        <v>15</v>
      </c>
      <c r="D14" s="40" t="s">
        <v>17</v>
      </c>
      <c r="E14" s="42" t="s">
        <v>18</v>
      </c>
      <c r="F14" s="40" t="s">
        <v>17</v>
      </c>
      <c r="G14" s="42" t="s">
        <v>18</v>
      </c>
      <c r="H14" s="40" t="s">
        <v>17</v>
      </c>
      <c r="I14" s="42" t="s">
        <v>18</v>
      </c>
      <c r="J14" s="40" t="s">
        <v>17</v>
      </c>
      <c r="K14" s="42" t="s">
        <v>18</v>
      </c>
      <c r="L14" s="40" t="s">
        <v>17</v>
      </c>
      <c r="M14" s="42" t="s">
        <v>18</v>
      </c>
      <c r="N14" s="40" t="s">
        <v>17</v>
      </c>
      <c r="O14" s="42" t="s">
        <v>18</v>
      </c>
    </row>
    <row r="15" spans="1:15" ht="15" thickBot="1" x14ac:dyDescent="0.35">
      <c r="A15" s="8" t="s">
        <v>16</v>
      </c>
      <c r="D15" s="41"/>
      <c r="E15" s="43"/>
      <c r="F15" s="41"/>
      <c r="G15" s="43"/>
      <c r="H15" s="41"/>
      <c r="I15" s="43"/>
      <c r="J15" s="41"/>
      <c r="K15" s="43"/>
      <c r="L15" s="41"/>
      <c r="M15" s="43"/>
      <c r="N15" s="41"/>
      <c r="O15" s="43"/>
    </row>
    <row r="16" spans="1:15" ht="14.4" customHeight="1" x14ac:dyDescent="0.3">
      <c r="C16" s="21" t="s">
        <v>27</v>
      </c>
      <c r="D16" s="16">
        <f>COUNTBLANK(JUILLET!$B$4:$B$34)-9</f>
        <v>22</v>
      </c>
      <c r="E16" s="17">
        <f>COUNTBLANK(JUILLET!$C$4:$C$34)-9</f>
        <v>22</v>
      </c>
      <c r="F16" s="16">
        <f>COUNTBLANK(AOUT!$B$4:$B$34)-11</f>
        <v>20</v>
      </c>
      <c r="G16" s="17">
        <f>COUNTBLANK(AOUT!$C$4:$C$34)-11</f>
        <v>20</v>
      </c>
      <c r="H16" s="16">
        <f>COUNTBLANK(SEPTEMBRE!$B$4:$B$33)-8</f>
        <v>22</v>
      </c>
      <c r="I16" s="17">
        <f>COUNTBLANK(SEPTEMBRE!$C$4:$C$33)-8</f>
        <v>22</v>
      </c>
      <c r="J16" s="16">
        <f>COUNTBLANK(OCTOBRE!$B$4:$B$34)-8</f>
        <v>23</v>
      </c>
      <c r="K16" s="17">
        <f>COUNTBLANK(OCTOBRE!$C$4:$C$34)-8</f>
        <v>23</v>
      </c>
      <c r="L16" s="16">
        <f>COUNTBLANK(NOVEMBRE!$B$4:$B$33)-11</f>
        <v>19</v>
      </c>
      <c r="M16" s="17">
        <f>COUNTBLANK(NOVEMBRE!$C$4:$C$33)-11</f>
        <v>19</v>
      </c>
      <c r="N16" s="16">
        <f>COUNTBLANK(DECEMBRE!$B$4:$B$34)-10</f>
        <v>21</v>
      </c>
      <c r="O16" s="17">
        <f>COUNTBLANK(DECEMBRE!$C$4:$C$34)-10</f>
        <v>21</v>
      </c>
    </row>
    <row r="17" spans="3:15" x14ac:dyDescent="0.3">
      <c r="C17" s="22" t="s">
        <v>28</v>
      </c>
      <c r="D17" s="16">
        <f>COUNTBLANK(JUILLET!$D$4:$D$34)-9</f>
        <v>22</v>
      </c>
      <c r="E17" s="17">
        <f>COUNTBLANK(JUILLET!$E$4:$E$34)-9</f>
        <v>22</v>
      </c>
      <c r="F17" s="16">
        <f>COUNTBLANK(AOUT!$D$4:$D$34)-11</f>
        <v>20</v>
      </c>
      <c r="G17" s="17">
        <f>COUNTBLANK(AOUT!$E$4:$E$34)-11</f>
        <v>20</v>
      </c>
      <c r="H17" s="16">
        <f>COUNTBLANK(SEPTEMBRE!$D$4:$D$33)-8</f>
        <v>22</v>
      </c>
      <c r="I17" s="17">
        <f>COUNTBLANK(SEPTEMBRE!$E$4:$E$33)-8</f>
        <v>22</v>
      </c>
      <c r="J17" s="16">
        <f>COUNTBLANK(OCTOBRE!$D$4:$D$34)-8</f>
        <v>23</v>
      </c>
      <c r="K17" s="17">
        <f>COUNTBLANK(OCTOBRE!$E$4:$E$34)-8</f>
        <v>23</v>
      </c>
      <c r="L17" s="16">
        <f>COUNTBLANK(NOVEMBRE!$D$4:$D$33)-11</f>
        <v>19</v>
      </c>
      <c r="M17" s="17">
        <f>COUNTBLANK(NOVEMBRE!$E$4:$E$33)-11</f>
        <v>19</v>
      </c>
      <c r="N17" s="16">
        <f>COUNTBLANK(DECEMBRE!$D$4:$D$34)-10</f>
        <v>21</v>
      </c>
      <c r="O17" s="17">
        <f>COUNTBLANK(DECEMBRE!$E$4:$E$34)-10</f>
        <v>21</v>
      </c>
    </row>
    <row r="18" spans="3:15" x14ac:dyDescent="0.3">
      <c r="C18" s="22" t="s">
        <v>29</v>
      </c>
      <c r="D18" s="16">
        <f>COUNTBLANK(JUILLET!$F$4:$F$34)-9</f>
        <v>22</v>
      </c>
      <c r="E18" s="17">
        <f>COUNTBLANK(JUILLET!$G$4:$G$34)-9</f>
        <v>22</v>
      </c>
      <c r="F18" s="16">
        <f>COUNTBLANK(AOUT!$F$4:$F$34)-11</f>
        <v>20</v>
      </c>
      <c r="G18" s="17">
        <f>COUNTBLANK(AOUT!$G$4:$G$34)-11</f>
        <v>20</v>
      </c>
      <c r="H18" s="16">
        <f>COUNTBLANK(SEPTEMBRE!$F$4:$F$33)-8</f>
        <v>22</v>
      </c>
      <c r="I18" s="17">
        <f>COUNTBLANK(SEPTEMBRE!$G$4:$G$33)-8</f>
        <v>22</v>
      </c>
      <c r="J18" s="16">
        <f>COUNTBLANK(OCTOBRE!$F$4:$F$34)-8</f>
        <v>23</v>
      </c>
      <c r="K18" s="17">
        <f>COUNTBLANK(OCTOBRE!$G$4:$G$34)-8</f>
        <v>23</v>
      </c>
      <c r="L18" s="16">
        <f>COUNTBLANK(NOVEMBRE!$F$4:$F$33)-11</f>
        <v>19</v>
      </c>
      <c r="M18" s="17">
        <f>COUNTBLANK(NOVEMBRE!$G$4:$G$33)-11</f>
        <v>19</v>
      </c>
      <c r="N18" s="16">
        <f>COUNTBLANK(DECEMBRE!$F$4:$F$34)-10</f>
        <v>21</v>
      </c>
      <c r="O18" s="17">
        <f>COUNTBLANK(DECEMBRE!$G$4:$G$34)-10</f>
        <v>21</v>
      </c>
    </row>
    <row r="19" spans="3:15" x14ac:dyDescent="0.3">
      <c r="C19" s="22" t="s">
        <v>30</v>
      </c>
      <c r="D19" s="16">
        <f>COUNTBLANK(JUILLET!$H$4:$H$34)-9</f>
        <v>22</v>
      </c>
      <c r="E19" s="17">
        <f>COUNTBLANK(JUILLET!$I$4:$I$34)-9</f>
        <v>22</v>
      </c>
      <c r="F19" s="16">
        <f>COUNTBLANK(AOUT!$H$4:$H$34)-11</f>
        <v>20</v>
      </c>
      <c r="G19" s="17">
        <f>COUNTBLANK(AOUT!$I$4:$I$34)-11</f>
        <v>20</v>
      </c>
      <c r="H19" s="16">
        <f>COUNTBLANK(SEPTEMBRE!$H$4:$H$33)-8</f>
        <v>22</v>
      </c>
      <c r="I19" s="17">
        <f>COUNTBLANK(SEPTEMBRE!$I$4:$I$33)-8</f>
        <v>22</v>
      </c>
      <c r="J19" s="16">
        <f>COUNTBLANK(OCTOBRE!$H$4:$H$34)-8</f>
        <v>23</v>
      </c>
      <c r="K19" s="17">
        <f>COUNTBLANK(OCTOBRE!$I$4:$I$34)-8</f>
        <v>23</v>
      </c>
      <c r="L19" s="16">
        <f>COUNTBLANK(NOVEMBRE!$H$4:$H$33)-11</f>
        <v>19</v>
      </c>
      <c r="M19" s="17">
        <f>COUNTBLANK(NOVEMBRE!$I$4:$I$33)-11</f>
        <v>19</v>
      </c>
      <c r="N19" s="16">
        <f>COUNTBLANK(DECEMBRE!$H$4:$H$34)-10</f>
        <v>21</v>
      </c>
      <c r="O19" s="17">
        <f>COUNTBLANK(DECEMBRE!$I$4:$I$34)-10</f>
        <v>21</v>
      </c>
    </row>
    <row r="20" spans="3:15" x14ac:dyDescent="0.3">
      <c r="C20" s="22" t="s">
        <v>31</v>
      </c>
      <c r="D20" s="16">
        <f>COUNTBLANK(JUILLET!$J$4:$J$34)-9</f>
        <v>22</v>
      </c>
      <c r="E20" s="17">
        <f>COUNTBLANK(JUILLET!$K$4:$K$34)-9</f>
        <v>22</v>
      </c>
      <c r="F20" s="16">
        <f>COUNTBLANK(AOUT!$J$4:$J$34)-11</f>
        <v>20</v>
      </c>
      <c r="G20" s="17">
        <f>COUNTBLANK(AOUT!$K$4:$K$34)-11</f>
        <v>20</v>
      </c>
      <c r="H20" s="16">
        <f>COUNTBLANK(SEPTEMBRE!$J$4:$J$33)-8</f>
        <v>22</v>
      </c>
      <c r="I20" s="17">
        <f>COUNTBLANK(SEPTEMBRE!$K$4:$K$33)-8</f>
        <v>22</v>
      </c>
      <c r="J20" s="16">
        <f>COUNTBLANK(OCTOBRE!$J$4:$J$34)-8</f>
        <v>23</v>
      </c>
      <c r="K20" s="17">
        <f>COUNTBLANK(OCTOBRE!$K$4:$K$34)-8</f>
        <v>23</v>
      </c>
      <c r="L20" s="16">
        <f>COUNTBLANK(NOVEMBRE!$J$4:$J$33)-11</f>
        <v>19</v>
      </c>
      <c r="M20" s="17">
        <f>COUNTBLANK(NOVEMBRE!$K$4:$K$33)-11</f>
        <v>19</v>
      </c>
      <c r="N20" s="16">
        <f>COUNTBLANK(DECEMBRE!$J$4:$J$34)-10</f>
        <v>21</v>
      </c>
      <c r="O20" s="17">
        <f>COUNTBLANK(DECEMBRE!$K$4:$K$34)-10</f>
        <v>21</v>
      </c>
    </row>
    <row r="21" spans="3:15" ht="15" thickBot="1" x14ac:dyDescent="0.35">
      <c r="C21" s="23" t="s">
        <v>32</v>
      </c>
      <c r="D21" s="30">
        <f>COUNTBLANK(JUILLET!$L$4:$L$34)-9</f>
        <v>22</v>
      </c>
      <c r="E21" s="31">
        <f>COUNTBLANK(JUILLET!$M$4:$M$34)-9</f>
        <v>22</v>
      </c>
      <c r="F21" s="30">
        <f>COUNTBLANK(AOUT!$L$4:$L$34)-11</f>
        <v>20</v>
      </c>
      <c r="G21" s="31">
        <f>COUNTBLANK(AOUT!$M$4:$M$34)-11</f>
        <v>20</v>
      </c>
      <c r="H21" s="30">
        <f>COUNTBLANK(SEPTEMBRE!$L$4:$L$33)-8</f>
        <v>22</v>
      </c>
      <c r="I21" s="31">
        <f>COUNTBLANK(SEPTEMBRE!$M$4:$M$33)-8</f>
        <v>22</v>
      </c>
      <c r="J21" s="30">
        <f>COUNTBLANK(OCTOBRE!$L$4:$L$34)-8</f>
        <v>23</v>
      </c>
      <c r="K21" s="31">
        <f>COUNTBLANK(OCTOBRE!$M$4:$M$34)-8</f>
        <v>23</v>
      </c>
      <c r="L21" s="30">
        <f>COUNTBLANK(NOVEMBRE!$L$4:$L$33)-11</f>
        <v>19</v>
      </c>
      <c r="M21" s="31">
        <f>COUNTBLANK(NOVEMBRE!$M$4:$M$33)-11</f>
        <v>19</v>
      </c>
      <c r="N21" s="30">
        <f>COUNTBLANK(DECEMBRE!$L$4:$L$34)-10</f>
        <v>21</v>
      </c>
      <c r="O21" s="31">
        <f>COUNTBLANK(DECEMBRE!$M$4:$M$34)-10</f>
        <v>21</v>
      </c>
    </row>
    <row r="22" spans="3:15" ht="15" thickBot="1" x14ac:dyDescent="0.35"/>
    <row r="23" spans="3:15" x14ac:dyDescent="0.3">
      <c r="D23" s="48" t="s">
        <v>0</v>
      </c>
      <c r="E23" s="49"/>
      <c r="F23" s="48" t="s">
        <v>1</v>
      </c>
      <c r="G23" s="49"/>
      <c r="H23" s="48" t="s">
        <v>2</v>
      </c>
      <c r="I23" s="49"/>
      <c r="J23" s="46" t="s">
        <v>24</v>
      </c>
      <c r="K23" s="47"/>
      <c r="L23" s="48" t="s">
        <v>25</v>
      </c>
      <c r="M23" s="49"/>
      <c r="N23" s="46" t="s">
        <v>26</v>
      </c>
      <c r="O23" s="47"/>
    </row>
    <row r="24" spans="3:15" ht="15" thickBot="1" x14ac:dyDescent="0.35">
      <c r="D24" s="3" t="s">
        <v>21</v>
      </c>
      <c r="E24" s="4" t="s">
        <v>22</v>
      </c>
      <c r="F24" s="3" t="s">
        <v>21</v>
      </c>
      <c r="G24" s="4" t="s">
        <v>22</v>
      </c>
      <c r="H24" s="3" t="s">
        <v>21</v>
      </c>
      <c r="I24" s="4" t="s">
        <v>22</v>
      </c>
      <c r="J24" s="34" t="s">
        <v>21</v>
      </c>
      <c r="K24" s="35" t="s">
        <v>22</v>
      </c>
      <c r="L24" s="3" t="s">
        <v>21</v>
      </c>
      <c r="M24" s="4" t="s">
        <v>22</v>
      </c>
      <c r="N24" s="34" t="s">
        <v>21</v>
      </c>
      <c r="O24" s="35" t="s">
        <v>22</v>
      </c>
    </row>
    <row r="25" spans="3:15" x14ac:dyDescent="0.3">
      <c r="C25" s="18" t="s">
        <v>33</v>
      </c>
      <c r="D25" s="3">
        <f>COUNTIF(JANVIER!$B$4:$B$34,C25)+COUNTIF(FEVRIER!$B$4:$B$31,C25)+COUNTIF(MARS!$B$4:$B$34,C25)+COUNTIF(AVRIL!$B$4:$B$33,C25)+COUNTIF(MAI!$B$4:$B$34,C25)+COUNTIF(JUIN!$B$4:$B$34,C25)+COUNTIF(JUILLET!$B$4:$B$34,C25)+COUNTIF(AOUT!$B$4:$B$34,C25)+COUNTIF(SEPTEMBRE!$B$4:$B$33,C25)+COUNTIF(OCTOBRE!$B$4:$B$34,C25)+COUNTIF(NOVEMBRE!$B$4:$B$33,C25)+COUNTIF(DECEMBRE!$B$4:$B$34,C25)</f>
        <v>0</v>
      </c>
      <c r="E25" s="4">
        <f>COUNTIF(JANVIER!$C$4:$C$34,C25)+COUNTIF(FEVRIER!$C$4:$C$31,C25)+COUNTIF(MARS!$C$4:$C$34,C25)+COUNTIF(AVRIL!$C$4:$C$33,C25)+COUNTIF(MAI!$C$4:$C$34,C25)+COUNTIF(JUIN!$C$4:$C$34,C25)+COUNTIF(JUILLET!$C$4:$C$34,C25)+COUNTIF(AOUT!$C$4:$C$34,C25)+COUNTIF(SEPTEMBRE!$C$4:$C$33,C25)+COUNTIF(OCTOBRE!$C$4:$C$34,C25)+COUNTIF(NOVEMBRE!$C$4:$C$33,C25)+COUNTIF(DECEMBRE!$C$4:$C$34,C25)</f>
        <v>0</v>
      </c>
      <c r="F25" s="3">
        <f>COUNTIF(JANVIER!$D$4:$D$34,C25)+COUNTIF(FEVRIER!$D$4:$D$31,C25)+COUNTIF(MARS!$D$4:$D$34,C25)+COUNTIF(AVRIL!$D$4:$D$33,C25)+COUNTIF(MAI!$D$4:$D$34,C25)+COUNTIF(JUIN!$D$4:$D$34,C25)+COUNTIF(JUILLET!$D$4:$D$34,C25)+COUNTIF(AOUT!$D$4:$D$34,C25)+COUNTIF(SEPTEMBRE!$D$4:$D$33,C25)+COUNTIF(OCTOBRE!$D$4:$D$34,C25)+COUNTIF(NOVEMBRE!$D$4:$D$33,C25)+COUNTIF(DECEMBRE!$D$4:$D$34,C25)</f>
        <v>0</v>
      </c>
      <c r="G25" s="4">
        <f>COUNTIF(JANVIER!$E$4:$E$34,C25)+COUNTIF(FEVRIER!$E$4:$E$31,C25)+COUNTIF(MARS!$E$4:$E$34,C25)+COUNTIF(AVRIL!$E$4:$E$33,C25)+COUNTIF(MAI!$E$4:$E$34,C25)+COUNTIF(JUIN!$E$4:$E$34,C25)+COUNTIF(JUILLET!$E$4:$E$34,C25)+COUNTIF(AOUT!$E$4:$E$34,C25)+COUNTIF(SEPTEMBRE!$E$4:$E$33,C25)+COUNTIF(OCTOBRE!$E$4:$E$34,C25)+COUNTIF(NOVEMBRE!$E$4:$E$33,C25)+COUNTIF(DECEMBRE!$E$4:$E$34,C25)</f>
        <v>0</v>
      </c>
      <c r="H25" s="34">
        <f>COUNTIF(JANVIER!$F$4:$F$34,C25)+COUNTIF(FEVRIER!$F$4:$F$31,C25)+COUNTIF(MARS!$F$4:$F$34,C25)+COUNTIF(AVRIL!$F$4:$F$33,C25)+COUNTIF(MAI!$F$4:$F$34,C25)+COUNTIF(JUIN!$F$4:$F$34,C25)+COUNTIF(JUILLET!$F$4:$F$34,C25)+COUNTIF(AOUT!$F$4:$F$34,C25)+COUNTIF(SEPTEMBRE!$F$4:$F$33,C25)+COUNTIF(OCTOBRE!$F$4:$F$34,C25)+COUNTIF(NOVEMBRE!$F$4:$F$33,C25)+COUNTIF(DECEMBRE!$F$4:$F$34,C25)</f>
        <v>0</v>
      </c>
      <c r="I25" s="35">
        <f>COUNTIF(JANVIER!$G$4:$G$34,C25)+COUNTIF(FEVRIER!$G$4:$G$31,C25)+COUNTIF(MARS!$G$4:$G$34,C25)+COUNTIF(AVRIL!$G$4:$G$33,C25)+COUNTIF(MAI!$G$4:$G$34,C25)+COUNTIF(JUIN!$G$4:$G$34,C25)+COUNTIF(JUILLET!$G$4:$G$34,C25)+COUNTIF(AOUT!$G$4:$G$34,C25)+COUNTIF(SEPTEMBRE!$G$4:$G$33,C25)+COUNTIF(OCTOBRE!$G$4:$G$34,C25)+COUNTIF(NOVEMBRE!$G$4:$G$33,C25)+COUNTIF(DECEMBRE!$G$4:$G$34,C25)</f>
        <v>0</v>
      </c>
      <c r="J25" s="34">
        <f>COUNTIF(JANVIER!$H$4:$H$34,C25)+COUNTIF(FEVRIER!$H$4:$H$31,C25)+COUNTIF(MARS!$H$4:$H$34,C25)+COUNTIF(AVRIL!$H$4:$H$33,C25)+COUNTIF(MAI!$H$4:$H$34,C25)+COUNTIF(JUIN!$H$4:$H$34,C25)+COUNTIF(JUILLET!$H$4:$H$34,C25)+COUNTIF(AOUT!$H$4:$H$34,C25)+COUNTIF(SEPTEMBRE!$H$4:$H$33,C25)+COUNTIF(OCTOBRE!$H$4:$H$34,C25)+COUNTIF(NOVEMBRE!$H$4:$H$33,C25)+COUNTIF(DECEMBRE!$H$4:$H$34,C25)</f>
        <v>0</v>
      </c>
      <c r="K25" s="35">
        <f>COUNTIF(JANVIER!$I$4:$I$34,C25)+COUNTIF(FEVRIER!$I$4:$I$31,C25)+COUNTIF(MARS!$I$4:$I$34,C25)+COUNTIF(AVRIL!$I$4:$I$33,C25)+COUNTIF(MAI!$I$4:$I$34,C25)+COUNTIF(JUIN!$I$4:$I$34,C25)+COUNTIF(JUILLET!$I$4:$I$34,C25)+COUNTIF(AOUT!$I$4:$I$34,C25)+COUNTIF(SEPTEMBRE!$I$4:$I$33,C25)+COUNTIF(OCTOBRE!$I$4:$I$34,C25)+COUNTIF(NOVEMBRE!$I$4:$I$33,C25)+COUNTIF(DECEMBRE!$I$4:$I$34,C25)</f>
        <v>0</v>
      </c>
      <c r="L25" s="34">
        <f>COUNTIF(JANVIER!$J$4:$J$34,C25)+COUNTIF(FEVRIER!$J$4:$J$31,C25)+COUNTIF(MARS!$J$4:$J$34,C25)+COUNTIF(AVRIL!$J$4:$J$33,C25)+COUNTIF(MAI!$J$4:$J$34,C25)+COUNTIF(JUIN!$J$4:$J$34,C25)+COUNTIF(JUILLET!$J$4:$J$34,C25)+COUNTIF(AOUT!$J$4:$J$34,C25)+COUNTIF(SEPTEMBRE!$J$4:$J$33,C25)+COUNTIF(OCTOBRE!$J$4:$J$34,C25)+COUNTIF(NOVEMBRE!$J$4:$J$33,C25)+COUNTIF(DECEMBRE!$J$4:$J$34,C25)</f>
        <v>0</v>
      </c>
      <c r="M25" s="35">
        <f>COUNTIF(JANVIER!$K$4:$K$34,C25)+COUNTIF(FEVRIER!$K$4:$K$31,C25)+COUNTIF(MARS!$K$4:$K$34,C25)+COUNTIF(AVRIL!$K$4:$K$33,C25)+COUNTIF(MAI!$K$4:$K$34,C25)+COUNTIF(JUIN!$K$4:$K$34,C25)+COUNTIF(JUILLET!$K$4:$K$34,C25)+COUNTIF(AOUT!$K$4:$K$34,C25)+COUNTIF(SEPTEMBRE!$K$4:$K$33,C25)+COUNTIF(OCTOBRE!$K$4:$K$34,C25)+COUNTIF(NOVEMBRE!$K$4:$K$33,C25)+COUNTIF(DECEMBRE!$K$4:$K$34,C25)</f>
        <v>0</v>
      </c>
      <c r="N25" s="34">
        <f>COUNTIF(JANVIER!$L$4:$L$34,C25)+COUNTIF(FEVRIER!$L$4:$L$31,C25)+COUNTIF(MARS!$L$4:$L$34,C25)+COUNTIF(AVRIL!$L$4:$L$33,C25)+COUNTIF(MAI!$L$4:$L$34,C25)+COUNTIF(JUIN!$L$4:$L$34,C25)+COUNTIF(JUILLET!$L$4:$L$34,C25)+COUNTIF(AOUT!$L$4:$L$34,C25)+COUNTIF(SEPTEMBRE!$L$4:$L$33,C25)+COUNTIF(OCTOBRE!$L$4:$L$34,C25)+COUNTIF(NOVEMBRE!$L$4:$L$33,C25)+COUNTIF(DECEMBRE!$L$4:$L$34,C25)</f>
        <v>0</v>
      </c>
      <c r="O25" s="35">
        <f>COUNTIF(JANVIER!$M$4:$M$34,C25)+COUNTIF(FEVRIER!$M$4:$M$31,C25)+COUNTIF(MARS!$M$4:$M$34,C25)+COUNTIF(AVRIL!$M$4:$M33,C25)+COUNTIF(MAI!$M$4:$M$34,C25)+COUNTIF(JUIN!$M$4:$M$34,C25)+COUNTIF(JUILLET!$M$4:$M$34,C25)+COUNTIF(AOUT!$M$4:$M$34,C25)+COUNTIF(SEPTEMBRE!$M$4:$M$33,C25)+COUNTIF(OCTOBRE!$M$4:$M$34,C25)+COUNTIF(NOVEMBRE!$M$4:$M$33,C25)+COUNTIF(DECEMBRE!$M$4:$M$34,C25)</f>
        <v>0</v>
      </c>
    </row>
    <row r="26" spans="3:15" x14ac:dyDescent="0.3">
      <c r="C26" s="19" t="s">
        <v>34</v>
      </c>
      <c r="D26" s="3">
        <f>COUNTIF(JANVIER!$B$4:$B$34,C26)+COUNTIF(FEVRIER!$B$4:$B$31,C26)+COUNTIF(MARS!$B$4:$B$34,C26)+COUNTIF(AVRIL!$B$4:$B$33,C26)+COUNTIF(MAI!$B$4:$B$34,C26)+COUNTIF(JUIN!$B$4:$B$34,C26)+COUNTIF(JUILLET!$B$4:$B$34,C26)+COUNTIF(AOUT!$B$4:$B$34,C26)+COUNTIF(SEPTEMBRE!$B$4:$B$33,C26)+COUNTIF(OCTOBRE!$B$4:$B$34,C26)+COUNTIF(NOVEMBRE!$B$4:$B$33,C26)+COUNTIF(DECEMBRE!$B$4:$B$34,C26)</f>
        <v>0</v>
      </c>
      <c r="E26" s="4">
        <f>COUNTIF(JANVIER!$C$4:$C$34,C26)+COUNTIF(FEVRIER!$C$4:$C$31,C26)+COUNTIF(MARS!$C$4:$C$34,C26)+COUNTIF(AVRIL!$C$4:$C$33,C26)+COUNTIF(MAI!$C$4:$C$34,C26)+COUNTIF(JUIN!$C$4:$C$34,C26)+COUNTIF(JUILLET!$C$4:$C$34,C26)+COUNTIF(AOUT!$C$4:$C$34,C26)+COUNTIF(SEPTEMBRE!$C$4:$C$33,C26)+COUNTIF(OCTOBRE!$C$4:$C$34,C26)+COUNTIF(NOVEMBRE!$C$4:$C$33,C26)+COUNTIF(DECEMBRE!$C$4:$C$34,C26)</f>
        <v>0</v>
      </c>
      <c r="F26" s="3">
        <f>COUNTIF(JANVIER!$D$4:$D$34,C26)+COUNTIF(FEVRIER!$D$4:$D$31,C26)+COUNTIF(MARS!$D$4:$D$34,C26)+COUNTIF(AVRIL!$D$4:$D$33,C26)+COUNTIF(MAI!$D$4:$D$34,C26)+COUNTIF(JUIN!$D$4:$D$34,C26)+COUNTIF(JUILLET!$D$4:$D$34,C26)+COUNTIF(AOUT!$D$4:$D$34,C26)+COUNTIF(SEPTEMBRE!$D$4:$D$33,C26)+COUNTIF(OCTOBRE!$D$4:$D$34,C26)+COUNTIF(NOVEMBRE!$D$4:$D$33,C26)+COUNTIF(DECEMBRE!$D$4:$D$34,C26)</f>
        <v>0</v>
      </c>
      <c r="G26" s="4">
        <f>COUNTIF(JANVIER!$E$4:$E$34,C26)+COUNTIF(FEVRIER!$E$4:$E$31,C26)+COUNTIF(MARS!$E$4:$E$34,C26)+COUNTIF(AVRIL!$E$4:$E$33,C26)+COUNTIF(MAI!$E$4:$E$34,C26)+COUNTIF(JUIN!$E$4:$E$34,C26)+COUNTIF(JUILLET!$E$4:$E$34,C26)+COUNTIF(AOUT!$E$4:$E$34,C26)+COUNTIF(SEPTEMBRE!$E$4:$E$33,C26)+COUNTIF(OCTOBRE!$E$4:$E$34,C26)+COUNTIF(NOVEMBRE!$E$4:$E$33,C26)+COUNTIF(DECEMBRE!$E$4:$E$34,C26)</f>
        <v>0</v>
      </c>
      <c r="H26" s="34">
        <f>COUNTIF(JANVIER!$F$4:$F$34,C26)+COUNTIF(FEVRIER!$F$4:$F$31,C26)+COUNTIF(MARS!$F$4:$F$34,C26)+COUNTIF(AVRIL!$F$4:$F$33,C26)+COUNTIF(MAI!$F$4:$F$34,C26)+COUNTIF(JUIN!$F$4:$F$34,C26)+COUNTIF(JUILLET!$F$4:$F$34,C26)+COUNTIF(AOUT!$F$4:$F$34,C26)+COUNTIF(SEPTEMBRE!$F$4:$F$33,C26)+COUNTIF(OCTOBRE!$F$4:$F$34,C26)+COUNTIF(NOVEMBRE!$F$4:$F$33,C26)+COUNTIF(DECEMBRE!$F$4:$F$34,C26)</f>
        <v>0</v>
      </c>
      <c r="I26" s="35">
        <f>COUNTIF(JANVIER!$G$4:$G$34,C26)+COUNTIF(FEVRIER!$G$4:$G$31,C26)+COUNTIF(MARS!$G$4:$G$34,C26)+COUNTIF(AVRIL!$G$4:$G$33,C26)+COUNTIF(MAI!$G$4:$G$34,C26)+COUNTIF(JUIN!$G$4:$G$34,C26)+COUNTIF(JUILLET!$G$4:$G$34,C26)+COUNTIF(AOUT!$G$4:$G$34,C26)+COUNTIF(SEPTEMBRE!$G$4:$G$33,C26)+COUNTIF(OCTOBRE!$G$4:$G$34,C26)+COUNTIF(NOVEMBRE!$G$4:$G$33,C26)+COUNTIF(DECEMBRE!$G$4:$G$34,C26)</f>
        <v>0</v>
      </c>
      <c r="J26" s="34">
        <f>COUNTIF(JANVIER!$H$4:$H$34,C26)+COUNTIF(FEVRIER!$H$4:$H$31,C26)+COUNTIF(MARS!$H$4:$H$34,C26)+COUNTIF(AVRIL!$H$4:$H$33,C26)+COUNTIF(MAI!$H$4:$H$34,C26)+COUNTIF(JUIN!$H$4:$H$34,C26)+COUNTIF(JUILLET!$H$4:$H$34,C26)+COUNTIF(AOUT!$H$4:$H$34,C26)+COUNTIF(SEPTEMBRE!$H$4:$H$33,C26)+COUNTIF(OCTOBRE!$H$4:$H$34,C26)+COUNTIF(NOVEMBRE!$H$4:$H$33,C26)+COUNTIF(DECEMBRE!$H$4:$H$34,C26)</f>
        <v>0</v>
      </c>
      <c r="K26" s="35">
        <f>COUNTIF(JANVIER!$I$4:$I$34,C26)+COUNTIF(FEVRIER!$I$4:$I$31,C26)+COUNTIF(MARS!$I$4:$I$34,C26)+COUNTIF(AVRIL!$I$4:$I$33,C26)+COUNTIF(MAI!$I$4:$I$34,C26)+COUNTIF(JUIN!$I$4:$I$34,C26)+COUNTIF(JUILLET!$I$4:$I$34,C26)+COUNTIF(AOUT!$I$4:$I$34,C26)+COUNTIF(SEPTEMBRE!$I$4:$I$33,C26)+COUNTIF(OCTOBRE!$I$4:$I$34,C26)+COUNTIF(NOVEMBRE!$I$4:$I$33,C26)+COUNTIF(DECEMBRE!$I$4:$I$34,C26)</f>
        <v>0</v>
      </c>
      <c r="L26" s="34">
        <f>COUNTIF(JANVIER!$J$4:$J$34,C26)+COUNTIF(FEVRIER!$J$4:$J$31,C26)+COUNTIF(MARS!$J$4:$J$34,C26)+COUNTIF(AVRIL!$J$4:$J$33,C26)+COUNTIF(MAI!$J$4:$J$34,C26)+COUNTIF(JUIN!$J$4:$J$34,C26)+COUNTIF(JUILLET!$J$4:$J$34,C26)+COUNTIF(AOUT!$J$4:$J$34,C26)+COUNTIF(SEPTEMBRE!$J$4:$J$33,C26)+COUNTIF(OCTOBRE!$J$4:$J$34,C26)+COUNTIF(NOVEMBRE!$J$4:$J$33,C26)+COUNTIF(DECEMBRE!$J$4:$J$34,C26)</f>
        <v>0</v>
      </c>
      <c r="M26" s="35">
        <f>COUNTIF(JANVIER!$K$4:$K$34,C26)+COUNTIF(FEVRIER!$K$4:$K$31,C26)+COUNTIF(MARS!$K$4:$K$34,C26)+COUNTIF(AVRIL!$K$4:$K$33,C26)+COUNTIF(MAI!$K$4:$K$34,C26)+COUNTIF(JUIN!$K$4:$K$34,C26)+COUNTIF(JUILLET!$K$4:$K$34,C26)+COUNTIF(AOUT!$K$4:$K$34,C26)+COUNTIF(SEPTEMBRE!$K$4:$K$33,C26)+COUNTIF(OCTOBRE!$K$4:$K$34,C26)+COUNTIF(NOVEMBRE!$K$4:$K$33,C26)+COUNTIF(DECEMBRE!$K$4:$K$34,C26)</f>
        <v>0</v>
      </c>
      <c r="N26" s="34">
        <f>COUNTIF(JANVIER!$L$4:$L$34,C26)+COUNTIF(FEVRIER!$L$4:$L$31,C26)+COUNTIF(MARS!$L$4:$L$34,C26)+COUNTIF(AVRIL!$L$4:$L$33,C26)+COUNTIF(MAI!$L$4:$L$34,C26)+COUNTIF(JUIN!$L$4:$L$34,C26)+COUNTIF(JUILLET!$L$4:$L$34,C26)+COUNTIF(AOUT!$L$4:$L$34,C26)+COUNTIF(SEPTEMBRE!$L$4:$L$33,C26)+COUNTIF(OCTOBRE!$L$4:$L$34,C26)+COUNTIF(NOVEMBRE!$L$4:$L$33,C26)+COUNTIF(DECEMBRE!$L$4:$L$34,C26)</f>
        <v>0</v>
      </c>
      <c r="O26" s="35">
        <f>COUNTIF(JANVIER!$M$4:$M$34,C26)+COUNTIF(FEVRIER!$M$4:$M$31,C26)+COUNTIF(MARS!$M$4:$M$34,C26)+COUNTIF(AVRIL!$M$4:$M34,C26)+COUNTIF(MAI!$M$4:$M$34,C26)+COUNTIF(JUIN!$M$4:$M$34,C26)+COUNTIF(JUILLET!$M$4:$M$34,C26)+COUNTIF(AOUT!$M$4:$M$34,C26)+COUNTIF(SEPTEMBRE!$M$4:$M$33,C26)+COUNTIF(OCTOBRE!$M$4:$M$34,C26)+COUNTIF(NOVEMBRE!$M$4:$M$33,C26)+COUNTIF(DECEMBRE!$M$4:$M$34,C26)</f>
        <v>0</v>
      </c>
    </row>
    <row r="27" spans="3:15" x14ac:dyDescent="0.3">
      <c r="C27" s="19" t="s">
        <v>35</v>
      </c>
      <c r="D27" s="3">
        <f>COUNTIF(JANVIER!$B$4:$B$34,C27)+COUNTIF(FEVRIER!$B$4:$B$31,C27)+COUNTIF(MARS!$B$4:$B$34,C27)+COUNTIF(AVRIL!$B$4:$B$33,C27)+COUNTIF(MAI!$B$4:$B$34,C27)+COUNTIF(JUIN!$B$4:$B$34,C27)+COUNTIF(JUILLET!$B$4:$B$34,C27)+COUNTIF(AOUT!$B$4:$B$34,C27)+COUNTIF(SEPTEMBRE!$B$4:$B$33,C27)+COUNTIF(OCTOBRE!$B$4:$B$34,C27)+COUNTIF(NOVEMBRE!$B$4:$B$33,C27)+COUNTIF(DECEMBRE!$B$4:$B$34,C27)</f>
        <v>0</v>
      </c>
      <c r="E27" s="4">
        <f>COUNTIF(JANVIER!$C$4:$C$34,C27)+COUNTIF(FEVRIER!$C$4:$C$31,C27)+COUNTIF(MARS!$C$4:$C$34,C27)+COUNTIF(AVRIL!$C$4:$C$33,C27)+COUNTIF(MAI!$C$4:$C$34,C27)+COUNTIF(JUIN!$C$4:$C$34,C27)+COUNTIF(JUILLET!$C$4:$C$34,C27)+COUNTIF(AOUT!$C$4:$C$34,C27)+COUNTIF(SEPTEMBRE!$C$4:$C$33,C27)+COUNTIF(OCTOBRE!$C$4:$C$34,C27)+COUNTIF(NOVEMBRE!$C$4:$C$33,C27)+COUNTIF(DECEMBRE!$C$4:$C$34,C27)</f>
        <v>0</v>
      </c>
      <c r="F27" s="3">
        <f>COUNTIF(JANVIER!$D$4:$D$34,C27)+COUNTIF(FEVRIER!$D$4:$D$31,C27)+COUNTIF(MARS!$D$4:$D$34,C27)+COUNTIF(AVRIL!$D$4:$D$33,C27)+COUNTIF(MAI!$D$4:$D$34,C27)+COUNTIF(JUIN!$D$4:$D$34,C27)+COUNTIF(JUILLET!$D$4:$D$34,C27)+COUNTIF(AOUT!$D$4:$D$34,C27)+COUNTIF(SEPTEMBRE!$D$4:$D$33,C27)+COUNTIF(OCTOBRE!$D$4:$D$34,C27)+COUNTIF(NOVEMBRE!$D$4:$D$33,C27)+COUNTIF(DECEMBRE!$D$4:$D$34,C27)</f>
        <v>0</v>
      </c>
      <c r="G27" s="4">
        <f>COUNTIF(JANVIER!$E$4:$E$34,C27)+COUNTIF(FEVRIER!$E$4:$E$31,C27)+COUNTIF(MARS!$E$4:$E$34,C27)+COUNTIF(AVRIL!$E$4:$E$33,C27)+COUNTIF(MAI!$E$4:$E$34,C27)+COUNTIF(JUIN!$E$4:$E$34,C27)+COUNTIF(JUILLET!$E$4:$E$34,C27)+COUNTIF(AOUT!$E$4:$E$34,C27)+COUNTIF(SEPTEMBRE!$E$4:$E$33,C27)+COUNTIF(OCTOBRE!$E$4:$E$34,C27)+COUNTIF(NOVEMBRE!$E$4:$E$33,C27)+COUNTIF(DECEMBRE!$E$4:$E$34,C27)</f>
        <v>0</v>
      </c>
      <c r="H27" s="34">
        <f>COUNTIF(JANVIER!$F$4:$F$34,C27)+COUNTIF(FEVRIER!$F$4:$F$31,C27)+COUNTIF(MARS!$F$4:$F$34,C27)+COUNTIF(AVRIL!$F$4:$F$33,C27)+COUNTIF(MAI!$F$4:$F$34,C27)+COUNTIF(JUIN!$F$4:$F$34,C27)+COUNTIF(JUILLET!$F$4:$F$34,C27)+COUNTIF(AOUT!$F$4:$F$34,C27)+COUNTIF(SEPTEMBRE!$F$4:$F$33,C27)+COUNTIF(OCTOBRE!$F$4:$F$34,C27)+COUNTIF(NOVEMBRE!$F$4:$F$33,C27)+COUNTIF(DECEMBRE!$F$4:$F$34,C27)</f>
        <v>0</v>
      </c>
      <c r="I27" s="35">
        <f>COUNTIF(JANVIER!$G$4:$G$34,C27)+COUNTIF(FEVRIER!$G$4:$G$31,C27)+COUNTIF(MARS!$G$4:$G$34,C27)+COUNTIF(AVRIL!$G$4:$G$33,C27)+COUNTIF(MAI!$G$4:$G$34,C27)+COUNTIF(JUIN!$G$4:$G$34,C27)+COUNTIF(JUILLET!$G$4:$G$34,C27)+COUNTIF(AOUT!$G$4:$G$34,C27)+COUNTIF(SEPTEMBRE!$G$4:$G$33,C27)+COUNTIF(OCTOBRE!$G$4:$G$34,C27)+COUNTIF(NOVEMBRE!$G$4:$G$33,C27)+COUNTIF(DECEMBRE!$G$4:$G$34,C27)</f>
        <v>0</v>
      </c>
      <c r="J27" s="34">
        <f>COUNTIF(JANVIER!$H$4:$H$34,C27)+COUNTIF(FEVRIER!$H$4:$H$31,C27)+COUNTIF(MARS!$H$4:$H$34,C27)+COUNTIF(AVRIL!$H$4:$H$33,C27)+COUNTIF(MAI!$H$4:$H$34,C27)+COUNTIF(JUIN!$H$4:$H$34,C27)+COUNTIF(JUILLET!$H$4:$H$34,C27)+COUNTIF(AOUT!$H$4:$H$34,C27)+COUNTIF(SEPTEMBRE!$H$4:$H$33,C27)+COUNTIF(OCTOBRE!$H$4:$H$34,C27)+COUNTIF(NOVEMBRE!$H$4:$H$33,C27)+COUNTIF(DECEMBRE!$H$4:$H$34,C27)</f>
        <v>0</v>
      </c>
      <c r="K27" s="35">
        <f>COUNTIF(JANVIER!$I$4:$I$34,C27)+COUNTIF(FEVRIER!$I$4:$I$31,C27)+COUNTIF(MARS!$I$4:$I$34,C27)+COUNTIF(AVRIL!$I$4:$I$33,C27)+COUNTIF(MAI!$I$4:$I$34,C27)+COUNTIF(JUIN!$I$4:$I$34,C27)+COUNTIF(JUILLET!$I$4:$I$34,C27)+COUNTIF(AOUT!$I$4:$I$34,C27)+COUNTIF(SEPTEMBRE!$I$4:$I$33,C27)+COUNTIF(OCTOBRE!$I$4:$I$34,C27)+COUNTIF(NOVEMBRE!$I$4:$I$33,C27)+COUNTIF(DECEMBRE!$I$4:$I$34,C27)</f>
        <v>0</v>
      </c>
      <c r="L27" s="34">
        <f>COUNTIF(JANVIER!$J$4:$J$34,C27)+COUNTIF(FEVRIER!$J$4:$J$31,C27)+COUNTIF(MARS!$J$4:$J$34,C27)+COUNTIF(AVRIL!$J$4:$J$33,C27)+COUNTIF(MAI!$J$4:$J$34,C27)+COUNTIF(JUIN!$J$4:$J$34,C27)+COUNTIF(JUILLET!$J$4:$J$34,C27)+COUNTIF(AOUT!$J$4:$J$34,C27)+COUNTIF(SEPTEMBRE!$J$4:$J$33,C27)+COUNTIF(OCTOBRE!$J$4:$J$34,C27)+COUNTIF(NOVEMBRE!$J$4:$J$33,C27)+COUNTIF(DECEMBRE!$J$4:$J$34,C27)</f>
        <v>0</v>
      </c>
      <c r="M27" s="35">
        <f>COUNTIF(JANVIER!$K$4:$K$34,C27)+COUNTIF(FEVRIER!$K$4:$K$31,C27)+COUNTIF(MARS!$K$4:$K$34,C27)+COUNTIF(AVRIL!$K$4:$K$33,C27)+COUNTIF(MAI!$K$4:$K$34,C27)+COUNTIF(JUIN!$K$4:$K$34,C27)+COUNTIF(JUILLET!$K$4:$K$34,C27)+COUNTIF(AOUT!$K$4:$K$34,C27)+COUNTIF(SEPTEMBRE!$K$4:$K$33,C27)+COUNTIF(OCTOBRE!$K$4:$K$34,C27)+COUNTIF(NOVEMBRE!$K$4:$K$33,C27)+COUNTIF(DECEMBRE!$K$4:$K$34,C27)</f>
        <v>0</v>
      </c>
      <c r="N27" s="34">
        <f>COUNTIF(JANVIER!$L$4:$L$34,C27)+COUNTIF(FEVRIER!$L$4:$L$31,C27)+COUNTIF(MARS!$L$4:$L$34,C27)+COUNTIF(AVRIL!$L$4:$L$33,C27)+COUNTIF(MAI!$L$4:$L$34,C27)+COUNTIF(JUIN!$L$4:$L$34,C27)+COUNTIF(JUILLET!$L$4:$L$34,C27)+COUNTIF(AOUT!$L$4:$L$34,C27)+COUNTIF(SEPTEMBRE!$L$4:$L$33,C27)+COUNTIF(OCTOBRE!$L$4:$L$34,C27)+COUNTIF(NOVEMBRE!$L$4:$L$33,C27)+COUNTIF(DECEMBRE!$L$4:$L$34,C27)</f>
        <v>0</v>
      </c>
      <c r="O27" s="35">
        <f>COUNTIF(JANVIER!$M$4:$M$34,C27)+COUNTIF(FEVRIER!$M$4:$M$31,C27)+COUNTIF(MARS!$M$4:$M$34,C27)+COUNTIF(AVRIL!$M$4:$M35,C27)+COUNTIF(MAI!$M$4:$M$34,C27)+COUNTIF(JUIN!$M$4:$M$34,C27)+COUNTIF(JUILLET!$M$4:$M$34,C27)+COUNTIF(AOUT!$M$4:$M$34,C27)+COUNTIF(SEPTEMBRE!$M$4:$M$33,C27)+COUNTIF(OCTOBRE!$M$4:$M$34,C27)+COUNTIF(NOVEMBRE!$M$4:$M$33,C27)+COUNTIF(DECEMBRE!$M$4:$M$34,C27)</f>
        <v>0</v>
      </c>
    </row>
    <row r="28" spans="3:15" x14ac:dyDescent="0.3">
      <c r="C28" s="19" t="s">
        <v>36</v>
      </c>
      <c r="D28" s="3">
        <f>COUNTIF(JANVIER!$B$4:$B$34,C28)+COUNTIF(FEVRIER!$B$4:$B$31,C28)+COUNTIF(MARS!$B$4:$B$34,C28)+COUNTIF(AVRIL!$B$4:$B$33,C28)+COUNTIF(MAI!$B$4:$B$34,C28)+COUNTIF(JUIN!$B$4:$B$34,C28)+COUNTIF(JUILLET!$B$4:$B$34,C28)+COUNTIF(AOUT!$B$4:$B$34,C28)+COUNTIF(SEPTEMBRE!$B$4:$B$33,C28)+COUNTIF(OCTOBRE!$B$4:$B$34,C28)+COUNTIF(NOVEMBRE!$B$4:$B$33,C28)+COUNTIF(DECEMBRE!$B$4:$B$34,C28)</f>
        <v>0</v>
      </c>
      <c r="E28" s="4">
        <f>COUNTIF(JANVIER!$C$4:$C$34,C28)+COUNTIF(FEVRIER!$C$4:$C$31,C28)+COUNTIF(MARS!$C$4:$C$34,C28)+COUNTIF(AVRIL!$C$4:$C$33,C28)+COUNTIF(MAI!$C$4:$C$34,C28)+COUNTIF(JUIN!$C$4:$C$34,C28)+COUNTIF(JUILLET!$C$4:$C$34,C28)+COUNTIF(AOUT!$C$4:$C$34,C28)+COUNTIF(SEPTEMBRE!$C$4:$C$33,C28)+COUNTIF(OCTOBRE!$C$4:$C$34,C28)+COUNTIF(NOVEMBRE!$C$4:$C$33,C28)+COUNTIF(DECEMBRE!$C$4:$C$34,C28)</f>
        <v>0</v>
      </c>
      <c r="F28" s="3">
        <f>COUNTIF(JANVIER!$D$4:$D$34,C28)+COUNTIF(FEVRIER!$D$4:$D$31,C28)+COUNTIF(MARS!$D$4:$D$34,C28)+COUNTIF(AVRIL!$D$4:$D$33,C28)+COUNTIF(MAI!$D$4:$D$34,C28)+COUNTIF(JUIN!$D$4:$D$34,C28)+COUNTIF(JUILLET!$D$4:$D$34,C28)+COUNTIF(AOUT!$D$4:$D$34,C28)+COUNTIF(SEPTEMBRE!$D$4:$D$33,C28)+COUNTIF(OCTOBRE!$D$4:$D$34,C28)+COUNTIF(NOVEMBRE!$D$4:$D$33,C28)+COUNTIF(DECEMBRE!$D$4:$D$34,C28)</f>
        <v>0</v>
      </c>
      <c r="G28" s="4">
        <f>COUNTIF(JANVIER!$E$4:$E$34,C28)+COUNTIF(FEVRIER!$E$4:$E$31,C28)+COUNTIF(MARS!$E$4:$E$34,C28)+COUNTIF(AVRIL!$E$4:$E$33,C28)+COUNTIF(MAI!$E$4:$E$34,C28)+COUNTIF(JUIN!$E$4:$E$34,C28)+COUNTIF(JUILLET!$E$4:$E$34,C28)+COUNTIF(AOUT!$E$4:$E$34,C28)+COUNTIF(SEPTEMBRE!$E$4:$E$33,C28)+COUNTIF(OCTOBRE!$E$4:$E$34,C28)+COUNTIF(NOVEMBRE!$E$4:$E$33,C28)+COUNTIF(DECEMBRE!$E$4:$E$34,C28)</f>
        <v>0</v>
      </c>
      <c r="H28" s="34">
        <f>COUNTIF(JANVIER!$F$4:$F$34,C28)+COUNTIF(FEVRIER!$F$4:$F$31,C28)+COUNTIF(MARS!$F$4:$F$34,C28)+COUNTIF(AVRIL!$F$4:$F$33,C28)+COUNTIF(MAI!$F$4:$F$34,C28)+COUNTIF(JUIN!$F$4:$F$34,C28)+COUNTIF(JUILLET!$F$4:$F$34,C28)+COUNTIF(AOUT!$F$4:$F$34,C28)+COUNTIF(SEPTEMBRE!$F$4:$F$33,C28)+COUNTIF(OCTOBRE!$F$4:$F$34,C28)+COUNTIF(NOVEMBRE!$F$4:$F$33,C28)+COUNTIF(DECEMBRE!$F$4:$F$34,C28)</f>
        <v>0</v>
      </c>
      <c r="I28" s="35">
        <f>COUNTIF(JANVIER!$G$4:$G$34,C28)+COUNTIF(FEVRIER!$G$4:$G$31,C28)+COUNTIF(MARS!$G$4:$G$34,C28)+COUNTIF(AVRIL!$G$4:$G$33,C28)+COUNTIF(MAI!$G$4:$G$34,C28)+COUNTIF(JUIN!$G$4:$G$34,C28)+COUNTIF(JUILLET!$G$4:$G$34,C28)+COUNTIF(AOUT!$G$4:$G$34,C28)+COUNTIF(SEPTEMBRE!$G$4:$G$33,C28)+COUNTIF(OCTOBRE!$G$4:$G$34,C28)+COUNTIF(NOVEMBRE!$G$4:$G$33,C28)+COUNTIF(DECEMBRE!$G$4:$G$34,C28)</f>
        <v>0</v>
      </c>
      <c r="J28" s="34">
        <f>COUNTIF(JANVIER!$H$4:$H$34,C28)+COUNTIF(FEVRIER!$H$4:$H$31,C28)+COUNTIF(MARS!$H$4:$H$34,C28)+COUNTIF(AVRIL!$H$4:$H$33,C28)+COUNTIF(MAI!$H$4:$H$34,C28)+COUNTIF(JUIN!$H$4:$H$34,C28)+COUNTIF(JUILLET!$H$4:$H$34,C28)+COUNTIF(AOUT!$H$4:$H$34,C28)+COUNTIF(SEPTEMBRE!$H$4:$H$33,C28)+COUNTIF(OCTOBRE!$H$4:$H$34,C28)+COUNTIF(NOVEMBRE!$H$4:$H$33,C28)+COUNTIF(DECEMBRE!$H$4:$H$34,C28)</f>
        <v>0</v>
      </c>
      <c r="K28" s="35">
        <f>COUNTIF(JANVIER!$I$4:$I$34,C28)+COUNTIF(FEVRIER!$I$4:$I$31,C28)+COUNTIF(MARS!$I$4:$I$34,C28)+COUNTIF(AVRIL!$I$4:$I$33,C28)+COUNTIF(MAI!$I$4:$I$34,C28)+COUNTIF(JUIN!$I$4:$I$34,C28)+COUNTIF(JUILLET!$I$4:$I$34,C28)+COUNTIF(AOUT!$I$4:$I$34,C28)+COUNTIF(SEPTEMBRE!$I$4:$I$33,C28)+COUNTIF(OCTOBRE!$I$4:$I$34,C28)+COUNTIF(NOVEMBRE!$I$4:$I$33,C28)+COUNTIF(DECEMBRE!$I$4:$I$34,C28)</f>
        <v>0</v>
      </c>
      <c r="L28" s="34">
        <f>COUNTIF(JANVIER!$J$4:$J$34,C28)+COUNTIF(FEVRIER!$J$4:$J$31,C28)+COUNTIF(MARS!$J$4:$J$34,C28)+COUNTIF(AVRIL!$J$4:$J$33,C28)+COUNTIF(MAI!$J$4:$J$34,C28)+COUNTIF(JUIN!$J$4:$J$34,C28)+COUNTIF(JUILLET!$J$4:$J$34,C28)+COUNTIF(AOUT!$J$4:$J$34,C28)+COUNTIF(SEPTEMBRE!$J$4:$J$33,C28)+COUNTIF(OCTOBRE!$J$4:$J$34,C28)+COUNTIF(NOVEMBRE!$J$4:$J$33,C28)+COUNTIF(DECEMBRE!$J$4:$J$34,C28)</f>
        <v>0</v>
      </c>
      <c r="M28" s="35">
        <f>COUNTIF(JANVIER!$K$4:$K$34,C28)+COUNTIF(FEVRIER!$K$4:$K$31,C28)+COUNTIF(MARS!$K$4:$K$34,C28)+COUNTIF(AVRIL!$K$4:$K$33,C28)+COUNTIF(MAI!$K$4:$K$34,C28)+COUNTIF(JUIN!$K$4:$K$34,C28)+COUNTIF(JUILLET!$K$4:$K$34,C28)+COUNTIF(AOUT!$K$4:$K$34,C28)+COUNTIF(SEPTEMBRE!$K$4:$K$33,C28)+COUNTIF(OCTOBRE!$K$4:$K$34,C28)+COUNTIF(NOVEMBRE!$K$4:$K$33,C28)+COUNTIF(DECEMBRE!$K$4:$K$34,C28)</f>
        <v>0</v>
      </c>
      <c r="N28" s="34">
        <f>COUNTIF(JANVIER!$L$4:$L$34,C28)+COUNTIF(FEVRIER!$L$4:$L$31,C28)+COUNTIF(MARS!$L$4:$L$34,C28)+COUNTIF(AVRIL!$L$4:$L$33,C28)+COUNTIF(MAI!$L$4:$L$34,C28)+COUNTIF(JUIN!$L$4:$L$34,C28)+COUNTIF(JUILLET!$L$4:$L$34,C28)+COUNTIF(AOUT!$L$4:$L$34,C28)+COUNTIF(SEPTEMBRE!$L$4:$L$33,C28)+COUNTIF(OCTOBRE!$L$4:$L$34,C28)+COUNTIF(NOVEMBRE!$L$4:$L$33,C28)+COUNTIF(DECEMBRE!$L$4:$L$34,C28)</f>
        <v>0</v>
      </c>
      <c r="O28" s="35">
        <f>COUNTIF(JANVIER!$M$4:$M$34,C28)+COUNTIF(FEVRIER!$M$4:$M$31,C28)+COUNTIF(MARS!$M$4:$M$34,C28)+COUNTIF(AVRIL!$M$4:$M36,C28)+COUNTIF(MAI!$M$4:$M$34,C28)+COUNTIF(JUIN!$M$4:$M$34,C28)+COUNTIF(JUILLET!$M$4:$M$34,C28)+COUNTIF(AOUT!$M$4:$M$34,C28)+COUNTIF(SEPTEMBRE!$M$4:$M$33,C28)+COUNTIF(OCTOBRE!$M$4:$M$34,C28)+COUNTIF(NOVEMBRE!$M$4:$M$33,C28)+COUNTIF(DECEMBRE!$M$4:$M$34,C28)</f>
        <v>0</v>
      </c>
    </row>
    <row r="29" spans="3:15" x14ac:dyDescent="0.3">
      <c r="C29" s="19" t="s">
        <v>37</v>
      </c>
      <c r="D29" s="3">
        <f>COUNTIF(JANVIER!$B$4:$B$34,C29)+COUNTIF(FEVRIER!$B$4:$B$31,C29)+COUNTIF(MARS!$B$4:$B$34,C29)+COUNTIF(AVRIL!$B$4:$B$33,C29)+COUNTIF(MAI!$B$4:$B$34,C29)+COUNTIF(JUIN!$B$4:$B$34,C29)+COUNTIF(JUILLET!$B$4:$B$34,C29)+COUNTIF(AOUT!$B$4:$B$34,C29)+COUNTIF(SEPTEMBRE!$B$4:$B$33,C29)+COUNTIF(OCTOBRE!$B$4:$B$34,C29)+COUNTIF(NOVEMBRE!$B$4:$B$33,C29)+COUNTIF(DECEMBRE!$B$4:$B$34,C29)</f>
        <v>0</v>
      </c>
      <c r="E29" s="4">
        <f>COUNTIF(JANVIER!$C$4:$C$34,C29)+COUNTIF(FEVRIER!$C$4:$C$31,C29)+COUNTIF(MARS!$C$4:$C$34,C29)+COUNTIF(AVRIL!$C$4:$C$33,C29)+COUNTIF(MAI!$C$4:$C$34,C29)+COUNTIF(JUIN!$C$4:$C$34,C29)+COUNTIF(JUILLET!$C$4:$C$34,C29)+COUNTIF(AOUT!$C$4:$C$34,C29)+COUNTIF(SEPTEMBRE!$C$4:$C$33,C29)+COUNTIF(OCTOBRE!$C$4:$C$34,C29)+COUNTIF(NOVEMBRE!$C$4:$C$33,C29)+COUNTIF(DECEMBRE!$C$4:$C$34,C29)</f>
        <v>0</v>
      </c>
      <c r="F29" s="3">
        <f>COUNTIF(JANVIER!$D$4:$D$34,C29)+COUNTIF(FEVRIER!$D$4:$D$31,C29)+COUNTIF(MARS!$D$4:$D$34,C29)+COUNTIF(AVRIL!$D$4:$D$33,C29)+COUNTIF(MAI!$D$4:$D$34,C29)+COUNTIF(JUIN!$D$4:$D$34,C29)+COUNTIF(JUILLET!$D$4:$D$34,C29)+COUNTIF(AOUT!$D$4:$D$34,C29)+COUNTIF(SEPTEMBRE!$D$4:$D$33,C29)+COUNTIF(OCTOBRE!$D$4:$D$34,C29)+COUNTIF(NOVEMBRE!$D$4:$D$33,C29)+COUNTIF(DECEMBRE!$D$4:$D$34,C29)</f>
        <v>0</v>
      </c>
      <c r="G29" s="4">
        <f>COUNTIF(JANVIER!$E$4:$E$34,C29)+COUNTIF(FEVRIER!$E$4:$E$31,C29)+COUNTIF(MARS!$E$4:$E$34,C29)+COUNTIF(AVRIL!$E$4:$E$33,C29)+COUNTIF(MAI!$E$4:$E$34,C29)+COUNTIF(JUIN!$E$4:$E$34,C29)+COUNTIF(JUILLET!$E$4:$E$34,C29)+COUNTIF(AOUT!$E$4:$E$34,C29)+COUNTIF(SEPTEMBRE!$E$4:$E$33,C29)+COUNTIF(OCTOBRE!$E$4:$E$34,C29)+COUNTIF(NOVEMBRE!$E$4:$E$33,C29)+COUNTIF(DECEMBRE!$E$4:$E$34,C29)</f>
        <v>0</v>
      </c>
      <c r="H29" s="34">
        <f>COUNTIF(JANVIER!$F$4:$F$34,C29)+COUNTIF(FEVRIER!$F$4:$F$31,C29)+COUNTIF(MARS!$F$4:$F$34,C29)+COUNTIF(AVRIL!$F$4:$F$33,C29)+COUNTIF(MAI!$F$4:$F$34,C29)+COUNTIF(JUIN!$F$4:$F$34,C29)+COUNTIF(JUILLET!$F$4:$F$34,C29)+COUNTIF(AOUT!$F$4:$F$34,C29)+COUNTIF(SEPTEMBRE!$F$4:$F$33,C29)+COUNTIF(OCTOBRE!$F$4:$F$34,C29)+COUNTIF(NOVEMBRE!$F$4:$F$33,C29)+COUNTIF(DECEMBRE!$F$4:$F$34,C29)</f>
        <v>0</v>
      </c>
      <c r="I29" s="35">
        <f>COUNTIF(JANVIER!$G$4:$G$34,C29)+COUNTIF(FEVRIER!$G$4:$G$31,C29)+COUNTIF(MARS!$G$4:$G$34,C29)+COUNTIF(AVRIL!$G$4:$G$33,C29)+COUNTIF(MAI!$G$4:$G$34,C29)+COUNTIF(JUIN!$G$4:$G$34,C29)+COUNTIF(JUILLET!$G$4:$G$34,C29)+COUNTIF(AOUT!$G$4:$G$34,C29)+COUNTIF(SEPTEMBRE!$G$4:$G$33,C29)+COUNTIF(OCTOBRE!$G$4:$G$34,C29)+COUNTIF(NOVEMBRE!$G$4:$G$33,C29)+COUNTIF(DECEMBRE!$G$4:$G$34,C29)</f>
        <v>0</v>
      </c>
      <c r="J29" s="34">
        <f>COUNTIF(JANVIER!$H$4:$H$34,C29)+COUNTIF(FEVRIER!$H$4:$H$31,C29)+COUNTIF(MARS!$H$4:$H$34,C29)+COUNTIF(AVRIL!$H$4:$H$33,C29)+COUNTIF(MAI!$H$4:$H$34,C29)+COUNTIF(JUIN!$H$4:$H$34,C29)+COUNTIF(JUILLET!$H$4:$H$34,C29)+COUNTIF(AOUT!$H$4:$H$34,C29)+COUNTIF(SEPTEMBRE!$H$4:$H$33,C29)+COUNTIF(OCTOBRE!$H$4:$H$34,C29)+COUNTIF(NOVEMBRE!$H$4:$H$33,C29)+COUNTIF(DECEMBRE!$H$4:$H$34,C29)</f>
        <v>0</v>
      </c>
      <c r="K29" s="35">
        <f>COUNTIF(JANVIER!$I$4:$I$34,C29)+COUNTIF(FEVRIER!$I$4:$I$31,C29)+COUNTIF(MARS!$I$4:$I$34,C29)+COUNTIF(AVRIL!$I$4:$I$33,C29)+COUNTIF(MAI!$I$4:$I$34,C29)+COUNTIF(JUIN!$I$4:$I$34,C29)+COUNTIF(JUILLET!$I$4:$I$34,C29)+COUNTIF(AOUT!$I$4:$I$34,C29)+COUNTIF(SEPTEMBRE!$I$4:$I$33,C29)+COUNTIF(OCTOBRE!$I$4:$I$34,C29)+COUNTIF(NOVEMBRE!$I$4:$I$33,C29)+COUNTIF(DECEMBRE!$I$4:$I$34,C29)</f>
        <v>0</v>
      </c>
      <c r="L29" s="34">
        <f>COUNTIF(JANVIER!$J$4:$J$34,C29)+COUNTIF(FEVRIER!$J$4:$J$31,C29)+COUNTIF(MARS!$J$4:$J$34,C29)+COUNTIF(AVRIL!$J$4:$J$33,C29)+COUNTIF(MAI!$J$4:$J$34,C29)+COUNTIF(JUIN!$J$4:$J$34,C29)+COUNTIF(JUILLET!$J$4:$J$34,C29)+COUNTIF(AOUT!$J$4:$J$34,C29)+COUNTIF(SEPTEMBRE!$J$4:$J$33,C29)+COUNTIF(OCTOBRE!$J$4:$J$34,C29)+COUNTIF(NOVEMBRE!$J$4:$J$33,C29)+COUNTIF(DECEMBRE!$J$4:$J$34,C29)</f>
        <v>0</v>
      </c>
      <c r="M29" s="35">
        <f>COUNTIF(JANVIER!$K$4:$K$34,C29)+COUNTIF(FEVRIER!$K$4:$K$31,C29)+COUNTIF(MARS!$K$4:$K$34,C29)+COUNTIF(AVRIL!$K$4:$K$33,C29)+COUNTIF(MAI!$K$4:$K$34,C29)+COUNTIF(JUIN!$K$4:$K$34,C29)+COUNTIF(JUILLET!$K$4:$K$34,C29)+COUNTIF(AOUT!$K$4:$K$34,C29)+COUNTIF(SEPTEMBRE!$K$4:$K$33,C29)+COUNTIF(OCTOBRE!$K$4:$K$34,C29)+COUNTIF(NOVEMBRE!$K$4:$K$33,C29)+COUNTIF(DECEMBRE!$K$4:$K$34,C29)</f>
        <v>0</v>
      </c>
      <c r="N29" s="34">
        <f>COUNTIF(JANVIER!$L$4:$L$34,C29)+COUNTIF(FEVRIER!$L$4:$L$31,C29)+COUNTIF(MARS!$L$4:$L$34,C29)+COUNTIF(AVRIL!$L$4:$L$33,C29)+COUNTIF(MAI!$L$4:$L$34,C29)+COUNTIF(JUIN!$L$4:$L$34,C29)+COUNTIF(JUILLET!$L$4:$L$34,C29)+COUNTIF(AOUT!$L$4:$L$34,C29)+COUNTIF(SEPTEMBRE!$L$4:$L$33,C29)+COUNTIF(OCTOBRE!$L$4:$L$34,C29)+COUNTIF(NOVEMBRE!$L$4:$L$33,C29)+COUNTIF(DECEMBRE!$L$4:$L$34,C29)</f>
        <v>0</v>
      </c>
      <c r="O29" s="35">
        <f>COUNTIF(JANVIER!$M$4:$M$34,C29)+COUNTIF(FEVRIER!$M$4:$M$31,C29)+COUNTIF(MARS!$M$4:$M$34,C29)+COUNTIF(AVRIL!$M$4:$M37,C29)+COUNTIF(MAI!$M$4:$M$34,C29)+COUNTIF(JUIN!$M$4:$M$34,C29)+COUNTIF(JUILLET!$M$4:$M$34,C29)+COUNTIF(AOUT!$M$4:$M$34,C29)+COUNTIF(SEPTEMBRE!$M$4:$M$33,C29)+COUNTIF(OCTOBRE!$M$4:$M$34,C29)+COUNTIF(NOVEMBRE!$M$4:$M$33,C29)+COUNTIF(DECEMBRE!$M$4:$M$34,C29)</f>
        <v>0</v>
      </c>
    </row>
    <row r="30" spans="3:15" x14ac:dyDescent="0.3">
      <c r="C30" s="19" t="s">
        <v>38</v>
      </c>
      <c r="D30" s="3">
        <f>COUNTIF(JANVIER!$B$4:$B$34,C30)+COUNTIF(FEVRIER!$B$4:$B$31,C30)+COUNTIF(MARS!$B$4:$B$34,C30)+COUNTIF(AVRIL!$B$4:$B$33,C30)+COUNTIF(MAI!$B$4:$B$34,C30)+COUNTIF(JUIN!$B$4:$B$34,C30)+COUNTIF(JUILLET!$B$4:$B$34,C30)+COUNTIF(AOUT!$B$4:$B$34,C30)+COUNTIF(SEPTEMBRE!$B$4:$B$33,C30)+COUNTIF(OCTOBRE!$B$4:$B$34,C30)+COUNTIF(NOVEMBRE!$B$4:$B$33,C30)+COUNTIF(DECEMBRE!$B$4:$B$34,C30)</f>
        <v>0</v>
      </c>
      <c r="E30" s="4">
        <f>COUNTIF(JANVIER!$C$4:$C$34,C30)+COUNTIF(FEVRIER!$C$4:$C$31,C30)+COUNTIF(MARS!$C$4:$C$34,C30)+COUNTIF(AVRIL!$C$4:$C$33,C30)+COUNTIF(MAI!$C$4:$C$34,C30)+COUNTIF(JUIN!$C$4:$C$34,C30)+COUNTIF(JUILLET!$C$4:$C$34,C30)+COUNTIF(AOUT!$C$4:$C$34,C30)+COUNTIF(SEPTEMBRE!$C$4:$C$33,C30)+COUNTIF(OCTOBRE!$C$4:$C$34,C30)+COUNTIF(NOVEMBRE!$C$4:$C$33,C30)+COUNTIF(DECEMBRE!$C$4:$C$34,C30)</f>
        <v>0</v>
      </c>
      <c r="F30" s="3">
        <f>COUNTIF(JANVIER!$D$4:$D$34,C30)+COUNTIF(FEVRIER!$D$4:$D$31,C30)+COUNTIF(MARS!$D$4:$D$34,C30)+COUNTIF(AVRIL!$D$4:$D$33,C30)+COUNTIF(MAI!$D$4:$D$34,C30)+COUNTIF(JUIN!$D$4:$D$34,C30)+COUNTIF(JUILLET!$D$4:$D$34,C30)+COUNTIF(AOUT!$D$4:$D$34,C30)+COUNTIF(SEPTEMBRE!$D$4:$D$33,C30)+COUNTIF(OCTOBRE!$D$4:$D$34,C30)+COUNTIF(NOVEMBRE!$D$4:$D$33,C30)+COUNTIF(DECEMBRE!$D$4:$D$34,C30)</f>
        <v>0</v>
      </c>
      <c r="G30" s="4">
        <f>COUNTIF(JANVIER!$E$4:$E$34,C30)+COUNTIF(FEVRIER!$E$4:$E$31,C30)+COUNTIF(MARS!$E$4:$E$34,C30)+COUNTIF(AVRIL!$E$4:$E$33,C30)+COUNTIF(MAI!$E$4:$E$34,C30)+COUNTIF(JUIN!$E$4:$E$34,C30)+COUNTIF(JUILLET!$E$4:$E$34,C30)+COUNTIF(AOUT!$E$4:$E$34,C30)+COUNTIF(SEPTEMBRE!$E$4:$E$33,C30)+COUNTIF(OCTOBRE!$E$4:$E$34,C30)+COUNTIF(NOVEMBRE!$E$4:$E$33,C30)+COUNTIF(DECEMBRE!$E$4:$E$34,C30)</f>
        <v>0</v>
      </c>
      <c r="H30" s="34">
        <f>COUNTIF(JANVIER!$F$4:$F$34,C30)+COUNTIF(FEVRIER!$F$4:$F$31,C30)+COUNTIF(MARS!$F$4:$F$34,C30)+COUNTIF(AVRIL!$F$4:$F$33,C30)+COUNTIF(MAI!$F$4:$F$34,C30)+COUNTIF(JUIN!$F$4:$F$34,C30)+COUNTIF(JUILLET!$F$4:$F$34,C30)+COUNTIF(AOUT!$F$4:$F$34,C30)+COUNTIF(SEPTEMBRE!$F$4:$F$33,C30)+COUNTIF(OCTOBRE!$F$4:$F$34,C30)+COUNTIF(NOVEMBRE!$F$4:$F$33,C30)+COUNTIF(DECEMBRE!$F$4:$F$34,C30)</f>
        <v>0</v>
      </c>
      <c r="I30" s="35">
        <f>COUNTIF(JANVIER!$G$4:$G$34,C30)+COUNTIF(FEVRIER!$G$4:$G$31,C30)+COUNTIF(MARS!$G$4:$G$34,C30)+COUNTIF(AVRIL!$G$4:$G$33,C30)+COUNTIF(MAI!$G$4:$G$34,C30)+COUNTIF(JUIN!$G$4:$G$34,C30)+COUNTIF(JUILLET!$G$4:$G$34,C30)+COUNTIF(AOUT!$G$4:$G$34,C30)+COUNTIF(SEPTEMBRE!$G$4:$G$33,C30)+COUNTIF(OCTOBRE!$G$4:$G$34,C30)+COUNTIF(NOVEMBRE!$G$4:$G$33,C30)+COUNTIF(DECEMBRE!$G$4:$G$34,C30)</f>
        <v>0</v>
      </c>
      <c r="J30" s="34">
        <f>COUNTIF(JANVIER!$H$4:$H$34,C30)+COUNTIF(FEVRIER!$H$4:$H$31,C30)+COUNTIF(MARS!$H$4:$H$34,C30)+COUNTIF(AVRIL!$H$4:$H$33,C30)+COUNTIF(MAI!$H$4:$H$34,C30)+COUNTIF(JUIN!$H$4:$H$34,C30)+COUNTIF(JUILLET!$H$4:$H$34,C30)+COUNTIF(AOUT!$H$4:$H$34,C30)+COUNTIF(SEPTEMBRE!$H$4:$H$33,C30)+COUNTIF(OCTOBRE!$H$4:$H$34,C30)+COUNTIF(NOVEMBRE!$H$4:$H$33,C30)+COUNTIF(DECEMBRE!$H$4:$H$34,C30)</f>
        <v>0</v>
      </c>
      <c r="K30" s="35">
        <f>COUNTIF(JANVIER!$I$4:$I$34,C30)+COUNTIF(FEVRIER!$I$4:$I$31,C30)+COUNTIF(MARS!$I$4:$I$34,C30)+COUNTIF(AVRIL!$I$4:$I$33,C30)+COUNTIF(MAI!$I$4:$I$34,C30)+COUNTIF(JUIN!$I$4:$I$34,C30)+COUNTIF(JUILLET!$I$4:$I$34,C30)+COUNTIF(AOUT!$I$4:$I$34,C30)+COUNTIF(SEPTEMBRE!$I$4:$I$33,C30)+COUNTIF(OCTOBRE!$I$4:$I$34,C30)+COUNTIF(NOVEMBRE!$I$4:$I$33,C30)+COUNTIF(DECEMBRE!$I$4:$I$34,C30)</f>
        <v>0</v>
      </c>
      <c r="L30" s="34">
        <f>COUNTIF(JANVIER!$J$4:$J$34,C30)+COUNTIF(FEVRIER!$J$4:$J$31,C30)+COUNTIF(MARS!$J$4:$J$34,C30)+COUNTIF(AVRIL!$J$4:$J$33,C30)+COUNTIF(MAI!$J$4:$J$34,C30)+COUNTIF(JUIN!$J$4:$J$34,C30)+COUNTIF(JUILLET!$J$4:$J$34,C30)+COUNTIF(AOUT!$J$4:$J$34,C30)+COUNTIF(SEPTEMBRE!$J$4:$J$33,C30)+COUNTIF(OCTOBRE!$J$4:$J$34,C30)+COUNTIF(NOVEMBRE!$J$4:$J$33,C30)+COUNTIF(DECEMBRE!$J$4:$J$34,C30)</f>
        <v>0</v>
      </c>
      <c r="M30" s="35">
        <f>COUNTIF(JANVIER!$K$4:$K$34,C30)+COUNTIF(FEVRIER!$K$4:$K$31,C30)+COUNTIF(MARS!$K$4:$K$34,C30)+COUNTIF(AVRIL!$K$4:$K$33,C30)+COUNTIF(MAI!$K$4:$K$34,C30)+COUNTIF(JUIN!$K$4:$K$34,C30)+COUNTIF(JUILLET!$K$4:$K$34,C30)+COUNTIF(AOUT!$K$4:$K$34,C30)+COUNTIF(SEPTEMBRE!$K$4:$K$33,C30)+COUNTIF(OCTOBRE!$K$4:$K$34,C30)+COUNTIF(NOVEMBRE!$K$4:$K$33,C30)+COUNTIF(DECEMBRE!$K$4:$K$34,C30)</f>
        <v>0</v>
      </c>
      <c r="N30" s="34">
        <f>COUNTIF(JANVIER!$L$4:$L$34,C30)+COUNTIF(FEVRIER!$L$4:$L$31,C30)+COUNTIF(MARS!$L$4:$L$34,C30)+COUNTIF(AVRIL!$L$4:$L$33,C30)+COUNTIF(MAI!$L$4:$L$34,C30)+COUNTIF(JUIN!$L$4:$L$34,C30)+COUNTIF(JUILLET!$L$4:$L$34,C30)+COUNTIF(AOUT!$L$4:$L$34,C30)+COUNTIF(SEPTEMBRE!$L$4:$L$33,C30)+COUNTIF(OCTOBRE!$L$4:$L$34,C30)+COUNTIF(NOVEMBRE!$L$4:$L$33,C30)+COUNTIF(DECEMBRE!$L$4:$L$34,C30)</f>
        <v>0</v>
      </c>
      <c r="O30" s="35">
        <f>COUNTIF(JANVIER!$M$4:$M$34,C30)+COUNTIF(FEVRIER!$M$4:$M$31,C30)+COUNTIF(MARS!$M$4:$M$34,C30)+COUNTIF(AVRIL!$M$4:$M38,C30)+COUNTIF(MAI!$M$4:$M$34,C30)+COUNTIF(JUIN!$M$4:$M$34,C30)+COUNTIF(JUILLET!$M$4:$M$34,C30)+COUNTIF(AOUT!$M$4:$M$34,C30)+COUNTIF(SEPTEMBRE!$M$4:$M$33,C30)+COUNTIF(OCTOBRE!$M$4:$M$34,C30)+COUNTIF(NOVEMBRE!$M$4:$M$33,C30)+COUNTIF(DECEMBRE!$M$4:$M$34,C30)</f>
        <v>0</v>
      </c>
    </row>
    <row r="31" spans="3:15" x14ac:dyDescent="0.3">
      <c r="C31" s="19" t="s">
        <v>39</v>
      </c>
      <c r="D31" s="3">
        <f>COUNTIF(JANVIER!$B$4:$B$34,C31)+COUNTIF(FEVRIER!$B$4:$B$31,C31)+COUNTIF(MARS!$B$4:$B$34,C31)+COUNTIF(AVRIL!$B$4:$B$33,C31)+COUNTIF(MAI!$B$4:$B$34,C31)+COUNTIF(JUIN!$B$4:$B$34,C31)+COUNTIF(JUILLET!$B$4:$B$34,C31)+COUNTIF(AOUT!$B$4:$B$34,C31)+COUNTIF(SEPTEMBRE!$B$4:$B$33,C31)+COUNTIF(OCTOBRE!$B$4:$B$34,C31)+COUNTIF(NOVEMBRE!$B$4:$B$33,C31)+COUNTIF(DECEMBRE!$B$4:$B$34,C31)</f>
        <v>0</v>
      </c>
      <c r="E31" s="4">
        <f>COUNTIF(JANVIER!$C$4:$C$34,C31)+COUNTIF(FEVRIER!$C$4:$C$31,C31)+COUNTIF(MARS!$C$4:$C$34,C31)+COUNTIF(AVRIL!$C$4:$C$33,C31)+COUNTIF(MAI!$C$4:$C$34,C31)+COUNTIF(JUIN!$C$4:$C$34,C31)+COUNTIF(JUILLET!$C$4:$C$34,C31)+COUNTIF(AOUT!$C$4:$C$34,C31)+COUNTIF(SEPTEMBRE!$C$4:$C$33,C31)+COUNTIF(OCTOBRE!$C$4:$C$34,C31)+COUNTIF(NOVEMBRE!$C$4:$C$33,C31)+COUNTIF(DECEMBRE!$C$4:$C$34,C31)</f>
        <v>0</v>
      </c>
      <c r="F31" s="3">
        <f>COUNTIF(JANVIER!$D$4:$D$34,C31)+COUNTIF(FEVRIER!$D$4:$D$31,C31)+COUNTIF(MARS!$D$4:$D$34,C31)+COUNTIF(AVRIL!$D$4:$D$33,C31)+COUNTIF(MAI!$D$4:$D$34,C31)+COUNTIF(JUIN!$D$4:$D$34,C31)+COUNTIF(JUILLET!$D$4:$D$34,C31)+COUNTIF(AOUT!$D$4:$D$34,C31)+COUNTIF(SEPTEMBRE!$D$4:$D$33,C31)+COUNTIF(OCTOBRE!$D$4:$D$34,C31)+COUNTIF(NOVEMBRE!$D$4:$D$33,C31)+COUNTIF(DECEMBRE!$D$4:$D$34,C31)</f>
        <v>0</v>
      </c>
      <c r="G31" s="4">
        <f>COUNTIF(JANVIER!$E$4:$E$34,C31)+COUNTIF(FEVRIER!$E$4:$E$31,C31)+COUNTIF(MARS!$E$4:$E$34,C31)+COUNTIF(AVRIL!$E$4:$E$33,C31)+COUNTIF(MAI!$E$4:$E$34,C31)+COUNTIF(JUIN!$E$4:$E$34,C31)+COUNTIF(JUILLET!$E$4:$E$34,C31)+COUNTIF(AOUT!$E$4:$E$34,C31)+COUNTIF(SEPTEMBRE!$E$4:$E$33,C31)+COUNTIF(OCTOBRE!$E$4:$E$34,C31)+COUNTIF(NOVEMBRE!$E$4:$E$33,C31)+COUNTIF(DECEMBRE!$E$4:$E$34,C31)</f>
        <v>0</v>
      </c>
      <c r="H31" s="34">
        <f>COUNTIF(JANVIER!$F$4:$F$34,C31)+COUNTIF(FEVRIER!$F$4:$F$31,C31)+COUNTIF(MARS!$F$4:$F$34,C31)+COUNTIF(AVRIL!$F$4:$F$33,C31)+COUNTIF(MAI!$F$4:$F$34,C31)+COUNTIF(JUIN!$F$4:$F$34,C31)+COUNTIF(JUILLET!$F$4:$F$34,C31)+COUNTIF(AOUT!$F$4:$F$34,C31)+COUNTIF(SEPTEMBRE!$F$4:$F$33,C31)+COUNTIF(OCTOBRE!$F$4:$F$34,C31)+COUNTIF(NOVEMBRE!$F$4:$F$33,C31)+COUNTIF(DECEMBRE!$F$4:$F$34,C31)</f>
        <v>0</v>
      </c>
      <c r="I31" s="35">
        <f>COUNTIF(JANVIER!$G$4:$G$34,C31)+COUNTIF(FEVRIER!$G$4:$G$31,C31)+COUNTIF(MARS!$G$4:$G$34,C31)+COUNTIF(AVRIL!$G$4:$G$33,C31)+COUNTIF(MAI!$G$4:$G$34,C31)+COUNTIF(JUIN!$G$4:$G$34,C31)+COUNTIF(JUILLET!$G$4:$G$34,C31)+COUNTIF(AOUT!$G$4:$G$34,C31)+COUNTIF(SEPTEMBRE!$G$4:$G$33,C31)+COUNTIF(OCTOBRE!$G$4:$G$34,C31)+COUNTIF(NOVEMBRE!$G$4:$G$33,C31)+COUNTIF(DECEMBRE!$G$4:$G$34,C31)</f>
        <v>0</v>
      </c>
      <c r="J31" s="34">
        <f>COUNTIF(JANVIER!$H$4:$H$34,C31)+COUNTIF(FEVRIER!$H$4:$H$31,C31)+COUNTIF(MARS!$H$4:$H$34,C31)+COUNTIF(AVRIL!$H$4:$H$33,C31)+COUNTIF(MAI!$H$4:$H$34,C31)+COUNTIF(JUIN!$H$4:$H$34,C31)+COUNTIF(JUILLET!$H$4:$H$34,C31)+COUNTIF(AOUT!$H$4:$H$34,C31)+COUNTIF(SEPTEMBRE!$H$4:$H$33,C31)+COUNTIF(OCTOBRE!$H$4:$H$34,C31)+COUNTIF(NOVEMBRE!$H$4:$H$33,C31)+COUNTIF(DECEMBRE!$H$4:$H$34,C31)</f>
        <v>0</v>
      </c>
      <c r="K31" s="35">
        <f>COUNTIF(JANVIER!$I$4:$I$34,C31)+COUNTIF(FEVRIER!$I$4:$I$31,C31)+COUNTIF(MARS!$I$4:$I$34,C31)+COUNTIF(AVRIL!$I$4:$I$33,C31)+COUNTIF(MAI!$I$4:$I$34,C31)+COUNTIF(JUIN!$I$4:$I$34,C31)+COUNTIF(JUILLET!$I$4:$I$34,C31)+COUNTIF(AOUT!$I$4:$I$34,C31)+COUNTIF(SEPTEMBRE!$I$4:$I$33,C31)+COUNTIF(OCTOBRE!$I$4:$I$34,C31)+COUNTIF(NOVEMBRE!$I$4:$I$33,C31)+COUNTIF(DECEMBRE!$I$4:$I$34,C31)</f>
        <v>0</v>
      </c>
      <c r="L31" s="34">
        <f>COUNTIF(JANVIER!$J$4:$J$34,C31)+COUNTIF(FEVRIER!$J$4:$J$31,C31)+COUNTIF(MARS!$J$4:$J$34,C31)+COUNTIF(AVRIL!$J$4:$J$33,C31)+COUNTIF(MAI!$J$4:$J$34,C31)+COUNTIF(JUIN!$J$4:$J$34,C31)+COUNTIF(JUILLET!$J$4:$J$34,C31)+COUNTIF(AOUT!$J$4:$J$34,C31)+COUNTIF(SEPTEMBRE!$J$4:$J$33,C31)+COUNTIF(OCTOBRE!$J$4:$J$34,C31)+COUNTIF(NOVEMBRE!$J$4:$J$33,C31)+COUNTIF(DECEMBRE!$J$4:$J$34,C31)</f>
        <v>0</v>
      </c>
      <c r="M31" s="35">
        <f>COUNTIF(JANVIER!$K$4:$K$34,C31)+COUNTIF(FEVRIER!$K$4:$K$31,C31)+COUNTIF(MARS!$K$4:$K$34,C31)+COUNTIF(AVRIL!$K$4:$K$33,C31)+COUNTIF(MAI!$K$4:$K$34,C31)+COUNTIF(JUIN!$K$4:$K$34,C31)+COUNTIF(JUILLET!$K$4:$K$34,C31)+COUNTIF(AOUT!$K$4:$K$34,C31)+COUNTIF(SEPTEMBRE!$K$4:$K$33,C31)+COUNTIF(OCTOBRE!$K$4:$K$34,C31)+COUNTIF(NOVEMBRE!$K$4:$K$33,C31)+COUNTIF(DECEMBRE!$K$4:$K$34,C31)</f>
        <v>0</v>
      </c>
      <c r="N31" s="34">
        <f>COUNTIF(JANVIER!$L$4:$L$34,C31)+COUNTIF(FEVRIER!$L$4:$L$31,C31)+COUNTIF(MARS!$L$4:$L$34,C31)+COUNTIF(AVRIL!$L$4:$L$33,C31)+COUNTIF(MAI!$L$4:$L$34,C31)+COUNTIF(JUIN!$L$4:$L$34,C31)+COUNTIF(JUILLET!$L$4:$L$34,C31)+COUNTIF(AOUT!$L$4:$L$34,C31)+COUNTIF(SEPTEMBRE!$L$4:$L$33,C31)+COUNTIF(OCTOBRE!$L$4:$L$34,C31)+COUNTIF(NOVEMBRE!$L$4:$L$33,C31)+COUNTIF(DECEMBRE!$L$4:$L$34,C31)</f>
        <v>0</v>
      </c>
      <c r="O31" s="35">
        <f>COUNTIF(JANVIER!$M$4:$M$34,C31)+COUNTIF(FEVRIER!$M$4:$M$31,C31)+COUNTIF(MARS!$M$4:$M$34,C31)+COUNTIF(AVRIL!$M$4:$M39,C31)+COUNTIF(MAI!$M$4:$M$34,C31)+COUNTIF(JUIN!$M$4:$M$34,C31)+COUNTIF(JUILLET!$M$4:$M$34,C31)+COUNTIF(AOUT!$M$4:$M$34,C31)+COUNTIF(SEPTEMBRE!$M$4:$M$33,C31)+COUNTIF(OCTOBRE!$M$4:$M$34,C31)+COUNTIF(NOVEMBRE!$M$4:$M$33,C31)+COUNTIF(DECEMBRE!$M$4:$M$34,C31)</f>
        <v>0</v>
      </c>
    </row>
    <row r="32" spans="3:15" ht="15" thickBot="1" x14ac:dyDescent="0.35">
      <c r="C32" s="20" t="s">
        <v>40</v>
      </c>
      <c r="D32" s="39">
        <f>COUNTIF(JANVIER!$B$4:$B$34,C32)+COUNTIF(FEVRIER!$B$4:$B$31,C32)+COUNTIF(MARS!$B$4:$B$34,C32)+COUNTIF(AVRIL!$B$4:$B$33,C32)+COUNTIF(MAI!$B$4:$B$34,C32)+COUNTIF(JUIN!$B$4:$B$34,C32)+COUNTIF(JUILLET!$B$4:$B$34,C32)+COUNTIF(AOUT!$B$4:$B$34,C32)+COUNTIF(SEPTEMBRE!$B$4:$B$33,C32)+COUNTIF(OCTOBRE!$B$4:$B$34,C32)+COUNTIF(NOVEMBRE!$B$4:$B$33,C32)+COUNTIF(DECEMBRE!$B$4:$B$34,C32)</f>
        <v>0</v>
      </c>
      <c r="E32" s="5">
        <f>COUNTIF(JANVIER!$C$4:$C$34,C32)+COUNTIF(FEVRIER!$C$4:$C$31,C32)+COUNTIF(MARS!$C$4:$C$34,C32)+COUNTIF(AVRIL!$C$4:$C$33,C32)+COUNTIF(MAI!$C$4:$C$34,C32)+COUNTIF(JUIN!$C$4:$C$34,C32)+COUNTIF(JUILLET!$C$4:$C$34,C32)+COUNTIF(AOUT!$C$4:$C$34,C32)+COUNTIF(SEPTEMBRE!$C$4:$C$33,C32)+COUNTIF(OCTOBRE!$C$4:$C$34,C32)+COUNTIF(NOVEMBRE!$C$4:$C$33,C32)+COUNTIF(DECEMBRE!$C$4:$C$34,C32)</f>
        <v>0</v>
      </c>
      <c r="F32" s="39">
        <f>COUNTIF(JANVIER!$D$4:$D$34,C32)+COUNTIF(FEVRIER!$D$4:$D$31,C32)+COUNTIF(MARS!$D$4:$D$34,C32)+COUNTIF(AVRIL!$D$4:$D$33,C32)+COUNTIF(MAI!$D$4:$D$34,C32)+COUNTIF(JUIN!$D$4:$D$34,C32)+COUNTIF(JUILLET!$D$4:$D$34,C32)+COUNTIF(AOUT!$D$4:$D$34,C32)+COUNTIF(SEPTEMBRE!$D$4:$D$33,C32)+COUNTIF(OCTOBRE!$D$4:$D$34,C32)+COUNTIF(NOVEMBRE!$D$4:$D$33,C32)+COUNTIF(DECEMBRE!$D$4:$D$34,C32)</f>
        <v>0</v>
      </c>
      <c r="G32" s="5">
        <f>COUNTIF(JANVIER!$E$4:$E$34,C32)+COUNTIF(FEVRIER!$E$4:$E$31,C32)+COUNTIF(MARS!$E$4:$E$34,C32)+COUNTIF(AVRIL!$E$4:$E$33,C32)+COUNTIF(MAI!$E$4:$E$34,C32)+COUNTIF(JUIN!$E$4:$E$34,C32)+COUNTIF(JUILLET!$E$4:$E$34,C32)+COUNTIF(AOUT!$E$4:$E$34,C32)+COUNTIF(SEPTEMBRE!$E$4:$E$33,C32)+COUNTIF(OCTOBRE!$E$4:$E$34,C32)+COUNTIF(NOVEMBRE!$E$4:$E$33,C32)+COUNTIF(DECEMBRE!$E$4:$E$34,C32)</f>
        <v>0</v>
      </c>
      <c r="H32" s="36">
        <f>COUNTIF(JANVIER!$F$4:$F$34,C32)+COUNTIF(FEVRIER!$F$4:$F$31,C32)+COUNTIF(MARS!$F$4:$F$34,C32)+COUNTIF(AVRIL!$F$4:$F$33,C32)+COUNTIF(MAI!$F$4:$F$34,C32)+COUNTIF(JUIN!$F$4:$F$34,C32)+COUNTIF(JUILLET!$F$4:$F$34,C32)+COUNTIF(AOUT!$F$4:$F$34,C32)+COUNTIF(SEPTEMBRE!$F$4:$F$33,C32)+COUNTIF(OCTOBRE!$F$4:$F$34,C32)+COUNTIF(NOVEMBRE!$F$4:$F$33,C32)+COUNTIF(DECEMBRE!$F$4:$F$34,C32)</f>
        <v>0</v>
      </c>
      <c r="I32" s="37">
        <f>COUNTIF(JANVIER!$G$4:$G$34,C32)+COUNTIF(FEVRIER!$G$4:$G$31,C32)+COUNTIF(MARS!$G$4:$G$34,C32)+COUNTIF(AVRIL!$G$4:$G$33,C32)+COUNTIF(MAI!$G$4:$G$34,C32)+COUNTIF(JUIN!$G$4:$G$34,C32)+COUNTIF(JUILLET!$G$4:$G$34,C32)+COUNTIF(AOUT!$G$4:$G$34,C32)+COUNTIF(SEPTEMBRE!$G$4:$G$33,C32)+COUNTIF(OCTOBRE!$G$4:$G$34,C32)+COUNTIF(NOVEMBRE!$G$4:$G$33,C32)+COUNTIF(DECEMBRE!$G$4:$G$34,C32)</f>
        <v>0</v>
      </c>
      <c r="J32" s="36">
        <f>COUNTIF(JANVIER!$H$4:$H$34,C32)+COUNTIF(FEVRIER!$H$4:$H$31,C32)+COUNTIF(MARS!$H$4:$H$34,C32)+COUNTIF(AVRIL!$H$4:$H$33,C32)+COUNTIF(MAI!$H$4:$H$34,C32)+COUNTIF(JUIN!$H$4:$H$34,C32)+COUNTIF(JUILLET!$H$4:$H$34,C32)+COUNTIF(AOUT!$H$4:$H$34,C32)+COUNTIF(SEPTEMBRE!$H$4:$H$33,C32)+COUNTIF(OCTOBRE!$H$4:$H$34,C32)+COUNTIF(NOVEMBRE!$H$4:$H$33,C32)+COUNTIF(DECEMBRE!$H$4:$H$34,C32)</f>
        <v>0</v>
      </c>
      <c r="K32" s="37">
        <f>COUNTIF(JANVIER!$I$4:$I$34,C32)+COUNTIF(FEVRIER!$I$4:$I$31,C32)+COUNTIF(MARS!$I$4:$I$34,C32)+COUNTIF(AVRIL!$I$4:$I$33,C32)+COUNTIF(MAI!$I$4:$I$34,C32)+COUNTIF(JUIN!$I$4:$I$34,C32)+COUNTIF(JUILLET!$I$4:$I$34,C32)+COUNTIF(AOUT!$I$4:$I$34,C32)+COUNTIF(SEPTEMBRE!$I$4:$I$33,C32)+COUNTIF(OCTOBRE!$I$4:$I$34,C32)+COUNTIF(NOVEMBRE!$I$4:$I$33,C32)+COUNTIF(DECEMBRE!$I$4:$I$34,C32)</f>
        <v>0</v>
      </c>
      <c r="L32" s="36">
        <f>COUNTIF(JANVIER!$J$4:$J$34,C32)+COUNTIF(FEVRIER!$J$4:$J$31,C32)+COUNTIF(MARS!$J$4:$J$34,C32)+COUNTIF(AVRIL!$J$4:$J$33,C32)+COUNTIF(MAI!$J$4:$J$34,C32)+COUNTIF(JUIN!$J$4:$J$34,C32)+COUNTIF(JUILLET!$J$4:$J$34,C32)+COUNTIF(AOUT!$J$4:$J$34,C32)+COUNTIF(SEPTEMBRE!$J$4:$J$33,C32)+COUNTIF(OCTOBRE!$J$4:$J$34,C32)+COUNTIF(NOVEMBRE!$J$4:$J$33,C32)+COUNTIF(DECEMBRE!$J$4:$J$34,C32)</f>
        <v>0</v>
      </c>
      <c r="M32" s="37">
        <f>COUNTIF(JANVIER!$K$4:$K$34,C32)+COUNTIF(FEVRIER!$K$4:$K$31,C32)+COUNTIF(MARS!$K$4:$K$34,C32)+COUNTIF(AVRIL!$K$4:$K$33,C32)+COUNTIF(MAI!$K$4:$K$34,C32)+COUNTIF(JUIN!$K$4:$K$34,C32)+COUNTIF(JUILLET!$K$4:$K$34,C32)+COUNTIF(AOUT!$K$4:$K$34,C32)+COUNTIF(SEPTEMBRE!$K$4:$K$33,C32)+COUNTIF(OCTOBRE!$K$4:$K$34,C32)+COUNTIF(NOVEMBRE!$K$4:$K$33,C32)+COUNTIF(DECEMBRE!$K$4:$K$34,C32)</f>
        <v>0</v>
      </c>
      <c r="N32" s="36">
        <f>COUNTIF(JANVIER!$L$4:$L$34,C32)+COUNTIF(FEVRIER!$L$4:$L$31,C32)+COUNTIF(MARS!$L$4:$L$34,C32)+COUNTIF(AVRIL!$L$4:$L$33,C32)+COUNTIF(MAI!$L$4:$L$34,C32)+COUNTIF(JUIN!$L$4:$L$34,C32)+COUNTIF(JUILLET!$L$4:$L$34,C32)+COUNTIF(AOUT!$L$4:$L$34,C32)+COUNTIF(SEPTEMBRE!$L$4:$L$33,C32)+COUNTIF(OCTOBRE!$L$4:$L$34,C32)+COUNTIF(NOVEMBRE!$L$4:$L$33,C32)+COUNTIF(DECEMBRE!$L$4:$L$34,C32)</f>
        <v>0</v>
      </c>
      <c r="O32" s="37">
        <f>COUNTIF(JANVIER!$M$4:$M$34,C32)+COUNTIF(FEVRIER!$M$4:$M$31,C32)+COUNTIF(MARS!$M$4:$M$34,C32)+COUNTIF(AVRIL!$M$4:$M40,C32)+COUNTIF(MAI!$M$4:$M$34,C32)+COUNTIF(JUIN!$M$4:$M$34,C32)+COUNTIF(JUILLET!$M$4:$M$34,C32)+COUNTIF(AOUT!$M$4:$M$34,C32)+COUNTIF(SEPTEMBRE!$M$4:$M$33,C32)+COUNTIF(OCTOBRE!$M$4:$M$34,C32)+COUNTIF(NOVEMBRE!$M$4:$M$33,C32)+COUNTIF(DECEMBRE!$M$4:$M$34,C32)</f>
        <v>0</v>
      </c>
    </row>
  </sheetData>
  <mergeCells count="42">
    <mergeCell ref="O14:O15"/>
    <mergeCell ref="D23:E23"/>
    <mergeCell ref="F23:G23"/>
    <mergeCell ref="H23:I23"/>
    <mergeCell ref="D14:D15"/>
    <mergeCell ref="E14:E15"/>
    <mergeCell ref="F14:F15"/>
    <mergeCell ref="G14:G15"/>
    <mergeCell ref="H14:H15"/>
    <mergeCell ref="I14:I15"/>
    <mergeCell ref="N3:O3"/>
    <mergeCell ref="D13:E13"/>
    <mergeCell ref="F13:G13"/>
    <mergeCell ref="H13:I13"/>
    <mergeCell ref="J13:K13"/>
    <mergeCell ref="L13:M13"/>
    <mergeCell ref="D3:E3"/>
    <mergeCell ref="F3:G3"/>
    <mergeCell ref="H3:I3"/>
    <mergeCell ref="J3:K3"/>
    <mergeCell ref="L3:M3"/>
    <mergeCell ref="D4:D5"/>
    <mergeCell ref="E4:E5"/>
    <mergeCell ref="I4:I5"/>
    <mergeCell ref="J4:J5"/>
    <mergeCell ref="K4:K5"/>
    <mergeCell ref="F4:F5"/>
    <mergeCell ref="G4:G5"/>
    <mergeCell ref="N13:O13"/>
    <mergeCell ref="H4:H5"/>
    <mergeCell ref="J23:K23"/>
    <mergeCell ref="L23:M23"/>
    <mergeCell ref="N23:O23"/>
    <mergeCell ref="L4:L5"/>
    <mergeCell ref="M4:M5"/>
    <mergeCell ref="K14:K15"/>
    <mergeCell ref="L14:L15"/>
    <mergeCell ref="M14:M15"/>
    <mergeCell ref="N14:N15"/>
    <mergeCell ref="O4:O5"/>
    <mergeCell ref="N4:N5"/>
    <mergeCell ref="J14:J15"/>
  </mergeCells>
  <hyperlinks>
    <hyperlink ref="A4" location="JANVIER!A1" display="JANVIER" xr:uid="{2F4F4357-1020-4C7C-A13E-FCC516DC7096}"/>
    <hyperlink ref="A5" location="FEVRIER!A1" display="FEVRIER" xr:uid="{FE92698A-DC99-4009-B2E2-846253FA48D2}"/>
    <hyperlink ref="A6" location="MARS!A1" display="MARS" xr:uid="{CCB62851-C003-4BA5-AE72-1B9CA3EB9195}"/>
    <hyperlink ref="A7" location="AVRIL!A1" display="AVRIL" xr:uid="{B91E2387-13FA-44A9-8203-217FD6BB3B35}"/>
    <hyperlink ref="A8" location="MAI!A1" display="MAI" xr:uid="{545F7642-EA18-4F5C-9A84-374930161917}"/>
    <hyperlink ref="A9" location="JUIN!A1" display="JUIN" xr:uid="{70FC143F-617D-4C6A-A2C5-374E61FA8A72}"/>
    <hyperlink ref="A10" location="JUILLET!A1" display="JUILLET" xr:uid="{D45112A7-5C66-4F58-A8A8-9239EB81F80D}"/>
    <hyperlink ref="A11" location="AOUT!A1" display="AOÛT" xr:uid="{59632673-0F31-4DA7-B4E8-F558B37D29BD}"/>
    <hyperlink ref="A12" location="SEPTEMBRE!A1" display="SEPTEMBRE" xr:uid="{A2A280B4-C15C-4C6E-9A7C-69D280189A3D}"/>
    <hyperlink ref="A13" location="OCTOBRE!A1" display="OCTOBRE" xr:uid="{2119DA8E-DCD2-4C7A-8E6F-1B4693D2E58C}"/>
    <hyperlink ref="A14" location="NOVEMBRE!A1" display="NOVEMBRE" xr:uid="{E0C90A19-17B6-44E1-9811-F71A7C47260A}"/>
    <hyperlink ref="A15" location="DECEMBRE!A1" display="DÉCEMBRE" xr:uid="{C5CAE000-2EE4-4B62-B395-088A1A58FF3D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F955-7395-40C0-B931-C0EF62E191EE}">
  <sheetPr codeName="Feuil2"/>
  <dimension ref="A1:M36"/>
  <sheetViews>
    <sheetView workbookViewId="0">
      <selection activeCell="E18" sqref="E18"/>
    </sheetView>
  </sheetViews>
  <sheetFormatPr baseColWidth="10" defaultRowHeight="14.4" x14ac:dyDescent="0.3"/>
  <cols>
    <col min="1" max="1" width="23.44140625" bestFit="1" customWidth="1"/>
    <col min="2" max="3" width="14.33203125" customWidth="1"/>
    <col min="4" max="7" width="14.33203125" bestFit="1" customWidth="1"/>
    <col min="8" max="13" width="14.33203125" customWidth="1"/>
  </cols>
  <sheetData>
    <row r="1" spans="1:13" ht="15" thickBot="1" x14ac:dyDescent="0.35">
      <c r="A1" t="s">
        <v>5</v>
      </c>
    </row>
    <row r="2" spans="1:13" x14ac:dyDescent="0.3">
      <c r="A2" s="57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45658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45659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45660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45661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45662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45663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45664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45665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45666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45667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45668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45669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45670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45671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45672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45673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45674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45675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45676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45677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45678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45679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45680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45681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45682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45683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45684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45685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45686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45687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>
        <f>IF(MONTH($A$31+3)=MONTH($A$31),$A$31+3,"")</f>
        <v>45688</v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6" spans="1:13" x14ac:dyDescent="0.3">
      <c r="A36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287" priority="1">
      <formula>COUNTIF(ferie,$A4)&gt;0</formula>
    </cfRule>
    <cfRule type="expression" dxfId="286" priority="2">
      <formula>WEEKDAY($A4,2)&gt;5</formula>
    </cfRule>
  </conditionalFormatting>
  <dataValidations count="1">
    <dataValidation type="list" allowBlank="1" showInputMessage="1" showErrorMessage="1" sqref="B4:M34" xr:uid="{03553613-5517-425C-B5CB-AA8D097CA53D}">
      <formula1>l_agent</formula1>
    </dataValidation>
  </dataValidations>
  <hyperlinks>
    <hyperlink ref="A36" location="ACCUEIL!A1" display="ACCUEIL" xr:uid="{7208148F-0FAD-4F50-9571-87F5E3A0AA4D}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CE710-A8BE-4096-9C4F-07497D68BB58}">
  <sheetPr codeName="Feuil3"/>
  <dimension ref="A1:M36"/>
  <sheetViews>
    <sheetView workbookViewId="0"/>
  </sheetViews>
  <sheetFormatPr baseColWidth="10" defaultRowHeight="14.4" x14ac:dyDescent="0.3"/>
  <cols>
    <col min="1" max="1" width="23.44140625" bestFit="1" customWidth="1"/>
    <col min="2" max="7" width="14.33203125" bestFit="1" customWidth="1"/>
    <col min="8" max="13" width="14.33203125" customWidth="1"/>
  </cols>
  <sheetData>
    <row r="1" spans="1:13" ht="15" thickBot="1" x14ac:dyDescent="0.35">
      <c r="A1" t="s">
        <v>6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DATEVALUE("01/02/ " &amp; Var_An)</f>
        <v>45689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45690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45691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45692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45693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45694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45695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45696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45697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45698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45699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45700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45701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45702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45703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45704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45705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45706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45707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45708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45709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45710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45711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45712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45713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45714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45715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45716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 t="str">
        <f>IF(MONTH($A$31+1)=MONTH($A$31),$A$31+1,"")</f>
        <v/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 t="str">
        <f>IF(MONTH($A$31+2)=MONTH($A$31),$A$31+2,"")</f>
        <v/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 t="str">
        <f>IF(MONTH($A$31+3)=MONTH($A$31),$A$31+3,"")</f>
        <v/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6" spans="1:13" x14ac:dyDescent="0.3">
      <c r="A36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285" priority="1">
      <formula>COUNTIF(ferie,$A4)&gt;0</formula>
    </cfRule>
    <cfRule type="expression" dxfId="284" priority="2">
      <formula>WEEKDAY($A4,2)&gt;5</formula>
    </cfRule>
  </conditionalFormatting>
  <dataValidations count="1">
    <dataValidation type="list" allowBlank="1" showInputMessage="1" showErrorMessage="1" sqref="B4:M34" xr:uid="{9E54F3DE-F8DD-40C9-AC8F-90F40D028D2C}">
      <formula1>l_agent</formula1>
    </dataValidation>
  </dataValidations>
  <hyperlinks>
    <hyperlink ref="A36" location="ACCUEIL!A1" display="ACCUEIL" xr:uid="{A8190F00-ABAC-45DC-8B4A-7AA3A2C50645}"/>
  </hyperlink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A390-5D4F-4BF7-A11E-E3D2C1B11884}">
  <sheetPr codeName="Feuil4"/>
  <dimension ref="A1:M36"/>
  <sheetViews>
    <sheetView topLeftCell="A16" workbookViewId="0">
      <selection activeCell="A36" sqref="A36"/>
    </sheetView>
  </sheetViews>
  <sheetFormatPr baseColWidth="10" defaultRowHeight="14.4" x14ac:dyDescent="0.3"/>
  <cols>
    <col min="1" max="1" width="23.44140625" bestFit="1" customWidth="1"/>
    <col min="2" max="7" width="14.33203125" bestFit="1" customWidth="1"/>
    <col min="8" max="13" width="14.33203125" customWidth="1"/>
  </cols>
  <sheetData>
    <row r="1" spans="1:13" ht="15" thickBot="1" x14ac:dyDescent="0.35">
      <c r="A1" t="s">
        <v>7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45717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45718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45719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45720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45721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45722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45723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45724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45725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45726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45727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45728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45729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45730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45731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45732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45733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45734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45735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45736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45737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45738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45739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45740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45741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45742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45743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45744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45745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45746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>
        <f>IF(MONTH($A$31+3)=MONTH($A$31),$A$31+3,"")</f>
        <v>45747</v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6" spans="1:13" x14ac:dyDescent="0.3">
      <c r="A36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283" priority="1">
      <formula>COUNTIF(ferie,$A4)&gt;0</formula>
    </cfRule>
    <cfRule type="expression" dxfId="282" priority="2">
      <formula>WEEKDAY($A4,2)&gt;5</formula>
    </cfRule>
  </conditionalFormatting>
  <dataValidations count="1">
    <dataValidation type="list" allowBlank="1" showInputMessage="1" showErrorMessage="1" sqref="B4:M34" xr:uid="{89DB343A-0986-4985-B652-2A41732096F1}">
      <formula1>l_agent</formula1>
    </dataValidation>
  </dataValidations>
  <hyperlinks>
    <hyperlink ref="A36" location="ACCUEIL!A1" display="ACCUEIL" xr:uid="{998FABEB-6478-4450-A545-9D39D22FDDB1}"/>
  </hyperlink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F4B8-DEF3-498C-B0A7-FBA0308C3304}">
  <sheetPr codeName="Feuil5"/>
  <dimension ref="A1:M35"/>
  <sheetViews>
    <sheetView topLeftCell="A19" workbookViewId="0">
      <selection activeCell="B32" sqref="B32"/>
    </sheetView>
  </sheetViews>
  <sheetFormatPr baseColWidth="10" defaultRowHeight="14.4" x14ac:dyDescent="0.3"/>
  <cols>
    <col min="1" max="1" width="23.44140625" bestFit="1" customWidth="1"/>
    <col min="2" max="7" width="14.33203125" bestFit="1" customWidth="1"/>
  </cols>
  <sheetData>
    <row r="1" spans="1:13" ht="15" thickBot="1" x14ac:dyDescent="0.35">
      <c r="A1" t="s">
        <v>8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45748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45749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45750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45751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45752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45753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45754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45755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45756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45757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45758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45759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45760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45761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45762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45763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45764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45765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45766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45767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45768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45769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45770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45771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45772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45773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45774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45775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45776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45777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 t="str">
        <f>IF(MONTH($A$31+3)=MONTH($A$31),$A$31+3,"")</f>
        <v/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5" spans="1:13" x14ac:dyDescent="0.3">
      <c r="A35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281" priority="1">
      <formula>COUNTIF(ferie,$A4)&gt;0</formula>
    </cfRule>
    <cfRule type="expression" dxfId="280" priority="2">
      <formula>WEEKDAY($A4,2)&gt;5</formula>
    </cfRule>
  </conditionalFormatting>
  <dataValidations count="1">
    <dataValidation type="list" allowBlank="1" showInputMessage="1" showErrorMessage="1" sqref="B4:M34" xr:uid="{C6A58812-1328-4B83-A6AA-93106392311E}">
      <formula1>l_agent</formula1>
    </dataValidation>
  </dataValidations>
  <hyperlinks>
    <hyperlink ref="A35" location="ACCUEIL!A1" display="ACCUEIL" xr:uid="{DD987741-2AFD-4AB7-900D-923F0D638E39}"/>
  </hyperlink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51E69-D101-4BD7-BD99-835078E6B96D}">
  <sheetPr codeName="Feuil6"/>
  <dimension ref="A1:M36"/>
  <sheetViews>
    <sheetView topLeftCell="A17" workbookViewId="0">
      <selection activeCell="C31" sqref="C31"/>
    </sheetView>
  </sheetViews>
  <sheetFormatPr baseColWidth="10" defaultRowHeight="14.4" x14ac:dyDescent="0.3"/>
  <cols>
    <col min="1" max="1" width="23.44140625" bestFit="1" customWidth="1"/>
    <col min="2" max="7" width="14.33203125" bestFit="1" customWidth="1"/>
  </cols>
  <sheetData>
    <row r="1" spans="1:13" ht="15" thickBot="1" x14ac:dyDescent="0.35">
      <c r="A1" t="s">
        <v>9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45778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45779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45780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45781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45782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45783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45784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45785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45786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45787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45788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45789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45790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45791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45792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45793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45794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45795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45796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45797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45798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45799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45800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45801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45802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45803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45804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45805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45806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45807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>
        <f>IF(MONTH($A$31+3)=MONTH($A$31),$A$31+3,"")</f>
        <v>45808</v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6" spans="1:13" x14ac:dyDescent="0.3">
      <c r="A36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167" priority="1">
      <formula>COUNTIF(ferie,$A4)&gt;0</formula>
    </cfRule>
    <cfRule type="expression" dxfId="166" priority="2">
      <formula>WEEKDAY($A4,2)&gt;5</formula>
    </cfRule>
  </conditionalFormatting>
  <dataValidations count="1">
    <dataValidation type="list" allowBlank="1" showInputMessage="1" showErrorMessage="1" sqref="B4:M34" xr:uid="{4217AA1A-2AB2-40A3-95BA-A4FE772FCCB3}">
      <formula1>l_agent</formula1>
    </dataValidation>
  </dataValidations>
  <hyperlinks>
    <hyperlink ref="A36" location="ACCUEIL!A1" display="ACCUEIL" xr:uid="{6DA18C2C-AB9A-446E-AC73-0E63AF2A834B}"/>
  </hyperlink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0D746-E52E-4DAD-94A7-A37B8DD810E8}">
  <sheetPr codeName="Feuil7"/>
  <dimension ref="A1:M35"/>
  <sheetViews>
    <sheetView topLeftCell="A16" workbookViewId="0">
      <selection activeCell="C21" sqref="C21"/>
    </sheetView>
  </sheetViews>
  <sheetFormatPr baseColWidth="10" defaultRowHeight="14.4" x14ac:dyDescent="0.3"/>
  <cols>
    <col min="1" max="1" width="23.44140625" bestFit="1" customWidth="1"/>
    <col min="2" max="7" width="14.33203125" bestFit="1" customWidth="1"/>
  </cols>
  <sheetData>
    <row r="1" spans="1:13" ht="15" thickBot="1" x14ac:dyDescent="0.35">
      <c r="A1" t="s">
        <v>10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45809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45810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45811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45812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45813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45814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45815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45816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45817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45818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45819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45820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45821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45822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45823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45824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45825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45826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45827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45828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45829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45830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45831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45832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45833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45834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45835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45836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45837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45838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 t="str">
        <f>IF(MONTH($A$31+3)=MONTH($A$31),$A$31+3,"")</f>
        <v/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5" spans="1:13" x14ac:dyDescent="0.3">
      <c r="A35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279" priority="1">
      <formula>COUNTIF(ferie,$A4)&gt;0</formula>
    </cfRule>
    <cfRule type="expression" dxfId="278" priority="2">
      <formula>WEEKDAY($A4,2)&gt;5</formula>
    </cfRule>
  </conditionalFormatting>
  <dataValidations count="1">
    <dataValidation type="list" allowBlank="1" showInputMessage="1" showErrorMessage="1" sqref="B4:M34" xr:uid="{8AB731A6-8D33-46D7-B25F-3119E1FF25F6}">
      <formula1>l_agent</formula1>
    </dataValidation>
  </dataValidations>
  <hyperlinks>
    <hyperlink ref="A35" location="ACCUEIL!A1" display="ACCUEIL" xr:uid="{7FC8D5BA-90B7-4CBE-82BC-76990EFAC4B5}"/>
  </hyperlink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7349-F53A-475B-941F-58B65F71815D}">
  <sheetPr codeName="Feuil8"/>
  <dimension ref="A1:M36"/>
  <sheetViews>
    <sheetView topLeftCell="A13" workbookViewId="0">
      <selection activeCell="D30" sqref="D30"/>
    </sheetView>
  </sheetViews>
  <sheetFormatPr baseColWidth="10" defaultRowHeight="14.4" x14ac:dyDescent="0.3"/>
  <cols>
    <col min="1" max="1" width="23.44140625" bestFit="1" customWidth="1"/>
    <col min="2" max="7" width="14.33203125" bestFit="1" customWidth="1"/>
  </cols>
  <sheetData>
    <row r="1" spans="1:13" ht="15" thickBot="1" x14ac:dyDescent="0.35">
      <c r="A1" t="s">
        <v>11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45839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45840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45841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45842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45843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45844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45845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45846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45847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45848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45849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45850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45851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45852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45853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45854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45855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45856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45857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45858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45859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45860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45861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45862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45863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45864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45865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45866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45867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45868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>
        <f>IF(MONTH($A$31+3)=MONTH($A$31),$A$31+3,"")</f>
        <v>45869</v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6" spans="1:13" x14ac:dyDescent="0.3">
      <c r="A36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165" priority="1">
      <formula>COUNTIF(ferie,$A4)&gt;0</formula>
    </cfRule>
    <cfRule type="expression" dxfId="164" priority="2">
      <formula>WEEKDAY($A4,2)&gt;5</formula>
    </cfRule>
  </conditionalFormatting>
  <dataValidations count="1">
    <dataValidation type="list" allowBlank="1" showInputMessage="1" showErrorMessage="1" sqref="B4:M34" xr:uid="{3454C044-2B57-4747-9AFC-94325E781853}">
      <formula1>l_agent</formula1>
    </dataValidation>
  </dataValidations>
  <hyperlinks>
    <hyperlink ref="A36" location="ACCUEIL!A1" display="ACCUEIL" xr:uid="{8CC48FDB-8781-4613-AFF1-EB17983A78CF}"/>
  </hyperlink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66CD-CB56-40AF-849E-B97235116673}">
  <sheetPr codeName="Feuil9"/>
  <dimension ref="A1:M36"/>
  <sheetViews>
    <sheetView workbookViewId="0">
      <selection activeCell="B16" sqref="B16"/>
    </sheetView>
  </sheetViews>
  <sheetFormatPr baseColWidth="10" defaultRowHeight="14.4" x14ac:dyDescent="0.3"/>
  <cols>
    <col min="1" max="1" width="23.44140625" bestFit="1" customWidth="1"/>
    <col min="2" max="7" width="14.33203125" bestFit="1" customWidth="1"/>
  </cols>
  <sheetData>
    <row r="1" spans="1:13" ht="15" thickBot="1" x14ac:dyDescent="0.35">
      <c r="A1" t="s">
        <v>19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DATEVALUE("01/08/ " &amp; Var_An)</f>
        <v>45870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45871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45872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45873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45874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45875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45876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45877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45878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45879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45880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45881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45882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45883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45884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45885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45886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45887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45888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45889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45890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45891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45892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45893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45894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45895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45896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45897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45898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45899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>
        <f>IF(MONTH($A$31+3)=MONTH($A$31),$A$31+3,"")</f>
        <v>45900</v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6" spans="1:13" x14ac:dyDescent="0.3">
      <c r="A36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163" priority="1">
      <formula>COUNTIF(ferie,$A4)&gt;0</formula>
    </cfRule>
    <cfRule type="expression" dxfId="162" priority="2">
      <formula>WEEKDAY($A4,2)&gt;5</formula>
    </cfRule>
  </conditionalFormatting>
  <dataValidations count="1">
    <dataValidation type="list" allowBlank="1" showInputMessage="1" showErrorMessage="1" sqref="B4:M34" xr:uid="{316FF21A-67A1-48C4-BBED-22ED9C6924DA}">
      <formula1>l_agent</formula1>
    </dataValidation>
  </dataValidations>
  <hyperlinks>
    <hyperlink ref="A36" location="ACCUEIL!A1" display="ACCUEIL" xr:uid="{CC103278-B6B2-472F-99A2-17088D3B2A5A}"/>
  </hyperlink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1C215-3703-47B6-B5A1-E12D152A0CE0}">
  <sheetPr codeName="Feuil10"/>
  <dimension ref="A1:M35"/>
  <sheetViews>
    <sheetView topLeftCell="A28" workbookViewId="0">
      <selection activeCell="D43" sqref="D43"/>
    </sheetView>
  </sheetViews>
  <sheetFormatPr baseColWidth="10" defaultRowHeight="14.4" x14ac:dyDescent="0.3"/>
  <cols>
    <col min="1" max="1" width="26.33203125" bestFit="1" customWidth="1"/>
    <col min="2" max="7" width="14.33203125" bestFit="1" customWidth="1"/>
  </cols>
  <sheetData>
    <row r="1" spans="1:13" ht="15" thickBot="1" x14ac:dyDescent="0.35">
      <c r="A1" t="s">
        <v>13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45901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45902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45903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45904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45905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45906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45907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45908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45909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45910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45911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45912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45913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45914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45915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45916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45917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45918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45919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45920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45921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45922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45923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45924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45925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45926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45927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45928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45929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45930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 t="str">
        <f>IF(MONTH($A$31+3)=MONTH($A$31),$A$31+3,"")</f>
        <v/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5" spans="1:13" x14ac:dyDescent="0.3">
      <c r="A35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161" priority="1">
      <formula>COUNTIF(ferie,$A4)&gt;0</formula>
    </cfRule>
    <cfRule type="expression" dxfId="160" priority="2">
      <formula>WEEKDAY($A4,2)&gt;5</formula>
    </cfRule>
  </conditionalFormatting>
  <dataValidations count="1">
    <dataValidation type="list" allowBlank="1" showInputMessage="1" showErrorMessage="1" sqref="B4:M34" xr:uid="{52C2C01F-706C-4FC9-BE12-93479CB8F910}">
      <formula1>l_agent</formula1>
    </dataValidation>
  </dataValidations>
  <hyperlinks>
    <hyperlink ref="A35" location="ACCUEIL!A1" display="ACCUEIL" xr:uid="{7F595DD0-1A37-4104-B237-53EDC614AABA}"/>
  </hyperlink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AB6D-6E56-4191-8AC0-B50B107F07A7}">
  <sheetPr codeName="Feuil11"/>
  <dimension ref="A1:M36"/>
  <sheetViews>
    <sheetView topLeftCell="A31" workbookViewId="0">
      <selection activeCell="E47" sqref="E46:E47"/>
    </sheetView>
  </sheetViews>
  <sheetFormatPr baseColWidth="10" defaultRowHeight="14.4" x14ac:dyDescent="0.3"/>
  <cols>
    <col min="1" max="1" width="23.44140625" bestFit="1" customWidth="1"/>
    <col min="2" max="7" width="14.33203125" bestFit="1" customWidth="1"/>
  </cols>
  <sheetData>
    <row r="1" spans="1:13" ht="15" thickBot="1" x14ac:dyDescent="0.35">
      <c r="A1" t="s">
        <v>14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45931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45932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45933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45934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45935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45936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45937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45938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45939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45940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45941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45942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45943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45944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45945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45946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45947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45948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45949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45950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45951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45952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45953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45954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45955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45956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45957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45958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45959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45960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>
        <f>IF(MONTH($A$31+3)=MONTH($A$31),$A$31+3,"")</f>
        <v>45961</v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6" spans="1:13" x14ac:dyDescent="0.3">
      <c r="A36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159" priority="1">
      <formula>COUNTIF(ferie,$A4)&gt;0</formula>
    </cfRule>
    <cfRule type="expression" dxfId="158" priority="2">
      <formula>WEEKDAY($A4,2)&gt;5</formula>
    </cfRule>
  </conditionalFormatting>
  <dataValidations count="1">
    <dataValidation type="list" allowBlank="1" showInputMessage="1" showErrorMessage="1" sqref="B4:M34" xr:uid="{01F547C6-9C70-48E0-B0B0-DF0BFFF5B146}">
      <formula1>l_agent</formula1>
    </dataValidation>
  </dataValidations>
  <hyperlinks>
    <hyperlink ref="A36" location="ACCUEIL!A1" display="ACCUEIL" xr:uid="{B8DFFE81-5392-4FAA-BC21-27FB9BEBDC08}"/>
  </hyperlink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719F3-912C-4725-AF52-B16E22DA9CD9}">
  <sheetPr codeName="Feuil12"/>
  <dimension ref="A1:M35"/>
  <sheetViews>
    <sheetView topLeftCell="A25" workbookViewId="0">
      <selection activeCell="F46" sqref="F46"/>
    </sheetView>
  </sheetViews>
  <sheetFormatPr baseColWidth="10" defaultRowHeight="14.4" x14ac:dyDescent="0.3"/>
  <cols>
    <col min="1" max="1" width="26.33203125" bestFit="1" customWidth="1"/>
    <col min="2" max="7" width="14.33203125" bestFit="1" customWidth="1"/>
  </cols>
  <sheetData>
    <row r="1" spans="1:13" ht="15" thickBot="1" x14ac:dyDescent="0.35">
      <c r="A1" t="s">
        <v>15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 " &amp; A1 &amp; " " &amp; Var_An)</f>
        <v>45962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45963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45964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45965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45966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45967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45968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45969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45970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45971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45972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45973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45974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45975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45976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45977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45978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45979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45980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45981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45982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45983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45984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45985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45986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45987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45988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45989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45990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45991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 t="str">
        <f>IF(MONTH($A$31+3)=MONTH($A$31),$A$31+3,"")</f>
        <v/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5" spans="1:13" x14ac:dyDescent="0.3">
      <c r="A35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157" priority="1">
      <formula>COUNTIF(ferie,$A4)&gt;0</formula>
    </cfRule>
    <cfRule type="expression" dxfId="156" priority="2">
      <formula>WEEKDAY($A4,2)&gt;5</formula>
    </cfRule>
  </conditionalFormatting>
  <dataValidations count="1">
    <dataValidation type="list" allowBlank="1" showInputMessage="1" showErrorMessage="1" sqref="B4:M34" xr:uid="{4D43E0B9-6D00-493F-BFFF-18B5C1918833}">
      <formula1>l_agent</formula1>
    </dataValidation>
  </dataValidations>
  <hyperlinks>
    <hyperlink ref="A35" location="ACCUEIL!A1" display="ACCUEIL" xr:uid="{CCAD551A-F349-4DC3-82CC-A8FEBC2B3258}"/>
  </hyperlink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73255-588F-4601-AD4D-7AE20810AB8D}">
  <sheetPr codeName="Feuil13"/>
  <dimension ref="A1:M36"/>
  <sheetViews>
    <sheetView topLeftCell="A25" workbookViewId="0">
      <selection activeCell="A5" sqref="A5"/>
    </sheetView>
  </sheetViews>
  <sheetFormatPr baseColWidth="10" defaultRowHeight="14.4" x14ac:dyDescent="0.3"/>
  <cols>
    <col min="1" max="1" width="25.6640625" bestFit="1" customWidth="1"/>
    <col min="2" max="7" width="14.33203125" bestFit="1" customWidth="1"/>
  </cols>
  <sheetData>
    <row r="1" spans="1:13" ht="15" thickBot="1" x14ac:dyDescent="0.35">
      <c r="A1" t="s">
        <v>20</v>
      </c>
    </row>
    <row r="2" spans="1:13" x14ac:dyDescent="0.3">
      <c r="A2" s="1"/>
      <c r="B2" s="50" t="s">
        <v>27</v>
      </c>
      <c r="C2" s="52"/>
      <c r="D2" s="50" t="s">
        <v>28</v>
      </c>
      <c r="E2" s="52"/>
      <c r="F2" s="50" t="s">
        <v>29</v>
      </c>
      <c r="G2" s="52"/>
      <c r="H2" s="50" t="s">
        <v>30</v>
      </c>
      <c r="I2" s="52"/>
      <c r="J2" s="50" t="s">
        <v>31</v>
      </c>
      <c r="K2" s="52"/>
      <c r="L2" s="50" t="s">
        <v>32</v>
      </c>
      <c r="M2" s="51"/>
    </row>
    <row r="3" spans="1:13" x14ac:dyDescent="0.3">
      <c r="B3" s="6" t="s">
        <v>3</v>
      </c>
      <c r="C3" s="27" t="s">
        <v>4</v>
      </c>
      <c r="D3" s="6" t="s">
        <v>3</v>
      </c>
      <c r="E3" s="27" t="s">
        <v>4</v>
      </c>
      <c r="F3" s="6" t="s">
        <v>3</v>
      </c>
      <c r="G3" s="27" t="s">
        <v>4</v>
      </c>
      <c r="H3" s="6" t="s">
        <v>3</v>
      </c>
      <c r="I3" s="27" t="s">
        <v>4</v>
      </c>
      <c r="J3" s="6" t="s">
        <v>3</v>
      </c>
      <c r="K3" s="27" t="s">
        <v>4</v>
      </c>
      <c r="L3" s="6" t="s">
        <v>3</v>
      </c>
      <c r="M3" s="7" t="s">
        <v>4</v>
      </c>
    </row>
    <row r="4" spans="1:13" x14ac:dyDescent="0.3">
      <c r="A4" s="2">
        <f>DATEVALUE("01/12/ "&amp; Var_An)</f>
        <v>45992</v>
      </c>
      <c r="B4" s="58"/>
      <c r="C4" s="59"/>
      <c r="D4" s="58"/>
      <c r="E4" s="59"/>
      <c r="F4" s="58"/>
      <c r="G4" s="59"/>
      <c r="H4" s="58"/>
      <c r="I4" s="59"/>
      <c r="J4" s="58"/>
      <c r="K4" s="59"/>
      <c r="L4" s="58"/>
      <c r="M4" s="60"/>
    </row>
    <row r="5" spans="1:13" x14ac:dyDescent="0.3">
      <c r="A5" s="2">
        <f>A4+1</f>
        <v>45993</v>
      </c>
      <c r="B5" s="58"/>
      <c r="C5" s="59"/>
      <c r="D5" s="58"/>
      <c r="E5" s="59"/>
      <c r="F5" s="58"/>
      <c r="G5" s="59"/>
      <c r="H5" s="58"/>
      <c r="I5" s="59"/>
      <c r="J5" s="58"/>
      <c r="K5" s="59"/>
      <c r="L5" s="58"/>
      <c r="M5" s="60"/>
    </row>
    <row r="6" spans="1:13" x14ac:dyDescent="0.3">
      <c r="A6" s="2">
        <f t="shared" ref="A6:A32" si="0">A5+1</f>
        <v>45994</v>
      </c>
      <c r="B6" s="58"/>
      <c r="C6" s="59"/>
      <c r="D6" s="58"/>
      <c r="E6" s="59"/>
      <c r="F6" s="58"/>
      <c r="G6" s="59"/>
      <c r="H6" s="58"/>
      <c r="I6" s="59"/>
      <c r="J6" s="58"/>
      <c r="K6" s="59"/>
      <c r="L6" s="58"/>
      <c r="M6" s="60"/>
    </row>
    <row r="7" spans="1:13" x14ac:dyDescent="0.3">
      <c r="A7" s="2">
        <f t="shared" si="0"/>
        <v>45995</v>
      </c>
      <c r="B7" s="58"/>
      <c r="C7" s="59"/>
      <c r="D7" s="58"/>
      <c r="E7" s="59"/>
      <c r="F7" s="58"/>
      <c r="G7" s="59"/>
      <c r="H7" s="58"/>
      <c r="I7" s="59"/>
      <c r="J7" s="58"/>
      <c r="K7" s="59"/>
      <c r="L7" s="58"/>
      <c r="M7" s="60"/>
    </row>
    <row r="8" spans="1:13" x14ac:dyDescent="0.3">
      <c r="A8" s="2">
        <f t="shared" si="0"/>
        <v>45996</v>
      </c>
      <c r="B8" s="58"/>
      <c r="C8" s="59"/>
      <c r="D8" s="58"/>
      <c r="E8" s="59"/>
      <c r="F8" s="58"/>
      <c r="G8" s="59"/>
      <c r="H8" s="58"/>
      <c r="I8" s="59"/>
      <c r="J8" s="58"/>
      <c r="K8" s="59"/>
      <c r="L8" s="58"/>
      <c r="M8" s="60"/>
    </row>
    <row r="9" spans="1:13" x14ac:dyDescent="0.3">
      <c r="A9" s="2">
        <f t="shared" si="0"/>
        <v>45997</v>
      </c>
      <c r="B9" s="58"/>
      <c r="C9" s="59"/>
      <c r="D9" s="58"/>
      <c r="E9" s="59"/>
      <c r="F9" s="58"/>
      <c r="G9" s="59"/>
      <c r="H9" s="58"/>
      <c r="I9" s="59"/>
      <c r="J9" s="58"/>
      <c r="K9" s="59"/>
      <c r="L9" s="58"/>
      <c r="M9" s="60"/>
    </row>
    <row r="10" spans="1:13" x14ac:dyDescent="0.3">
      <c r="A10" s="2">
        <f t="shared" si="0"/>
        <v>45998</v>
      </c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60"/>
    </row>
    <row r="11" spans="1:13" x14ac:dyDescent="0.3">
      <c r="A11" s="2">
        <f t="shared" si="0"/>
        <v>45999</v>
      </c>
      <c r="B11" s="58"/>
      <c r="C11" s="59"/>
      <c r="D11" s="58"/>
      <c r="E11" s="59"/>
      <c r="F11" s="58"/>
      <c r="G11" s="59"/>
      <c r="H11" s="58"/>
      <c r="I11" s="59"/>
      <c r="J11" s="58"/>
      <c r="K11" s="59"/>
      <c r="L11" s="58"/>
      <c r="M11" s="60"/>
    </row>
    <row r="12" spans="1:13" x14ac:dyDescent="0.3">
      <c r="A12" s="2">
        <f t="shared" si="0"/>
        <v>46000</v>
      </c>
      <c r="B12" s="58"/>
      <c r="C12" s="59"/>
      <c r="D12" s="58"/>
      <c r="E12" s="59"/>
      <c r="F12" s="58"/>
      <c r="G12" s="59"/>
      <c r="H12" s="58"/>
      <c r="I12" s="59"/>
      <c r="J12" s="58"/>
      <c r="K12" s="59"/>
      <c r="L12" s="58"/>
      <c r="M12" s="60"/>
    </row>
    <row r="13" spans="1:13" x14ac:dyDescent="0.3">
      <c r="A13" s="2">
        <f t="shared" si="0"/>
        <v>46001</v>
      </c>
      <c r="B13" s="58"/>
      <c r="C13" s="59"/>
      <c r="D13" s="58"/>
      <c r="E13" s="59"/>
      <c r="F13" s="58"/>
      <c r="G13" s="59"/>
      <c r="H13" s="58"/>
      <c r="I13" s="59"/>
      <c r="J13" s="58"/>
      <c r="K13" s="59"/>
      <c r="L13" s="58"/>
      <c r="M13" s="60"/>
    </row>
    <row r="14" spans="1:13" x14ac:dyDescent="0.3">
      <c r="A14" s="2">
        <f t="shared" si="0"/>
        <v>46002</v>
      </c>
      <c r="B14" s="58"/>
      <c r="C14" s="59"/>
      <c r="D14" s="58"/>
      <c r="E14" s="59"/>
      <c r="F14" s="58"/>
      <c r="G14" s="59"/>
      <c r="H14" s="58"/>
      <c r="I14" s="59"/>
      <c r="J14" s="58"/>
      <c r="K14" s="59"/>
      <c r="L14" s="58"/>
      <c r="M14" s="60"/>
    </row>
    <row r="15" spans="1:13" x14ac:dyDescent="0.3">
      <c r="A15" s="2">
        <f t="shared" si="0"/>
        <v>46003</v>
      </c>
      <c r="B15" s="58"/>
      <c r="C15" s="59"/>
      <c r="D15" s="58"/>
      <c r="E15" s="59"/>
      <c r="F15" s="58"/>
      <c r="G15" s="59"/>
      <c r="H15" s="58"/>
      <c r="I15" s="59"/>
      <c r="J15" s="58"/>
      <c r="K15" s="59"/>
      <c r="L15" s="58"/>
      <c r="M15" s="60"/>
    </row>
    <row r="16" spans="1:13" x14ac:dyDescent="0.3">
      <c r="A16" s="2">
        <f t="shared" si="0"/>
        <v>46004</v>
      </c>
      <c r="B16" s="58"/>
      <c r="C16" s="59"/>
      <c r="D16" s="58"/>
      <c r="E16" s="59"/>
      <c r="F16" s="58"/>
      <c r="G16" s="59"/>
      <c r="H16" s="58"/>
      <c r="I16" s="59"/>
      <c r="J16" s="58"/>
      <c r="K16" s="59"/>
      <c r="L16" s="58"/>
      <c r="M16" s="60"/>
    </row>
    <row r="17" spans="1:13" x14ac:dyDescent="0.3">
      <c r="A17" s="2">
        <f t="shared" si="0"/>
        <v>46005</v>
      </c>
      <c r="B17" s="58"/>
      <c r="C17" s="59"/>
      <c r="D17" s="58"/>
      <c r="E17" s="59"/>
      <c r="F17" s="58"/>
      <c r="G17" s="59"/>
      <c r="H17" s="58"/>
      <c r="I17" s="59"/>
      <c r="J17" s="58"/>
      <c r="K17" s="59"/>
      <c r="L17" s="58"/>
      <c r="M17" s="60"/>
    </row>
    <row r="18" spans="1:13" x14ac:dyDescent="0.3">
      <c r="A18" s="2">
        <f t="shared" si="0"/>
        <v>46006</v>
      </c>
      <c r="B18" s="58"/>
      <c r="C18" s="59"/>
      <c r="D18" s="58"/>
      <c r="E18" s="59"/>
      <c r="F18" s="58"/>
      <c r="G18" s="59"/>
      <c r="H18" s="58"/>
      <c r="I18" s="59"/>
      <c r="J18" s="58"/>
      <c r="K18" s="59"/>
      <c r="L18" s="58"/>
      <c r="M18" s="60"/>
    </row>
    <row r="19" spans="1:13" x14ac:dyDescent="0.3">
      <c r="A19" s="2">
        <f t="shared" si="0"/>
        <v>46007</v>
      </c>
      <c r="B19" s="58"/>
      <c r="C19" s="59"/>
      <c r="D19" s="58"/>
      <c r="E19" s="59"/>
      <c r="F19" s="58"/>
      <c r="G19" s="59"/>
      <c r="H19" s="58"/>
      <c r="I19" s="59"/>
      <c r="J19" s="58"/>
      <c r="K19" s="59"/>
      <c r="L19" s="58"/>
      <c r="M19" s="60"/>
    </row>
    <row r="20" spans="1:13" x14ac:dyDescent="0.3">
      <c r="A20" s="2">
        <f t="shared" si="0"/>
        <v>46008</v>
      </c>
      <c r="B20" s="58"/>
      <c r="C20" s="59"/>
      <c r="D20" s="58"/>
      <c r="E20" s="59"/>
      <c r="F20" s="58"/>
      <c r="G20" s="59"/>
      <c r="H20" s="58"/>
      <c r="I20" s="59"/>
      <c r="J20" s="58"/>
      <c r="K20" s="59"/>
      <c r="L20" s="58"/>
      <c r="M20" s="60"/>
    </row>
    <row r="21" spans="1:13" x14ac:dyDescent="0.3">
      <c r="A21" s="2">
        <f t="shared" si="0"/>
        <v>46009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60"/>
    </row>
    <row r="22" spans="1:13" x14ac:dyDescent="0.3">
      <c r="A22" s="2">
        <f t="shared" si="0"/>
        <v>46010</v>
      </c>
      <c r="B22" s="58"/>
      <c r="C22" s="59"/>
      <c r="D22" s="58"/>
      <c r="E22" s="59"/>
      <c r="F22" s="58"/>
      <c r="G22" s="59"/>
      <c r="H22" s="58"/>
      <c r="I22" s="59"/>
      <c r="J22" s="58"/>
      <c r="K22" s="59"/>
      <c r="L22" s="58"/>
      <c r="M22" s="60"/>
    </row>
    <row r="23" spans="1:13" x14ac:dyDescent="0.3">
      <c r="A23" s="2">
        <f t="shared" si="0"/>
        <v>46011</v>
      </c>
      <c r="B23" s="58"/>
      <c r="C23" s="59"/>
      <c r="D23" s="58"/>
      <c r="E23" s="59"/>
      <c r="F23" s="58"/>
      <c r="G23" s="59"/>
      <c r="H23" s="58"/>
      <c r="I23" s="59"/>
      <c r="J23" s="58"/>
      <c r="K23" s="59"/>
      <c r="L23" s="58"/>
      <c r="M23" s="60"/>
    </row>
    <row r="24" spans="1:13" x14ac:dyDescent="0.3">
      <c r="A24" s="2">
        <f t="shared" si="0"/>
        <v>46012</v>
      </c>
      <c r="B24" s="58"/>
      <c r="C24" s="59"/>
      <c r="D24" s="58"/>
      <c r="E24" s="59"/>
      <c r="F24" s="58"/>
      <c r="G24" s="59"/>
      <c r="H24" s="58"/>
      <c r="I24" s="59"/>
      <c r="J24" s="58"/>
      <c r="K24" s="59"/>
      <c r="L24" s="58"/>
      <c r="M24" s="60"/>
    </row>
    <row r="25" spans="1:13" x14ac:dyDescent="0.3">
      <c r="A25" s="2">
        <f t="shared" si="0"/>
        <v>46013</v>
      </c>
      <c r="B25" s="58"/>
      <c r="C25" s="59"/>
      <c r="D25" s="58"/>
      <c r="E25" s="59"/>
      <c r="F25" s="58"/>
      <c r="G25" s="59"/>
      <c r="H25" s="58"/>
      <c r="I25" s="59"/>
      <c r="J25" s="58"/>
      <c r="K25" s="59"/>
      <c r="L25" s="58"/>
      <c r="M25" s="60"/>
    </row>
    <row r="26" spans="1:13" x14ac:dyDescent="0.3">
      <c r="A26" s="2">
        <f t="shared" si="0"/>
        <v>46014</v>
      </c>
      <c r="B26" s="58"/>
      <c r="C26" s="59"/>
      <c r="D26" s="58"/>
      <c r="E26" s="59"/>
      <c r="F26" s="58"/>
      <c r="G26" s="59"/>
      <c r="H26" s="58"/>
      <c r="I26" s="59"/>
      <c r="J26" s="58"/>
      <c r="K26" s="59"/>
      <c r="L26" s="58"/>
      <c r="M26" s="60"/>
    </row>
    <row r="27" spans="1:13" x14ac:dyDescent="0.3">
      <c r="A27" s="2">
        <f t="shared" si="0"/>
        <v>46015</v>
      </c>
      <c r="B27" s="58"/>
      <c r="C27" s="59"/>
      <c r="D27" s="58"/>
      <c r="E27" s="59"/>
      <c r="F27" s="58"/>
      <c r="G27" s="59"/>
      <c r="H27" s="58"/>
      <c r="I27" s="59"/>
      <c r="J27" s="58"/>
      <c r="K27" s="59"/>
      <c r="L27" s="58"/>
      <c r="M27" s="60"/>
    </row>
    <row r="28" spans="1:13" x14ac:dyDescent="0.3">
      <c r="A28" s="2">
        <f t="shared" si="0"/>
        <v>46016</v>
      </c>
      <c r="B28" s="58"/>
      <c r="C28" s="59"/>
      <c r="D28" s="58"/>
      <c r="E28" s="59"/>
      <c r="F28" s="58"/>
      <c r="G28" s="59"/>
      <c r="H28" s="58"/>
      <c r="I28" s="59"/>
      <c r="J28" s="58"/>
      <c r="K28" s="59"/>
      <c r="L28" s="58"/>
      <c r="M28" s="60"/>
    </row>
    <row r="29" spans="1:13" x14ac:dyDescent="0.3">
      <c r="A29" s="2">
        <f t="shared" si="0"/>
        <v>46017</v>
      </c>
      <c r="B29" s="58"/>
      <c r="C29" s="59"/>
      <c r="D29" s="58"/>
      <c r="E29" s="59"/>
      <c r="F29" s="58"/>
      <c r="G29" s="59"/>
      <c r="H29" s="58"/>
      <c r="I29" s="59"/>
      <c r="J29" s="58"/>
      <c r="K29" s="59"/>
      <c r="L29" s="58"/>
      <c r="M29" s="60"/>
    </row>
    <row r="30" spans="1:13" x14ac:dyDescent="0.3">
      <c r="A30" s="2">
        <f t="shared" si="0"/>
        <v>46018</v>
      </c>
      <c r="B30" s="58"/>
      <c r="C30" s="59"/>
      <c r="D30" s="58"/>
      <c r="E30" s="59"/>
      <c r="F30" s="58"/>
      <c r="G30" s="59"/>
      <c r="H30" s="58"/>
      <c r="I30" s="59"/>
      <c r="J30" s="58"/>
      <c r="K30" s="59"/>
      <c r="L30" s="58"/>
      <c r="M30" s="60"/>
    </row>
    <row r="31" spans="1:13" x14ac:dyDescent="0.3">
      <c r="A31" s="2">
        <f t="shared" si="0"/>
        <v>46019</v>
      </c>
      <c r="B31" s="58"/>
      <c r="C31" s="59"/>
      <c r="D31" s="58"/>
      <c r="E31" s="59"/>
      <c r="F31" s="58"/>
      <c r="G31" s="59"/>
      <c r="H31" s="58"/>
      <c r="I31" s="59"/>
      <c r="J31" s="58"/>
      <c r="K31" s="59"/>
      <c r="L31" s="58"/>
      <c r="M31" s="60"/>
    </row>
    <row r="32" spans="1:13" x14ac:dyDescent="0.3">
      <c r="A32" s="2">
        <f>IF(MONTH($A$31+1)=MONTH($A$31),$A$31+1,"")</f>
        <v>46020</v>
      </c>
      <c r="B32" s="58"/>
      <c r="C32" s="59"/>
      <c r="D32" s="58"/>
      <c r="E32" s="59"/>
      <c r="F32" s="58"/>
      <c r="G32" s="59"/>
      <c r="H32" s="58"/>
      <c r="I32" s="59"/>
      <c r="J32" s="58"/>
      <c r="K32" s="59"/>
      <c r="L32" s="58"/>
      <c r="M32" s="60"/>
    </row>
    <row r="33" spans="1:13" x14ac:dyDescent="0.3">
      <c r="A33" s="2">
        <f>IF(MONTH($A$31+2)=MONTH($A$31),$A$31+2,"")</f>
        <v>46021</v>
      </c>
      <c r="B33" s="58"/>
      <c r="C33" s="59"/>
      <c r="D33" s="58"/>
      <c r="E33" s="59"/>
      <c r="F33" s="58"/>
      <c r="G33" s="59"/>
      <c r="H33" s="58"/>
      <c r="I33" s="59"/>
      <c r="J33" s="58"/>
      <c r="K33" s="59"/>
      <c r="L33" s="58"/>
      <c r="M33" s="60"/>
    </row>
    <row r="34" spans="1:13" ht="15" thickBot="1" x14ac:dyDescent="0.35">
      <c r="A34" s="2">
        <f>IF(MONTH($A$31+3)=MONTH($A$31),$A$31+3,"")</f>
        <v>46022</v>
      </c>
      <c r="B34" s="61"/>
      <c r="C34" s="62"/>
      <c r="D34" s="61"/>
      <c r="E34" s="62"/>
      <c r="F34" s="61"/>
      <c r="G34" s="62"/>
      <c r="H34" s="61"/>
      <c r="I34" s="62"/>
      <c r="J34" s="61"/>
      <c r="K34" s="62"/>
      <c r="L34" s="61"/>
      <c r="M34" s="63"/>
    </row>
    <row r="36" spans="1:13" x14ac:dyDescent="0.3">
      <c r="A36" s="8" t="s">
        <v>23</v>
      </c>
    </row>
  </sheetData>
  <mergeCells count="6">
    <mergeCell ref="L2:M2"/>
    <mergeCell ref="B2:C2"/>
    <mergeCell ref="D2:E2"/>
    <mergeCell ref="F2:G2"/>
    <mergeCell ref="H2:I2"/>
    <mergeCell ref="J2:K2"/>
  </mergeCells>
  <conditionalFormatting sqref="A4:M34">
    <cfRule type="expression" dxfId="155" priority="1">
      <formula>COUNTIF(ferie,$A4)&gt;0</formula>
    </cfRule>
    <cfRule type="expression" dxfId="154" priority="2">
      <formula>WEEKDAY($A4,2)&gt;5</formula>
    </cfRule>
  </conditionalFormatting>
  <dataValidations count="1">
    <dataValidation type="list" allowBlank="1" showInputMessage="1" showErrorMessage="1" sqref="B4:M34" xr:uid="{CF23CC2B-818B-4008-9D2B-B4CB5F5D1716}">
      <formula1>l_agent</formula1>
    </dataValidation>
  </dataValidations>
  <hyperlinks>
    <hyperlink ref="A36" location="ACCUEIL!A1" display="ACCUEIL" xr:uid="{38AE8CEB-E4D0-434B-A8AD-7904C8082D39}"/>
  </hyperlink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D1063-E2DC-41F8-BA10-396C17C0DBE9}">
  <sheetPr codeName="Feuil14"/>
  <dimension ref="A1:D14"/>
  <sheetViews>
    <sheetView workbookViewId="0">
      <selection activeCell="B19" sqref="B19"/>
    </sheetView>
  </sheetViews>
  <sheetFormatPr baseColWidth="10" defaultRowHeight="14.4" x14ac:dyDescent="0.3"/>
  <cols>
    <col min="1" max="1" width="16.88671875" bestFit="1" customWidth="1"/>
    <col min="3" max="3" width="24.33203125" customWidth="1"/>
    <col min="4" max="4" width="18.21875" customWidth="1"/>
  </cols>
  <sheetData>
    <row r="1" spans="1:4" x14ac:dyDescent="0.3">
      <c r="A1" t="s">
        <v>44</v>
      </c>
      <c r="C1" s="56" t="s">
        <v>58</v>
      </c>
      <c r="D1" s="55">
        <v>2025</v>
      </c>
    </row>
    <row r="2" spans="1:4" x14ac:dyDescent="0.3">
      <c r="A2" s="9" t="s">
        <v>33</v>
      </c>
      <c r="C2" s="53" t="s">
        <v>45</v>
      </c>
      <c r="D2" s="54">
        <f>DATE(Var_An,1,1)</f>
        <v>45658</v>
      </c>
    </row>
    <row r="3" spans="1:4" x14ac:dyDescent="0.3">
      <c r="A3" s="13" t="s">
        <v>34</v>
      </c>
      <c r="C3" s="53" t="s">
        <v>46</v>
      </c>
      <c r="D3" s="54">
        <f>ROUND(DATE(Var_An,4,MOD(234-11*MOD(Var_An,19),30))/7,)*7-6</f>
        <v>45767</v>
      </c>
    </row>
    <row r="4" spans="1:4" x14ac:dyDescent="0.3">
      <c r="A4" s="11" t="s">
        <v>35</v>
      </c>
      <c r="C4" s="53" t="s">
        <v>47</v>
      </c>
      <c r="D4" s="54">
        <f>SUM(D3+1)</f>
        <v>45768</v>
      </c>
    </row>
    <row r="5" spans="1:4" x14ac:dyDescent="0.3">
      <c r="A5" s="12" t="s">
        <v>36</v>
      </c>
      <c r="C5" s="53" t="s">
        <v>48</v>
      </c>
      <c r="D5" s="54">
        <f>DATE(Var_An,5,1)</f>
        <v>45778</v>
      </c>
    </row>
    <row r="6" spans="1:4" x14ac:dyDescent="0.3">
      <c r="A6" s="14" t="s">
        <v>37</v>
      </c>
      <c r="C6" s="53" t="s">
        <v>49</v>
      </c>
      <c r="D6" s="54">
        <f>DATE(Var_An,5,8)</f>
        <v>45785</v>
      </c>
    </row>
    <row r="7" spans="1:4" x14ac:dyDescent="0.3">
      <c r="A7" s="15" t="s">
        <v>38</v>
      </c>
      <c r="C7" s="53" t="s">
        <v>50</v>
      </c>
      <c r="D7" s="54">
        <f>D3+39</f>
        <v>45806</v>
      </c>
    </row>
    <row r="8" spans="1:4" x14ac:dyDescent="0.3">
      <c r="A8" s="10" t="s">
        <v>39</v>
      </c>
      <c r="C8" s="53" t="s">
        <v>51</v>
      </c>
      <c r="D8" s="54">
        <f>D3+49</f>
        <v>45816</v>
      </c>
    </row>
    <row r="9" spans="1:4" x14ac:dyDescent="0.3">
      <c r="A9" s="24" t="s">
        <v>40</v>
      </c>
      <c r="C9" s="53" t="s">
        <v>52</v>
      </c>
      <c r="D9" s="54">
        <f>D8+1</f>
        <v>45817</v>
      </c>
    </row>
    <row r="10" spans="1:4" x14ac:dyDescent="0.3">
      <c r="A10" s="25" t="s">
        <v>41</v>
      </c>
      <c r="C10" s="53" t="s">
        <v>53</v>
      </c>
      <c r="D10" s="54">
        <f>DATE(Var_An,7,14)</f>
        <v>45852</v>
      </c>
    </row>
    <row r="11" spans="1:4" x14ac:dyDescent="0.3">
      <c r="A11" s="26" t="s">
        <v>42</v>
      </c>
      <c r="C11" s="53" t="s">
        <v>54</v>
      </c>
      <c r="D11" s="54">
        <f>DATE(Var_An,8,15)</f>
        <v>45884</v>
      </c>
    </row>
    <row r="12" spans="1:4" x14ac:dyDescent="0.3">
      <c r="A12" s="38" t="s">
        <v>43</v>
      </c>
      <c r="C12" s="53" t="s">
        <v>55</v>
      </c>
      <c r="D12" s="54">
        <f>DATE(Var_An,11,1)</f>
        <v>45962</v>
      </c>
    </row>
    <row r="13" spans="1:4" x14ac:dyDescent="0.3">
      <c r="C13" s="53" t="s">
        <v>56</v>
      </c>
      <c r="D13" s="54">
        <f>DATE(Var_An,11,11)</f>
        <v>45972</v>
      </c>
    </row>
    <row r="14" spans="1:4" x14ac:dyDescent="0.3">
      <c r="C14" s="53" t="s">
        <v>57</v>
      </c>
      <c r="D14" s="54">
        <f>DATE(Var_An,12,25)</f>
        <v>46016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ACCUEIL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donnees</vt:lpstr>
      <vt:lpstr>ferie</vt:lpstr>
      <vt:lpstr>l_agent</vt:lpstr>
      <vt:lpstr>Var_An</vt:lpstr>
    </vt:vector>
  </TitlesOfParts>
  <Company>OPH 65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FOURCADE Patricia</dc:creator>
  <cp:lastModifiedBy>François ROUZE</cp:lastModifiedBy>
  <dcterms:created xsi:type="dcterms:W3CDTF">2025-02-13T10:35:25Z</dcterms:created>
  <dcterms:modified xsi:type="dcterms:W3CDTF">2025-03-02T14:48:55Z</dcterms:modified>
</cp:coreProperties>
</file>