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B51BFEB-956C-4B03-A742-A3472F621950}" xr6:coauthVersionLast="36" xr6:coauthVersionMax="47" xr10:uidLastSave="{00000000-0000-0000-0000-000000000000}"/>
  <bookViews>
    <workbookView xWindow="-120" yWindow="-120" windowWidth="29040" windowHeight="15720" activeTab="1" xr2:uid="{8AA5C1C4-CA3E-46EE-8F38-3AA65A104884}"/>
  </bookViews>
  <sheets>
    <sheet name="ACCUEIL" sheetId="12" r:id="rId1"/>
    <sheet name="JANVIER" sheetId="1" r:id="rId2"/>
    <sheet name="FEVRIER" sheetId="14" r:id="rId3"/>
    <sheet name="MARS" sheetId="15" r:id="rId4"/>
    <sheet name="AVRIL" sheetId="16" r:id="rId5"/>
    <sheet name="MAI" sheetId="17" r:id="rId6"/>
    <sheet name="JUIN" sheetId="18" r:id="rId7"/>
    <sheet name="JUILLET" sheetId="19" r:id="rId8"/>
    <sheet name="AOUT" sheetId="20" r:id="rId9"/>
    <sheet name="SEPTEMBRE" sheetId="21" r:id="rId10"/>
    <sheet name="OCTOBRE" sheetId="24" r:id="rId11"/>
    <sheet name="NOVEMBRE" sheetId="23" r:id="rId12"/>
    <sheet name="DECEMBRE" sheetId="22" r:id="rId13"/>
    <sheet name="donnees" sheetId="2" r:id="rId14"/>
  </sheets>
  <definedNames>
    <definedName name="ferie">donnees!$D$2:$D$14</definedName>
    <definedName name="l_agent">T_agent[Agents]</definedName>
    <definedName name="Var_An">donnees!$D$1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2" l="1"/>
  <c r="A5" i="22" s="1"/>
  <c r="A6" i="22" s="1"/>
  <c r="A7" i="22" s="1"/>
  <c r="A8" i="22" s="1"/>
  <c r="A9" i="22" s="1"/>
  <c r="A10" i="22" s="1"/>
  <c r="A11" i="22" s="1"/>
  <c r="A12" i="22" s="1"/>
  <c r="A13" i="22" s="1"/>
  <c r="A14" i="22" s="1"/>
  <c r="A15" i="22" s="1"/>
  <c r="A16" i="22" s="1"/>
  <c r="A17" i="22" s="1"/>
  <c r="A18" i="22" s="1"/>
  <c r="A19" i="22" s="1"/>
  <c r="A20" i="22" s="1"/>
  <c r="A21" i="22" s="1"/>
  <c r="A22" i="22" s="1"/>
  <c r="A23" i="22" s="1"/>
  <c r="A24" i="22" s="1"/>
  <c r="A25" i="22" s="1"/>
  <c r="A26" i="22" s="1"/>
  <c r="A27" i="22" s="1"/>
  <c r="A28" i="22" s="1"/>
  <c r="A29" i="22" s="1"/>
  <c r="A30" i="22" s="1"/>
  <c r="A31" i="22" s="1"/>
  <c r="A5" i="23"/>
  <c r="A6" i="23" s="1"/>
  <c r="A7" i="23" s="1"/>
  <c r="A8" i="23" s="1"/>
  <c r="A9" i="23" s="1"/>
  <c r="A10" i="23" s="1"/>
  <c r="A11" i="23" s="1"/>
  <c r="A12" i="23" s="1"/>
  <c r="A13" i="23" s="1"/>
  <c r="A14" i="23" s="1"/>
  <c r="A15" i="23" s="1"/>
  <c r="A16" i="23" s="1"/>
  <c r="A17" i="23" s="1"/>
  <c r="A18" i="23" s="1"/>
  <c r="A19" i="23" s="1"/>
  <c r="A20" i="23" s="1"/>
  <c r="A21" i="23" s="1"/>
  <c r="A22" i="23" s="1"/>
  <c r="A23" i="23" s="1"/>
  <c r="A24" i="23" s="1"/>
  <c r="A25" i="23" s="1"/>
  <c r="A26" i="23" s="1"/>
  <c r="A27" i="23" s="1"/>
  <c r="A28" i="23" s="1"/>
  <c r="A29" i="23" s="1"/>
  <c r="A30" i="23" s="1"/>
  <c r="A31" i="23" s="1"/>
  <c r="A4" i="23"/>
  <c r="A5" i="24"/>
  <c r="A6" i="24" s="1"/>
  <c r="A7" i="24" s="1"/>
  <c r="A8" i="24" s="1"/>
  <c r="A9" i="24" s="1"/>
  <c r="A10" i="24" s="1"/>
  <c r="A11" i="24" s="1"/>
  <c r="A12" i="24" s="1"/>
  <c r="A13" i="24" s="1"/>
  <c r="A14" i="24" s="1"/>
  <c r="A15" i="24" s="1"/>
  <c r="A16" i="24" s="1"/>
  <c r="A17" i="24" s="1"/>
  <c r="A18" i="24" s="1"/>
  <c r="A19" i="24" s="1"/>
  <c r="A20" i="24" s="1"/>
  <c r="A21" i="24" s="1"/>
  <c r="A22" i="24" s="1"/>
  <c r="A23" i="24" s="1"/>
  <c r="A24" i="24" s="1"/>
  <c r="A25" i="24" s="1"/>
  <c r="A26" i="24" s="1"/>
  <c r="A27" i="24" s="1"/>
  <c r="A28" i="24" s="1"/>
  <c r="A29" i="24" s="1"/>
  <c r="A30" i="24" s="1"/>
  <c r="A31" i="24" s="1"/>
  <c r="A4" i="24"/>
  <c r="A5" i="21"/>
  <c r="A6" i="21" s="1"/>
  <c r="A7" i="21" s="1"/>
  <c r="A8" i="21" s="1"/>
  <c r="A9" i="21" s="1"/>
  <c r="A10" i="21" s="1"/>
  <c r="A11" i="21" s="1"/>
  <c r="A12" i="21" s="1"/>
  <c r="A13" i="21" s="1"/>
  <c r="A14" i="21" s="1"/>
  <c r="A15" i="21" s="1"/>
  <c r="A16" i="21" s="1"/>
  <c r="A17" i="21" s="1"/>
  <c r="A18" i="21" s="1"/>
  <c r="A19" i="21" s="1"/>
  <c r="A20" i="21" s="1"/>
  <c r="A21" i="21" s="1"/>
  <c r="A22" i="21" s="1"/>
  <c r="A23" i="21" s="1"/>
  <c r="A24" i="21" s="1"/>
  <c r="A25" i="21" s="1"/>
  <c r="A26" i="21" s="1"/>
  <c r="A27" i="21" s="1"/>
  <c r="A28" i="21" s="1"/>
  <c r="A29" i="21" s="1"/>
  <c r="A30" i="21" s="1"/>
  <c r="A31" i="21" s="1"/>
  <c r="A4" i="21"/>
  <c r="A4" i="20"/>
  <c r="A5" i="20" s="1"/>
  <c r="A6" i="20" s="1"/>
  <c r="A7" i="20" s="1"/>
  <c r="A8" i="20" s="1"/>
  <c r="A9" i="20" s="1"/>
  <c r="A10" i="20" s="1"/>
  <c r="A11" i="20" s="1"/>
  <c r="A12" i="20" s="1"/>
  <c r="A13" i="20" s="1"/>
  <c r="A14" i="20" s="1"/>
  <c r="A15" i="20" s="1"/>
  <c r="A16" i="20" s="1"/>
  <c r="A17" i="20" s="1"/>
  <c r="A18" i="20" s="1"/>
  <c r="A19" i="20" s="1"/>
  <c r="A20" i="20" s="1"/>
  <c r="A21" i="20" s="1"/>
  <c r="A22" i="20" s="1"/>
  <c r="A23" i="20" s="1"/>
  <c r="A24" i="20" s="1"/>
  <c r="A25" i="20" s="1"/>
  <c r="A26" i="20" s="1"/>
  <c r="A27" i="20" s="1"/>
  <c r="A28" i="20" s="1"/>
  <c r="A29" i="20" s="1"/>
  <c r="A30" i="20" s="1"/>
  <c r="A31" i="20" s="1"/>
  <c r="A5" i="19"/>
  <c r="A6" i="19" s="1"/>
  <c r="A7" i="19" s="1"/>
  <c r="A8" i="19" s="1"/>
  <c r="A9" i="19" s="1"/>
  <c r="A10" i="19" s="1"/>
  <c r="A11" i="19" s="1"/>
  <c r="A12" i="19" s="1"/>
  <c r="A13" i="19" s="1"/>
  <c r="A14" i="19" s="1"/>
  <c r="A15" i="19" s="1"/>
  <c r="A16" i="19" s="1"/>
  <c r="A17" i="19" s="1"/>
  <c r="A18" i="19" s="1"/>
  <c r="A19" i="19" s="1"/>
  <c r="A20" i="19" s="1"/>
  <c r="A21" i="19" s="1"/>
  <c r="A22" i="19" s="1"/>
  <c r="A23" i="19" s="1"/>
  <c r="A24" i="19" s="1"/>
  <c r="A25" i="19" s="1"/>
  <c r="A26" i="19" s="1"/>
  <c r="A27" i="19" s="1"/>
  <c r="A28" i="19" s="1"/>
  <c r="A29" i="19" s="1"/>
  <c r="A30" i="19" s="1"/>
  <c r="A31" i="19" s="1"/>
  <c r="A4" i="19"/>
  <c r="A5" i="18"/>
  <c r="A6" i="18" s="1"/>
  <c r="A7" i="18" s="1"/>
  <c r="A8" i="18" s="1"/>
  <c r="A9" i="18" s="1"/>
  <c r="A10" i="18" s="1"/>
  <c r="A11" i="18" s="1"/>
  <c r="A12" i="18" s="1"/>
  <c r="A13" i="18" s="1"/>
  <c r="A14" i="18" s="1"/>
  <c r="A15" i="18" s="1"/>
  <c r="A16" i="18" s="1"/>
  <c r="A17" i="18" s="1"/>
  <c r="A18" i="18" s="1"/>
  <c r="A19" i="18" s="1"/>
  <c r="A20" i="18" s="1"/>
  <c r="A21" i="18" s="1"/>
  <c r="A22" i="18" s="1"/>
  <c r="A23" i="18" s="1"/>
  <c r="A24" i="18" s="1"/>
  <c r="A25" i="18" s="1"/>
  <c r="A26" i="18" s="1"/>
  <c r="A27" i="18" s="1"/>
  <c r="A28" i="18" s="1"/>
  <c r="A29" i="18" s="1"/>
  <c r="A30" i="18" s="1"/>
  <c r="A31" i="18" s="1"/>
  <c r="A4" i="18"/>
  <c r="A5" i="17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4" i="17"/>
  <c r="A5" i="16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4" i="16"/>
  <c r="A5" i="15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4" i="15"/>
  <c r="A4" i="14"/>
  <c r="A5" i="14" s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D14" i="2"/>
  <c r="D13" i="2"/>
  <c r="D12" i="2"/>
  <c r="D11" i="2"/>
  <c r="D10" i="2"/>
  <c r="D6" i="2"/>
  <c r="D5" i="2"/>
  <c r="D3" i="2"/>
  <c r="D8" i="2" s="1"/>
  <c r="D9" i="2" s="1"/>
  <c r="D2" i="2"/>
  <c r="A34" i="22" l="1"/>
  <c r="A32" i="22"/>
  <c r="A33" i="22"/>
  <c r="A34" i="23"/>
  <c r="A32" i="23"/>
  <c r="A33" i="23"/>
  <c r="A34" i="24"/>
  <c r="A32" i="24"/>
  <c r="A33" i="24"/>
  <c r="A34" i="21"/>
  <c r="A32" i="21"/>
  <c r="A33" i="21"/>
  <c r="A34" i="20"/>
  <c r="A32" i="20"/>
  <c r="A33" i="20"/>
  <c r="A34" i="19"/>
  <c r="A32" i="19"/>
  <c r="A33" i="19"/>
  <c r="A34" i="18"/>
  <c r="A32" i="18"/>
  <c r="A33" i="18"/>
  <c r="A34" i="17"/>
  <c r="A32" i="17"/>
  <c r="A33" i="17"/>
  <c r="A34" i="16"/>
  <c r="A32" i="16"/>
  <c r="A33" i="16"/>
  <c r="A34" i="15"/>
  <c r="A32" i="15"/>
  <c r="A33" i="15"/>
  <c r="A34" i="14"/>
  <c r="A32" i="14"/>
  <c r="A33" i="14"/>
  <c r="A34" i="1"/>
  <c r="A33" i="1"/>
  <c r="D7" i="2"/>
  <c r="D4" i="2"/>
  <c r="O26" i="12" l="1"/>
  <c r="O27" i="12"/>
  <c r="O28" i="12"/>
  <c r="O29" i="12"/>
  <c r="O30" i="12"/>
  <c r="O31" i="12"/>
  <c r="O32" i="12"/>
  <c r="O25" i="12"/>
  <c r="N26" i="12"/>
  <c r="N27" i="12"/>
  <c r="N28" i="12"/>
  <c r="N29" i="12"/>
  <c r="N30" i="12"/>
  <c r="N31" i="12"/>
  <c r="N32" i="12"/>
  <c r="N25" i="12"/>
  <c r="M26" i="12"/>
  <c r="M27" i="12"/>
  <c r="M28" i="12"/>
  <c r="M29" i="12"/>
  <c r="M30" i="12"/>
  <c r="M31" i="12"/>
  <c r="M32" i="12"/>
  <c r="M25" i="12"/>
  <c r="L26" i="12"/>
  <c r="L27" i="12"/>
  <c r="L28" i="12"/>
  <c r="L29" i="12"/>
  <c r="L30" i="12"/>
  <c r="L31" i="12"/>
  <c r="L32" i="12"/>
  <c r="L25" i="12"/>
  <c r="K26" i="12"/>
  <c r="K27" i="12"/>
  <c r="K28" i="12"/>
  <c r="K29" i="12"/>
  <c r="K30" i="12"/>
  <c r="K31" i="12"/>
  <c r="K32" i="12"/>
  <c r="K25" i="12"/>
  <c r="J26" i="12"/>
  <c r="J27" i="12"/>
  <c r="J28" i="12"/>
  <c r="J29" i="12"/>
  <c r="J30" i="12"/>
  <c r="J31" i="12"/>
  <c r="J32" i="12"/>
  <c r="J25" i="12"/>
  <c r="I26" i="12"/>
  <c r="I27" i="12"/>
  <c r="I28" i="12"/>
  <c r="I29" i="12"/>
  <c r="I30" i="12"/>
  <c r="I31" i="12"/>
  <c r="I32" i="12"/>
  <c r="I25" i="12"/>
  <c r="H26" i="12"/>
  <c r="H27" i="12"/>
  <c r="H28" i="12"/>
  <c r="H29" i="12"/>
  <c r="H30" i="12"/>
  <c r="H31" i="12"/>
  <c r="H32" i="12"/>
  <c r="H25" i="12"/>
  <c r="G26" i="12"/>
  <c r="G27" i="12"/>
  <c r="G28" i="12"/>
  <c r="G29" i="12"/>
  <c r="G30" i="12"/>
  <c r="G31" i="12"/>
  <c r="G32" i="12"/>
  <c r="G25" i="12"/>
  <c r="F26" i="12"/>
  <c r="F27" i="12"/>
  <c r="F28" i="12"/>
  <c r="F29" i="12"/>
  <c r="F30" i="12"/>
  <c r="F31" i="12"/>
  <c r="F32" i="12"/>
  <c r="F25" i="12"/>
  <c r="E26" i="12"/>
  <c r="E27" i="12"/>
  <c r="E28" i="12"/>
  <c r="E29" i="12"/>
  <c r="E30" i="12"/>
  <c r="E31" i="12"/>
  <c r="E32" i="12"/>
  <c r="E25" i="12"/>
  <c r="D26" i="12"/>
  <c r="D27" i="12"/>
  <c r="D28" i="12"/>
  <c r="D29" i="12"/>
  <c r="D30" i="12"/>
  <c r="D31" i="12"/>
  <c r="D32" i="12"/>
  <c r="D25" i="12"/>
  <c r="O21" i="12" l="1"/>
  <c r="O20" i="12"/>
  <c r="O19" i="12"/>
  <c r="N21" i="12"/>
  <c r="N20" i="12"/>
  <c r="N19" i="12"/>
  <c r="M21" i="12"/>
  <c r="M20" i="12"/>
  <c r="M19" i="12"/>
  <c r="L21" i="12"/>
  <c r="L20" i="12"/>
  <c r="L19" i="12"/>
  <c r="K21" i="12"/>
  <c r="K20" i="12"/>
  <c r="K19" i="12"/>
  <c r="J21" i="12"/>
  <c r="J20" i="12"/>
  <c r="J19" i="12"/>
  <c r="I21" i="12"/>
  <c r="I20" i="12"/>
  <c r="I19" i="12"/>
  <c r="H21" i="12"/>
  <c r="H20" i="12"/>
  <c r="H19" i="12"/>
  <c r="G21" i="12"/>
  <c r="G20" i="12"/>
  <c r="G19" i="12"/>
  <c r="F21" i="12"/>
  <c r="F20" i="12"/>
  <c r="F19" i="12"/>
  <c r="E21" i="12"/>
  <c r="E20" i="12"/>
  <c r="E19" i="12"/>
  <c r="D21" i="12"/>
  <c r="D20" i="12"/>
  <c r="D19" i="12"/>
  <c r="O11" i="12"/>
  <c r="O10" i="12"/>
  <c r="O9" i="12"/>
  <c r="N11" i="12"/>
  <c r="N10" i="12"/>
  <c r="N9" i="12"/>
  <c r="M11" i="12"/>
  <c r="M10" i="12"/>
  <c r="M9" i="12"/>
  <c r="L11" i="12"/>
  <c r="L10" i="12"/>
  <c r="L9" i="12"/>
  <c r="K11" i="12"/>
  <c r="K10" i="12"/>
  <c r="K9" i="12"/>
  <c r="J11" i="12"/>
  <c r="J10" i="12"/>
  <c r="J9" i="12"/>
  <c r="I11" i="12"/>
  <c r="I10" i="12"/>
  <c r="I9" i="12"/>
  <c r="H11" i="12"/>
  <c r="H10" i="12"/>
  <c r="H9" i="12"/>
  <c r="G11" i="12"/>
  <c r="G10" i="12"/>
  <c r="G9" i="12"/>
  <c r="F11" i="12"/>
  <c r="F10" i="12"/>
  <c r="F9" i="12"/>
  <c r="E11" i="12"/>
  <c r="D11" i="12"/>
  <c r="E10" i="12"/>
  <c r="D10" i="12"/>
  <c r="D9" i="12"/>
  <c r="E9" i="12"/>
  <c r="O18" i="12" l="1"/>
  <c r="O17" i="12"/>
  <c r="O16" i="12"/>
  <c r="N18" i="12"/>
  <c r="N17" i="12"/>
  <c r="N16" i="12"/>
  <c r="M18" i="12"/>
  <c r="M17" i="12"/>
  <c r="M16" i="12"/>
  <c r="L16" i="12"/>
  <c r="L18" i="12"/>
  <c r="L17" i="12"/>
  <c r="G18" i="12"/>
  <c r="G17" i="12"/>
  <c r="G16" i="12"/>
  <c r="F18" i="12"/>
  <c r="F17" i="12"/>
  <c r="F16" i="12"/>
  <c r="E18" i="12"/>
  <c r="E17" i="12"/>
  <c r="E16" i="12"/>
  <c r="D18" i="12"/>
  <c r="D17" i="12"/>
  <c r="D16" i="12"/>
  <c r="O8" i="12"/>
  <c r="O7" i="12"/>
  <c r="O6" i="12"/>
  <c r="N8" i="12"/>
  <c r="N7" i="12"/>
  <c r="N6" i="12"/>
  <c r="M8" i="12"/>
  <c r="M7" i="12"/>
  <c r="M6" i="12"/>
  <c r="L8" i="12"/>
  <c r="L7" i="12"/>
  <c r="L6" i="12"/>
  <c r="K8" i="12"/>
  <c r="K7" i="12"/>
  <c r="K6" i="12"/>
  <c r="J8" i="12"/>
  <c r="J7" i="12"/>
  <c r="J6" i="12"/>
  <c r="E8" i="12"/>
  <c r="E7" i="12"/>
  <c r="D8" i="12"/>
  <c r="D7" i="12"/>
  <c r="E6" i="12"/>
  <c r="D6" i="12"/>
  <c r="K18" i="12"/>
  <c r="K17" i="12"/>
  <c r="K16" i="12"/>
  <c r="J18" i="12"/>
  <c r="J17" i="12"/>
  <c r="J16" i="12"/>
  <c r="I18" i="12"/>
  <c r="I17" i="12"/>
  <c r="I16" i="12"/>
  <c r="H18" i="12"/>
  <c r="H17" i="12"/>
  <c r="H16" i="12"/>
  <c r="I8" i="12"/>
  <c r="I7" i="12"/>
  <c r="I6" i="12"/>
  <c r="H8" i="12"/>
  <c r="H7" i="12"/>
  <c r="H6" i="12"/>
  <c r="G8" i="12"/>
  <c r="G7" i="12"/>
  <c r="G6" i="12"/>
  <c r="F8" i="12"/>
  <c r="F7" i="12"/>
  <c r="F6" i="12"/>
</calcChain>
</file>

<file path=xl/sharedStrings.xml><?xml version="1.0" encoding="utf-8"?>
<sst xmlns="http://schemas.openxmlformats.org/spreadsheetml/2006/main" count="352" uniqueCount="59">
  <si>
    <t>SOLAZUR</t>
  </si>
  <si>
    <t>ANO</t>
  </si>
  <si>
    <t>SIEGE</t>
  </si>
  <si>
    <t>Matin</t>
  </si>
  <si>
    <t>Après-midi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</si>
  <si>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</si>
  <si>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</si>
  <si>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</si>
  <si>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</si>
  <si>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</si>
  <si>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</si>
  <si>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</si>
  <si>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</si>
  <si>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</si>
  <si>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</si>
  <si>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</si>
  <si>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</si>
  <si>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FERME 
MATIN</t>
  </si>
  <si>
    <t>FERME 
APRES-MIDI</t>
  </si>
  <si>
    <t>AOUT</t>
  </si>
  <si>
    <t>DECEMBRE</t>
  </si>
  <si>
    <t>MATIN</t>
  </si>
  <si>
    <t>APRES-MIDI</t>
  </si>
  <si>
    <t>ACCUEIL</t>
  </si>
  <si>
    <t>LOURDES</t>
  </si>
  <si>
    <t>BAGNERES</t>
  </si>
  <si>
    <t>LANNEMEZAN</t>
  </si>
  <si>
    <t>METZ</t>
  </si>
  <si>
    <t>TOUL</t>
  </si>
  <si>
    <t>STRASBOURG</t>
  </si>
  <si>
    <t>PAU</t>
  </si>
  <si>
    <t>PARIS</t>
  </si>
  <si>
    <t>MARSEILLE</t>
  </si>
  <si>
    <t>MELANIE</t>
  </si>
  <si>
    <t>ARNAUD</t>
  </si>
  <si>
    <t>ARTHUR</t>
  </si>
  <si>
    <t>GEORGES</t>
  </si>
  <si>
    <t>WASHINGTON</t>
  </si>
  <si>
    <t>JULIEN</t>
  </si>
  <si>
    <t>BARTHE</t>
  </si>
  <si>
    <t>SIMPSON</t>
  </si>
  <si>
    <t>TOM</t>
  </si>
  <si>
    <t>CRUISE</t>
  </si>
  <si>
    <t>TRAFALGA</t>
  </si>
  <si>
    <t>Agents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</si>
  <si>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</si>
  <si>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</si>
  <si>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</si>
  <si>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</si>
  <si>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</si>
  <si>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</si>
  <si>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</si>
  <si>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</si>
  <si>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</si>
  <si>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</si>
  <si>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</si>
  <si>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</si>
  <si>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</si>
  <si>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Ferié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</si>
</sst>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ddd\ dd\ mmm\ 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b/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1FF4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gradientFill>
        <stop position="0">
          <color rgb="FFFFFFFF"/>
        </stop>
        <stop position="1">
          <color rgb="FFFFC000"/>
        </stop>
      </gradientFill>
    </fill>
    <fill>
      <gradientFill>
        <stop position="0">
          <color theme="0"/>
        </stop>
        <stop position="1">
          <color theme="4" tint="0.40000610370189521"/>
        </stop>
      </gradient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5" fillId="0" borderId="0"/>
  </cellStyleXfs>
  <cellXfs count="64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1"/>
    <xf numFmtId="0" fontId="0" fillId="4" borderId="0" xfId="0" applyFill="1"/>
    <xf numFmtId="0" fontId="0" fillId="3" borderId="0" xfId="0" applyFill="1"/>
    <xf numFmtId="0" fontId="0" fillId="5" borderId="0" xfId="0" applyFill="1"/>
    <xf numFmtId="0" fontId="0" fillId="2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10" borderId="2" xfId="0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1" fillId="0" borderId="12" xfId="0" applyFont="1" applyBorder="1"/>
    <xf numFmtId="0" fontId="1" fillId="0" borderId="13" xfId="0" applyFont="1" applyBorder="1"/>
    <xf numFmtId="0" fontId="1" fillId="0" borderId="14" xfId="0" applyFon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0" borderId="1" xfId="0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3" xfId="0" applyFont="1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11" borderId="5" xfId="0" applyFill="1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3" fillId="11" borderId="5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0" fontId="3" fillId="0" borderId="0" xfId="0" applyFont="1"/>
    <xf numFmtId="0" fontId="0" fillId="0" borderId="4" xfId="0" applyBorder="1"/>
    <xf numFmtId="0" fontId="0" fillId="10" borderId="8" xfId="0" applyFill="1" applyBorder="1" applyAlignment="1">
      <alignment horizontal="center" wrapText="1"/>
    </xf>
    <xf numFmtId="0" fontId="0" fillId="10" borderId="10" xfId="0" applyFill="1" applyBorder="1" applyAlignment="1">
      <alignment horizontal="center" wrapText="1"/>
    </xf>
    <xf numFmtId="0" fontId="0" fillId="11" borderId="9" xfId="0" applyFill="1" applyBorder="1" applyAlignment="1">
      <alignment horizontal="center" wrapText="1"/>
    </xf>
    <xf numFmtId="0" fontId="0" fillId="11" borderId="11" xfId="0" applyFill="1" applyBorder="1" applyAlignment="1">
      <alignment horizontal="center" wrapText="1"/>
    </xf>
    <xf numFmtId="0" fontId="0" fillId="9" borderId="6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4" fillId="15" borderId="6" xfId="0" applyFont="1" applyFill="1" applyBorder="1" applyAlignment="1">
      <alignment horizontal="center"/>
    </xf>
    <xf numFmtId="0" fontId="4" fillId="15" borderId="7" xfId="0" applyFont="1" applyFill="1" applyBorder="1" applyAlignment="1">
      <alignment horizontal="center"/>
    </xf>
    <xf numFmtId="0" fontId="1" fillId="15" borderId="6" xfId="0" applyFont="1" applyFill="1" applyBorder="1" applyAlignment="1">
      <alignment horizontal="center"/>
    </xf>
    <xf numFmtId="0" fontId="1" fillId="15" borderId="7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5" xfId="0" applyBorder="1" applyAlignment="1">
      <alignment horizontal="center"/>
    </xf>
    <xf numFmtId="0" fontId="6" fillId="16" borderId="0" xfId="2" applyFont="1" applyFill="1" applyBorder="1" applyAlignment="1" applyProtection="1">
      <alignment horizontal="right"/>
      <protection hidden="1"/>
    </xf>
    <xf numFmtId="166" fontId="6" fillId="16" borderId="0" xfId="2" applyNumberFormat="1" applyFont="1" applyFill="1" applyBorder="1" applyAlignment="1" applyProtection="1">
      <alignment horizontal="center"/>
      <protection hidden="1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quotePrefix="1" applyBorder="1"/>
    <xf numFmtId="0" fontId="0" fillId="0" borderId="2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5" xfId="0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3" xfId="2" xr:uid="{3009E55B-E8BC-4050-AC73-310024BA4F5D}"/>
  </cellStyles>
  <dxfs count="277"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65911"/>
      <color rgb="FF91BE12"/>
      <color rgb="FFFF66FF"/>
      <color rgb="FF00FF00"/>
      <color rgb="FFFF66CC"/>
      <color rgb="FFFF33CC"/>
      <color rgb="FFFF99FF"/>
      <color rgb="FF91FF47"/>
      <color rgb="FFFF9FED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7E093A8-75F1-4B0C-9C66-B98D4817524E}" name="T_agent" displayName="T_agent" ref="A1:A12" totalsRowShown="0">
  <autoFilter ref="A1:A12" xr:uid="{B523F33A-1E50-4C76-8E0A-A9D6DD5EA65C}"/>
  <tableColumns count="1">
    <tableColumn id="1" xr3:uid="{CE0044DA-6103-49C9-9F75-CE03B109DB8E}" name="Agen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8DE85-400F-44A3-8767-0133FC03BCCC}">
  <dimension ref="A2:O32"/>
  <sheetViews>
    <sheetView zoomScaleNormal="100" workbookViewId="0"/>
  </sheetViews>
  <sheetFormatPr baseColWidth="10" defaultRowHeight="14.4" x14ac:dyDescent="0.3"/>
  <cols>
    <col min="1" max="1" width="11.109375" bestFit="1" customWidth="1"/>
    <col min="2" max="2" width="1.6640625" customWidth="1"/>
    <col min="3" max="3" width="13.44140625" bestFit="1" customWidth="1"/>
    <col min="4" max="17" width="11.6640625" customWidth="1"/>
  </cols>
  <sheetData>
    <row r="2" spans="1:15" ht="15" thickBot="1" x14ac:dyDescent="0.35"/>
    <row r="3" spans="1:15" x14ac:dyDescent="0.3">
      <c r="D3" s="44" t="s">
        <v>5</v>
      </c>
      <c r="E3" s="45"/>
      <c r="F3" s="44" t="s">
        <v>6</v>
      </c>
      <c r="G3" s="45"/>
      <c r="H3" s="44" t="s">
        <v>7</v>
      </c>
      <c r="I3" s="45"/>
      <c r="J3" s="44" t="s">
        <v>8</v>
      </c>
      <c r="K3" s="45"/>
      <c r="L3" s="44" t="s">
        <v>9</v>
      </c>
      <c r="M3" s="45"/>
      <c r="N3" s="44" t="s">
        <v>10</v>
      </c>
      <c r="O3" s="45"/>
    </row>
    <row r="4" spans="1:15" x14ac:dyDescent="0.3">
      <c r="A4" s="8" t="s">
        <v>5</v>
      </c>
      <c r="D4" s="40" t="s">
        <v>17</v>
      </c>
      <c r="E4" s="42" t="s">
        <v>18</v>
      </c>
      <c r="F4" s="40" t="s">
        <v>17</v>
      </c>
      <c r="G4" s="42" t="s">
        <v>18</v>
      </c>
      <c r="H4" s="40" t="s">
        <v>17</v>
      </c>
      <c r="I4" s="42" t="s">
        <v>18</v>
      </c>
      <c r="J4" s="40" t="s">
        <v>17</v>
      </c>
      <c r="K4" s="42" t="s">
        <v>18</v>
      </c>
      <c r="L4" s="40" t="s">
        <v>17</v>
      </c>
      <c r="M4" s="42" t="s">
        <v>18</v>
      </c>
      <c r="N4" s="40" t="s">
        <v>17</v>
      </c>
      <c r="O4" s="42" t="s">
        <v>18</v>
      </c>
    </row>
    <row r="5" spans="1:15" ht="15" thickBot="1" x14ac:dyDescent="0.35">
      <c r="A5" s="8" t="s">
        <v>6</v>
      </c>
      <c r="D5" s="41"/>
      <c r="E5" s="43"/>
      <c r="F5" s="41"/>
      <c r="G5" s="43"/>
      <c r="H5" s="41"/>
      <c r="I5" s="43"/>
      <c r="J5" s="41"/>
      <c r="K5" s="43"/>
      <c r="L5" s="41"/>
      <c r="M5" s="43"/>
      <c r="N5" s="41"/>
      <c r="O5" s="43"/>
    </row>
    <row r="6" spans="1:15" x14ac:dyDescent="0.3">
      <c r="A6" s="8" t="s">
        <v>7</v>
      </c>
      <c r="C6" s="21" t="s">
        <v>27</v>
      </c>
      <c r="D6" s="16">
        <f>COUNTBLANK(JANVIER!B4:B34)-9</f>
        <v>22</v>
      </c>
      <c r="E6" s="17">
        <f>COUNTBLANK(JANVIER!C4:C34)-9</f>
        <v>22</v>
      </c>
      <c r="F6" s="16">
        <f>COUNTBLANK(FEVRIER!B4:B31)-8</f>
        <v>20</v>
      </c>
      <c r="G6" s="17">
        <f>COUNTBLANK(FEVRIER!C4:C31)-8</f>
        <v>20</v>
      </c>
      <c r="H6" s="16">
        <f>COUNTBLANK(MARS!$B$4:$B$34)-10</f>
        <v>21</v>
      </c>
      <c r="I6" s="17">
        <f>COUNTBLANK(MARS!$C$4:$C$34)-10</f>
        <v>21</v>
      </c>
      <c r="J6" s="16">
        <f>COUNTBLANK(AVRIL!$B$4:$B$33)-9</f>
        <v>21</v>
      </c>
      <c r="K6" s="17">
        <f>COUNTBLANK(AVRIL!$C$4:$C$33)-9</f>
        <v>21</v>
      </c>
      <c r="L6" s="16">
        <f>COUNTBLANK(MAI!$B$4:$B$34)-12</f>
        <v>19</v>
      </c>
      <c r="M6" s="17">
        <f>COUNTBLANK(MAI!$C$4:$C$34)-12</f>
        <v>19</v>
      </c>
      <c r="N6" s="16">
        <f>COUNTBLANK(JUIN!$B$4:$B$33)-10</f>
        <v>20</v>
      </c>
      <c r="O6" s="17">
        <f>COUNTBLANK(JUIN!$C$4:$C$33)-10</f>
        <v>20</v>
      </c>
    </row>
    <row r="7" spans="1:15" x14ac:dyDescent="0.3">
      <c r="A7" s="8" t="s">
        <v>8</v>
      </c>
      <c r="C7" s="22" t="s">
        <v>28</v>
      </c>
      <c r="D7" s="16">
        <f>COUNTBLANK(JANVIER!D4:D34)-9</f>
        <v>22</v>
      </c>
      <c r="E7" s="17">
        <f>COUNTBLANK(JANVIER!E4:E34)-9</f>
        <v>22</v>
      </c>
      <c r="F7" s="16">
        <f>COUNTBLANK(FEVRIER!D4:D31)-8</f>
        <v>20</v>
      </c>
      <c r="G7" s="17">
        <f>COUNTBLANK(FEVRIER!E4:E31)-8</f>
        <v>20</v>
      </c>
      <c r="H7" s="16">
        <f>COUNTBLANK(MARS!$D$4:$D$34)-10</f>
        <v>21</v>
      </c>
      <c r="I7" s="17">
        <f>COUNTBLANK(MARS!$E$4:$E$34)-10</f>
        <v>21</v>
      </c>
      <c r="J7" s="16">
        <f>COUNTBLANK(AVRIL!$D$4:$D$33)-9</f>
        <v>21</v>
      </c>
      <c r="K7" s="17">
        <f>COUNTBLANK(AVRIL!$E$4:$E$33)-9</f>
        <v>21</v>
      </c>
      <c r="L7" s="16">
        <f>COUNTBLANK(MAI!$D$4:$D$34)-12</f>
        <v>19</v>
      </c>
      <c r="M7" s="17">
        <f>COUNTBLANK(MAI!$E$4:$E$34)-12</f>
        <v>19</v>
      </c>
      <c r="N7" s="16">
        <f>COUNTBLANK(JUIN!$D$4:$D$33)-10</f>
        <v>20</v>
      </c>
      <c r="O7" s="17">
        <f>COUNTBLANK(JUIN!$E$4:$E$33)-10</f>
        <v>20</v>
      </c>
    </row>
    <row r="8" spans="1:15" x14ac:dyDescent="0.3">
      <c r="A8" s="8" t="s">
        <v>9</v>
      </c>
      <c r="C8" s="22" t="s">
        <v>29</v>
      </c>
      <c r="D8" s="16">
        <f>COUNTBLANK(JANVIER!F4:F34)-9</f>
        <v>22</v>
      </c>
      <c r="E8" s="17">
        <f>COUNTBLANK(JANVIER!G4:G34)-9</f>
        <v>22</v>
      </c>
      <c r="F8" s="16">
        <f>COUNTBLANK(FEVRIER!F4:F31)-8</f>
        <v>20</v>
      </c>
      <c r="G8" s="17">
        <f>COUNTBLANK(FEVRIER!G4:G31)-8</f>
        <v>20</v>
      </c>
      <c r="H8" s="16">
        <f>COUNTBLANK(MARS!$F$4:$F$34)-10</f>
        <v>21</v>
      </c>
      <c r="I8" s="17">
        <f>COUNTBLANK(MARS!$G$4:$G$34)-10</f>
        <v>21</v>
      </c>
      <c r="J8" s="16">
        <f>COUNTBLANK(AVRIL!$F$4:$F$33)-9</f>
        <v>21</v>
      </c>
      <c r="K8" s="17">
        <f>COUNTBLANK(AVRIL!$G$4:$G$33)-9</f>
        <v>21</v>
      </c>
      <c r="L8" s="16">
        <f>COUNTBLANK(MAI!$F$4:$F$34)-12</f>
        <v>19</v>
      </c>
      <c r="M8" s="17">
        <f>COUNTBLANK(MAI!$G$4:$G$34)-12</f>
        <v>19</v>
      </c>
      <c r="N8" s="16">
        <f>COUNTBLANK(JUIN!$F$4:$F$33)-10</f>
        <v>20</v>
      </c>
      <c r="O8" s="17">
        <f>COUNTBLANK(JUIN!$G$4:$G$33)-10</f>
        <v>20</v>
      </c>
    </row>
    <row r="9" spans="1:15" x14ac:dyDescent="0.3">
      <c r="A9" s="8" t="s">
        <v>10</v>
      </c>
      <c r="C9" s="22" t="s">
        <v>30</v>
      </c>
      <c r="D9" s="16">
        <f>COUNTBLANK(JANVIER!$H$4:$H$34)-9</f>
        <v>22</v>
      </c>
      <c r="E9" s="17">
        <f>COUNTBLANK(JANVIER!$I$4:$I$34)-9</f>
        <v>22</v>
      </c>
      <c r="F9" s="28">
        <f>COUNTBLANK(FEVRIER!$H$4:$H$31)-8</f>
        <v>20</v>
      </c>
      <c r="G9" s="29">
        <f>COUNTBLANK(FEVRIER!$I$4:$I$31)-8</f>
        <v>20</v>
      </c>
      <c r="H9" s="16">
        <f>COUNTBLANK(MARS!$H$4:$H$34)-10</f>
        <v>21</v>
      </c>
      <c r="I9" s="17">
        <f>COUNTBLANK(MARS!$I$4:$I$34)-10</f>
        <v>21</v>
      </c>
      <c r="J9" s="16">
        <f>COUNTBLANK(AVRIL!$H$4:$H$33)-9</f>
        <v>21</v>
      </c>
      <c r="K9" s="17">
        <f>COUNTBLANK(AVRIL!$I$4:$I$33)-9</f>
        <v>21</v>
      </c>
      <c r="L9" s="16">
        <f>COUNTBLANK(MAI!$H$4:$H$34)-12</f>
        <v>19</v>
      </c>
      <c r="M9" s="17">
        <f>COUNTBLANK(MAI!$I$4:$I$34)-12</f>
        <v>19</v>
      </c>
      <c r="N9" s="16">
        <f>COUNTBLANK(JUIN!$H$4:$H$33)-10</f>
        <v>20</v>
      </c>
      <c r="O9" s="17">
        <f>COUNTBLANK(JUIN!$I$4:$I$33)-10</f>
        <v>20</v>
      </c>
    </row>
    <row r="10" spans="1:15" x14ac:dyDescent="0.3">
      <c r="A10" s="8" t="s">
        <v>11</v>
      </c>
      <c r="C10" s="22" t="s">
        <v>31</v>
      </c>
      <c r="D10" s="16">
        <f>COUNTBLANK(JANVIER!$J$4:$J$34)-9</f>
        <v>22</v>
      </c>
      <c r="E10" s="17">
        <f>COUNTBLANK(JANVIER!$K$4:$K$34)-9</f>
        <v>22</v>
      </c>
      <c r="F10" s="28">
        <f>COUNTBLANK(FEVRIER!$J$4:$J$31)-8</f>
        <v>20</v>
      </c>
      <c r="G10" s="29">
        <f>COUNTBLANK(FEVRIER!$K$4:$K$31)-8</f>
        <v>20</v>
      </c>
      <c r="H10" s="16">
        <f>COUNTBLANK(MARS!$J$4:$J$34)-10</f>
        <v>21</v>
      </c>
      <c r="I10" s="17">
        <f>COUNTBLANK(MARS!$K$4:$K$34)-10</f>
        <v>21</v>
      </c>
      <c r="J10" s="16">
        <f>COUNTBLANK(AVRIL!$J$4:$J$33)-9</f>
        <v>21</v>
      </c>
      <c r="K10" s="17">
        <f>COUNTBLANK(AVRIL!$K$4:$K$33)-9</f>
        <v>21</v>
      </c>
      <c r="L10" s="16">
        <f>COUNTBLANK(MAI!$J$4:$J$34)-12</f>
        <v>19</v>
      </c>
      <c r="M10" s="17">
        <f>COUNTBLANK(MAI!$K$4:$K$34)-12</f>
        <v>19</v>
      </c>
      <c r="N10" s="16">
        <f>COUNTBLANK(JUIN!$J$4:$J$33)-10</f>
        <v>20</v>
      </c>
      <c r="O10" s="17">
        <f>COUNTBLANK(JUIN!$K$4:$K$33)-10</f>
        <v>20</v>
      </c>
    </row>
    <row r="11" spans="1:15" ht="15" thickBot="1" x14ac:dyDescent="0.35">
      <c r="A11" s="8" t="s">
        <v>12</v>
      </c>
      <c r="C11" s="23" t="s">
        <v>32</v>
      </c>
      <c r="D11" s="30">
        <f>COUNTBLANK(JANVIER!$L$4:$L$34)-9</f>
        <v>22</v>
      </c>
      <c r="E11" s="31">
        <f>COUNTBLANK(JANVIER!$M$4:$M$34)-9</f>
        <v>22</v>
      </c>
      <c r="F11" s="32">
        <f>COUNTBLANK(FEVRIER!$L$4:$L$31)-8</f>
        <v>20</v>
      </c>
      <c r="G11" s="33">
        <f>COUNTBLANK(FEVRIER!$M$4:$M$31)-8</f>
        <v>20</v>
      </c>
      <c r="H11" s="30">
        <f>COUNTBLANK(MARS!$L$4:$L$34)-10</f>
        <v>21</v>
      </c>
      <c r="I11" s="31">
        <f>COUNTBLANK(MARS!$M$4:$M$34)-10</f>
        <v>21</v>
      </c>
      <c r="J11" s="30">
        <f>COUNTBLANK(AVRIL!$L$4:$L$33)-9</f>
        <v>21</v>
      </c>
      <c r="K11" s="31">
        <f>COUNTBLANK(AVRIL!$M$4:$M$33)-9</f>
        <v>21</v>
      </c>
      <c r="L11" s="30">
        <f>COUNTBLANK(MAI!$L$4:$L$34)-12</f>
        <v>19</v>
      </c>
      <c r="M11" s="31">
        <f>COUNTBLANK(MAI!$M$4:$M$34)-12</f>
        <v>19</v>
      </c>
      <c r="N11" s="30">
        <f>COUNTBLANK(JUIN!$L$4:$L$33)-10</f>
        <v>20</v>
      </c>
      <c r="O11" s="31">
        <f>COUNTBLANK(JUIN!$M$4:$M$33)-10</f>
        <v>20</v>
      </c>
    </row>
    <row r="12" spans="1:15" ht="15" thickBot="1" x14ac:dyDescent="0.35">
      <c r="A12" s="8" t="s">
        <v>13</v>
      </c>
    </row>
    <row r="13" spans="1:15" x14ac:dyDescent="0.3">
      <c r="A13" s="8" t="s">
        <v>14</v>
      </c>
      <c r="D13" s="44" t="s">
        <v>11</v>
      </c>
      <c r="E13" s="45"/>
      <c r="F13" s="44" t="s">
        <v>19</v>
      </c>
      <c r="G13" s="45"/>
      <c r="H13" s="44" t="s">
        <v>13</v>
      </c>
      <c r="I13" s="45"/>
      <c r="J13" s="44" t="s">
        <v>14</v>
      </c>
      <c r="K13" s="45"/>
      <c r="L13" s="44" t="s">
        <v>15</v>
      </c>
      <c r="M13" s="45"/>
      <c r="N13" s="44" t="s">
        <v>20</v>
      </c>
      <c r="O13" s="45"/>
    </row>
    <row r="14" spans="1:15" x14ac:dyDescent="0.3">
      <c r="A14" s="8" t="s">
        <v>15</v>
      </c>
      <c r="D14" s="40" t="s">
        <v>17</v>
      </c>
      <c r="E14" s="42" t="s">
        <v>18</v>
      </c>
      <c r="F14" s="40" t="s">
        <v>17</v>
      </c>
      <c r="G14" s="42" t="s">
        <v>18</v>
      </c>
      <c r="H14" s="40" t="s">
        <v>17</v>
      </c>
      <c r="I14" s="42" t="s">
        <v>18</v>
      </c>
      <c r="J14" s="40" t="s">
        <v>17</v>
      </c>
      <c r="K14" s="42" t="s">
        <v>18</v>
      </c>
      <c r="L14" s="40" t="s">
        <v>17</v>
      </c>
      <c r="M14" s="42" t="s">
        <v>18</v>
      </c>
      <c r="N14" s="40" t="s">
        <v>17</v>
      </c>
      <c r="O14" s="42" t="s">
        <v>18</v>
      </c>
    </row>
    <row r="15" spans="1:15" ht="15" thickBot="1" x14ac:dyDescent="0.35">
      <c r="A15" s="8" t="s">
        <v>16</v>
      </c>
      <c r="D15" s="41"/>
      <c r="E15" s="43"/>
      <c r="F15" s="41"/>
      <c r="G15" s="43"/>
      <c r="H15" s="41"/>
      <c r="I15" s="43"/>
      <c r="J15" s="41"/>
      <c r="K15" s="43"/>
      <c r="L15" s="41"/>
      <c r="M15" s="43"/>
      <c r="N15" s="41"/>
      <c r="O15" s="43"/>
    </row>
    <row r="16" spans="1:15" ht="14.4" customHeight="1" x14ac:dyDescent="0.3">
      <c r="C16" s="21" t="s">
        <v>27</v>
      </c>
      <c r="D16" s="16">
        <f>COUNTBLANK(JUILLET!$B$4:$B$34)-9</f>
        <v>22</v>
      </c>
      <c r="E16" s="17">
        <f>COUNTBLANK(JUILLET!$C$4:$C$34)-9</f>
        <v>22</v>
      </c>
      <c r="F16" s="16">
        <f>COUNTBLANK(AOUT!$B$4:$B$34)-11</f>
        <v>20</v>
      </c>
      <c r="G16" s="17">
        <f>COUNTBLANK(AOUT!$C$4:$C$34)-11</f>
        <v>20</v>
      </c>
      <c r="H16" s="16">
        <f>COUNTBLANK(SEPTEMBRE!$B$4:$B$33)-8</f>
        <v>22</v>
      </c>
      <c r="I16" s="17">
        <f>COUNTBLANK(SEPTEMBRE!$C$4:$C$33)-8</f>
        <v>22</v>
      </c>
      <c r="J16" s="16">
        <f>COUNTBLANK(OCTOBRE!$B$4:$B$34)-8</f>
        <v>23</v>
      </c>
      <c r="K16" s="17">
        <f>COUNTBLANK(OCTOBRE!$C$4:$C$34)-8</f>
        <v>23</v>
      </c>
      <c r="L16" s="16">
        <f>COUNTBLANK(NOVEMBRE!$B$4:$B$33)-11</f>
        <v>19</v>
      </c>
      <c r="M16" s="17">
        <f>COUNTBLANK(NOVEMBRE!$C$4:$C$33)-11</f>
        <v>19</v>
      </c>
      <c r="N16" s="16">
        <f>COUNTBLANK(DECEMBRE!$B$4:$B$34)-10</f>
        <v>21</v>
      </c>
      <c r="O16" s="17">
        <f>COUNTBLANK(DECEMBRE!$C$4:$C$34)-10</f>
        <v>21</v>
      </c>
    </row>
    <row r="17" spans="3:15" x14ac:dyDescent="0.3">
      <c r="C17" s="22" t="s">
        <v>28</v>
      </c>
      <c r="D17" s="16">
        <f>COUNTBLANK(JUILLET!$D$4:$D$34)-9</f>
        <v>22</v>
      </c>
      <c r="E17" s="17">
        <f>COUNTBLANK(JUILLET!$E$4:$E$34)-9</f>
        <v>22</v>
      </c>
      <c r="F17" s="16">
        <f>COUNTBLANK(AOUT!$D$4:$D$34)-11</f>
        <v>20</v>
      </c>
      <c r="G17" s="17">
        <f>COUNTBLANK(AOUT!$E$4:$E$34)-11</f>
        <v>20</v>
      </c>
      <c r="H17" s="16">
        <f>COUNTBLANK(SEPTEMBRE!$D$4:$D$33)-8</f>
        <v>22</v>
      </c>
      <c r="I17" s="17">
        <f>COUNTBLANK(SEPTEMBRE!$E$4:$E$33)-8</f>
        <v>22</v>
      </c>
      <c r="J17" s="16">
        <f>COUNTBLANK(OCTOBRE!$D$4:$D$34)-8</f>
        <v>23</v>
      </c>
      <c r="K17" s="17">
        <f>COUNTBLANK(OCTOBRE!$E$4:$E$34)-8</f>
        <v>23</v>
      </c>
      <c r="L17" s="16">
        <f>COUNTBLANK(NOVEMBRE!$D$4:$D$33)-11</f>
        <v>19</v>
      </c>
      <c r="M17" s="17">
        <f>COUNTBLANK(NOVEMBRE!$E$4:$E$33)-11</f>
        <v>19</v>
      </c>
      <c r="N17" s="16">
        <f>COUNTBLANK(DECEMBRE!$D$4:$D$34)-10</f>
        <v>21</v>
      </c>
      <c r="O17" s="17">
        <f>COUNTBLANK(DECEMBRE!$E$4:$E$34)-10</f>
        <v>21</v>
      </c>
    </row>
    <row r="18" spans="3:15" x14ac:dyDescent="0.3">
      <c r="C18" s="22" t="s">
        <v>29</v>
      </c>
      <c r="D18" s="16">
        <f>COUNTBLANK(JUILLET!$F$4:$F$34)-9</f>
        <v>22</v>
      </c>
      <c r="E18" s="17">
        <f>COUNTBLANK(JUILLET!$G$4:$G$34)-9</f>
        <v>22</v>
      </c>
      <c r="F18" s="16">
        <f>COUNTBLANK(AOUT!$F$4:$F$34)-11</f>
        <v>20</v>
      </c>
      <c r="G18" s="17">
        <f>COUNTBLANK(AOUT!$G$4:$G$34)-11</f>
        <v>20</v>
      </c>
      <c r="H18" s="16">
        <f>COUNTBLANK(SEPTEMBRE!$F$4:$F$33)-8</f>
        <v>22</v>
      </c>
      <c r="I18" s="17">
        <f>COUNTBLANK(SEPTEMBRE!$G$4:$G$33)-8</f>
        <v>22</v>
      </c>
      <c r="J18" s="16">
        <f>COUNTBLANK(OCTOBRE!$F$4:$F$34)-8</f>
        <v>23</v>
      </c>
      <c r="K18" s="17">
        <f>COUNTBLANK(OCTOBRE!$G$4:$G$34)-8</f>
        <v>23</v>
      </c>
      <c r="L18" s="16">
        <f>COUNTBLANK(NOVEMBRE!$F$4:$F$33)-11</f>
        <v>19</v>
      </c>
      <c r="M18" s="17">
        <f>COUNTBLANK(NOVEMBRE!$G$4:$G$33)-11</f>
        <v>19</v>
      </c>
      <c r="N18" s="16">
        <f>COUNTBLANK(DECEMBRE!$F$4:$F$34)-10</f>
        <v>21</v>
      </c>
      <c r="O18" s="17">
        <f>COUNTBLANK(DECEMBRE!$G$4:$G$34)-10</f>
        <v>21</v>
      </c>
    </row>
    <row r="19" spans="3:15" x14ac:dyDescent="0.3">
      <c r="C19" s="22" t="s">
        <v>30</v>
      </c>
      <c r="D19" s="16">
        <f>COUNTBLANK(JUILLET!$H$4:$H$34)-9</f>
        <v>22</v>
      </c>
      <c r="E19" s="17">
        <f>COUNTBLANK(JUILLET!$I$4:$I$34)-9</f>
        <v>22</v>
      </c>
      <c r="F19" s="16">
        <f>COUNTBLANK(AOUT!$H$4:$H$34)-11</f>
        <v>20</v>
      </c>
      <c r="G19" s="17">
        <f>COUNTBLANK(AOUT!$I$4:$I$34)-11</f>
        <v>20</v>
      </c>
      <c r="H19" s="16">
        <f>COUNTBLANK(SEPTEMBRE!$H$4:$H$33)-8</f>
        <v>22</v>
      </c>
      <c r="I19" s="17">
        <f>COUNTBLANK(SEPTEMBRE!$I$4:$I$33)-8</f>
        <v>22</v>
      </c>
      <c r="J19" s="16">
        <f>COUNTBLANK(OCTOBRE!$H$4:$H$34)-8</f>
        <v>23</v>
      </c>
      <c r="K19" s="17">
        <f>COUNTBLANK(OCTOBRE!$I$4:$I$34)-8</f>
        <v>23</v>
      </c>
      <c r="L19" s="16">
        <f>COUNTBLANK(NOVEMBRE!$H$4:$H$33)-11</f>
        <v>19</v>
      </c>
      <c r="M19" s="17">
        <f>COUNTBLANK(NOVEMBRE!$I$4:$I$33)-11</f>
        <v>19</v>
      </c>
      <c r="N19" s="16">
        <f>COUNTBLANK(DECEMBRE!$H$4:$H$34)-10</f>
        <v>21</v>
      </c>
      <c r="O19" s="17">
        <f>COUNTBLANK(DECEMBRE!$I$4:$I$34)-10</f>
        <v>21</v>
      </c>
    </row>
    <row r="20" spans="3:15" x14ac:dyDescent="0.3">
      <c r="C20" s="22" t="s">
        <v>31</v>
      </c>
      <c r="D20" s="16">
        <f>COUNTBLANK(JUILLET!$J$4:$J$34)-9</f>
        <v>22</v>
      </c>
      <c r="E20" s="17">
        <f>COUNTBLANK(JUILLET!$K$4:$K$34)-9</f>
        <v>22</v>
      </c>
      <c r="F20" s="16">
        <f>COUNTBLANK(AOUT!$J$4:$J$34)-11</f>
        <v>20</v>
      </c>
      <c r="G20" s="17">
        <f>COUNTBLANK(AOUT!$K$4:$K$34)-11</f>
        <v>20</v>
      </c>
      <c r="H20" s="16">
        <f>COUNTBLANK(SEPTEMBRE!$J$4:$J$33)-8</f>
        <v>22</v>
      </c>
      <c r="I20" s="17">
        <f>COUNTBLANK(SEPTEMBRE!$K$4:$K$33)-8</f>
        <v>22</v>
      </c>
      <c r="J20" s="16">
        <f>COUNTBLANK(OCTOBRE!$J$4:$J$34)-8</f>
        <v>23</v>
      </c>
      <c r="K20" s="17">
        <f>COUNTBLANK(OCTOBRE!$K$4:$K$34)-8</f>
        <v>23</v>
      </c>
      <c r="L20" s="16">
        <f>COUNTBLANK(NOVEMBRE!$J$4:$J$33)-11</f>
        <v>19</v>
      </c>
      <c r="M20" s="17">
        <f>COUNTBLANK(NOVEMBRE!$K$4:$K$33)-11</f>
        <v>19</v>
      </c>
      <c r="N20" s="16">
        <f>COUNTBLANK(DECEMBRE!$J$4:$J$34)-10</f>
        <v>21</v>
      </c>
      <c r="O20" s="17">
        <f>COUNTBLANK(DECEMBRE!$K$4:$K$34)-10</f>
        <v>21</v>
      </c>
    </row>
    <row r="21" spans="3:15" ht="15" thickBot="1" x14ac:dyDescent="0.35">
      <c r="C21" s="23" t="s">
        <v>32</v>
      </c>
      <c r="D21" s="30">
        <f>COUNTBLANK(JUILLET!$L$4:$L$34)-9</f>
        <v>22</v>
      </c>
      <c r="E21" s="31">
        <f>COUNTBLANK(JUILLET!$M$4:$M$34)-9</f>
        <v>22</v>
      </c>
      <c r="F21" s="30">
        <f>COUNTBLANK(AOUT!$L$4:$L$34)-11</f>
        <v>20</v>
      </c>
      <c r="G21" s="31">
        <f>COUNTBLANK(AOUT!$M$4:$M$34)-11</f>
        <v>20</v>
      </c>
      <c r="H21" s="30">
        <f>COUNTBLANK(SEPTEMBRE!$L$4:$L$33)-8</f>
        <v>22</v>
      </c>
      <c r="I21" s="31">
        <f>COUNTBLANK(SEPTEMBRE!$M$4:$M$33)-8</f>
        <v>22</v>
      </c>
      <c r="J21" s="30">
        <f>COUNTBLANK(OCTOBRE!$L$4:$L$34)-8</f>
        <v>23</v>
      </c>
      <c r="K21" s="31">
        <f>COUNTBLANK(OCTOBRE!$M$4:$M$34)-8</f>
        <v>23</v>
      </c>
      <c r="L21" s="30">
        <f>COUNTBLANK(NOVEMBRE!$L$4:$L$33)-11</f>
        <v>19</v>
      </c>
      <c r="M21" s="31">
        <f>COUNTBLANK(NOVEMBRE!$M$4:$M$33)-11</f>
        <v>19</v>
      </c>
      <c r="N21" s="30">
        <f>COUNTBLANK(DECEMBRE!$L$4:$L$34)-10</f>
        <v>21</v>
      </c>
      <c r="O21" s="31">
        <f>COUNTBLANK(DECEMBRE!$M$4:$M$34)-10</f>
        <v>21</v>
      </c>
    </row>
    <row r="22" spans="3:15" ht="15" thickBot="1" x14ac:dyDescent="0.35"/>
    <row r="23" spans="3:15" x14ac:dyDescent="0.3">
      <c r="D23" s="48" t="s">
        <v>0</v>
      </c>
      <c r="E23" s="49"/>
      <c r="F23" s="48" t="s">
        <v>1</v>
      </c>
      <c r="G23" s="49"/>
      <c r="H23" s="48" t="s">
        <v>2</v>
      </c>
      <c r="I23" s="49"/>
      <c r="J23" s="46" t="s">
        <v>24</v>
      </c>
      <c r="K23" s="47"/>
      <c r="L23" s="48" t="s">
        <v>25</v>
      </c>
      <c r="M23" s="49"/>
      <c r="N23" s="46" t="s">
        <v>26</v>
      </c>
      <c r="O23" s="47"/>
    </row>
    <row r="24" spans="3:15" ht="15" thickBot="1" x14ac:dyDescent="0.35">
      <c r="D24" s="3" t="s">
        <v>21</v>
      </c>
      <c r="E24" s="4" t="s">
        <v>22</v>
      </c>
      <c r="F24" s="3" t="s">
        <v>21</v>
      </c>
      <c r="G24" s="4" t="s">
        <v>22</v>
      </c>
      <c r="H24" s="3" t="s">
        <v>21</v>
      </c>
      <c r="I24" s="4" t="s">
        <v>22</v>
      </c>
      <c r="J24" s="34" t="s">
        <v>21</v>
      </c>
      <c r="K24" s="35" t="s">
        <v>22</v>
      </c>
      <c r="L24" s="3" t="s">
        <v>21</v>
      </c>
      <c r="M24" s="4" t="s">
        <v>22</v>
      </c>
      <c r="N24" s="34" t="s">
        <v>21</v>
      </c>
      <c r="O24" s="35" t="s">
        <v>22</v>
      </c>
    </row>
    <row r="25" spans="3:15" x14ac:dyDescent="0.3">
      <c r="C25" s="18" t="s">
        <v>33</v>
      </c>
      <c r="D25" s="3">
        <f>COUNTIF(JANVIER!$B$4:$B$34,C25)+COUNTIF(FEVRIER!$B$4:$B$31,C25)+COUNTIF(MARS!$B$4:$B$34,C25)+COUNTIF(AVRIL!$B$4:$B$33,C25)+COUNTIF(MAI!$B$4:$B$34,C25)+COUNTIF(JUIN!$B$4:$B$34,C25)+COUNTIF(JUILLET!$B$4:$B$34,C25)+COUNTIF(AOUT!$B$4:$B$34,C25)+COUNTIF(SEPTEMBRE!$B$4:$B$33,C25)+COUNTIF(OCTOBRE!$B$4:$B$34,C25)+COUNTIF(NOVEMBRE!$B$4:$B$33,C25)+COUNTIF(DECEMBRE!$B$4:$B$34,C25)</f>
        <v>0</v>
      </c>
      <c r="E25" s="4">
        <f>COUNTIF(JANVIER!$C$4:$C$34,C25)+COUNTIF(FEVRIER!$C$4:$C$31,C25)+COUNTIF(MARS!$C$4:$C$34,C25)+COUNTIF(AVRIL!$C$4:$C$33,C25)+COUNTIF(MAI!$C$4:$C$34,C25)+COUNTIF(JUIN!$C$4:$C$34,C25)+COUNTIF(JUILLET!$C$4:$C$34,C25)+COUNTIF(AOUT!$C$4:$C$34,C25)+COUNTIF(SEPTEMBRE!$C$4:$C$33,C25)+COUNTIF(OCTOBRE!$C$4:$C$34,C25)+COUNTIF(NOVEMBRE!$C$4:$C$33,C25)+COUNTIF(DECEMBRE!$C$4:$C$34,C25)</f>
        <v>0</v>
      </c>
      <c r="F25" s="3">
        <f>COUNTIF(JANVIER!$D$4:$D$34,C25)+COUNTIF(FEVRIER!$D$4:$D$31,C25)+COUNTIF(MARS!$D$4:$D$34,C25)+COUNTIF(AVRIL!$D$4:$D$33,C25)+COUNTIF(MAI!$D$4:$D$34,C25)+COUNTIF(JUIN!$D$4:$D$34,C25)+COUNTIF(JUILLET!$D$4:$D$34,C25)+COUNTIF(AOUT!$D$4:$D$34,C25)+COUNTIF(SEPTEMBRE!$D$4:$D$33,C25)+COUNTIF(OCTOBRE!$D$4:$D$34,C25)+COUNTIF(NOVEMBRE!$D$4:$D$33,C25)+COUNTIF(DECEMBRE!$D$4:$D$34,C25)</f>
        <v>0</v>
      </c>
      <c r="G25" s="4">
        <f>COUNTIF(JANVIER!$E$4:$E$34,C25)+COUNTIF(FEVRIER!$E$4:$E$31,C25)+COUNTIF(MARS!$E$4:$E$34,C25)+COUNTIF(AVRIL!$E$4:$E$33,C25)+COUNTIF(MAI!$E$4:$E$34,C25)+COUNTIF(JUIN!$E$4:$E$34,C25)+COUNTIF(JUILLET!$E$4:$E$34,C25)+COUNTIF(AOUT!$E$4:$E$34,C25)+COUNTIF(SEPTEMBRE!$E$4:$E$33,C25)+COUNTIF(OCTOBRE!$E$4:$E$34,C25)+COUNTIF(NOVEMBRE!$E$4:$E$33,C25)+COUNTIF(DECEMBRE!$E$4:$E$34,C25)</f>
        <v>0</v>
      </c>
      <c r="H25" s="34">
        <f>COUNTIF(JANVIER!$F$4:$F$34,C25)+COUNTIF(FEVRIER!$F$4:$F$31,C25)+COUNTIF(MARS!$F$4:$F$34,C25)+COUNTIF(AVRIL!$F$4:$F$33,C25)+COUNTIF(MAI!$F$4:$F$34,C25)+COUNTIF(JUIN!$F$4:$F$34,C25)+COUNTIF(JUILLET!$F$4:$F$34,C25)+COUNTIF(AOUT!$F$4:$F$34,C25)+COUNTIF(SEPTEMBRE!$F$4:$F$33,C25)+COUNTIF(OCTOBRE!$F$4:$F$34,C25)+COUNTIF(NOVEMBRE!$F$4:$F$33,C25)+COUNTIF(DECEMBRE!$F$4:$F$34,C25)</f>
        <v>0</v>
      </c>
      <c r="I25" s="35">
        <f>COUNTIF(JANVIER!$G$4:$G$34,C25)+COUNTIF(FEVRIER!$G$4:$G$31,C25)+COUNTIF(MARS!$G$4:$G$34,C25)+COUNTIF(AVRIL!$G$4:$G$33,C25)+COUNTIF(MAI!$G$4:$G$34,C25)+COUNTIF(JUIN!$G$4:$G$34,C25)+COUNTIF(JUILLET!$G$4:$G$34,C25)+COUNTIF(AOUT!$G$4:$G$34,C25)+COUNTIF(SEPTEMBRE!$G$4:$G$33,C25)+COUNTIF(OCTOBRE!$G$4:$G$34,C25)+COUNTIF(NOVEMBRE!$G$4:$G$33,C25)+COUNTIF(DECEMBRE!$G$4:$G$34,C25)</f>
        <v>0</v>
      </c>
      <c r="J25" s="34">
        <f>COUNTIF(JANVIER!$H$4:$H$34,C25)+COUNTIF(FEVRIER!$H$4:$H$31,C25)+COUNTIF(MARS!$H$4:$H$34,C25)+COUNTIF(AVRIL!$H$4:$H$33,C25)+COUNTIF(MAI!$H$4:$H$34,C25)+COUNTIF(JUIN!$H$4:$H$34,C25)+COUNTIF(JUILLET!$H$4:$H$34,C25)+COUNTIF(AOUT!$H$4:$H$34,C25)+COUNTIF(SEPTEMBRE!$H$4:$H$33,C25)+COUNTIF(OCTOBRE!$H$4:$H$34,C25)+COUNTIF(NOVEMBRE!$H$4:$H$33,C25)+COUNTIF(DECEMBRE!$H$4:$H$34,C25)</f>
        <v>0</v>
      </c>
      <c r="K25" s="35">
        <f>COUNTIF(JANVIER!$I$4:$I$34,C25)+COUNTIF(FEVRIER!$I$4:$I$31,C25)+COUNTIF(MARS!$I$4:$I$34,C25)+COUNTIF(AVRIL!$I$4:$I$33,C25)+COUNTIF(MAI!$I$4:$I$34,C25)+COUNTIF(JUIN!$I$4:$I$34,C25)+COUNTIF(JUILLET!$I$4:$I$34,C25)+COUNTIF(AOUT!$I$4:$I$34,C25)+COUNTIF(SEPTEMBRE!$I$4:$I$33,C25)+COUNTIF(OCTOBRE!$I$4:$I$34,C25)+COUNTIF(NOVEMBRE!$I$4:$I$33,C25)+COUNTIF(DECEMBRE!$I$4:$I$34,C25)</f>
        <v>0</v>
      </c>
      <c r="L25" s="34">
        <f>COUNTIF(JANVIER!$J$4:$J$34,C25)+COUNTIF(FEVRIER!$J$4:$J$31,C25)+COUNTIF(MARS!$J$4:$J$34,C25)+COUNTIF(AVRIL!$J$4:$J$33,C25)+COUNTIF(MAI!$J$4:$J$34,C25)+COUNTIF(JUIN!$J$4:$J$34,C25)+COUNTIF(JUILLET!$J$4:$J$34,C25)+COUNTIF(AOUT!$J$4:$J$34,C25)+COUNTIF(SEPTEMBRE!$J$4:$J$33,C25)+COUNTIF(OCTOBRE!$J$4:$J$34,C25)+COUNTIF(NOVEMBRE!$J$4:$J$33,C25)+COUNTIF(DECEMBRE!$J$4:$J$34,C25)</f>
        <v>0</v>
      </c>
      <c r="M25" s="35">
        <f>COUNTIF(JANVIER!$K$4:$K$34,C25)+COUNTIF(FEVRIER!$K$4:$K$31,C25)+COUNTIF(MARS!$K$4:$K$34,C25)+COUNTIF(AVRIL!$K$4:$K$33,C25)+COUNTIF(MAI!$K$4:$K$34,C25)+COUNTIF(JUIN!$K$4:$K$34,C25)+COUNTIF(JUILLET!$K$4:$K$34,C25)+COUNTIF(AOUT!$K$4:$K$34,C25)+COUNTIF(SEPTEMBRE!$K$4:$K$33,C25)+COUNTIF(OCTOBRE!$K$4:$K$34,C25)+COUNTIF(NOVEMBRE!$K$4:$K$33,C25)+COUNTIF(DECEMBRE!$K$4:$K$34,C25)</f>
        <v>0</v>
      </c>
      <c r="N25" s="34">
        <f>COUNTIF(JANVIER!$L$4:$L$34,C25)+COUNTIF(FEVRIER!$L$4:$L$31,C25)+COUNTIF(MARS!$L$4:$L$34,C25)+COUNTIF(AVRIL!$L$4:$L$33,C25)+COUNTIF(MAI!$L$4:$L$34,C25)+COUNTIF(JUIN!$L$4:$L$34,C25)+COUNTIF(JUILLET!$L$4:$L$34,C25)+COUNTIF(AOUT!$L$4:$L$34,C25)+COUNTIF(SEPTEMBRE!$L$4:$L$33,C25)+COUNTIF(OCTOBRE!$L$4:$L$34,C25)+COUNTIF(NOVEMBRE!$L$4:$L$33,C25)+COUNTIF(DECEMBRE!$L$4:$L$34,C25)</f>
        <v>0</v>
      </c>
      <c r="O25" s="35">
        <f>COUNTIF(JANVIER!$M$4:$M$34,C25)+COUNTIF(FEVRIER!$M$4:$M$31,C25)+COUNTIF(MARS!$M$4:$M$34,C25)+COUNTIF(AVRIL!$M$4:$M33,C25)+COUNTIF(MAI!$M$4:$M$34,C25)+COUNTIF(JUIN!$M$4:$M$34,C25)+COUNTIF(JUILLET!$M$4:$M$34,C25)+COUNTIF(AOUT!$M$4:$M$34,C25)+COUNTIF(SEPTEMBRE!$M$4:$M$33,C25)+COUNTIF(OCTOBRE!$M$4:$M$34,C25)+COUNTIF(NOVEMBRE!$M$4:$M$33,C25)+COUNTIF(DECEMBRE!$M$4:$M$34,C25)</f>
        <v>0</v>
      </c>
    </row>
    <row r="26" spans="3:15" x14ac:dyDescent="0.3">
      <c r="C26" s="19" t="s">
        <v>34</v>
      </c>
      <c r="D26" s="3">
        <f>COUNTIF(JANVIER!$B$4:$B$34,C26)+COUNTIF(FEVRIER!$B$4:$B$31,C26)+COUNTIF(MARS!$B$4:$B$34,C26)+COUNTIF(AVRIL!$B$4:$B$33,C26)+COUNTIF(MAI!$B$4:$B$34,C26)+COUNTIF(JUIN!$B$4:$B$34,C26)+COUNTIF(JUILLET!$B$4:$B$34,C26)+COUNTIF(AOUT!$B$4:$B$34,C26)+COUNTIF(SEPTEMBRE!$B$4:$B$33,C26)+COUNTIF(OCTOBRE!$B$4:$B$34,C26)+COUNTIF(NOVEMBRE!$B$4:$B$33,C26)+COUNTIF(DECEMBRE!$B$4:$B$34,C26)</f>
        <v>0</v>
      </c>
      <c r="E26" s="4">
        <f>COUNTIF(JANVIER!$C$4:$C$34,C26)+COUNTIF(FEVRIER!$C$4:$C$31,C26)+COUNTIF(MARS!$C$4:$C$34,C26)+COUNTIF(AVRIL!$C$4:$C$33,C26)+COUNTIF(MAI!$C$4:$C$34,C26)+COUNTIF(JUIN!$C$4:$C$34,C26)+COUNTIF(JUILLET!$C$4:$C$34,C26)+COUNTIF(AOUT!$C$4:$C$34,C26)+COUNTIF(SEPTEMBRE!$C$4:$C$33,C26)+COUNTIF(OCTOBRE!$C$4:$C$34,C26)+COUNTIF(NOVEMBRE!$C$4:$C$33,C26)+COUNTIF(DECEMBRE!$C$4:$C$34,C26)</f>
        <v>0</v>
      </c>
      <c r="F26" s="3">
        <f>COUNTIF(JANVIER!$D$4:$D$34,C26)+COUNTIF(FEVRIER!$D$4:$D$31,C26)+COUNTIF(MARS!$D$4:$D$34,C26)+COUNTIF(AVRIL!$D$4:$D$33,C26)+COUNTIF(MAI!$D$4:$D$34,C26)+COUNTIF(JUIN!$D$4:$D$34,C26)+COUNTIF(JUILLET!$D$4:$D$34,C26)+COUNTIF(AOUT!$D$4:$D$34,C26)+COUNTIF(SEPTEMBRE!$D$4:$D$33,C26)+COUNTIF(OCTOBRE!$D$4:$D$34,C26)+COUNTIF(NOVEMBRE!$D$4:$D$33,C26)+COUNTIF(DECEMBRE!$D$4:$D$34,C26)</f>
        <v>0</v>
      </c>
      <c r="G26" s="4">
        <f>COUNTIF(JANVIER!$E$4:$E$34,C26)+COUNTIF(FEVRIER!$E$4:$E$31,C26)+COUNTIF(MARS!$E$4:$E$34,C26)+COUNTIF(AVRIL!$E$4:$E$33,C26)+COUNTIF(MAI!$E$4:$E$34,C26)+COUNTIF(JUIN!$E$4:$E$34,C26)+COUNTIF(JUILLET!$E$4:$E$34,C26)+COUNTIF(AOUT!$E$4:$E$34,C26)+COUNTIF(SEPTEMBRE!$E$4:$E$33,C26)+COUNTIF(OCTOBRE!$E$4:$E$34,C26)+COUNTIF(NOVEMBRE!$E$4:$E$33,C26)+COUNTIF(DECEMBRE!$E$4:$E$34,C26)</f>
        <v>0</v>
      </c>
      <c r="H26" s="34">
        <f>COUNTIF(JANVIER!$F$4:$F$34,C26)+COUNTIF(FEVRIER!$F$4:$F$31,C26)+COUNTIF(MARS!$F$4:$F$34,C26)+COUNTIF(AVRIL!$F$4:$F$33,C26)+COUNTIF(MAI!$F$4:$F$34,C26)+COUNTIF(JUIN!$F$4:$F$34,C26)+COUNTIF(JUILLET!$F$4:$F$34,C26)+COUNTIF(AOUT!$F$4:$F$34,C26)+COUNTIF(SEPTEMBRE!$F$4:$F$33,C26)+COUNTIF(OCTOBRE!$F$4:$F$34,C26)+COUNTIF(NOVEMBRE!$F$4:$F$33,C26)+COUNTIF(DECEMBRE!$F$4:$F$34,C26)</f>
        <v>0</v>
      </c>
      <c r="I26" s="35">
        <f>COUNTIF(JANVIER!$G$4:$G$34,C26)+COUNTIF(FEVRIER!$G$4:$G$31,C26)+COUNTIF(MARS!$G$4:$G$34,C26)+COUNTIF(AVRIL!$G$4:$G$33,C26)+COUNTIF(MAI!$G$4:$G$34,C26)+COUNTIF(JUIN!$G$4:$G$34,C26)+COUNTIF(JUILLET!$G$4:$G$34,C26)+COUNTIF(AOUT!$G$4:$G$34,C26)+COUNTIF(SEPTEMBRE!$G$4:$G$33,C26)+COUNTIF(OCTOBRE!$G$4:$G$34,C26)+COUNTIF(NOVEMBRE!$G$4:$G$33,C26)+COUNTIF(DECEMBRE!$G$4:$G$34,C26)</f>
        <v>0</v>
      </c>
      <c r="J26" s="34">
        <f>COUNTIF(JANVIER!$H$4:$H$34,C26)+COUNTIF(FEVRIER!$H$4:$H$31,C26)+COUNTIF(MARS!$H$4:$H$34,C26)+COUNTIF(AVRIL!$H$4:$H$33,C26)+COUNTIF(MAI!$H$4:$H$34,C26)+COUNTIF(JUIN!$H$4:$H$34,C26)+COUNTIF(JUILLET!$H$4:$H$34,C26)+COUNTIF(AOUT!$H$4:$H$34,C26)+COUNTIF(SEPTEMBRE!$H$4:$H$33,C26)+COUNTIF(OCTOBRE!$H$4:$H$34,C26)+COUNTIF(NOVEMBRE!$H$4:$H$33,C26)+COUNTIF(DECEMBRE!$H$4:$H$34,C26)</f>
        <v>0</v>
      </c>
      <c r="K26" s="35">
        <f>COUNTIF(JANVIER!$I$4:$I$34,C26)+COUNTIF(FEVRIER!$I$4:$I$31,C26)+COUNTIF(MARS!$I$4:$I$34,C26)+COUNTIF(AVRIL!$I$4:$I$33,C26)+COUNTIF(MAI!$I$4:$I$34,C26)+COUNTIF(JUIN!$I$4:$I$34,C26)+COUNTIF(JUILLET!$I$4:$I$34,C26)+COUNTIF(AOUT!$I$4:$I$34,C26)+COUNTIF(SEPTEMBRE!$I$4:$I$33,C26)+COUNTIF(OCTOBRE!$I$4:$I$34,C26)+COUNTIF(NOVEMBRE!$I$4:$I$33,C26)+COUNTIF(DECEMBRE!$I$4:$I$34,C26)</f>
        <v>0</v>
      </c>
      <c r="L26" s="34">
        <f>COUNTIF(JANVIER!$J$4:$J$34,C26)+COUNTIF(FEVRIER!$J$4:$J$31,C26)+COUNTIF(MARS!$J$4:$J$34,C26)+COUNTIF(AVRIL!$J$4:$J$33,C26)+COUNTIF(MAI!$J$4:$J$34,C26)+COUNTIF(JUIN!$J$4:$J$34,C26)+COUNTIF(JUILLET!$J$4:$J$34,C26)+COUNTIF(AOUT!$J$4:$J$34,C26)+COUNTIF(SEPTEMBRE!$J$4:$J$33,C26)+COUNTIF(OCTOBRE!$J$4:$J$34,C26)+COUNTIF(NOVEMBRE!$J$4:$J$33,C26)+COUNTIF(DECEMBRE!$J$4:$J$34,C26)</f>
        <v>0</v>
      </c>
      <c r="M26" s="35">
        <f>COUNTIF(JANVIER!$K$4:$K$34,C26)+COUNTIF(FEVRIER!$K$4:$K$31,C26)+COUNTIF(MARS!$K$4:$K$34,C26)+COUNTIF(AVRIL!$K$4:$K$33,C26)+COUNTIF(MAI!$K$4:$K$34,C26)+COUNTIF(JUIN!$K$4:$K$34,C26)+COUNTIF(JUILLET!$K$4:$K$34,C26)+COUNTIF(AOUT!$K$4:$K$34,C26)+COUNTIF(SEPTEMBRE!$K$4:$K$33,C26)+COUNTIF(OCTOBRE!$K$4:$K$34,C26)+COUNTIF(NOVEMBRE!$K$4:$K$33,C26)+COUNTIF(DECEMBRE!$K$4:$K$34,C26)</f>
        <v>0</v>
      </c>
      <c r="N26" s="34">
        <f>COUNTIF(JANVIER!$L$4:$L$34,C26)+COUNTIF(FEVRIER!$L$4:$L$31,C26)+COUNTIF(MARS!$L$4:$L$34,C26)+COUNTIF(AVRIL!$L$4:$L$33,C26)+COUNTIF(MAI!$L$4:$L$34,C26)+COUNTIF(JUIN!$L$4:$L$34,C26)+COUNTIF(JUILLET!$L$4:$L$34,C26)+COUNTIF(AOUT!$L$4:$L$34,C26)+COUNTIF(SEPTEMBRE!$L$4:$L$33,C26)+COUNTIF(OCTOBRE!$L$4:$L$34,C26)+COUNTIF(NOVEMBRE!$L$4:$L$33,C26)+COUNTIF(DECEMBRE!$L$4:$L$34,C26)</f>
        <v>0</v>
      </c>
      <c r="O26" s="35">
        <f>COUNTIF(JANVIER!$M$4:$M$34,C26)+COUNTIF(FEVRIER!$M$4:$M$31,C26)+COUNTIF(MARS!$M$4:$M$34,C26)+COUNTIF(AVRIL!$M$4:$M34,C26)+COUNTIF(MAI!$M$4:$M$34,C26)+COUNTIF(JUIN!$M$4:$M$34,C26)+COUNTIF(JUILLET!$M$4:$M$34,C26)+COUNTIF(AOUT!$M$4:$M$34,C26)+COUNTIF(SEPTEMBRE!$M$4:$M$33,C26)+COUNTIF(OCTOBRE!$M$4:$M$34,C26)+COUNTIF(NOVEMBRE!$M$4:$M$33,C26)+COUNTIF(DECEMBRE!$M$4:$M$34,C26)</f>
        <v>0</v>
      </c>
    </row>
    <row r="27" spans="3:15" x14ac:dyDescent="0.3">
      <c r="C27" s="19" t="s">
        <v>35</v>
      </c>
      <c r="D27" s="3">
        <f>COUNTIF(JANVIER!$B$4:$B$34,C27)+COUNTIF(FEVRIER!$B$4:$B$31,C27)+COUNTIF(MARS!$B$4:$B$34,C27)+COUNTIF(AVRIL!$B$4:$B$33,C27)+COUNTIF(MAI!$B$4:$B$34,C27)+COUNTIF(JUIN!$B$4:$B$34,C27)+COUNTIF(JUILLET!$B$4:$B$34,C27)+COUNTIF(AOUT!$B$4:$B$34,C27)+COUNTIF(SEPTEMBRE!$B$4:$B$33,C27)+COUNTIF(OCTOBRE!$B$4:$B$34,C27)+COUNTIF(NOVEMBRE!$B$4:$B$33,C27)+COUNTIF(DECEMBRE!$B$4:$B$34,C27)</f>
        <v>0</v>
      </c>
      <c r="E27" s="4">
        <f>COUNTIF(JANVIER!$C$4:$C$34,C27)+COUNTIF(FEVRIER!$C$4:$C$31,C27)+COUNTIF(MARS!$C$4:$C$34,C27)+COUNTIF(AVRIL!$C$4:$C$33,C27)+COUNTIF(MAI!$C$4:$C$34,C27)+COUNTIF(JUIN!$C$4:$C$34,C27)+COUNTIF(JUILLET!$C$4:$C$34,C27)+COUNTIF(AOUT!$C$4:$C$34,C27)+COUNTIF(SEPTEMBRE!$C$4:$C$33,C27)+COUNTIF(OCTOBRE!$C$4:$C$34,C27)+COUNTIF(NOVEMBRE!$C$4:$C$33,C27)+COUNTIF(DECEMBRE!$C$4:$C$34,C27)</f>
        <v>0</v>
      </c>
      <c r="F27" s="3">
        <f>COUNTIF(JANVIER!$D$4:$D$34,C27)+COUNTIF(FEVRIER!$D$4:$D$31,C27)+COUNTIF(MARS!$D$4:$D$34,C27)+COUNTIF(AVRIL!$D$4:$D$33,C27)+COUNTIF(MAI!$D$4:$D$34,C27)+COUNTIF(JUIN!$D$4:$D$34,C27)+COUNTIF(JUILLET!$D$4:$D$34,C27)+COUNTIF(AOUT!$D$4:$D$34,C27)+COUNTIF(SEPTEMBRE!$D$4:$D$33,C27)+COUNTIF(OCTOBRE!$D$4:$D$34,C27)+COUNTIF(NOVEMBRE!$D$4:$D$33,C27)+COUNTIF(DECEMBRE!$D$4:$D$34,C27)</f>
        <v>0</v>
      </c>
      <c r="G27" s="4">
        <f>COUNTIF(JANVIER!$E$4:$E$34,C27)+COUNTIF(FEVRIER!$E$4:$E$31,C27)+COUNTIF(MARS!$E$4:$E$34,C27)+COUNTIF(AVRIL!$E$4:$E$33,C27)+COUNTIF(MAI!$E$4:$E$34,C27)+COUNTIF(JUIN!$E$4:$E$34,C27)+COUNTIF(JUILLET!$E$4:$E$34,C27)+COUNTIF(AOUT!$E$4:$E$34,C27)+COUNTIF(SEPTEMBRE!$E$4:$E$33,C27)+COUNTIF(OCTOBRE!$E$4:$E$34,C27)+COUNTIF(NOVEMBRE!$E$4:$E$33,C27)+COUNTIF(DECEMBRE!$E$4:$E$34,C27)</f>
        <v>0</v>
      </c>
      <c r="H27" s="34">
        <f>COUNTIF(JANVIER!$F$4:$F$34,C27)+COUNTIF(FEVRIER!$F$4:$F$31,C27)+COUNTIF(MARS!$F$4:$F$34,C27)+COUNTIF(AVRIL!$F$4:$F$33,C27)+COUNTIF(MAI!$F$4:$F$34,C27)+COUNTIF(JUIN!$F$4:$F$34,C27)+COUNTIF(JUILLET!$F$4:$F$34,C27)+COUNTIF(AOUT!$F$4:$F$34,C27)+COUNTIF(SEPTEMBRE!$F$4:$F$33,C27)+COUNTIF(OCTOBRE!$F$4:$F$34,C27)+COUNTIF(NOVEMBRE!$F$4:$F$33,C27)+COUNTIF(DECEMBRE!$F$4:$F$34,C27)</f>
        <v>0</v>
      </c>
      <c r="I27" s="35">
        <f>COUNTIF(JANVIER!$G$4:$G$34,C27)+COUNTIF(FEVRIER!$G$4:$G$31,C27)+COUNTIF(MARS!$G$4:$G$34,C27)+COUNTIF(AVRIL!$G$4:$G$33,C27)+COUNTIF(MAI!$G$4:$G$34,C27)+COUNTIF(JUIN!$G$4:$G$34,C27)+COUNTIF(JUILLET!$G$4:$G$34,C27)+COUNTIF(AOUT!$G$4:$G$34,C27)+COUNTIF(SEPTEMBRE!$G$4:$G$33,C27)+COUNTIF(OCTOBRE!$G$4:$G$34,C27)+COUNTIF(NOVEMBRE!$G$4:$G$33,C27)+COUNTIF(DECEMBRE!$G$4:$G$34,C27)</f>
        <v>0</v>
      </c>
      <c r="J27" s="34">
        <f>COUNTIF(JANVIER!$H$4:$H$34,C27)+COUNTIF(FEVRIER!$H$4:$H$31,C27)+COUNTIF(MARS!$H$4:$H$34,C27)+COUNTIF(AVRIL!$H$4:$H$33,C27)+COUNTIF(MAI!$H$4:$H$34,C27)+COUNTIF(JUIN!$H$4:$H$34,C27)+COUNTIF(JUILLET!$H$4:$H$34,C27)+COUNTIF(AOUT!$H$4:$H$34,C27)+COUNTIF(SEPTEMBRE!$H$4:$H$33,C27)+COUNTIF(OCTOBRE!$H$4:$H$34,C27)+COUNTIF(NOVEMBRE!$H$4:$H$33,C27)+COUNTIF(DECEMBRE!$H$4:$H$34,C27)</f>
        <v>0</v>
      </c>
      <c r="K27" s="35">
        <f>COUNTIF(JANVIER!$I$4:$I$34,C27)+COUNTIF(FEVRIER!$I$4:$I$31,C27)+COUNTIF(MARS!$I$4:$I$34,C27)+COUNTIF(AVRIL!$I$4:$I$33,C27)+COUNTIF(MAI!$I$4:$I$34,C27)+COUNTIF(JUIN!$I$4:$I$34,C27)+COUNTIF(JUILLET!$I$4:$I$34,C27)+COUNTIF(AOUT!$I$4:$I$34,C27)+COUNTIF(SEPTEMBRE!$I$4:$I$33,C27)+COUNTIF(OCTOBRE!$I$4:$I$34,C27)+COUNTIF(NOVEMBRE!$I$4:$I$33,C27)+COUNTIF(DECEMBRE!$I$4:$I$34,C27)</f>
        <v>0</v>
      </c>
      <c r="L27" s="34">
        <f>COUNTIF(JANVIER!$J$4:$J$34,C27)+COUNTIF(FEVRIER!$J$4:$J$31,C27)+COUNTIF(MARS!$J$4:$J$34,C27)+COUNTIF(AVRIL!$J$4:$J$33,C27)+COUNTIF(MAI!$J$4:$J$34,C27)+COUNTIF(JUIN!$J$4:$J$34,C27)+COUNTIF(JUILLET!$J$4:$J$34,C27)+COUNTIF(AOUT!$J$4:$J$34,C27)+COUNTIF(SEPTEMBRE!$J$4:$J$33,C27)+COUNTIF(OCTOBRE!$J$4:$J$34,C27)+COUNTIF(NOVEMBRE!$J$4:$J$33,C27)+COUNTIF(DECEMBRE!$J$4:$J$34,C27)</f>
        <v>0</v>
      </c>
      <c r="M27" s="35">
        <f>COUNTIF(JANVIER!$K$4:$K$34,C27)+COUNTIF(FEVRIER!$K$4:$K$31,C27)+COUNTIF(MARS!$K$4:$K$34,C27)+COUNTIF(AVRIL!$K$4:$K$33,C27)+COUNTIF(MAI!$K$4:$K$34,C27)+COUNTIF(JUIN!$K$4:$K$34,C27)+COUNTIF(JUILLET!$K$4:$K$34,C27)+COUNTIF(AOUT!$K$4:$K$34,C27)+COUNTIF(SEPTEMBRE!$K$4:$K$33,C27)+COUNTIF(OCTOBRE!$K$4:$K$34,C27)+COUNTIF(NOVEMBRE!$K$4:$K$33,C27)+COUNTIF(DECEMBRE!$K$4:$K$34,C27)</f>
        <v>0</v>
      </c>
      <c r="N27" s="34">
        <f>COUNTIF(JANVIER!$L$4:$L$34,C27)+COUNTIF(FEVRIER!$L$4:$L$31,C27)+COUNTIF(MARS!$L$4:$L$34,C27)+COUNTIF(AVRIL!$L$4:$L$33,C27)+COUNTIF(MAI!$L$4:$L$34,C27)+COUNTIF(JUIN!$L$4:$L$34,C27)+COUNTIF(JUILLET!$L$4:$L$34,C27)+COUNTIF(AOUT!$L$4:$L$34,C27)+COUNTIF(SEPTEMBRE!$L$4:$L$33,C27)+COUNTIF(OCTOBRE!$L$4:$L$34,C27)+COUNTIF(NOVEMBRE!$L$4:$L$33,C27)+COUNTIF(DECEMBRE!$L$4:$L$34,C27)</f>
        <v>0</v>
      </c>
      <c r="O27" s="35">
        <f>COUNTIF(JANVIER!$M$4:$M$34,C27)+COUNTIF(FEVRIER!$M$4:$M$31,C27)+COUNTIF(MARS!$M$4:$M$34,C27)+COUNTIF(AVRIL!$M$4:$M35,C27)+COUNTIF(MAI!$M$4:$M$34,C27)+COUNTIF(JUIN!$M$4:$M$34,C27)+COUNTIF(JUILLET!$M$4:$M$34,C27)+COUNTIF(AOUT!$M$4:$M$34,C27)+COUNTIF(SEPTEMBRE!$M$4:$M$33,C27)+COUNTIF(OCTOBRE!$M$4:$M$34,C27)+COUNTIF(NOVEMBRE!$M$4:$M$33,C27)+COUNTIF(DECEMBRE!$M$4:$M$34,C27)</f>
        <v>0</v>
      </c>
    </row>
    <row r="28" spans="3:15" x14ac:dyDescent="0.3">
      <c r="C28" s="19" t="s">
        <v>36</v>
      </c>
      <c r="D28" s="3">
        <f>COUNTIF(JANVIER!$B$4:$B$34,C28)+COUNTIF(FEVRIER!$B$4:$B$31,C28)+COUNTIF(MARS!$B$4:$B$34,C28)+COUNTIF(AVRIL!$B$4:$B$33,C28)+COUNTIF(MAI!$B$4:$B$34,C28)+COUNTIF(JUIN!$B$4:$B$34,C28)+COUNTIF(JUILLET!$B$4:$B$34,C28)+COUNTIF(AOUT!$B$4:$B$34,C28)+COUNTIF(SEPTEMBRE!$B$4:$B$33,C28)+COUNTIF(OCTOBRE!$B$4:$B$34,C28)+COUNTIF(NOVEMBRE!$B$4:$B$33,C28)+COUNTIF(DECEMBRE!$B$4:$B$34,C28)</f>
        <v>0</v>
      </c>
      <c r="E28" s="4">
        <f>COUNTIF(JANVIER!$C$4:$C$34,C28)+COUNTIF(FEVRIER!$C$4:$C$31,C28)+COUNTIF(MARS!$C$4:$C$34,C28)+COUNTIF(AVRIL!$C$4:$C$33,C28)+COUNTIF(MAI!$C$4:$C$34,C28)+COUNTIF(JUIN!$C$4:$C$34,C28)+COUNTIF(JUILLET!$C$4:$C$34,C28)+COUNTIF(AOUT!$C$4:$C$34,C28)+COUNTIF(SEPTEMBRE!$C$4:$C$33,C28)+COUNTIF(OCTOBRE!$C$4:$C$34,C28)+COUNTIF(NOVEMBRE!$C$4:$C$33,C28)+COUNTIF(DECEMBRE!$C$4:$C$34,C28)</f>
        <v>0</v>
      </c>
      <c r="F28" s="3">
        <f>COUNTIF(JANVIER!$D$4:$D$34,C28)+COUNTIF(FEVRIER!$D$4:$D$31,C28)+COUNTIF(MARS!$D$4:$D$34,C28)+COUNTIF(AVRIL!$D$4:$D$33,C28)+COUNTIF(MAI!$D$4:$D$34,C28)+COUNTIF(JUIN!$D$4:$D$34,C28)+COUNTIF(JUILLET!$D$4:$D$34,C28)+COUNTIF(AOUT!$D$4:$D$34,C28)+COUNTIF(SEPTEMBRE!$D$4:$D$33,C28)+COUNTIF(OCTOBRE!$D$4:$D$34,C28)+COUNTIF(NOVEMBRE!$D$4:$D$33,C28)+COUNTIF(DECEMBRE!$D$4:$D$34,C28)</f>
        <v>0</v>
      </c>
      <c r="G28" s="4">
        <f>COUNTIF(JANVIER!$E$4:$E$34,C28)+COUNTIF(FEVRIER!$E$4:$E$31,C28)+COUNTIF(MARS!$E$4:$E$34,C28)+COUNTIF(AVRIL!$E$4:$E$33,C28)+COUNTIF(MAI!$E$4:$E$34,C28)+COUNTIF(JUIN!$E$4:$E$34,C28)+COUNTIF(JUILLET!$E$4:$E$34,C28)+COUNTIF(AOUT!$E$4:$E$34,C28)+COUNTIF(SEPTEMBRE!$E$4:$E$33,C28)+COUNTIF(OCTOBRE!$E$4:$E$34,C28)+COUNTIF(NOVEMBRE!$E$4:$E$33,C28)+COUNTIF(DECEMBRE!$E$4:$E$34,C28)</f>
        <v>0</v>
      </c>
      <c r="H28" s="34">
        <f>COUNTIF(JANVIER!$F$4:$F$34,C28)+COUNTIF(FEVRIER!$F$4:$F$31,C28)+COUNTIF(MARS!$F$4:$F$34,C28)+COUNTIF(AVRIL!$F$4:$F$33,C28)+COUNTIF(MAI!$F$4:$F$34,C28)+COUNTIF(JUIN!$F$4:$F$34,C28)+COUNTIF(JUILLET!$F$4:$F$34,C28)+COUNTIF(AOUT!$F$4:$F$34,C28)+COUNTIF(SEPTEMBRE!$F$4:$F$33,C28)+COUNTIF(OCTOBRE!$F$4:$F$34,C28)+COUNTIF(NOVEMBRE!$F$4:$F$33,C28)+COUNTIF(DECEMBRE!$F$4:$F$34,C28)</f>
        <v>0</v>
      </c>
      <c r="I28" s="35">
        <f>COUNTIF(JANVIER!$G$4:$G$34,C28)+COUNTIF(FEVRIER!$G$4:$G$31,C28)+COUNTIF(MARS!$G$4:$G$34,C28)+COUNTIF(AVRIL!$G$4:$G$33,C28)+COUNTIF(MAI!$G$4:$G$34,C28)+COUNTIF(JUIN!$G$4:$G$34,C28)+COUNTIF(JUILLET!$G$4:$G$34,C28)+COUNTIF(AOUT!$G$4:$G$34,C28)+COUNTIF(SEPTEMBRE!$G$4:$G$33,C28)+COUNTIF(OCTOBRE!$G$4:$G$34,C28)+COUNTIF(NOVEMBRE!$G$4:$G$33,C28)+COUNTIF(DECEMBRE!$G$4:$G$34,C28)</f>
        <v>0</v>
      </c>
      <c r="J28" s="34">
        <f>COUNTIF(JANVIER!$H$4:$H$34,C28)+COUNTIF(FEVRIER!$H$4:$H$31,C28)+COUNTIF(MARS!$H$4:$H$34,C28)+COUNTIF(AVRIL!$H$4:$H$33,C28)+COUNTIF(MAI!$H$4:$H$34,C28)+COUNTIF(JUIN!$H$4:$H$34,C28)+COUNTIF(JUILLET!$H$4:$H$34,C28)+COUNTIF(AOUT!$H$4:$H$34,C28)+COUNTIF(SEPTEMBRE!$H$4:$H$33,C28)+COUNTIF(OCTOBRE!$H$4:$H$34,C28)+COUNTIF(NOVEMBRE!$H$4:$H$33,C28)+COUNTIF(DECEMBRE!$H$4:$H$34,C28)</f>
        <v>0</v>
      </c>
      <c r="K28" s="35">
        <f>COUNTIF(JANVIER!$I$4:$I$34,C28)+COUNTIF(FEVRIER!$I$4:$I$31,C28)+COUNTIF(MARS!$I$4:$I$34,C28)+COUNTIF(AVRIL!$I$4:$I$33,C28)+COUNTIF(MAI!$I$4:$I$34,C28)+COUNTIF(JUIN!$I$4:$I$34,C28)+COUNTIF(JUILLET!$I$4:$I$34,C28)+COUNTIF(AOUT!$I$4:$I$34,C28)+COUNTIF(SEPTEMBRE!$I$4:$I$33,C28)+COUNTIF(OCTOBRE!$I$4:$I$34,C28)+COUNTIF(NOVEMBRE!$I$4:$I$33,C28)+COUNTIF(DECEMBRE!$I$4:$I$34,C28)</f>
        <v>0</v>
      </c>
      <c r="L28" s="34">
        <f>COUNTIF(JANVIER!$J$4:$J$34,C28)+COUNTIF(FEVRIER!$J$4:$J$31,C28)+COUNTIF(MARS!$J$4:$J$34,C28)+COUNTIF(AVRIL!$J$4:$J$33,C28)+COUNTIF(MAI!$J$4:$J$34,C28)+COUNTIF(JUIN!$J$4:$J$34,C28)+COUNTIF(JUILLET!$J$4:$J$34,C28)+COUNTIF(AOUT!$J$4:$J$34,C28)+COUNTIF(SEPTEMBRE!$J$4:$J$33,C28)+COUNTIF(OCTOBRE!$J$4:$J$34,C28)+COUNTIF(NOVEMBRE!$J$4:$J$33,C28)+COUNTIF(DECEMBRE!$J$4:$J$34,C28)</f>
        <v>0</v>
      </c>
      <c r="M28" s="35">
        <f>COUNTIF(JANVIER!$K$4:$K$34,C28)+COUNTIF(FEVRIER!$K$4:$K$31,C28)+COUNTIF(MARS!$K$4:$K$34,C28)+COUNTIF(AVRIL!$K$4:$K$33,C28)+COUNTIF(MAI!$K$4:$K$34,C28)+COUNTIF(JUIN!$K$4:$K$34,C28)+COUNTIF(JUILLET!$K$4:$K$34,C28)+COUNTIF(AOUT!$K$4:$K$34,C28)+COUNTIF(SEPTEMBRE!$K$4:$K$33,C28)+COUNTIF(OCTOBRE!$K$4:$K$34,C28)+COUNTIF(NOVEMBRE!$K$4:$K$33,C28)+COUNTIF(DECEMBRE!$K$4:$K$34,C28)</f>
        <v>0</v>
      </c>
      <c r="N28" s="34">
        <f>COUNTIF(JANVIER!$L$4:$L$34,C28)+COUNTIF(FEVRIER!$L$4:$L$31,C28)+COUNTIF(MARS!$L$4:$L$34,C28)+COUNTIF(AVRIL!$L$4:$L$33,C28)+COUNTIF(MAI!$L$4:$L$34,C28)+COUNTIF(JUIN!$L$4:$L$34,C28)+COUNTIF(JUILLET!$L$4:$L$34,C28)+COUNTIF(AOUT!$L$4:$L$34,C28)+COUNTIF(SEPTEMBRE!$L$4:$L$33,C28)+COUNTIF(OCTOBRE!$L$4:$L$34,C28)+COUNTIF(NOVEMBRE!$L$4:$L$33,C28)+COUNTIF(DECEMBRE!$L$4:$L$34,C28)</f>
        <v>0</v>
      </c>
      <c r="O28" s="35">
        <f>COUNTIF(JANVIER!$M$4:$M$34,C28)+COUNTIF(FEVRIER!$M$4:$M$31,C28)+COUNTIF(MARS!$M$4:$M$34,C28)+COUNTIF(AVRIL!$M$4:$M36,C28)+COUNTIF(MAI!$M$4:$M$34,C28)+COUNTIF(JUIN!$M$4:$M$34,C28)+COUNTIF(JUILLET!$M$4:$M$34,C28)+COUNTIF(AOUT!$M$4:$M$34,C28)+COUNTIF(SEPTEMBRE!$M$4:$M$33,C28)+COUNTIF(OCTOBRE!$M$4:$M$34,C28)+COUNTIF(NOVEMBRE!$M$4:$M$33,C28)+COUNTIF(DECEMBRE!$M$4:$M$34,C28)</f>
        <v>0</v>
      </c>
    </row>
    <row r="29" spans="3:15" x14ac:dyDescent="0.3">
      <c r="C29" s="19" t="s">
        <v>37</v>
      </c>
      <c r="D29" s="3">
        <f>COUNTIF(JANVIER!$B$4:$B$34,C29)+COUNTIF(FEVRIER!$B$4:$B$31,C29)+COUNTIF(MARS!$B$4:$B$34,C29)+COUNTIF(AVRIL!$B$4:$B$33,C29)+COUNTIF(MAI!$B$4:$B$34,C29)+COUNTIF(JUIN!$B$4:$B$34,C29)+COUNTIF(JUILLET!$B$4:$B$34,C29)+COUNTIF(AOUT!$B$4:$B$34,C29)+COUNTIF(SEPTEMBRE!$B$4:$B$33,C29)+COUNTIF(OCTOBRE!$B$4:$B$34,C29)+COUNTIF(NOVEMBRE!$B$4:$B$33,C29)+COUNTIF(DECEMBRE!$B$4:$B$34,C29)</f>
        <v>0</v>
      </c>
      <c r="E29" s="4">
        <f>COUNTIF(JANVIER!$C$4:$C$34,C29)+COUNTIF(FEVRIER!$C$4:$C$31,C29)+COUNTIF(MARS!$C$4:$C$34,C29)+COUNTIF(AVRIL!$C$4:$C$33,C29)+COUNTIF(MAI!$C$4:$C$34,C29)+COUNTIF(JUIN!$C$4:$C$34,C29)+COUNTIF(JUILLET!$C$4:$C$34,C29)+COUNTIF(AOUT!$C$4:$C$34,C29)+COUNTIF(SEPTEMBRE!$C$4:$C$33,C29)+COUNTIF(OCTOBRE!$C$4:$C$34,C29)+COUNTIF(NOVEMBRE!$C$4:$C$33,C29)+COUNTIF(DECEMBRE!$C$4:$C$34,C29)</f>
        <v>0</v>
      </c>
      <c r="F29" s="3">
        <f>COUNTIF(JANVIER!$D$4:$D$34,C29)+COUNTIF(FEVRIER!$D$4:$D$31,C29)+COUNTIF(MARS!$D$4:$D$34,C29)+COUNTIF(AVRIL!$D$4:$D$33,C29)+COUNTIF(MAI!$D$4:$D$34,C29)+COUNTIF(JUIN!$D$4:$D$34,C29)+COUNTIF(JUILLET!$D$4:$D$34,C29)+COUNTIF(AOUT!$D$4:$D$34,C29)+COUNTIF(SEPTEMBRE!$D$4:$D$33,C29)+COUNTIF(OCTOBRE!$D$4:$D$34,C29)+COUNTIF(NOVEMBRE!$D$4:$D$33,C29)+COUNTIF(DECEMBRE!$D$4:$D$34,C29)</f>
        <v>0</v>
      </c>
      <c r="G29" s="4">
        <f>COUNTIF(JANVIER!$E$4:$E$34,C29)+COUNTIF(FEVRIER!$E$4:$E$31,C29)+COUNTIF(MARS!$E$4:$E$34,C29)+COUNTIF(AVRIL!$E$4:$E$33,C29)+COUNTIF(MAI!$E$4:$E$34,C29)+COUNTIF(JUIN!$E$4:$E$34,C29)+COUNTIF(JUILLET!$E$4:$E$34,C29)+COUNTIF(AOUT!$E$4:$E$34,C29)+COUNTIF(SEPTEMBRE!$E$4:$E$33,C29)+COUNTIF(OCTOBRE!$E$4:$E$34,C29)+COUNTIF(NOVEMBRE!$E$4:$E$33,C29)+COUNTIF(DECEMBRE!$E$4:$E$34,C29)</f>
        <v>0</v>
      </c>
      <c r="H29" s="34">
        <f>COUNTIF(JANVIER!$F$4:$F$34,C29)+COUNTIF(FEVRIER!$F$4:$F$31,C29)+COUNTIF(MARS!$F$4:$F$34,C29)+COUNTIF(AVRIL!$F$4:$F$33,C29)+COUNTIF(MAI!$F$4:$F$34,C29)+COUNTIF(JUIN!$F$4:$F$34,C29)+COUNTIF(JUILLET!$F$4:$F$34,C29)+COUNTIF(AOUT!$F$4:$F$34,C29)+COUNTIF(SEPTEMBRE!$F$4:$F$33,C29)+COUNTIF(OCTOBRE!$F$4:$F$34,C29)+COUNTIF(NOVEMBRE!$F$4:$F$33,C29)+COUNTIF(DECEMBRE!$F$4:$F$34,C29)</f>
        <v>0</v>
      </c>
      <c r="I29" s="35">
        <f>COUNTIF(JANVIER!$G$4:$G$34,C29)+COUNTIF(FEVRIER!$G$4:$G$31,C29)+COUNTIF(MARS!$G$4:$G$34,C29)+COUNTIF(AVRIL!$G$4:$G$33,C29)+COUNTIF(MAI!$G$4:$G$34,C29)+COUNTIF(JUIN!$G$4:$G$34,C29)+COUNTIF(JUILLET!$G$4:$G$34,C29)+COUNTIF(AOUT!$G$4:$G$34,C29)+COUNTIF(SEPTEMBRE!$G$4:$G$33,C29)+COUNTIF(OCTOBRE!$G$4:$G$34,C29)+COUNTIF(NOVEMBRE!$G$4:$G$33,C29)+COUNTIF(DECEMBRE!$G$4:$G$34,C29)</f>
        <v>0</v>
      </c>
      <c r="J29" s="34">
        <f>COUNTIF(JANVIER!$H$4:$H$34,C29)+COUNTIF(FEVRIER!$H$4:$H$31,C29)+COUNTIF(MARS!$H$4:$H$34,C29)+COUNTIF(AVRIL!$H$4:$H$33,C29)+COUNTIF(MAI!$H$4:$H$34,C29)+COUNTIF(JUIN!$H$4:$H$34,C29)+COUNTIF(JUILLET!$H$4:$H$34,C29)+COUNTIF(AOUT!$H$4:$H$34,C29)+COUNTIF(SEPTEMBRE!$H$4:$H$33,C29)+COUNTIF(OCTOBRE!$H$4:$H$34,C29)+COUNTIF(NOVEMBRE!$H$4:$H$33,C29)+COUNTIF(DECEMBRE!$H$4:$H$34,C29)</f>
        <v>0</v>
      </c>
      <c r="K29" s="35">
        <f>COUNTIF(JANVIER!$I$4:$I$34,C29)+COUNTIF(FEVRIER!$I$4:$I$31,C29)+COUNTIF(MARS!$I$4:$I$34,C29)+COUNTIF(AVRIL!$I$4:$I$33,C29)+COUNTIF(MAI!$I$4:$I$34,C29)+COUNTIF(JUIN!$I$4:$I$34,C29)+COUNTIF(JUILLET!$I$4:$I$34,C29)+COUNTIF(AOUT!$I$4:$I$34,C29)+COUNTIF(SEPTEMBRE!$I$4:$I$33,C29)+COUNTIF(OCTOBRE!$I$4:$I$34,C29)+COUNTIF(NOVEMBRE!$I$4:$I$33,C29)+COUNTIF(DECEMBRE!$I$4:$I$34,C29)</f>
        <v>0</v>
      </c>
      <c r="L29" s="34">
        <f>COUNTIF(JANVIER!$J$4:$J$34,C29)+COUNTIF(FEVRIER!$J$4:$J$31,C29)+COUNTIF(MARS!$J$4:$J$34,C29)+COUNTIF(AVRIL!$J$4:$J$33,C29)+COUNTIF(MAI!$J$4:$J$34,C29)+COUNTIF(JUIN!$J$4:$J$34,C29)+COUNTIF(JUILLET!$J$4:$J$34,C29)+COUNTIF(AOUT!$J$4:$J$34,C29)+COUNTIF(SEPTEMBRE!$J$4:$J$33,C29)+COUNTIF(OCTOBRE!$J$4:$J$34,C29)+COUNTIF(NOVEMBRE!$J$4:$J$33,C29)+COUNTIF(DECEMBRE!$J$4:$J$34,C29)</f>
        <v>0</v>
      </c>
      <c r="M29" s="35">
        <f>COUNTIF(JANVIER!$K$4:$K$34,C29)+COUNTIF(FEVRIER!$K$4:$K$31,C29)+COUNTIF(MARS!$K$4:$K$34,C29)+COUNTIF(AVRIL!$K$4:$K$33,C29)+COUNTIF(MAI!$K$4:$K$34,C29)+COUNTIF(JUIN!$K$4:$K$34,C29)+COUNTIF(JUILLET!$K$4:$K$34,C29)+COUNTIF(AOUT!$K$4:$K$34,C29)+COUNTIF(SEPTEMBRE!$K$4:$K$33,C29)+COUNTIF(OCTOBRE!$K$4:$K$34,C29)+COUNTIF(NOVEMBRE!$K$4:$K$33,C29)+COUNTIF(DECEMBRE!$K$4:$K$34,C29)</f>
        <v>0</v>
      </c>
      <c r="N29" s="34">
        <f>COUNTIF(JANVIER!$L$4:$L$34,C29)+COUNTIF(FEVRIER!$L$4:$L$31,C29)+COUNTIF(MARS!$L$4:$L$34,C29)+COUNTIF(AVRIL!$L$4:$L$33,C29)+COUNTIF(MAI!$L$4:$L$34,C29)+COUNTIF(JUIN!$L$4:$L$34,C29)+COUNTIF(JUILLET!$L$4:$L$34,C29)+COUNTIF(AOUT!$L$4:$L$34,C29)+COUNTIF(SEPTEMBRE!$L$4:$L$33,C29)+COUNTIF(OCTOBRE!$L$4:$L$34,C29)+COUNTIF(NOVEMBRE!$L$4:$L$33,C29)+COUNTIF(DECEMBRE!$L$4:$L$34,C29)</f>
        <v>0</v>
      </c>
      <c r="O29" s="35">
        <f>COUNTIF(JANVIER!$M$4:$M$34,C29)+COUNTIF(FEVRIER!$M$4:$M$31,C29)+COUNTIF(MARS!$M$4:$M$34,C29)+COUNTIF(AVRIL!$M$4:$M37,C29)+COUNTIF(MAI!$M$4:$M$34,C29)+COUNTIF(JUIN!$M$4:$M$34,C29)+COUNTIF(JUILLET!$M$4:$M$34,C29)+COUNTIF(AOUT!$M$4:$M$34,C29)+COUNTIF(SEPTEMBRE!$M$4:$M$33,C29)+COUNTIF(OCTOBRE!$M$4:$M$34,C29)+COUNTIF(NOVEMBRE!$M$4:$M$33,C29)+COUNTIF(DECEMBRE!$M$4:$M$34,C29)</f>
        <v>0</v>
      </c>
    </row>
    <row r="30" spans="3:15" x14ac:dyDescent="0.3">
      <c r="C30" s="19" t="s">
        <v>38</v>
      </c>
      <c r="D30" s="3">
        <f>COUNTIF(JANVIER!$B$4:$B$34,C30)+COUNTIF(FEVRIER!$B$4:$B$31,C30)+COUNTIF(MARS!$B$4:$B$34,C30)+COUNTIF(AVRIL!$B$4:$B$33,C30)+COUNTIF(MAI!$B$4:$B$34,C30)+COUNTIF(JUIN!$B$4:$B$34,C30)+COUNTIF(JUILLET!$B$4:$B$34,C30)+COUNTIF(AOUT!$B$4:$B$34,C30)+COUNTIF(SEPTEMBRE!$B$4:$B$33,C30)+COUNTIF(OCTOBRE!$B$4:$B$34,C30)+COUNTIF(NOVEMBRE!$B$4:$B$33,C30)+COUNTIF(DECEMBRE!$B$4:$B$34,C30)</f>
        <v>0</v>
      </c>
      <c r="E30" s="4">
        <f>COUNTIF(JANVIER!$C$4:$C$34,C30)+COUNTIF(FEVRIER!$C$4:$C$31,C30)+COUNTIF(MARS!$C$4:$C$34,C30)+COUNTIF(AVRIL!$C$4:$C$33,C30)+COUNTIF(MAI!$C$4:$C$34,C30)+COUNTIF(JUIN!$C$4:$C$34,C30)+COUNTIF(JUILLET!$C$4:$C$34,C30)+COUNTIF(AOUT!$C$4:$C$34,C30)+COUNTIF(SEPTEMBRE!$C$4:$C$33,C30)+COUNTIF(OCTOBRE!$C$4:$C$34,C30)+COUNTIF(NOVEMBRE!$C$4:$C$33,C30)+COUNTIF(DECEMBRE!$C$4:$C$34,C30)</f>
        <v>0</v>
      </c>
      <c r="F30" s="3">
        <f>COUNTIF(JANVIER!$D$4:$D$34,C30)+COUNTIF(FEVRIER!$D$4:$D$31,C30)+COUNTIF(MARS!$D$4:$D$34,C30)+COUNTIF(AVRIL!$D$4:$D$33,C30)+COUNTIF(MAI!$D$4:$D$34,C30)+COUNTIF(JUIN!$D$4:$D$34,C30)+COUNTIF(JUILLET!$D$4:$D$34,C30)+COUNTIF(AOUT!$D$4:$D$34,C30)+COUNTIF(SEPTEMBRE!$D$4:$D$33,C30)+COUNTIF(OCTOBRE!$D$4:$D$34,C30)+COUNTIF(NOVEMBRE!$D$4:$D$33,C30)+COUNTIF(DECEMBRE!$D$4:$D$34,C30)</f>
        <v>0</v>
      </c>
      <c r="G30" s="4">
        <f>COUNTIF(JANVIER!$E$4:$E$34,C30)+COUNTIF(FEVRIER!$E$4:$E$31,C30)+COUNTIF(MARS!$E$4:$E$34,C30)+COUNTIF(AVRIL!$E$4:$E$33,C30)+COUNTIF(MAI!$E$4:$E$34,C30)+COUNTIF(JUIN!$E$4:$E$34,C30)+COUNTIF(JUILLET!$E$4:$E$34,C30)+COUNTIF(AOUT!$E$4:$E$34,C30)+COUNTIF(SEPTEMBRE!$E$4:$E$33,C30)+COUNTIF(OCTOBRE!$E$4:$E$34,C30)+COUNTIF(NOVEMBRE!$E$4:$E$33,C30)+COUNTIF(DECEMBRE!$E$4:$E$34,C30)</f>
        <v>0</v>
      </c>
      <c r="H30" s="34">
        <f>COUNTIF(JANVIER!$F$4:$F$34,C30)+COUNTIF(FEVRIER!$F$4:$F$31,C30)+COUNTIF(MARS!$F$4:$F$34,C30)+COUNTIF(AVRIL!$F$4:$F$33,C30)+COUNTIF(MAI!$F$4:$F$34,C30)+COUNTIF(JUIN!$F$4:$F$34,C30)+COUNTIF(JUILLET!$F$4:$F$34,C30)+COUNTIF(AOUT!$F$4:$F$34,C30)+COUNTIF(SEPTEMBRE!$F$4:$F$33,C30)+COUNTIF(OCTOBRE!$F$4:$F$34,C30)+COUNTIF(NOVEMBRE!$F$4:$F$33,C30)+COUNTIF(DECEMBRE!$F$4:$F$34,C30)</f>
        <v>0</v>
      </c>
      <c r="I30" s="35">
        <f>COUNTIF(JANVIER!$G$4:$G$34,C30)+COUNTIF(FEVRIER!$G$4:$G$31,C30)+COUNTIF(MARS!$G$4:$G$34,C30)+COUNTIF(AVRIL!$G$4:$G$33,C30)+COUNTIF(MAI!$G$4:$G$34,C30)+COUNTIF(JUIN!$G$4:$G$34,C30)+COUNTIF(JUILLET!$G$4:$G$34,C30)+COUNTIF(AOUT!$G$4:$G$34,C30)+COUNTIF(SEPTEMBRE!$G$4:$G$33,C30)+COUNTIF(OCTOBRE!$G$4:$G$34,C30)+COUNTIF(NOVEMBRE!$G$4:$G$33,C30)+COUNTIF(DECEMBRE!$G$4:$G$34,C30)</f>
        <v>0</v>
      </c>
      <c r="J30" s="34">
        <f>COUNTIF(JANVIER!$H$4:$H$34,C30)+COUNTIF(FEVRIER!$H$4:$H$31,C30)+COUNTIF(MARS!$H$4:$H$34,C30)+COUNTIF(AVRIL!$H$4:$H$33,C30)+COUNTIF(MAI!$H$4:$H$34,C30)+COUNTIF(JUIN!$H$4:$H$34,C30)+COUNTIF(JUILLET!$H$4:$H$34,C30)+COUNTIF(AOUT!$H$4:$H$34,C30)+COUNTIF(SEPTEMBRE!$H$4:$H$33,C30)+COUNTIF(OCTOBRE!$H$4:$H$34,C30)+COUNTIF(NOVEMBRE!$H$4:$H$33,C30)+COUNTIF(DECEMBRE!$H$4:$H$34,C30)</f>
        <v>0</v>
      </c>
      <c r="K30" s="35">
        <f>COUNTIF(JANVIER!$I$4:$I$34,C30)+COUNTIF(FEVRIER!$I$4:$I$31,C30)+COUNTIF(MARS!$I$4:$I$34,C30)+COUNTIF(AVRIL!$I$4:$I$33,C30)+COUNTIF(MAI!$I$4:$I$34,C30)+COUNTIF(JUIN!$I$4:$I$34,C30)+COUNTIF(JUILLET!$I$4:$I$34,C30)+COUNTIF(AOUT!$I$4:$I$34,C30)+COUNTIF(SEPTEMBRE!$I$4:$I$33,C30)+COUNTIF(OCTOBRE!$I$4:$I$34,C30)+COUNTIF(NOVEMBRE!$I$4:$I$33,C30)+COUNTIF(DECEMBRE!$I$4:$I$34,C30)</f>
        <v>0</v>
      </c>
      <c r="L30" s="34">
        <f>COUNTIF(JANVIER!$J$4:$J$34,C30)+COUNTIF(FEVRIER!$J$4:$J$31,C30)+COUNTIF(MARS!$J$4:$J$34,C30)+COUNTIF(AVRIL!$J$4:$J$33,C30)+COUNTIF(MAI!$J$4:$J$34,C30)+COUNTIF(JUIN!$J$4:$J$34,C30)+COUNTIF(JUILLET!$J$4:$J$34,C30)+COUNTIF(AOUT!$J$4:$J$34,C30)+COUNTIF(SEPTEMBRE!$J$4:$J$33,C30)+COUNTIF(OCTOBRE!$J$4:$J$34,C30)+COUNTIF(NOVEMBRE!$J$4:$J$33,C30)+COUNTIF(DECEMBRE!$J$4:$J$34,C30)</f>
        <v>0</v>
      </c>
      <c r="M30" s="35">
        <f>COUNTIF(JANVIER!$K$4:$K$34,C30)+COUNTIF(FEVRIER!$K$4:$K$31,C30)+COUNTIF(MARS!$K$4:$K$34,C30)+COUNTIF(AVRIL!$K$4:$K$33,C30)+COUNTIF(MAI!$K$4:$K$34,C30)+COUNTIF(JUIN!$K$4:$K$34,C30)+COUNTIF(JUILLET!$K$4:$K$34,C30)+COUNTIF(AOUT!$K$4:$K$34,C30)+COUNTIF(SEPTEMBRE!$K$4:$K$33,C30)+COUNTIF(OCTOBRE!$K$4:$K$34,C30)+COUNTIF(NOVEMBRE!$K$4:$K$33,C30)+COUNTIF(DECEMBRE!$K$4:$K$34,C30)</f>
        <v>0</v>
      </c>
      <c r="N30" s="34">
        <f>COUNTIF(JANVIER!$L$4:$L$34,C30)+COUNTIF(FEVRIER!$L$4:$L$31,C30)+COUNTIF(MARS!$L$4:$L$34,C30)+COUNTIF(AVRIL!$L$4:$L$33,C30)+COUNTIF(MAI!$L$4:$L$34,C30)+COUNTIF(JUIN!$L$4:$L$34,C30)+COUNTIF(JUILLET!$L$4:$L$34,C30)+COUNTIF(AOUT!$L$4:$L$34,C30)+COUNTIF(SEPTEMBRE!$L$4:$L$33,C30)+COUNTIF(OCTOBRE!$L$4:$L$34,C30)+COUNTIF(NOVEMBRE!$L$4:$L$33,C30)+COUNTIF(DECEMBRE!$L$4:$L$34,C30)</f>
        <v>0</v>
      </c>
      <c r="O30" s="35">
        <f>COUNTIF(JANVIER!$M$4:$M$34,C30)+COUNTIF(FEVRIER!$M$4:$M$31,C30)+COUNTIF(MARS!$M$4:$M$34,C30)+COUNTIF(AVRIL!$M$4:$M38,C30)+COUNTIF(MAI!$M$4:$M$34,C30)+COUNTIF(JUIN!$M$4:$M$34,C30)+COUNTIF(JUILLET!$M$4:$M$34,C30)+COUNTIF(AOUT!$M$4:$M$34,C30)+COUNTIF(SEPTEMBRE!$M$4:$M$33,C30)+COUNTIF(OCTOBRE!$M$4:$M$34,C30)+COUNTIF(NOVEMBRE!$M$4:$M$33,C30)+COUNTIF(DECEMBRE!$M$4:$M$34,C30)</f>
        <v>0</v>
      </c>
    </row>
    <row r="31" spans="3:15" x14ac:dyDescent="0.3">
      <c r="C31" s="19" t="s">
        <v>39</v>
      </c>
      <c r="D31" s="3">
        <f>COUNTIF(JANVIER!$B$4:$B$34,C31)+COUNTIF(FEVRIER!$B$4:$B$31,C31)+COUNTIF(MARS!$B$4:$B$34,C31)+COUNTIF(AVRIL!$B$4:$B$33,C31)+COUNTIF(MAI!$B$4:$B$34,C31)+COUNTIF(JUIN!$B$4:$B$34,C31)+COUNTIF(JUILLET!$B$4:$B$34,C31)+COUNTIF(AOUT!$B$4:$B$34,C31)+COUNTIF(SEPTEMBRE!$B$4:$B$33,C31)+COUNTIF(OCTOBRE!$B$4:$B$34,C31)+COUNTIF(NOVEMBRE!$B$4:$B$33,C31)+COUNTIF(DECEMBRE!$B$4:$B$34,C31)</f>
        <v>0</v>
      </c>
      <c r="E31" s="4">
        <f>COUNTIF(JANVIER!$C$4:$C$34,C31)+COUNTIF(FEVRIER!$C$4:$C$31,C31)+COUNTIF(MARS!$C$4:$C$34,C31)+COUNTIF(AVRIL!$C$4:$C$33,C31)+COUNTIF(MAI!$C$4:$C$34,C31)+COUNTIF(JUIN!$C$4:$C$34,C31)+COUNTIF(JUILLET!$C$4:$C$34,C31)+COUNTIF(AOUT!$C$4:$C$34,C31)+COUNTIF(SEPTEMBRE!$C$4:$C$33,C31)+COUNTIF(OCTOBRE!$C$4:$C$34,C31)+COUNTIF(NOVEMBRE!$C$4:$C$33,C31)+COUNTIF(DECEMBRE!$C$4:$C$34,C31)</f>
        <v>0</v>
      </c>
      <c r="F31" s="3">
        <f>COUNTIF(JANVIER!$D$4:$D$34,C31)+COUNTIF(FEVRIER!$D$4:$D$31,C31)+COUNTIF(MARS!$D$4:$D$34,C31)+COUNTIF(AVRIL!$D$4:$D$33,C31)+COUNTIF(MAI!$D$4:$D$34,C31)+COUNTIF(JUIN!$D$4:$D$34,C31)+COUNTIF(JUILLET!$D$4:$D$34,C31)+COUNTIF(AOUT!$D$4:$D$34,C31)+COUNTIF(SEPTEMBRE!$D$4:$D$33,C31)+COUNTIF(OCTOBRE!$D$4:$D$34,C31)+COUNTIF(NOVEMBRE!$D$4:$D$33,C31)+COUNTIF(DECEMBRE!$D$4:$D$34,C31)</f>
        <v>0</v>
      </c>
      <c r="G31" s="4">
        <f>COUNTIF(JANVIER!$E$4:$E$34,C31)+COUNTIF(FEVRIER!$E$4:$E$31,C31)+COUNTIF(MARS!$E$4:$E$34,C31)+COUNTIF(AVRIL!$E$4:$E$33,C31)+COUNTIF(MAI!$E$4:$E$34,C31)+COUNTIF(JUIN!$E$4:$E$34,C31)+COUNTIF(JUILLET!$E$4:$E$34,C31)+COUNTIF(AOUT!$E$4:$E$34,C31)+COUNTIF(SEPTEMBRE!$E$4:$E$33,C31)+COUNTIF(OCTOBRE!$E$4:$E$34,C31)+COUNTIF(NOVEMBRE!$E$4:$E$33,C31)+COUNTIF(DECEMBRE!$E$4:$E$34,C31)</f>
        <v>0</v>
      </c>
      <c r="H31" s="34">
        <f>COUNTIF(JANVIER!$F$4:$F$34,C31)+COUNTIF(FEVRIER!$F$4:$F$31,C31)+COUNTIF(MARS!$F$4:$F$34,C31)+COUNTIF(AVRIL!$F$4:$F$33,C31)+COUNTIF(MAI!$F$4:$F$34,C31)+COUNTIF(JUIN!$F$4:$F$34,C31)+COUNTIF(JUILLET!$F$4:$F$34,C31)+COUNTIF(AOUT!$F$4:$F$34,C31)+COUNTIF(SEPTEMBRE!$F$4:$F$33,C31)+COUNTIF(OCTOBRE!$F$4:$F$34,C31)+COUNTIF(NOVEMBRE!$F$4:$F$33,C31)+COUNTIF(DECEMBRE!$F$4:$F$34,C31)</f>
        <v>0</v>
      </c>
      <c r="I31" s="35">
        <f>COUNTIF(JANVIER!$G$4:$G$34,C31)+COUNTIF(FEVRIER!$G$4:$G$31,C31)+COUNTIF(MARS!$G$4:$G$34,C31)+COUNTIF(AVRIL!$G$4:$G$33,C31)+COUNTIF(MAI!$G$4:$G$34,C31)+COUNTIF(JUIN!$G$4:$G$34,C31)+COUNTIF(JUILLET!$G$4:$G$34,C31)+COUNTIF(AOUT!$G$4:$G$34,C31)+COUNTIF(SEPTEMBRE!$G$4:$G$33,C31)+COUNTIF(OCTOBRE!$G$4:$G$34,C31)+COUNTIF(NOVEMBRE!$G$4:$G$33,C31)+COUNTIF(DECEMBRE!$G$4:$G$34,C31)</f>
        <v>0</v>
      </c>
      <c r="J31" s="34">
        <f>COUNTIF(JANVIER!$H$4:$H$34,C31)+COUNTIF(FEVRIER!$H$4:$H$31,C31)+COUNTIF(MARS!$H$4:$H$34,C31)+COUNTIF(AVRIL!$H$4:$H$33,C31)+COUNTIF(MAI!$H$4:$H$34,C31)+COUNTIF(JUIN!$H$4:$H$34,C31)+COUNTIF(JUILLET!$H$4:$H$34,C31)+COUNTIF(AOUT!$H$4:$H$34,C31)+COUNTIF(SEPTEMBRE!$H$4:$H$33,C31)+COUNTIF(OCTOBRE!$H$4:$H$34,C31)+COUNTIF(NOVEMBRE!$H$4:$H$33,C31)+COUNTIF(DECEMBRE!$H$4:$H$34,C31)</f>
        <v>0</v>
      </c>
      <c r="K31" s="35">
        <f>COUNTIF(JANVIER!$I$4:$I$34,C31)+COUNTIF(FEVRIER!$I$4:$I$31,C31)+COUNTIF(MARS!$I$4:$I$34,C31)+COUNTIF(AVRIL!$I$4:$I$33,C31)+COUNTIF(MAI!$I$4:$I$34,C31)+COUNTIF(JUIN!$I$4:$I$34,C31)+COUNTIF(JUILLET!$I$4:$I$34,C31)+COUNTIF(AOUT!$I$4:$I$34,C31)+COUNTIF(SEPTEMBRE!$I$4:$I$33,C31)+COUNTIF(OCTOBRE!$I$4:$I$34,C31)+COUNTIF(NOVEMBRE!$I$4:$I$33,C31)+COUNTIF(DECEMBRE!$I$4:$I$34,C31)</f>
        <v>0</v>
      </c>
      <c r="L31" s="34">
        <f>COUNTIF(JANVIER!$J$4:$J$34,C31)+COUNTIF(FEVRIER!$J$4:$J$31,C31)+COUNTIF(MARS!$J$4:$J$34,C31)+COUNTIF(AVRIL!$J$4:$J$33,C31)+COUNTIF(MAI!$J$4:$J$34,C31)+COUNTIF(JUIN!$J$4:$J$34,C31)+COUNTIF(JUILLET!$J$4:$J$34,C31)+COUNTIF(AOUT!$J$4:$J$34,C31)+COUNTIF(SEPTEMBRE!$J$4:$J$33,C31)+COUNTIF(OCTOBRE!$J$4:$J$34,C31)+COUNTIF(NOVEMBRE!$J$4:$J$33,C31)+COUNTIF(DECEMBRE!$J$4:$J$34,C31)</f>
        <v>0</v>
      </c>
      <c r="M31" s="35">
        <f>COUNTIF(JANVIER!$K$4:$K$34,C31)+COUNTIF(FEVRIER!$K$4:$K$31,C31)+COUNTIF(MARS!$K$4:$K$34,C31)+COUNTIF(AVRIL!$K$4:$K$33,C31)+COUNTIF(MAI!$K$4:$K$34,C31)+COUNTIF(JUIN!$K$4:$K$34,C31)+COUNTIF(JUILLET!$K$4:$K$34,C31)+COUNTIF(AOUT!$K$4:$K$34,C31)+COUNTIF(SEPTEMBRE!$K$4:$K$33,C31)+COUNTIF(OCTOBRE!$K$4:$K$34,C31)+COUNTIF(NOVEMBRE!$K$4:$K$33,C31)+COUNTIF(DECEMBRE!$K$4:$K$34,C31)</f>
        <v>0</v>
      </c>
      <c r="N31" s="34">
        <f>COUNTIF(JANVIER!$L$4:$L$34,C31)+COUNTIF(FEVRIER!$L$4:$L$31,C31)+COUNTIF(MARS!$L$4:$L$34,C31)+COUNTIF(AVRIL!$L$4:$L$33,C31)+COUNTIF(MAI!$L$4:$L$34,C31)+COUNTIF(JUIN!$L$4:$L$34,C31)+COUNTIF(JUILLET!$L$4:$L$34,C31)+COUNTIF(AOUT!$L$4:$L$34,C31)+COUNTIF(SEPTEMBRE!$L$4:$L$33,C31)+COUNTIF(OCTOBRE!$L$4:$L$34,C31)+COUNTIF(NOVEMBRE!$L$4:$L$33,C31)+COUNTIF(DECEMBRE!$L$4:$L$34,C31)</f>
        <v>0</v>
      </c>
      <c r="O31" s="35">
        <f>COUNTIF(JANVIER!$M$4:$M$34,C31)+COUNTIF(FEVRIER!$M$4:$M$31,C31)+COUNTIF(MARS!$M$4:$M$34,C31)+COUNTIF(AVRIL!$M$4:$M39,C31)+COUNTIF(MAI!$M$4:$M$34,C31)+COUNTIF(JUIN!$M$4:$M$34,C31)+COUNTIF(JUILLET!$M$4:$M$34,C31)+COUNTIF(AOUT!$M$4:$M$34,C31)+COUNTIF(SEPTEMBRE!$M$4:$M$33,C31)+COUNTIF(OCTOBRE!$M$4:$M$34,C31)+COUNTIF(NOVEMBRE!$M$4:$M$33,C31)+COUNTIF(DECEMBRE!$M$4:$M$34,C31)</f>
        <v>0</v>
      </c>
    </row>
    <row r="32" spans="3:15" ht="15" thickBot="1" x14ac:dyDescent="0.35">
      <c r="C32" s="20" t="s">
        <v>40</v>
      </c>
      <c r="D32" s="39">
        <f>COUNTIF(JANVIER!$B$4:$B$34,C32)+COUNTIF(FEVRIER!$B$4:$B$31,C32)+COUNTIF(MARS!$B$4:$B$34,C32)+COUNTIF(AVRIL!$B$4:$B$33,C32)+COUNTIF(MAI!$B$4:$B$34,C32)+COUNTIF(JUIN!$B$4:$B$34,C32)+COUNTIF(JUILLET!$B$4:$B$34,C32)+COUNTIF(AOUT!$B$4:$B$34,C32)+COUNTIF(SEPTEMBRE!$B$4:$B$33,C32)+COUNTIF(OCTOBRE!$B$4:$B$34,C32)+COUNTIF(NOVEMBRE!$B$4:$B$33,C32)+COUNTIF(DECEMBRE!$B$4:$B$34,C32)</f>
        <v>0</v>
      </c>
      <c r="E32" s="5">
        <f>COUNTIF(JANVIER!$C$4:$C$34,C32)+COUNTIF(FEVRIER!$C$4:$C$31,C32)+COUNTIF(MARS!$C$4:$C$34,C32)+COUNTIF(AVRIL!$C$4:$C$33,C32)+COUNTIF(MAI!$C$4:$C$34,C32)+COUNTIF(JUIN!$C$4:$C$34,C32)+COUNTIF(JUILLET!$C$4:$C$34,C32)+COUNTIF(AOUT!$C$4:$C$34,C32)+COUNTIF(SEPTEMBRE!$C$4:$C$33,C32)+COUNTIF(OCTOBRE!$C$4:$C$34,C32)+COUNTIF(NOVEMBRE!$C$4:$C$33,C32)+COUNTIF(DECEMBRE!$C$4:$C$34,C32)</f>
        <v>0</v>
      </c>
      <c r="F32" s="39">
        <f>COUNTIF(JANVIER!$D$4:$D$34,C32)+COUNTIF(FEVRIER!$D$4:$D$31,C32)+COUNTIF(MARS!$D$4:$D$34,C32)+COUNTIF(AVRIL!$D$4:$D$33,C32)+COUNTIF(MAI!$D$4:$D$34,C32)+COUNTIF(JUIN!$D$4:$D$34,C32)+COUNTIF(JUILLET!$D$4:$D$34,C32)+COUNTIF(AOUT!$D$4:$D$34,C32)+COUNTIF(SEPTEMBRE!$D$4:$D$33,C32)+COUNTIF(OCTOBRE!$D$4:$D$34,C32)+COUNTIF(NOVEMBRE!$D$4:$D$33,C32)+COUNTIF(DECEMBRE!$D$4:$D$34,C32)</f>
        <v>0</v>
      </c>
      <c r="G32" s="5">
        <f>COUNTIF(JANVIER!$E$4:$E$34,C32)+COUNTIF(FEVRIER!$E$4:$E$31,C32)+COUNTIF(MARS!$E$4:$E$34,C32)+COUNTIF(AVRIL!$E$4:$E$33,C32)+COUNTIF(MAI!$E$4:$E$34,C32)+COUNTIF(JUIN!$E$4:$E$34,C32)+COUNTIF(JUILLET!$E$4:$E$34,C32)+COUNTIF(AOUT!$E$4:$E$34,C32)+COUNTIF(SEPTEMBRE!$E$4:$E$33,C32)+COUNTIF(OCTOBRE!$E$4:$E$34,C32)+COUNTIF(NOVEMBRE!$E$4:$E$33,C32)+COUNTIF(DECEMBRE!$E$4:$E$34,C32)</f>
        <v>0</v>
      </c>
      <c r="H32" s="36">
        <f>COUNTIF(JANVIER!$F$4:$F$34,C32)+COUNTIF(FEVRIER!$F$4:$F$31,C32)+COUNTIF(MARS!$F$4:$F$34,C32)+COUNTIF(AVRIL!$F$4:$F$33,C32)+COUNTIF(MAI!$F$4:$F$34,C32)+COUNTIF(JUIN!$F$4:$F$34,C32)+COUNTIF(JUILLET!$F$4:$F$34,C32)+COUNTIF(AOUT!$F$4:$F$34,C32)+COUNTIF(SEPTEMBRE!$F$4:$F$33,C32)+COUNTIF(OCTOBRE!$F$4:$F$34,C32)+COUNTIF(NOVEMBRE!$F$4:$F$33,C32)+COUNTIF(DECEMBRE!$F$4:$F$34,C32)</f>
        <v>0</v>
      </c>
      <c r="I32" s="37">
        <f>COUNTIF(JANVIER!$G$4:$G$34,C32)+COUNTIF(FEVRIER!$G$4:$G$31,C32)+COUNTIF(MARS!$G$4:$G$34,C32)+COUNTIF(AVRIL!$G$4:$G$33,C32)+COUNTIF(MAI!$G$4:$G$34,C32)+COUNTIF(JUIN!$G$4:$G$34,C32)+COUNTIF(JUILLET!$G$4:$G$34,C32)+COUNTIF(AOUT!$G$4:$G$34,C32)+COUNTIF(SEPTEMBRE!$G$4:$G$33,C32)+COUNTIF(OCTOBRE!$G$4:$G$34,C32)+COUNTIF(NOVEMBRE!$G$4:$G$33,C32)+COUNTIF(DECEMBRE!$G$4:$G$34,C32)</f>
        <v>0</v>
      </c>
      <c r="J32" s="36">
        <f>COUNTIF(JANVIER!$H$4:$H$34,C32)+COUNTIF(FEVRIER!$H$4:$H$31,C32)+COUNTIF(MARS!$H$4:$H$34,C32)+COUNTIF(AVRIL!$H$4:$H$33,C32)+COUNTIF(MAI!$H$4:$H$34,C32)+COUNTIF(JUIN!$H$4:$H$34,C32)+COUNTIF(JUILLET!$H$4:$H$34,C32)+COUNTIF(AOUT!$H$4:$H$34,C32)+COUNTIF(SEPTEMBRE!$H$4:$H$33,C32)+COUNTIF(OCTOBRE!$H$4:$H$34,C32)+COUNTIF(NOVEMBRE!$H$4:$H$33,C32)+COUNTIF(DECEMBRE!$H$4:$H$34,C32)</f>
        <v>0</v>
      </c>
      <c r="K32" s="37">
        <f>COUNTIF(JANVIER!$I$4:$I$34,C32)+COUNTIF(FEVRIER!$I$4:$I$31,C32)+COUNTIF(MARS!$I$4:$I$34,C32)+COUNTIF(AVRIL!$I$4:$I$33,C32)+COUNTIF(MAI!$I$4:$I$34,C32)+COUNTIF(JUIN!$I$4:$I$34,C32)+COUNTIF(JUILLET!$I$4:$I$34,C32)+COUNTIF(AOUT!$I$4:$I$34,C32)+COUNTIF(SEPTEMBRE!$I$4:$I$33,C32)+COUNTIF(OCTOBRE!$I$4:$I$34,C32)+COUNTIF(NOVEMBRE!$I$4:$I$33,C32)+COUNTIF(DECEMBRE!$I$4:$I$34,C32)</f>
        <v>0</v>
      </c>
      <c r="L32" s="36">
        <f>COUNTIF(JANVIER!$J$4:$J$34,C32)+COUNTIF(FEVRIER!$J$4:$J$31,C32)+COUNTIF(MARS!$J$4:$J$34,C32)+COUNTIF(AVRIL!$J$4:$J$33,C32)+COUNTIF(MAI!$J$4:$J$34,C32)+COUNTIF(JUIN!$J$4:$J$34,C32)+COUNTIF(JUILLET!$J$4:$J$34,C32)+COUNTIF(AOUT!$J$4:$J$34,C32)+COUNTIF(SEPTEMBRE!$J$4:$J$33,C32)+COUNTIF(OCTOBRE!$J$4:$J$34,C32)+COUNTIF(NOVEMBRE!$J$4:$J$33,C32)+COUNTIF(DECEMBRE!$J$4:$J$34,C32)</f>
        <v>0</v>
      </c>
      <c r="M32" s="37">
        <f>COUNTIF(JANVIER!$K$4:$K$34,C32)+COUNTIF(FEVRIER!$K$4:$K$31,C32)+COUNTIF(MARS!$K$4:$K$34,C32)+COUNTIF(AVRIL!$K$4:$K$33,C32)+COUNTIF(MAI!$K$4:$K$34,C32)+COUNTIF(JUIN!$K$4:$K$34,C32)+COUNTIF(JUILLET!$K$4:$K$34,C32)+COUNTIF(AOUT!$K$4:$K$34,C32)+COUNTIF(SEPTEMBRE!$K$4:$K$33,C32)+COUNTIF(OCTOBRE!$K$4:$K$34,C32)+COUNTIF(NOVEMBRE!$K$4:$K$33,C32)+COUNTIF(DECEMBRE!$K$4:$K$34,C32)</f>
        <v>0</v>
      </c>
      <c r="N32" s="36">
        <f>COUNTIF(JANVIER!$L$4:$L$34,C32)+COUNTIF(FEVRIER!$L$4:$L$31,C32)+COUNTIF(MARS!$L$4:$L$34,C32)+COUNTIF(AVRIL!$L$4:$L$33,C32)+COUNTIF(MAI!$L$4:$L$34,C32)+COUNTIF(JUIN!$L$4:$L$34,C32)+COUNTIF(JUILLET!$L$4:$L$34,C32)+COUNTIF(AOUT!$L$4:$L$34,C32)+COUNTIF(SEPTEMBRE!$L$4:$L$33,C32)+COUNTIF(OCTOBRE!$L$4:$L$34,C32)+COUNTIF(NOVEMBRE!$L$4:$L$33,C32)+COUNTIF(DECEMBRE!$L$4:$L$34,C32)</f>
        <v>0</v>
      </c>
      <c r="O32" s="37">
        <f>COUNTIF(JANVIER!$M$4:$M$34,C32)+COUNTIF(FEVRIER!$M$4:$M$31,C32)+COUNTIF(MARS!$M$4:$M$34,C32)+COUNTIF(AVRIL!$M$4:$M40,C32)+COUNTIF(MAI!$M$4:$M$34,C32)+COUNTIF(JUIN!$M$4:$M$34,C32)+COUNTIF(JUILLET!$M$4:$M$34,C32)+COUNTIF(AOUT!$M$4:$M$34,C32)+COUNTIF(SEPTEMBRE!$M$4:$M$33,C32)+COUNTIF(OCTOBRE!$M$4:$M$34,C32)+COUNTIF(NOVEMBRE!$M$4:$M$33,C32)+COUNTIF(DECEMBRE!$M$4:$M$34,C32)</f>
        <v>0</v>
      </c>
    </row>
  </sheetData>
  <mergeCells count="42">
    <mergeCell ref="O14:O15"/>
    <mergeCell ref="D23:E23"/>
    <mergeCell ref="F23:G23"/>
    <mergeCell ref="H23:I23"/>
    <mergeCell ref="D14:D15"/>
    <mergeCell ref="E14:E15"/>
    <mergeCell ref="F14:F15"/>
    <mergeCell ref="G14:G15"/>
    <mergeCell ref="H14:H15"/>
    <mergeCell ref="I14:I15"/>
    <mergeCell ref="N3:O3"/>
    <mergeCell ref="D13:E13"/>
    <mergeCell ref="F13:G13"/>
    <mergeCell ref="H13:I13"/>
    <mergeCell ref="J13:K13"/>
    <mergeCell ref="L13:M13"/>
    <mergeCell ref="D3:E3"/>
    <mergeCell ref="F3:G3"/>
    <mergeCell ref="H3:I3"/>
    <mergeCell ref="J3:K3"/>
    <mergeCell ref="L3:M3"/>
    <mergeCell ref="D4:D5"/>
    <mergeCell ref="E4:E5"/>
    <mergeCell ref="I4:I5"/>
    <mergeCell ref="J4:J5"/>
    <mergeCell ref="K4:K5"/>
    <mergeCell ref="F4:F5"/>
    <mergeCell ref="G4:G5"/>
    <mergeCell ref="N13:O13"/>
    <mergeCell ref="H4:H5"/>
    <mergeCell ref="J23:K23"/>
    <mergeCell ref="L23:M23"/>
    <mergeCell ref="N23:O23"/>
    <mergeCell ref="L4:L5"/>
    <mergeCell ref="M4:M5"/>
    <mergeCell ref="K14:K15"/>
    <mergeCell ref="L14:L15"/>
    <mergeCell ref="M14:M15"/>
    <mergeCell ref="N14:N15"/>
    <mergeCell ref="O4:O5"/>
    <mergeCell ref="N4:N5"/>
    <mergeCell ref="J14:J15"/>
  </mergeCells>
  <hyperlinks>
    <hyperlink ref="A4" location="JANVIER!A1" display="JANVIER" xr:uid="{2F4F4357-1020-4C7C-A13E-FCC516DC7096}"/>
    <hyperlink ref="A5" location="FEVRIER!A1" display="FEVRIER" xr:uid="{FE92698A-DC99-4009-B2E2-846253FA48D2}"/>
    <hyperlink ref="A6" location="MARS!A1" display="MARS" xr:uid="{CCB62851-C003-4BA5-AE72-1B9CA3EB9195}"/>
    <hyperlink ref="A7" location="AVRIL!A1" display="AVRIL" xr:uid="{B91E2387-13FA-44A9-8203-217FD6BB3B35}"/>
    <hyperlink ref="A8" location="MAI!A1" display="MAI" xr:uid="{545F7642-EA18-4F5C-9A84-374930161917}"/>
    <hyperlink ref="A9" location="JUIN!A1" display="JUIN" xr:uid="{70FC143F-617D-4C6A-A2C5-374E61FA8A72}"/>
    <hyperlink ref="A10" location="JUILLET!A1" display="JUILLET" xr:uid="{D45112A7-5C66-4F58-A8A8-9239EB81F80D}"/>
    <hyperlink ref="A11" location="AOUT!A1" display="AOÛT" xr:uid="{59632673-0F31-4DA7-B4E8-F558B37D29BD}"/>
    <hyperlink ref="A12" location="SEPTEMBRE!A1" display="SEPTEMBRE" xr:uid="{A2A280B4-C15C-4C6E-9A7C-69D280189A3D}"/>
    <hyperlink ref="A13" location="OCTOBRE!A1" display="OCTOBRE" xr:uid="{2119DA8E-DCD2-4C7A-8E6F-1B4693D2E58C}"/>
    <hyperlink ref="A14" location="NOVEMBRE!A1" display="NOVEMBRE" xr:uid="{E0C90A19-17B6-44E1-9811-F71A7C47260A}"/>
    <hyperlink ref="A15" location="DECEMBRE!A1" display="DÉCEMBRE" xr:uid="{C5CAE000-2EE4-4B62-B395-088A1A58FF3D}"/>
  </hyperlink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B6F955-7395-40C0-B931-C0EF62E191EE}">
  <dimension ref="A1:M36"/>
  <sheetViews>
    <sheetView tabSelected="1" workbookViewId="0">
      <selection activeCell="C20" sqref="C20"/>
    </sheetView>
  </sheetViews>
  <sheetFormatPr baseColWidth="10" defaultRowHeight="14.4" x14ac:dyDescent="0.3"/>
  <cols>
    <col min="1" max="1" width="23.44140625" bestFit="1" customWidth="1"/>
    <col min="2" max="3" width="14.33203125" customWidth="1"/>
    <col min="4" max="7" width="14.33203125" bestFit="1" customWidth="1"/>
    <col min="8" max="13" width="14.33203125" customWidth="1"/>
  </cols>
  <sheetData>
    <row r="1" spans="1:13" ht="15" thickBot="1" x14ac:dyDescent="0.35">
      <c r="A1" t="s">
        <v>5</v>
      </c>
    </row>
    <row r="2" spans="1:13" x14ac:dyDescent="0.3">
      <c r="A2" s="57"/>
      <c r="B2" s="50" t="s">
        <v>27</v>
      </c>
      <c r="C2" s="52"/>
      <c r="D2" s="50" t="s">
        <v>28</v>
      </c>
      <c r="E2" s="52"/>
      <c r="F2" s="50" t="s">
        <v>29</v>
      </c>
      <c r="G2" s="52"/>
      <c r="H2" s="50" t="s">
        <v>30</v>
      </c>
      <c r="I2" s="52"/>
      <c r="J2" s="50" t="s">
        <v>31</v>
      </c>
      <c r="K2" s="52"/>
      <c r="L2" s="50" t="s">
        <v>32</v>
      </c>
      <c r="M2" s="51"/>
    </row>
    <row r="3" spans="1:13" x14ac:dyDescent="0.3">
      <c r="B3" s="6" t="s">
        <v>3</v>
      </c>
      <c r="C3" s="27" t="s">
        <v>4</v>
      </c>
      <c r="D3" s="6" t="s">
        <v>3</v>
      </c>
      <c r="E3" s="27" t="s">
        <v>4</v>
      </c>
      <c r="F3" s="6" t="s">
        <v>3</v>
      </c>
      <c r="G3" s="27" t="s">
        <v>4</v>
      </c>
      <c r="H3" s="6" t="s">
        <v>3</v>
      </c>
      <c r="I3" s="27" t="s">
        <v>4</v>
      </c>
      <c r="J3" s="6" t="s">
        <v>3</v>
      </c>
      <c r="K3" s="27" t="s">
        <v>4</v>
      </c>
      <c r="L3" s="6" t="s">
        <v>3</v>
      </c>
      <c r="M3" s="7" t="s">
        <v>4</v>
      </c>
    </row>
    <row r="4" spans="1:13" x14ac:dyDescent="0.3">
      <c r="A4" s="2">
        <f>DATEVALUE("01 " &amp; A1 &amp; " " &amp; Var_An)</f>
        <v>45658</v>
      </c>
      <c r="B4" s="58"/>
      <c r="C4" s="59"/>
      <c r="D4" s="58"/>
      <c r="E4" s="59"/>
      <c r="F4" s="58"/>
      <c r="G4" s="59"/>
      <c r="H4" s="58"/>
      <c r="I4" s="59"/>
      <c r="J4" s="58"/>
      <c r="K4" s="59"/>
      <c r="L4" s="58"/>
      <c r="M4" s="60"/>
    </row>
    <row r="5" spans="1:13" x14ac:dyDescent="0.3">
      <c r="A5" s="2">
        <f>A4+1</f>
        <v>45659</v>
      </c>
      <c r="B5" s="58"/>
      <c r="C5" s="59"/>
      <c r="D5" s="58"/>
      <c r="E5" s="59"/>
      <c r="F5" s="58"/>
      <c r="G5" s="59"/>
      <c r="H5" s="58"/>
      <c r="I5" s="59"/>
      <c r="J5" s="58"/>
      <c r="K5" s="59"/>
      <c r="L5" s="58"/>
      <c r="M5" s="60"/>
    </row>
    <row r="6" spans="1:13" x14ac:dyDescent="0.3">
      <c r="A6" s="2">
        <f t="shared" ref="A6:A32" si="0">A5+1</f>
        <v>45660</v>
      </c>
      <c r="B6" s="58"/>
      <c r="C6" s="59"/>
      <c r="D6" s="58"/>
      <c r="E6" s="59"/>
      <c r="F6" s="58"/>
      <c r="G6" s="59"/>
      <c r="H6" s="58"/>
      <c r="I6" s="59"/>
      <c r="J6" s="58"/>
      <c r="K6" s="59"/>
      <c r="L6" s="58"/>
      <c r="M6" s="60"/>
    </row>
    <row r="7" spans="1:13" x14ac:dyDescent="0.3">
      <c r="A7" s="2">
        <f t="shared" si="0"/>
        <v>45661</v>
      </c>
      <c r="B7" s="58"/>
      <c r="C7" s="59"/>
      <c r="D7" s="58"/>
      <c r="E7" s="59"/>
      <c r="F7" s="58"/>
      <c r="G7" s="59"/>
      <c r="H7" s="58"/>
      <c r="I7" s="59"/>
      <c r="J7" s="58"/>
      <c r="K7" s="59"/>
      <c r="L7" s="58"/>
      <c r="M7" s="60"/>
    </row>
    <row r="8" spans="1:13" x14ac:dyDescent="0.3">
      <c r="A8" s="2">
        <f t="shared" si="0"/>
        <v>45662</v>
      </c>
      <c r="B8" s="58"/>
      <c r="C8" s="59"/>
      <c r="D8" s="58"/>
      <c r="E8" s="59"/>
      <c r="F8" s="58"/>
      <c r="G8" s="59"/>
      <c r="H8" s="58"/>
      <c r="I8" s="59"/>
      <c r="J8" s="58"/>
      <c r="K8" s="59"/>
      <c r="L8" s="58"/>
      <c r="M8" s="60"/>
    </row>
    <row r="9" spans="1:13" x14ac:dyDescent="0.3">
      <c r="A9" s="2">
        <f t="shared" si="0"/>
        <v>45663</v>
      </c>
      <c r="B9" s="58"/>
      <c r="C9" s="59"/>
      <c r="D9" s="58"/>
      <c r="E9" s="59"/>
      <c r="F9" s="58"/>
      <c r="G9" s="59"/>
      <c r="H9" s="58"/>
      <c r="I9" s="59"/>
      <c r="J9" s="58"/>
      <c r="K9" s="59"/>
      <c r="L9" s="58"/>
      <c r="M9" s="60"/>
    </row>
    <row r="10" spans="1:13" x14ac:dyDescent="0.3">
      <c r="A10" s="2">
        <f t="shared" si="0"/>
        <v>45664</v>
      </c>
      <c r="B10" s="58"/>
      <c r="C10" s="59"/>
      <c r="D10" s="58"/>
      <c r="E10" s="59"/>
      <c r="F10" s="58"/>
      <c r="G10" s="59"/>
      <c r="H10" s="58"/>
      <c r="I10" s="59"/>
      <c r="J10" s="58"/>
      <c r="K10" s="59"/>
      <c r="L10" s="58"/>
      <c r="M10" s="60"/>
    </row>
    <row r="11" spans="1:13" x14ac:dyDescent="0.3">
      <c r="A11" s="2">
        <f t="shared" si="0"/>
        <v>45665</v>
      </c>
      <c r="B11" s="58"/>
      <c r="C11" s="59"/>
      <c r="D11" s="58"/>
      <c r="E11" s="59"/>
      <c r="F11" s="58"/>
      <c r="G11" s="59"/>
      <c r="H11" s="58"/>
      <c r="I11" s="59"/>
      <c r="J11" s="58"/>
      <c r="K11" s="59"/>
      <c r="L11" s="58"/>
      <c r="M11" s="60"/>
    </row>
    <row r="12" spans="1:13" x14ac:dyDescent="0.3">
      <c r="A12" s="2">
        <f t="shared" si="0"/>
        <v>45666</v>
      </c>
      <c r="B12" s="58"/>
      <c r="C12" s="59"/>
      <c r="D12" s="58"/>
      <c r="E12" s="59"/>
      <c r="F12" s="58"/>
      <c r="G12" s="59"/>
      <c r="H12" s="58"/>
      <c r="I12" s="59"/>
      <c r="J12" s="58"/>
      <c r="K12" s="59"/>
      <c r="L12" s="58"/>
      <c r="M12" s="60"/>
    </row>
    <row r="13" spans="1:13" x14ac:dyDescent="0.3">
      <c r="A13" s="2">
        <f t="shared" si="0"/>
        <v>45667</v>
      </c>
      <c r="B13" s="58"/>
      <c r="C13" s="59"/>
      <c r="D13" s="58"/>
      <c r="E13" s="59"/>
      <c r="F13" s="58"/>
      <c r="G13" s="59"/>
      <c r="H13" s="58"/>
      <c r="I13" s="59"/>
      <c r="J13" s="58"/>
      <c r="K13" s="59"/>
      <c r="L13" s="58"/>
      <c r="M13" s="60"/>
    </row>
    <row r="14" spans="1:13" x14ac:dyDescent="0.3">
      <c r="A14" s="2">
        <f t="shared" si="0"/>
        <v>45668</v>
      </c>
      <c r="B14" s="58"/>
      <c r="C14" s="59"/>
      <c r="D14" s="58"/>
      <c r="E14" s="59"/>
      <c r="F14" s="58"/>
      <c r="G14" s="59"/>
      <c r="H14" s="58"/>
      <c r="I14" s="59"/>
      <c r="J14" s="58"/>
      <c r="K14" s="59"/>
      <c r="L14" s="58"/>
      <c r="M14" s="60"/>
    </row>
    <row r="15" spans="1:13" x14ac:dyDescent="0.3">
      <c r="A15" s="2">
        <f t="shared" si="0"/>
        <v>45669</v>
      </c>
      <c r="B15" s="58"/>
      <c r="C15" s="59"/>
      <c r="D15" s="58"/>
      <c r="E15" s="59"/>
      <c r="F15" s="58"/>
      <c r="G15" s="59"/>
      <c r="H15" s="58"/>
      <c r="I15" s="59"/>
      <c r="J15" s="58"/>
      <c r="K15" s="59"/>
      <c r="L15" s="58"/>
      <c r="M15" s="60"/>
    </row>
    <row r="16" spans="1:13" x14ac:dyDescent="0.3">
      <c r="A16" s="2">
        <f t="shared" si="0"/>
        <v>45670</v>
      </c>
      <c r="B16" s="58"/>
      <c r="C16" s="59"/>
      <c r="D16" s="58"/>
      <c r="E16" s="59"/>
      <c r="F16" s="58"/>
      <c r="G16" s="59"/>
      <c r="H16" s="58"/>
      <c r="I16" s="59"/>
      <c r="J16" s="58"/>
      <c r="K16" s="59"/>
      <c r="L16" s="58"/>
      <c r="M16" s="60"/>
    </row>
    <row r="17" spans="1:13" x14ac:dyDescent="0.3">
      <c r="A17" s="2">
        <f t="shared" si="0"/>
        <v>45671</v>
      </c>
      <c r="B17" s="58"/>
      <c r="C17" s="59"/>
      <c r="D17" s="58"/>
      <c r="E17" s="59"/>
      <c r="F17" s="58"/>
      <c r="G17" s="59"/>
      <c r="H17" s="58"/>
      <c r="I17" s="59"/>
      <c r="J17" s="58"/>
      <c r="K17" s="59"/>
      <c r="L17" s="58"/>
      <c r="M17" s="60"/>
    </row>
    <row r="18" spans="1:13" x14ac:dyDescent="0.3">
      <c r="A18" s="2">
        <f t="shared" si="0"/>
        <v>45672</v>
      </c>
      <c r="B18" s="58"/>
      <c r="C18" s="59"/>
      <c r="D18" s="58"/>
      <c r="E18" s="59"/>
      <c r="F18" s="58"/>
      <c r="G18" s="59"/>
      <c r="H18" s="58"/>
      <c r="I18" s="59"/>
      <c r="J18" s="58"/>
      <c r="K18" s="59"/>
      <c r="L18" s="58"/>
      <c r="M18" s="60"/>
    </row>
    <row r="19" spans="1:13" x14ac:dyDescent="0.3">
      <c r="A19" s="2">
        <f t="shared" si="0"/>
        <v>45673</v>
      </c>
      <c r="B19" s="58"/>
      <c r="C19" s="59"/>
      <c r="D19" s="58"/>
      <c r="E19" s="59"/>
      <c r="F19" s="58"/>
      <c r="G19" s="59"/>
      <c r="H19" s="58"/>
      <c r="I19" s="59"/>
      <c r="J19" s="58"/>
      <c r="K19" s="59"/>
      <c r="L19" s="58"/>
      <c r="M19" s="60"/>
    </row>
    <row r="20" spans="1:13" x14ac:dyDescent="0.3">
      <c r="A20" s="2">
        <f t="shared" si="0"/>
        <v>45674</v>
      </c>
      <c r="B20" s="58"/>
      <c r="C20" s="59"/>
      <c r="D20" s="58"/>
      <c r="E20" s="59"/>
      <c r="F20" s="58"/>
      <c r="G20" s="59"/>
      <c r="H20" s="58"/>
      <c r="I20" s="59"/>
      <c r="J20" s="58"/>
      <c r="K20" s="59"/>
      <c r="L20" s="58"/>
      <c r="M20" s="60"/>
    </row>
    <row r="21" spans="1:13" x14ac:dyDescent="0.3">
      <c r="A21" s="2">
        <f t="shared" si="0"/>
        <v>45675</v>
      </c>
      <c r="B21" s="58"/>
      <c r="C21" s="59"/>
      <c r="D21" s="58"/>
      <c r="E21" s="59"/>
      <c r="F21" s="58"/>
      <c r="G21" s="59"/>
      <c r="H21" s="58"/>
      <c r="I21" s="59"/>
      <c r="J21" s="58"/>
      <c r="K21" s="59"/>
      <c r="L21" s="58"/>
      <c r="M21" s="60"/>
    </row>
    <row r="22" spans="1:13" x14ac:dyDescent="0.3">
      <c r="A22" s="2">
        <f t="shared" si="0"/>
        <v>45676</v>
      </c>
      <c r="B22" s="58"/>
      <c r="C22" s="59"/>
      <c r="D22" s="58"/>
      <c r="E22" s="59"/>
      <c r="F22" s="58"/>
      <c r="G22" s="59"/>
      <c r="H22" s="58"/>
      <c r="I22" s="59"/>
      <c r="J22" s="58"/>
      <c r="K22" s="59"/>
      <c r="L22" s="58"/>
      <c r="M22" s="60"/>
    </row>
    <row r="23" spans="1:13" x14ac:dyDescent="0.3">
      <c r="A23" s="2">
        <f t="shared" si="0"/>
        <v>45677</v>
      </c>
      <c r="B23" s="58"/>
      <c r="C23" s="59"/>
      <c r="D23" s="58"/>
      <c r="E23" s="59"/>
      <c r="F23" s="58"/>
      <c r="G23" s="59"/>
      <c r="H23" s="58"/>
      <c r="I23" s="59"/>
      <c r="J23" s="58"/>
      <c r="K23" s="59"/>
      <c r="L23" s="58"/>
      <c r="M23" s="60"/>
    </row>
    <row r="24" spans="1:13" x14ac:dyDescent="0.3">
      <c r="A24" s="2">
        <f t="shared" si="0"/>
        <v>45678</v>
      </c>
      <c r="B24" s="58"/>
      <c r="C24" s="59"/>
      <c r="D24" s="58"/>
      <c r="E24" s="59"/>
      <c r="F24" s="58"/>
      <c r="G24" s="59"/>
      <c r="H24" s="58"/>
      <c r="I24" s="59"/>
      <c r="J24" s="58"/>
      <c r="K24" s="59"/>
      <c r="L24" s="58"/>
      <c r="M24" s="60"/>
    </row>
    <row r="25" spans="1:13" x14ac:dyDescent="0.3">
      <c r="A25" s="2">
        <f t="shared" si="0"/>
        <v>45679</v>
      </c>
      <c r="B25" s="58"/>
      <c r="C25" s="59"/>
      <c r="D25" s="58"/>
      <c r="E25" s="59"/>
      <c r="F25" s="58"/>
      <c r="G25" s="59"/>
      <c r="H25" s="58"/>
      <c r="I25" s="59"/>
      <c r="J25" s="58"/>
      <c r="K25" s="59"/>
      <c r="L25" s="58"/>
      <c r="M25" s="60"/>
    </row>
    <row r="26" spans="1:13" x14ac:dyDescent="0.3">
      <c r="A26" s="2">
        <f t="shared" si="0"/>
        <v>45680</v>
      </c>
      <c r="B26" s="58"/>
      <c r="C26" s="59"/>
      <c r="D26" s="58"/>
      <c r="E26" s="59"/>
      <c r="F26" s="58"/>
      <c r="G26" s="59"/>
      <c r="H26" s="58"/>
      <c r="I26" s="59"/>
      <c r="J26" s="58"/>
      <c r="K26" s="59"/>
      <c r="L26" s="58"/>
      <c r="M26" s="60"/>
    </row>
    <row r="27" spans="1:13" x14ac:dyDescent="0.3">
      <c r="A27" s="2">
        <f t="shared" si="0"/>
        <v>45681</v>
      </c>
      <c r="B27" s="58"/>
      <c r="C27" s="59"/>
      <c r="D27" s="58"/>
      <c r="E27" s="59"/>
      <c r="F27" s="58"/>
      <c r="G27" s="59"/>
      <c r="H27" s="58"/>
      <c r="I27" s="59"/>
      <c r="J27" s="58"/>
      <c r="K27" s="59"/>
      <c r="L27" s="58"/>
      <c r="M27" s="60"/>
    </row>
    <row r="28" spans="1:13" x14ac:dyDescent="0.3">
      <c r="A28" s="2">
        <f t="shared" si="0"/>
        <v>45682</v>
      </c>
      <c r="B28" s="58"/>
      <c r="C28" s="59"/>
      <c r="D28" s="58"/>
      <c r="E28" s="59"/>
      <c r="F28" s="58"/>
      <c r="G28" s="59"/>
      <c r="H28" s="58"/>
      <c r="I28" s="59"/>
      <c r="J28" s="58"/>
      <c r="K28" s="59"/>
      <c r="L28" s="58"/>
      <c r="M28" s="60"/>
    </row>
    <row r="29" spans="1:13" x14ac:dyDescent="0.3">
      <c r="A29" s="2">
        <f t="shared" si="0"/>
        <v>45683</v>
      </c>
      <c r="B29" s="58"/>
      <c r="C29" s="59"/>
      <c r="D29" s="58"/>
      <c r="E29" s="59"/>
      <c r="F29" s="58"/>
      <c r="G29" s="59"/>
      <c r="H29" s="58"/>
      <c r="I29" s="59"/>
      <c r="J29" s="58"/>
      <c r="K29" s="59"/>
      <c r="L29" s="58"/>
      <c r="M29" s="60"/>
    </row>
    <row r="30" spans="1:13" x14ac:dyDescent="0.3">
      <c r="A30" s="2">
        <f t="shared" si="0"/>
        <v>45684</v>
      </c>
      <c r="B30" s="58"/>
      <c r="C30" s="59"/>
      <c r="D30" s="58"/>
      <c r="E30" s="59"/>
      <c r="F30" s="58"/>
      <c r="G30" s="59"/>
      <c r="H30" s="58"/>
      <c r="I30" s="59"/>
      <c r="J30" s="58"/>
      <c r="K30" s="59"/>
      <c r="L30" s="58"/>
      <c r="M30" s="60"/>
    </row>
    <row r="31" spans="1:13" x14ac:dyDescent="0.3">
      <c r="A31" s="2">
        <f t="shared" si="0"/>
        <v>45685</v>
      </c>
      <c r="B31" s="58"/>
      <c r="C31" s="59"/>
      <c r="D31" s="58"/>
      <c r="E31" s="59"/>
      <c r="F31" s="58"/>
      <c r="G31" s="59"/>
      <c r="H31" s="58"/>
      <c r="I31" s="59"/>
      <c r="J31" s="58"/>
      <c r="K31" s="59"/>
      <c r="L31" s="58"/>
      <c r="M31" s="60"/>
    </row>
    <row r="32" spans="1:13" x14ac:dyDescent="0.3">
      <c r="A32" s="2">
        <f>IF(MONTH($A$31+1)=MONTH($A$31),$A$31+1,"")</f>
        <v>45686</v>
      </c>
      <c r="B32" s="58"/>
      <c r="C32" s="59"/>
      <c r="D32" s="58"/>
      <c r="E32" s="59"/>
      <c r="F32" s="58"/>
      <c r="G32" s="59"/>
      <c r="H32" s="58"/>
      <c r="I32" s="59"/>
      <c r="J32" s="58"/>
      <c r="K32" s="59"/>
      <c r="L32" s="58"/>
      <c r="M32" s="60"/>
    </row>
    <row r="33" spans="1:13" x14ac:dyDescent="0.3">
      <c r="A33" s="2">
        <f>IF(MONTH($A$31+2)=MONTH($A$31),$A$31+2,"")</f>
        <v>45687</v>
      </c>
      <c r="B33" s="58"/>
      <c r="C33" s="59"/>
      <c r="D33" s="58"/>
      <c r="E33" s="59"/>
      <c r="F33" s="58"/>
      <c r="G33" s="59"/>
      <c r="H33" s="58"/>
      <c r="I33" s="59"/>
      <c r="J33" s="58"/>
      <c r="K33" s="59"/>
      <c r="L33" s="58"/>
      <c r="M33" s="60"/>
    </row>
    <row r="34" spans="1:13" ht="15" thickBot="1" x14ac:dyDescent="0.35">
      <c r="A34" s="2">
        <f>IF(MONTH($A$31+3)=MONTH($A$31),$A$31+3,"")</f>
        <v>45688</v>
      </c>
      <c r="B34" s="61"/>
      <c r="C34" s="62"/>
      <c r="D34" s="61"/>
      <c r="E34" s="62"/>
      <c r="F34" s="61"/>
      <c r="G34" s="62"/>
      <c r="H34" s="61"/>
      <c r="I34" s="62"/>
      <c r="J34" s="61"/>
      <c r="K34" s="62"/>
      <c r="L34" s="61"/>
      <c r="M34" s="63"/>
    </row>
    <row r="36" spans="1:13" x14ac:dyDescent="0.3">
      <c r="A36" s="8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conditionalFormatting sqref="A4:M34">
    <cfRule type="expression" dxfId="145" priority="2">
      <formula>WEEKDAY($A4,2)&gt;5</formula>
    </cfRule>
    <cfRule type="expression" dxfId="144" priority="1">
      <formula>COUNTIF(ferie,$A4)&gt;0</formula>
    </cfRule>
  </conditionalFormatting>
  <dataValidations count="1">
    <dataValidation type="list" allowBlank="1" showInputMessage="1" showErrorMessage="1" sqref="B4:M34" xr:uid="{03553613-5517-425C-B5CB-AA8D097CA53D}">
      <formula1>l_agent</formula1>
    </dataValidation>
  </dataValidations>
  <hyperlinks>
    <hyperlink ref="A36" location="ACCUEIL!A1" display="ACCUEIL" xr:uid="{7208148F-0FAD-4F50-9571-87F5E3A0AA4D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8124C252-B954-4F61-B987-9C92D2DC104E}">
            <xm:f>B4=donnees!$A$11</xm:f>
            <x14:dxf>
              <fill>
                <patternFill>
                  <bgColor rgb="FFFFFF00"/>
                </patternFill>
              </fill>
            </x14:dxf>
          </x14:cfRule>
          <x14:cfRule type="expression" priority="14" id="{F1F712C5-3782-4CA9-9B16-8FB66C6F9728}">
            <xm:f>B4=donnees!$A$10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15" id="{EECC1EFC-CCB5-4777-8436-26C6BAC4C0AA}">
            <xm:f>B4=donnees!$A$9</xm:f>
            <x14:dxf>
              <fill>
                <patternFill>
                  <bgColor rgb="FF00B0F0"/>
                </patternFill>
              </fill>
            </x14:dxf>
          </x14:cfRule>
          <x14:cfRule type="expression" priority="16" id="{D82CFA20-BF96-42A6-837E-AB74540DE314}">
            <xm:f>B4=donnees!$A$8</xm:f>
            <x14:dxf>
              <fill>
                <patternFill>
                  <bgColor rgb="FFFFC000"/>
                </patternFill>
              </fill>
            </x14:dxf>
          </x14:cfRule>
          <x14:cfRule type="expression" priority="17" id="{275B8137-EC40-4DA9-A1BE-F3C085DD438F}">
            <xm:f>B4=donnees!$A$7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18" id="{4996ED6F-9D8E-46AA-AF77-3D2F3717F788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19" id="{F5DD4EDC-0370-43E4-8334-A193FCE306BC}">
            <xm:f>B4=donnees!$A$5</xm:f>
            <x14:dxf>
              <fill>
                <patternFill>
                  <bgColor rgb="FFFF66FF"/>
                </patternFill>
              </fill>
            </x14:dxf>
          </x14:cfRule>
          <x14:cfRule type="expression" priority="20" id="{58009F3E-D052-4F65-8984-167B0C40B8F6}">
            <xm:f>B4=donnees!$A$4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21" id="{2A158906-B51B-48C0-A247-7047BAF8C6C5}">
            <xm:f>B4=donnees!$A$3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22" id="{B9443CC0-1EA3-467A-BE4D-7F3F8C3DBC13}">
            <xm:f>B4=donnees!$A$2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CE710-A8BE-4096-9C4F-07497D68BB58}">
  <dimension ref="A1:M36"/>
  <sheetViews>
    <sheetView topLeftCell="A19" workbookViewId="0">
      <selection activeCell="A36" sqref="A36"/>
    </sheetView>
  </sheetViews>
  <sheetFormatPr baseColWidth="10" defaultRowHeight="14.4" x14ac:dyDescent="0.3"/>
  <cols>
    <col min="1" max="1" width="23.44140625" bestFit="1" customWidth="1"/>
    <col min="2" max="7" width="14.33203125" bestFit="1" customWidth="1"/>
    <col min="8" max="13" width="14.33203125" customWidth="1"/>
  </cols>
  <sheetData>
    <row r="1" spans="1:13" ht="15" thickBot="1" x14ac:dyDescent="0.35">
      <c r="A1" t="s">
        <v>6</v>
      </c>
    </row>
    <row r="2" spans="1:13" x14ac:dyDescent="0.3">
      <c r="A2" s="1"/>
      <c r="B2" s="50" t="s">
        <v>27</v>
      </c>
      <c r="C2" s="52"/>
      <c r="D2" s="50" t="s">
        <v>28</v>
      </c>
      <c r="E2" s="52"/>
      <c r="F2" s="50" t="s">
        <v>29</v>
      </c>
      <c r="G2" s="52"/>
      <c r="H2" s="50" t="s">
        <v>30</v>
      </c>
      <c r="I2" s="52"/>
      <c r="J2" s="50" t="s">
        <v>31</v>
      </c>
      <c r="K2" s="52"/>
      <c r="L2" s="50" t="s">
        <v>32</v>
      </c>
      <c r="M2" s="51"/>
    </row>
    <row r="3" spans="1:13" x14ac:dyDescent="0.3">
      <c r="B3" s="6" t="s">
        <v>3</v>
      </c>
      <c r="C3" s="7" t="s">
        <v>4</v>
      </c>
      <c r="D3" s="6" t="s">
        <v>3</v>
      </c>
      <c r="E3" s="27" t="s">
        <v>4</v>
      </c>
      <c r="F3" s="6" t="s">
        <v>3</v>
      </c>
      <c r="G3" s="27" t="s">
        <v>4</v>
      </c>
      <c r="H3" s="6" t="s">
        <v>3</v>
      </c>
      <c r="I3" s="27" t="s">
        <v>4</v>
      </c>
      <c r="J3" s="6" t="s">
        <v>3</v>
      </c>
      <c r="K3" s="27" t="s">
        <v>4</v>
      </c>
      <c r="L3" s="6" t="s">
        <v>3</v>
      </c>
      <c r="M3" s="7" t="s">
        <v>4</v>
      </c>
    </row>
    <row r="4" spans="1:13" x14ac:dyDescent="0.3">
      <c r="A4" s="2">
        <f>DATEVALUE("01/02/ " &amp; Var_An)</f>
        <v>45689</v>
      </c>
      <c r="B4" s="58"/>
      <c r="C4" s="59"/>
      <c r="D4" s="58"/>
      <c r="E4" s="59"/>
      <c r="F4" s="58"/>
      <c r="G4" s="59"/>
      <c r="H4" s="58"/>
      <c r="I4" s="59"/>
      <c r="J4" s="58"/>
      <c r="K4" s="59"/>
      <c r="L4" s="58"/>
      <c r="M4" s="60"/>
    </row>
    <row r="5" spans="1:13" x14ac:dyDescent="0.3">
      <c r="A5" s="2">
        <f>A4+1</f>
        <v>45690</v>
      </c>
      <c r="B5" s="58"/>
      <c r="C5" s="59"/>
      <c r="D5" s="58"/>
      <c r="E5" s="59"/>
      <c r="F5" s="58"/>
      <c r="G5" s="59"/>
      <c r="H5" s="58"/>
      <c r="I5" s="59"/>
      <c r="J5" s="58"/>
      <c r="K5" s="59"/>
      <c r="L5" s="58"/>
      <c r="M5" s="60"/>
    </row>
    <row r="6" spans="1:13" x14ac:dyDescent="0.3">
      <c r="A6" s="2">
        <f t="shared" ref="A6:A32" si="0">A5+1</f>
        <v>45691</v>
      </c>
      <c r="B6" s="58"/>
      <c r="C6" s="59"/>
      <c r="D6" s="58"/>
      <c r="E6" s="59"/>
      <c r="F6" s="58"/>
      <c r="G6" s="59"/>
      <c r="H6" s="58"/>
      <c r="I6" s="59"/>
      <c r="J6" s="58"/>
      <c r="K6" s="59"/>
      <c r="L6" s="58"/>
      <c r="M6" s="60"/>
    </row>
    <row r="7" spans="1:13" x14ac:dyDescent="0.3">
      <c r="A7" s="2">
        <f t="shared" si="0"/>
        <v>45692</v>
      </c>
      <c r="B7" s="58"/>
      <c r="C7" s="59"/>
      <c r="D7" s="58"/>
      <c r="E7" s="59"/>
      <c r="F7" s="58"/>
      <c r="G7" s="59"/>
      <c r="H7" s="58"/>
      <c r="I7" s="59"/>
      <c r="J7" s="58"/>
      <c r="K7" s="59"/>
      <c r="L7" s="58"/>
      <c r="M7" s="60"/>
    </row>
    <row r="8" spans="1:13" x14ac:dyDescent="0.3">
      <c r="A8" s="2">
        <f t="shared" si="0"/>
        <v>45693</v>
      </c>
      <c r="B8" s="58"/>
      <c r="C8" s="59"/>
      <c r="D8" s="58"/>
      <c r="E8" s="59"/>
      <c r="F8" s="58"/>
      <c r="G8" s="59"/>
      <c r="H8" s="58"/>
      <c r="I8" s="59"/>
      <c r="J8" s="58"/>
      <c r="K8" s="59"/>
      <c r="L8" s="58"/>
      <c r="M8" s="60"/>
    </row>
    <row r="9" spans="1:13" x14ac:dyDescent="0.3">
      <c r="A9" s="2">
        <f t="shared" si="0"/>
        <v>45694</v>
      </c>
      <c r="B9" s="58"/>
      <c r="C9" s="59"/>
      <c r="D9" s="58"/>
      <c r="E9" s="59"/>
      <c r="F9" s="58"/>
      <c r="G9" s="59"/>
      <c r="H9" s="58"/>
      <c r="I9" s="59"/>
      <c r="J9" s="58"/>
      <c r="K9" s="59"/>
      <c r="L9" s="58"/>
      <c r="M9" s="60"/>
    </row>
    <row r="10" spans="1:13" x14ac:dyDescent="0.3">
      <c r="A10" s="2">
        <f t="shared" si="0"/>
        <v>45695</v>
      </c>
      <c r="B10" s="58"/>
      <c r="C10" s="59"/>
      <c r="D10" s="58"/>
      <c r="E10" s="59"/>
      <c r="F10" s="58"/>
      <c r="G10" s="59"/>
      <c r="H10" s="58"/>
      <c r="I10" s="59"/>
      <c r="J10" s="58"/>
      <c r="K10" s="59"/>
      <c r="L10" s="58"/>
      <c r="M10" s="60"/>
    </row>
    <row r="11" spans="1:13" x14ac:dyDescent="0.3">
      <c r="A11" s="2">
        <f t="shared" si="0"/>
        <v>45696</v>
      </c>
      <c r="B11" s="58"/>
      <c r="C11" s="59"/>
      <c r="D11" s="58"/>
      <c r="E11" s="59"/>
      <c r="F11" s="58"/>
      <c r="G11" s="59"/>
      <c r="H11" s="58"/>
      <c r="I11" s="59"/>
      <c r="J11" s="58"/>
      <c r="K11" s="59"/>
      <c r="L11" s="58"/>
      <c r="M11" s="60"/>
    </row>
    <row r="12" spans="1:13" x14ac:dyDescent="0.3">
      <c r="A12" s="2">
        <f t="shared" si="0"/>
        <v>45697</v>
      </c>
      <c r="B12" s="58"/>
      <c r="C12" s="59"/>
      <c r="D12" s="58"/>
      <c r="E12" s="59"/>
      <c r="F12" s="58"/>
      <c r="G12" s="59"/>
      <c r="H12" s="58"/>
      <c r="I12" s="59"/>
      <c r="J12" s="58"/>
      <c r="K12" s="59"/>
      <c r="L12" s="58"/>
      <c r="M12" s="60"/>
    </row>
    <row r="13" spans="1:13" x14ac:dyDescent="0.3">
      <c r="A13" s="2">
        <f t="shared" si="0"/>
        <v>45698</v>
      </c>
      <c r="B13" s="58"/>
      <c r="C13" s="59"/>
      <c r="D13" s="58"/>
      <c r="E13" s="59"/>
      <c r="F13" s="58"/>
      <c r="G13" s="59"/>
      <c r="H13" s="58"/>
      <c r="I13" s="59"/>
      <c r="J13" s="58"/>
      <c r="K13" s="59"/>
      <c r="L13" s="58"/>
      <c r="M13" s="60"/>
    </row>
    <row r="14" spans="1:13" x14ac:dyDescent="0.3">
      <c r="A14" s="2">
        <f t="shared" si="0"/>
        <v>45699</v>
      </c>
      <c r="B14" s="58"/>
      <c r="C14" s="59"/>
      <c r="D14" s="58"/>
      <c r="E14" s="59"/>
      <c r="F14" s="58"/>
      <c r="G14" s="59"/>
      <c r="H14" s="58"/>
      <c r="I14" s="59"/>
      <c r="J14" s="58"/>
      <c r="K14" s="59"/>
      <c r="L14" s="58"/>
      <c r="M14" s="60"/>
    </row>
    <row r="15" spans="1:13" x14ac:dyDescent="0.3">
      <c r="A15" s="2">
        <f t="shared" si="0"/>
        <v>45700</v>
      </c>
      <c r="B15" s="58"/>
      <c r="C15" s="59"/>
      <c r="D15" s="58"/>
      <c r="E15" s="59"/>
      <c r="F15" s="58"/>
      <c r="G15" s="59"/>
      <c r="H15" s="58"/>
      <c r="I15" s="59"/>
      <c r="J15" s="58"/>
      <c r="K15" s="59"/>
      <c r="L15" s="58"/>
      <c r="M15" s="60"/>
    </row>
    <row r="16" spans="1:13" x14ac:dyDescent="0.3">
      <c r="A16" s="2">
        <f t="shared" si="0"/>
        <v>45701</v>
      </c>
      <c r="B16" s="58"/>
      <c r="C16" s="59"/>
      <c r="D16" s="58"/>
      <c r="E16" s="59"/>
      <c r="F16" s="58"/>
      <c r="G16" s="59"/>
      <c r="H16" s="58"/>
      <c r="I16" s="59"/>
      <c r="J16" s="58"/>
      <c r="K16" s="59"/>
      <c r="L16" s="58"/>
      <c r="M16" s="60"/>
    </row>
    <row r="17" spans="1:13" x14ac:dyDescent="0.3">
      <c r="A17" s="2">
        <f t="shared" si="0"/>
        <v>45702</v>
      </c>
      <c r="B17" s="58"/>
      <c r="C17" s="59"/>
      <c r="D17" s="58"/>
      <c r="E17" s="59"/>
      <c r="F17" s="58"/>
      <c r="G17" s="59"/>
      <c r="H17" s="58"/>
      <c r="I17" s="59"/>
      <c r="J17" s="58"/>
      <c r="K17" s="59"/>
      <c r="L17" s="58"/>
      <c r="M17" s="60"/>
    </row>
    <row r="18" spans="1:13" x14ac:dyDescent="0.3">
      <c r="A18" s="2">
        <f t="shared" si="0"/>
        <v>45703</v>
      </c>
      <c r="B18" s="58"/>
      <c r="C18" s="59"/>
      <c r="D18" s="58"/>
      <c r="E18" s="59"/>
      <c r="F18" s="58"/>
      <c r="G18" s="59"/>
      <c r="H18" s="58"/>
      <c r="I18" s="59"/>
      <c r="J18" s="58"/>
      <c r="K18" s="59"/>
      <c r="L18" s="58"/>
      <c r="M18" s="60"/>
    </row>
    <row r="19" spans="1:13" x14ac:dyDescent="0.3">
      <c r="A19" s="2">
        <f t="shared" si="0"/>
        <v>45704</v>
      </c>
      <c r="B19" s="58"/>
      <c r="C19" s="59"/>
      <c r="D19" s="58"/>
      <c r="E19" s="59"/>
      <c r="F19" s="58"/>
      <c r="G19" s="59"/>
      <c r="H19" s="58"/>
      <c r="I19" s="59"/>
      <c r="J19" s="58"/>
      <c r="K19" s="59"/>
      <c r="L19" s="58"/>
      <c r="M19" s="60"/>
    </row>
    <row r="20" spans="1:13" x14ac:dyDescent="0.3">
      <c r="A20" s="2">
        <f t="shared" si="0"/>
        <v>45705</v>
      </c>
      <c r="B20" s="58"/>
      <c r="C20" s="59"/>
      <c r="D20" s="58"/>
      <c r="E20" s="59"/>
      <c r="F20" s="58"/>
      <c r="G20" s="59"/>
      <c r="H20" s="58"/>
      <c r="I20" s="59"/>
      <c r="J20" s="58"/>
      <c r="K20" s="59"/>
      <c r="L20" s="58"/>
      <c r="M20" s="60"/>
    </row>
    <row r="21" spans="1:13" x14ac:dyDescent="0.3">
      <c r="A21" s="2">
        <f t="shared" si="0"/>
        <v>45706</v>
      </c>
      <c r="B21" s="58"/>
      <c r="C21" s="59"/>
      <c r="D21" s="58"/>
      <c r="E21" s="59"/>
      <c r="F21" s="58"/>
      <c r="G21" s="59"/>
      <c r="H21" s="58"/>
      <c r="I21" s="59"/>
      <c r="J21" s="58"/>
      <c r="K21" s="59"/>
      <c r="L21" s="58"/>
      <c r="M21" s="60"/>
    </row>
    <row r="22" spans="1:13" x14ac:dyDescent="0.3">
      <c r="A22" s="2">
        <f t="shared" si="0"/>
        <v>45707</v>
      </c>
      <c r="B22" s="58"/>
      <c r="C22" s="59"/>
      <c r="D22" s="58"/>
      <c r="E22" s="59"/>
      <c r="F22" s="58"/>
      <c r="G22" s="59"/>
      <c r="H22" s="58"/>
      <c r="I22" s="59"/>
      <c r="J22" s="58"/>
      <c r="K22" s="59"/>
      <c r="L22" s="58"/>
      <c r="M22" s="60"/>
    </row>
    <row r="23" spans="1:13" x14ac:dyDescent="0.3">
      <c r="A23" s="2">
        <f t="shared" si="0"/>
        <v>45708</v>
      </c>
      <c r="B23" s="58"/>
      <c r="C23" s="59"/>
      <c r="D23" s="58"/>
      <c r="E23" s="59"/>
      <c r="F23" s="58"/>
      <c r="G23" s="59"/>
      <c r="H23" s="58"/>
      <c r="I23" s="59"/>
      <c r="J23" s="58"/>
      <c r="K23" s="59"/>
      <c r="L23" s="58"/>
      <c r="M23" s="60"/>
    </row>
    <row r="24" spans="1:13" x14ac:dyDescent="0.3">
      <c r="A24" s="2">
        <f t="shared" si="0"/>
        <v>45709</v>
      </c>
      <c r="B24" s="58"/>
      <c r="C24" s="59"/>
      <c r="D24" s="58"/>
      <c r="E24" s="59"/>
      <c r="F24" s="58"/>
      <c r="G24" s="59"/>
      <c r="H24" s="58"/>
      <c r="I24" s="59"/>
      <c r="J24" s="58"/>
      <c r="K24" s="59"/>
      <c r="L24" s="58"/>
      <c r="M24" s="60"/>
    </row>
    <row r="25" spans="1:13" x14ac:dyDescent="0.3">
      <c r="A25" s="2">
        <f t="shared" si="0"/>
        <v>45710</v>
      </c>
      <c r="B25" s="58"/>
      <c r="C25" s="59"/>
      <c r="D25" s="58"/>
      <c r="E25" s="59"/>
      <c r="F25" s="58"/>
      <c r="G25" s="59"/>
      <c r="H25" s="58"/>
      <c r="I25" s="59"/>
      <c r="J25" s="58"/>
      <c r="K25" s="59"/>
      <c r="L25" s="58"/>
      <c r="M25" s="60"/>
    </row>
    <row r="26" spans="1:13" x14ac:dyDescent="0.3">
      <c r="A26" s="2">
        <f t="shared" si="0"/>
        <v>45711</v>
      </c>
      <c r="B26" s="58"/>
      <c r="C26" s="59"/>
      <c r="D26" s="58"/>
      <c r="E26" s="59"/>
      <c r="F26" s="58"/>
      <c r="G26" s="59"/>
      <c r="H26" s="58"/>
      <c r="I26" s="59"/>
      <c r="J26" s="58"/>
      <c r="K26" s="59"/>
      <c r="L26" s="58"/>
      <c r="M26" s="60"/>
    </row>
    <row r="27" spans="1:13" x14ac:dyDescent="0.3">
      <c r="A27" s="2">
        <f t="shared" si="0"/>
        <v>45712</v>
      </c>
      <c r="B27" s="58"/>
      <c r="C27" s="59"/>
      <c r="D27" s="58"/>
      <c r="E27" s="59"/>
      <c r="F27" s="58"/>
      <c r="G27" s="59"/>
      <c r="H27" s="58"/>
      <c r="I27" s="59"/>
      <c r="J27" s="58"/>
      <c r="K27" s="59"/>
      <c r="L27" s="58"/>
      <c r="M27" s="60"/>
    </row>
    <row r="28" spans="1:13" x14ac:dyDescent="0.3">
      <c r="A28" s="2">
        <f t="shared" si="0"/>
        <v>45713</v>
      </c>
      <c r="B28" s="58"/>
      <c r="C28" s="59"/>
      <c r="D28" s="58"/>
      <c r="E28" s="59"/>
      <c r="F28" s="58"/>
      <c r="G28" s="59"/>
      <c r="H28" s="58"/>
      <c r="I28" s="59"/>
      <c r="J28" s="58"/>
      <c r="K28" s="59"/>
      <c r="L28" s="58"/>
      <c r="M28" s="60"/>
    </row>
    <row r="29" spans="1:13" x14ac:dyDescent="0.3">
      <c r="A29" s="2">
        <f t="shared" si="0"/>
        <v>45714</v>
      </c>
      <c r="B29" s="58"/>
      <c r="C29" s="59"/>
      <c r="D29" s="58"/>
      <c r="E29" s="59"/>
      <c r="F29" s="58"/>
      <c r="G29" s="59"/>
      <c r="H29" s="58"/>
      <c r="I29" s="59"/>
      <c r="J29" s="58"/>
      <c r="K29" s="59"/>
      <c r="L29" s="58"/>
      <c r="M29" s="60"/>
    </row>
    <row r="30" spans="1:13" x14ac:dyDescent="0.3">
      <c r="A30" s="2">
        <f t="shared" si="0"/>
        <v>45715</v>
      </c>
      <c r="B30" s="58"/>
      <c r="C30" s="59"/>
      <c r="D30" s="58"/>
      <c r="E30" s="59"/>
      <c r="F30" s="58"/>
      <c r="G30" s="59"/>
      <c r="H30" s="58"/>
      <c r="I30" s="59"/>
      <c r="J30" s="58"/>
      <c r="K30" s="59"/>
      <c r="L30" s="58"/>
      <c r="M30" s="60"/>
    </row>
    <row r="31" spans="1:13" x14ac:dyDescent="0.3">
      <c r="A31" s="2">
        <f t="shared" si="0"/>
        <v>45716</v>
      </c>
      <c r="B31" s="58"/>
      <c r="C31" s="59"/>
      <c r="D31" s="58"/>
      <c r="E31" s="59"/>
      <c r="F31" s="58"/>
      <c r="G31" s="59"/>
      <c r="H31" s="58"/>
      <c r="I31" s="59"/>
      <c r="J31" s="58"/>
      <c r="K31" s="59"/>
      <c r="L31" s="58"/>
      <c r="M31" s="60"/>
    </row>
    <row r="32" spans="1:13" x14ac:dyDescent="0.3">
      <c r="A32" s="2" t="str">
        <f>IF(MONTH($A$31+1)=MONTH($A$31),$A$31+1,"")</f>
        <v/>
      </c>
      <c r="B32" s="58"/>
      <c r="C32" s="59"/>
      <c r="D32" s="58"/>
      <c r="E32" s="59"/>
      <c r="F32" s="58"/>
      <c r="G32" s="59"/>
      <c r="H32" s="58"/>
      <c r="I32" s="59"/>
      <c r="J32" s="58"/>
      <c r="K32" s="59"/>
      <c r="L32" s="58"/>
      <c r="M32" s="60"/>
    </row>
    <row r="33" spans="1:13" x14ac:dyDescent="0.3">
      <c r="A33" s="2" t="str">
        <f>IF(MONTH($A$31+2)=MONTH($A$31),$A$31+2,"")</f>
        <v/>
      </c>
      <c r="B33" s="58"/>
      <c r="C33" s="59"/>
      <c r="D33" s="58"/>
      <c r="E33" s="59"/>
      <c r="F33" s="58"/>
      <c r="G33" s="59"/>
      <c r="H33" s="58"/>
      <c r="I33" s="59"/>
      <c r="J33" s="58"/>
      <c r="K33" s="59"/>
      <c r="L33" s="58"/>
      <c r="M33" s="60"/>
    </row>
    <row r="34" spans="1:13" ht="15" thickBot="1" x14ac:dyDescent="0.35">
      <c r="A34" s="2" t="str">
        <f>IF(MONTH($A$31+3)=MONTH($A$31),$A$31+3,"")</f>
        <v/>
      </c>
      <c r="B34" s="61"/>
      <c r="C34" s="62"/>
      <c r="D34" s="61"/>
      <c r="E34" s="62"/>
      <c r="F34" s="61"/>
      <c r="G34" s="62"/>
      <c r="H34" s="61"/>
      <c r="I34" s="62"/>
      <c r="J34" s="61"/>
      <c r="K34" s="62"/>
      <c r="L34" s="61"/>
      <c r="M34" s="63"/>
    </row>
    <row r="36" spans="1:13" x14ac:dyDescent="0.3">
      <c r="A36" s="8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conditionalFormatting sqref="A4:M34">
    <cfRule type="expression" dxfId="120" priority="1">
      <formula>COUNTIF(ferie,$A4)&gt;0</formula>
    </cfRule>
    <cfRule type="expression" dxfId="121" priority="2">
      <formula>WEEKDAY($A4,2)&gt;5</formula>
    </cfRule>
  </conditionalFormatting>
  <dataValidations count="1">
    <dataValidation type="list" allowBlank="1" showInputMessage="1" showErrorMessage="1" sqref="B4:M34" xr:uid="{9E54F3DE-F8DD-40C9-AC8F-90F40D028D2C}">
      <formula1>l_agent</formula1>
    </dataValidation>
  </dataValidations>
  <hyperlinks>
    <hyperlink ref="A36" location="ACCUEIL!A1" display="ACCUEIL" xr:uid="{A8190F00-ABAC-45DC-8B4A-7AA3A2C50645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840E91F-B721-4CE1-8738-6544392FA6DC}">
            <xm:f>B4=donnees!$A$11</xm:f>
            <x14:dxf>
              <fill>
                <patternFill>
                  <bgColor rgb="FFFFFF00"/>
                </patternFill>
              </fill>
            </x14:dxf>
          </x14:cfRule>
          <x14:cfRule type="expression" priority="4" id="{DFD5D16A-C8D7-4B15-9BCC-7916EE0D9D6C}">
            <xm:f>B4=donnees!$A$10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5" id="{D0C5C8F3-9CCD-455A-8A6B-695ECFB33C45}">
            <xm:f>B4=donnees!$A$9</xm:f>
            <x14:dxf>
              <fill>
                <patternFill>
                  <bgColor rgb="FF00B0F0"/>
                </patternFill>
              </fill>
            </x14:dxf>
          </x14:cfRule>
          <x14:cfRule type="expression" priority="6" id="{849D86C0-6AC3-4382-A253-C1D032BEF789}">
            <xm:f>B4=donnees!$A$8</xm:f>
            <x14:dxf>
              <fill>
                <patternFill>
                  <bgColor rgb="FFFFC000"/>
                </patternFill>
              </fill>
            </x14:dxf>
          </x14:cfRule>
          <x14:cfRule type="expression" priority="7" id="{BF233EE0-A1AE-4288-9216-12AB397A9863}">
            <xm:f>B4=donnees!$A$7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8" id="{B0CCF9E2-FFB8-41A1-8204-F5611A9AE025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9" id="{FFC30F73-16CE-40F0-9141-1AA791D0F9EC}">
            <xm:f>B4=donnees!$A$5</xm:f>
            <x14:dxf>
              <fill>
                <patternFill>
                  <bgColor rgb="FFFF66FF"/>
                </patternFill>
              </fill>
            </x14:dxf>
          </x14:cfRule>
          <x14:cfRule type="expression" priority="10" id="{A52C2B2E-0EC4-4FD5-9803-9D178320D83B}">
            <xm:f>B4=donnees!$A$4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1" id="{6EF5E33D-72F3-4E04-9927-0F86F7628669}">
            <xm:f>B4=donnees!$A$3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2" id="{14415F74-231B-4424-BD46-198207529C6B}">
            <xm:f>B4=donnees!$A$2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AEA390-5D4F-4BF7-A11E-E3D2C1B11884}">
  <dimension ref="A1:M36"/>
  <sheetViews>
    <sheetView topLeftCell="A16" workbookViewId="0">
      <selection activeCell="A36" sqref="A36"/>
    </sheetView>
  </sheetViews>
  <sheetFormatPr baseColWidth="10" defaultRowHeight="14.4" x14ac:dyDescent="0.3"/>
  <cols>
    <col min="1" max="1" width="23.44140625" bestFit="1" customWidth="1"/>
    <col min="2" max="7" width="14.33203125" bestFit="1" customWidth="1"/>
    <col min="8" max="13" width="14.33203125" customWidth="1"/>
  </cols>
  <sheetData>
    <row r="1" spans="1:13" ht="15" thickBot="1" x14ac:dyDescent="0.35">
      <c r="A1" t="s">
        <v>7</v>
      </c>
    </row>
    <row r="2" spans="1:13" x14ac:dyDescent="0.3">
      <c r="A2" s="1"/>
      <c r="B2" s="50" t="s">
        <v>27</v>
      </c>
      <c r="C2" s="52"/>
      <c r="D2" s="50" t="s">
        <v>28</v>
      </c>
      <c r="E2" s="52"/>
      <c r="F2" s="50" t="s">
        <v>29</v>
      </c>
      <c r="G2" s="52"/>
      <c r="H2" s="50" t="s">
        <v>30</v>
      </c>
      <c r="I2" s="52"/>
      <c r="J2" s="50" t="s">
        <v>31</v>
      </c>
      <c r="K2" s="52"/>
      <c r="L2" s="50" t="s">
        <v>32</v>
      </c>
      <c r="M2" s="51"/>
    </row>
    <row r="3" spans="1:13" x14ac:dyDescent="0.3">
      <c r="B3" s="6" t="s">
        <v>3</v>
      </c>
      <c r="C3" s="27" t="s">
        <v>4</v>
      </c>
      <c r="D3" s="6" t="s">
        <v>3</v>
      </c>
      <c r="E3" s="27" t="s">
        <v>4</v>
      </c>
      <c r="F3" s="6" t="s">
        <v>3</v>
      </c>
      <c r="G3" s="27" t="s">
        <v>4</v>
      </c>
      <c r="H3" s="6" t="s">
        <v>3</v>
      </c>
      <c r="I3" s="27" t="s">
        <v>4</v>
      </c>
      <c r="J3" s="6" t="s">
        <v>3</v>
      </c>
      <c r="K3" s="27" t="s">
        <v>4</v>
      </c>
      <c r="L3" s="6" t="s">
        <v>3</v>
      </c>
      <c r="M3" s="7" t="s">
        <v>4</v>
      </c>
    </row>
    <row r="4" spans="1:13" x14ac:dyDescent="0.3">
      <c r="A4" s="2">
        <f>DATEVALUE("01 " &amp; A1 &amp; " " &amp; Var_An)</f>
        <v>45717</v>
      </c>
      <c r="B4" s="58"/>
      <c r="C4" s="59"/>
      <c r="D4" s="58"/>
      <c r="E4" s="59"/>
      <c r="F4" s="58"/>
      <c r="G4" s="59"/>
      <c r="H4" s="58"/>
      <c r="I4" s="59"/>
      <c r="J4" s="58"/>
      <c r="K4" s="59"/>
      <c r="L4" s="58"/>
      <c r="M4" s="60"/>
    </row>
    <row r="5" spans="1:13" x14ac:dyDescent="0.3">
      <c r="A5" s="2">
        <f>A4+1</f>
        <v>45718</v>
      </c>
      <c r="B5" s="58"/>
      <c r="C5" s="59"/>
      <c r="D5" s="58"/>
      <c r="E5" s="59"/>
      <c r="F5" s="58"/>
      <c r="G5" s="59"/>
      <c r="H5" s="58"/>
      <c r="I5" s="59"/>
      <c r="J5" s="58"/>
      <c r="K5" s="59"/>
      <c r="L5" s="58"/>
      <c r="M5" s="60"/>
    </row>
    <row r="6" spans="1:13" x14ac:dyDescent="0.3">
      <c r="A6" s="2">
        <f t="shared" ref="A6:A32" si="0">A5+1</f>
        <v>45719</v>
      </c>
      <c r="B6" s="58"/>
      <c r="C6" s="59"/>
      <c r="D6" s="58"/>
      <c r="E6" s="59"/>
      <c r="F6" s="58"/>
      <c r="G6" s="59"/>
      <c r="H6" s="58"/>
      <c r="I6" s="59"/>
      <c r="J6" s="58"/>
      <c r="K6" s="59"/>
      <c r="L6" s="58"/>
      <c r="M6" s="60"/>
    </row>
    <row r="7" spans="1:13" x14ac:dyDescent="0.3">
      <c r="A7" s="2">
        <f t="shared" si="0"/>
        <v>45720</v>
      </c>
      <c r="B7" s="58"/>
      <c r="C7" s="59"/>
      <c r="D7" s="58"/>
      <c r="E7" s="59"/>
      <c r="F7" s="58"/>
      <c r="G7" s="59"/>
      <c r="H7" s="58"/>
      <c r="I7" s="59"/>
      <c r="J7" s="58"/>
      <c r="K7" s="59"/>
      <c r="L7" s="58"/>
      <c r="M7" s="60"/>
    </row>
    <row r="8" spans="1:13" x14ac:dyDescent="0.3">
      <c r="A8" s="2">
        <f t="shared" si="0"/>
        <v>45721</v>
      </c>
      <c r="B8" s="58"/>
      <c r="C8" s="59"/>
      <c r="D8" s="58"/>
      <c r="E8" s="59"/>
      <c r="F8" s="58"/>
      <c r="G8" s="59"/>
      <c r="H8" s="58"/>
      <c r="I8" s="59"/>
      <c r="J8" s="58"/>
      <c r="K8" s="59"/>
      <c r="L8" s="58"/>
      <c r="M8" s="60"/>
    </row>
    <row r="9" spans="1:13" x14ac:dyDescent="0.3">
      <c r="A9" s="2">
        <f t="shared" si="0"/>
        <v>45722</v>
      </c>
      <c r="B9" s="58"/>
      <c r="C9" s="59"/>
      <c r="D9" s="58"/>
      <c r="E9" s="59"/>
      <c r="F9" s="58"/>
      <c r="G9" s="59"/>
      <c r="H9" s="58"/>
      <c r="I9" s="59"/>
      <c r="J9" s="58"/>
      <c r="K9" s="59"/>
      <c r="L9" s="58"/>
      <c r="M9" s="60"/>
    </row>
    <row r="10" spans="1:13" x14ac:dyDescent="0.3">
      <c r="A10" s="2">
        <f t="shared" si="0"/>
        <v>45723</v>
      </c>
      <c r="B10" s="58"/>
      <c r="C10" s="59"/>
      <c r="D10" s="58"/>
      <c r="E10" s="59"/>
      <c r="F10" s="58"/>
      <c r="G10" s="59"/>
      <c r="H10" s="58"/>
      <c r="I10" s="59"/>
      <c r="J10" s="58"/>
      <c r="K10" s="59"/>
      <c r="L10" s="58"/>
      <c r="M10" s="60"/>
    </row>
    <row r="11" spans="1:13" x14ac:dyDescent="0.3">
      <c r="A11" s="2">
        <f t="shared" si="0"/>
        <v>45724</v>
      </c>
      <c r="B11" s="58"/>
      <c r="C11" s="59"/>
      <c r="D11" s="58"/>
      <c r="E11" s="59"/>
      <c r="F11" s="58"/>
      <c r="G11" s="59"/>
      <c r="H11" s="58"/>
      <c r="I11" s="59"/>
      <c r="J11" s="58"/>
      <c r="K11" s="59"/>
      <c r="L11" s="58"/>
      <c r="M11" s="60"/>
    </row>
    <row r="12" spans="1:13" x14ac:dyDescent="0.3">
      <c r="A12" s="2">
        <f t="shared" si="0"/>
        <v>45725</v>
      </c>
      <c r="B12" s="58"/>
      <c r="C12" s="59"/>
      <c r="D12" s="58"/>
      <c r="E12" s="59"/>
      <c r="F12" s="58"/>
      <c r="G12" s="59"/>
      <c r="H12" s="58"/>
      <c r="I12" s="59"/>
      <c r="J12" s="58"/>
      <c r="K12" s="59"/>
      <c r="L12" s="58"/>
      <c r="M12" s="60"/>
    </row>
    <row r="13" spans="1:13" x14ac:dyDescent="0.3">
      <c r="A13" s="2">
        <f t="shared" si="0"/>
        <v>45726</v>
      </c>
      <c r="B13" s="58"/>
      <c r="C13" s="59"/>
      <c r="D13" s="58"/>
      <c r="E13" s="59"/>
      <c r="F13" s="58"/>
      <c r="G13" s="59"/>
      <c r="H13" s="58"/>
      <c r="I13" s="59"/>
      <c r="J13" s="58"/>
      <c r="K13" s="59"/>
      <c r="L13" s="58"/>
      <c r="M13" s="60"/>
    </row>
    <row r="14" spans="1:13" x14ac:dyDescent="0.3">
      <c r="A14" s="2">
        <f t="shared" si="0"/>
        <v>45727</v>
      </c>
      <c r="B14" s="58"/>
      <c r="C14" s="59"/>
      <c r="D14" s="58"/>
      <c r="E14" s="59"/>
      <c r="F14" s="58"/>
      <c r="G14" s="59"/>
      <c r="H14" s="58"/>
      <c r="I14" s="59"/>
      <c r="J14" s="58"/>
      <c r="K14" s="59"/>
      <c r="L14" s="58"/>
      <c r="M14" s="60"/>
    </row>
    <row r="15" spans="1:13" x14ac:dyDescent="0.3">
      <c r="A15" s="2">
        <f t="shared" si="0"/>
        <v>45728</v>
      </c>
      <c r="B15" s="58"/>
      <c r="C15" s="59"/>
      <c r="D15" s="58"/>
      <c r="E15" s="59"/>
      <c r="F15" s="58"/>
      <c r="G15" s="59"/>
      <c r="H15" s="58"/>
      <c r="I15" s="59"/>
      <c r="J15" s="58"/>
      <c r="K15" s="59"/>
      <c r="L15" s="58"/>
      <c r="M15" s="60"/>
    </row>
    <row r="16" spans="1:13" x14ac:dyDescent="0.3">
      <c r="A16" s="2">
        <f t="shared" si="0"/>
        <v>45729</v>
      </c>
      <c r="B16" s="58"/>
      <c r="C16" s="59"/>
      <c r="D16" s="58"/>
      <c r="E16" s="59"/>
      <c r="F16" s="58"/>
      <c r="G16" s="59"/>
      <c r="H16" s="58"/>
      <c r="I16" s="59"/>
      <c r="J16" s="58"/>
      <c r="K16" s="59"/>
      <c r="L16" s="58"/>
      <c r="M16" s="60"/>
    </row>
    <row r="17" spans="1:13" x14ac:dyDescent="0.3">
      <c r="A17" s="2">
        <f t="shared" si="0"/>
        <v>45730</v>
      </c>
      <c r="B17" s="58"/>
      <c r="C17" s="59"/>
      <c r="D17" s="58"/>
      <c r="E17" s="59"/>
      <c r="F17" s="58"/>
      <c r="G17" s="59"/>
      <c r="H17" s="58"/>
      <c r="I17" s="59"/>
      <c r="J17" s="58"/>
      <c r="K17" s="59"/>
      <c r="L17" s="58"/>
      <c r="M17" s="60"/>
    </row>
    <row r="18" spans="1:13" x14ac:dyDescent="0.3">
      <c r="A18" s="2">
        <f t="shared" si="0"/>
        <v>45731</v>
      </c>
      <c r="B18" s="58"/>
      <c r="C18" s="59"/>
      <c r="D18" s="58"/>
      <c r="E18" s="59"/>
      <c r="F18" s="58"/>
      <c r="G18" s="59"/>
      <c r="H18" s="58"/>
      <c r="I18" s="59"/>
      <c r="J18" s="58"/>
      <c r="K18" s="59"/>
      <c r="L18" s="58"/>
      <c r="M18" s="60"/>
    </row>
    <row r="19" spans="1:13" x14ac:dyDescent="0.3">
      <c r="A19" s="2">
        <f t="shared" si="0"/>
        <v>45732</v>
      </c>
      <c r="B19" s="58"/>
      <c r="C19" s="59"/>
      <c r="D19" s="58"/>
      <c r="E19" s="59"/>
      <c r="F19" s="58"/>
      <c r="G19" s="59"/>
      <c r="H19" s="58"/>
      <c r="I19" s="59"/>
      <c r="J19" s="58"/>
      <c r="K19" s="59"/>
      <c r="L19" s="58"/>
      <c r="M19" s="60"/>
    </row>
    <row r="20" spans="1:13" x14ac:dyDescent="0.3">
      <c r="A20" s="2">
        <f t="shared" si="0"/>
        <v>45733</v>
      </c>
      <c r="B20" s="58"/>
      <c r="C20" s="59"/>
      <c r="D20" s="58"/>
      <c r="E20" s="59"/>
      <c r="F20" s="58"/>
      <c r="G20" s="59"/>
      <c r="H20" s="58"/>
      <c r="I20" s="59"/>
      <c r="J20" s="58"/>
      <c r="K20" s="59"/>
      <c r="L20" s="58"/>
      <c r="M20" s="60"/>
    </row>
    <row r="21" spans="1:13" x14ac:dyDescent="0.3">
      <c r="A21" s="2">
        <f t="shared" si="0"/>
        <v>45734</v>
      </c>
      <c r="B21" s="58"/>
      <c r="C21" s="59"/>
      <c r="D21" s="58"/>
      <c r="E21" s="59"/>
      <c r="F21" s="58"/>
      <c r="G21" s="59"/>
      <c r="H21" s="58"/>
      <c r="I21" s="59"/>
      <c r="J21" s="58"/>
      <c r="K21" s="59"/>
      <c r="L21" s="58"/>
      <c r="M21" s="60"/>
    </row>
    <row r="22" spans="1:13" x14ac:dyDescent="0.3">
      <c r="A22" s="2">
        <f t="shared" si="0"/>
        <v>45735</v>
      </c>
      <c r="B22" s="58"/>
      <c r="C22" s="59"/>
      <c r="D22" s="58"/>
      <c r="E22" s="59"/>
      <c r="F22" s="58"/>
      <c r="G22" s="59"/>
      <c r="H22" s="58"/>
      <c r="I22" s="59"/>
      <c r="J22" s="58"/>
      <c r="K22" s="59"/>
      <c r="L22" s="58"/>
      <c r="M22" s="60"/>
    </row>
    <row r="23" spans="1:13" x14ac:dyDescent="0.3">
      <c r="A23" s="2">
        <f t="shared" si="0"/>
        <v>45736</v>
      </c>
      <c r="B23" s="58"/>
      <c r="C23" s="59"/>
      <c r="D23" s="58"/>
      <c r="E23" s="59"/>
      <c r="F23" s="58"/>
      <c r="G23" s="59"/>
      <c r="H23" s="58"/>
      <c r="I23" s="59"/>
      <c r="J23" s="58"/>
      <c r="K23" s="59"/>
      <c r="L23" s="58"/>
      <c r="M23" s="60"/>
    </row>
    <row r="24" spans="1:13" x14ac:dyDescent="0.3">
      <c r="A24" s="2">
        <f t="shared" si="0"/>
        <v>45737</v>
      </c>
      <c r="B24" s="58"/>
      <c r="C24" s="59"/>
      <c r="D24" s="58"/>
      <c r="E24" s="59"/>
      <c r="F24" s="58"/>
      <c r="G24" s="59"/>
      <c r="H24" s="58"/>
      <c r="I24" s="59"/>
      <c r="J24" s="58"/>
      <c r="K24" s="59"/>
      <c r="L24" s="58"/>
      <c r="M24" s="60"/>
    </row>
    <row r="25" spans="1:13" x14ac:dyDescent="0.3">
      <c r="A25" s="2">
        <f t="shared" si="0"/>
        <v>45738</v>
      </c>
      <c r="B25" s="58"/>
      <c r="C25" s="59"/>
      <c r="D25" s="58"/>
      <c r="E25" s="59"/>
      <c r="F25" s="58"/>
      <c r="G25" s="59"/>
      <c r="H25" s="58"/>
      <c r="I25" s="59"/>
      <c r="J25" s="58"/>
      <c r="K25" s="59"/>
      <c r="L25" s="58"/>
      <c r="M25" s="60"/>
    </row>
    <row r="26" spans="1:13" x14ac:dyDescent="0.3">
      <c r="A26" s="2">
        <f t="shared" si="0"/>
        <v>45739</v>
      </c>
      <c r="B26" s="58"/>
      <c r="C26" s="59"/>
      <c r="D26" s="58"/>
      <c r="E26" s="59"/>
      <c r="F26" s="58"/>
      <c r="G26" s="59"/>
      <c r="H26" s="58"/>
      <c r="I26" s="59"/>
      <c r="J26" s="58"/>
      <c r="K26" s="59"/>
      <c r="L26" s="58"/>
      <c r="M26" s="60"/>
    </row>
    <row r="27" spans="1:13" x14ac:dyDescent="0.3">
      <c r="A27" s="2">
        <f t="shared" si="0"/>
        <v>45740</v>
      </c>
      <c r="B27" s="58"/>
      <c r="C27" s="59"/>
      <c r="D27" s="58"/>
      <c r="E27" s="59"/>
      <c r="F27" s="58"/>
      <c r="G27" s="59"/>
      <c r="H27" s="58"/>
      <c r="I27" s="59"/>
      <c r="J27" s="58"/>
      <c r="K27" s="59"/>
      <c r="L27" s="58"/>
      <c r="M27" s="60"/>
    </row>
    <row r="28" spans="1:13" x14ac:dyDescent="0.3">
      <c r="A28" s="2">
        <f t="shared" si="0"/>
        <v>45741</v>
      </c>
      <c r="B28" s="58"/>
      <c r="C28" s="59"/>
      <c r="D28" s="58"/>
      <c r="E28" s="59"/>
      <c r="F28" s="58"/>
      <c r="G28" s="59"/>
      <c r="H28" s="58"/>
      <c r="I28" s="59"/>
      <c r="J28" s="58"/>
      <c r="K28" s="59"/>
      <c r="L28" s="58"/>
      <c r="M28" s="60"/>
    </row>
    <row r="29" spans="1:13" x14ac:dyDescent="0.3">
      <c r="A29" s="2">
        <f t="shared" si="0"/>
        <v>45742</v>
      </c>
      <c r="B29" s="58"/>
      <c r="C29" s="59"/>
      <c r="D29" s="58"/>
      <c r="E29" s="59"/>
      <c r="F29" s="58"/>
      <c r="G29" s="59"/>
      <c r="H29" s="58"/>
      <c r="I29" s="59"/>
      <c r="J29" s="58"/>
      <c r="K29" s="59"/>
      <c r="L29" s="58"/>
      <c r="M29" s="60"/>
    </row>
    <row r="30" spans="1:13" x14ac:dyDescent="0.3">
      <c r="A30" s="2">
        <f t="shared" si="0"/>
        <v>45743</v>
      </c>
      <c r="B30" s="58"/>
      <c r="C30" s="59"/>
      <c r="D30" s="58"/>
      <c r="E30" s="59"/>
      <c r="F30" s="58"/>
      <c r="G30" s="59"/>
      <c r="H30" s="58"/>
      <c r="I30" s="59"/>
      <c r="J30" s="58"/>
      <c r="K30" s="59"/>
      <c r="L30" s="58"/>
      <c r="M30" s="60"/>
    </row>
    <row r="31" spans="1:13" x14ac:dyDescent="0.3">
      <c r="A31" s="2">
        <f t="shared" si="0"/>
        <v>45744</v>
      </c>
      <c r="B31" s="58"/>
      <c r="C31" s="59"/>
      <c r="D31" s="58"/>
      <c r="E31" s="59"/>
      <c r="F31" s="58"/>
      <c r="G31" s="59"/>
      <c r="H31" s="58"/>
      <c r="I31" s="59"/>
      <c r="J31" s="58"/>
      <c r="K31" s="59"/>
      <c r="L31" s="58"/>
      <c r="M31" s="60"/>
    </row>
    <row r="32" spans="1:13" x14ac:dyDescent="0.3">
      <c r="A32" s="2">
        <f>IF(MONTH($A$31+1)=MONTH($A$31),$A$31+1,"")</f>
        <v>45745</v>
      </c>
      <c r="B32" s="58"/>
      <c r="C32" s="59"/>
      <c r="D32" s="58"/>
      <c r="E32" s="59"/>
      <c r="F32" s="58"/>
      <c r="G32" s="59"/>
      <c r="H32" s="58"/>
      <c r="I32" s="59"/>
      <c r="J32" s="58"/>
      <c r="K32" s="59"/>
      <c r="L32" s="58"/>
      <c r="M32" s="60"/>
    </row>
    <row r="33" spans="1:13" x14ac:dyDescent="0.3">
      <c r="A33" s="2">
        <f>IF(MONTH($A$31+2)=MONTH($A$31),$A$31+2,"")</f>
        <v>45746</v>
      </c>
      <c r="B33" s="58"/>
      <c r="C33" s="59"/>
      <c r="D33" s="58"/>
      <c r="E33" s="59"/>
      <c r="F33" s="58"/>
      <c r="G33" s="59"/>
      <c r="H33" s="58"/>
      <c r="I33" s="59"/>
      <c r="J33" s="58"/>
      <c r="K33" s="59"/>
      <c r="L33" s="58"/>
      <c r="M33" s="60"/>
    </row>
    <row r="34" spans="1:13" ht="15" thickBot="1" x14ac:dyDescent="0.35">
      <c r="A34" s="2">
        <f>IF(MONTH($A$31+3)=MONTH($A$31),$A$31+3,"")</f>
        <v>45747</v>
      </c>
      <c r="B34" s="61"/>
      <c r="C34" s="62"/>
      <c r="D34" s="61"/>
      <c r="E34" s="62"/>
      <c r="F34" s="61"/>
      <c r="G34" s="62"/>
      <c r="H34" s="61"/>
      <c r="I34" s="62"/>
      <c r="J34" s="61"/>
      <c r="K34" s="62"/>
      <c r="L34" s="61"/>
      <c r="M34" s="63"/>
    </row>
    <row r="36" spans="1:13" x14ac:dyDescent="0.3">
      <c r="A36" s="8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conditionalFormatting sqref="A4:M34">
    <cfRule type="expression" dxfId="108" priority="1">
      <formula>COUNTIF(ferie,$A4)&gt;0</formula>
    </cfRule>
    <cfRule type="expression" dxfId="109" priority="2">
      <formula>WEEKDAY($A4,2)&gt;5</formula>
    </cfRule>
  </conditionalFormatting>
  <dataValidations count="1">
    <dataValidation type="list" allowBlank="1" showInputMessage="1" showErrorMessage="1" sqref="B4:M34" xr:uid="{89DB343A-0986-4985-B652-2A41732096F1}">
      <formula1>l_agent</formula1>
    </dataValidation>
  </dataValidations>
  <hyperlinks>
    <hyperlink ref="A36" location="ACCUEIL!A1" display="ACCUEIL" xr:uid="{998FABEB-6478-4450-A545-9D39D22FDDB1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0BD835CD-7133-4752-8AB3-BEABDF2E2EFB}">
            <xm:f>B4=donnees!$A$11</xm:f>
            <x14:dxf>
              <fill>
                <patternFill>
                  <bgColor rgb="FFFFFF00"/>
                </patternFill>
              </fill>
            </x14:dxf>
          </x14:cfRule>
          <x14:cfRule type="expression" priority="4" id="{1874737E-68F8-4391-9EA7-0B37B6399B4C}">
            <xm:f>B4=donnees!$A$10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5" id="{F6C5682E-77DE-418C-9645-AB477A39AE34}">
            <xm:f>B4=donnees!$A$9</xm:f>
            <x14:dxf>
              <fill>
                <patternFill>
                  <bgColor rgb="FF00B0F0"/>
                </patternFill>
              </fill>
            </x14:dxf>
          </x14:cfRule>
          <x14:cfRule type="expression" priority="6" id="{4E46064D-5CB7-473E-A5AD-008C4500ACA8}">
            <xm:f>B4=donnees!$A$8</xm:f>
            <x14:dxf>
              <fill>
                <patternFill>
                  <bgColor rgb="FFFFC000"/>
                </patternFill>
              </fill>
            </x14:dxf>
          </x14:cfRule>
          <x14:cfRule type="expression" priority="7" id="{E98B518A-C6C2-4CA2-B250-37296E87988B}">
            <xm:f>B4=donnees!$A$7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8" id="{DF098629-BD79-45C7-B43B-7CAA104B73E5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9" id="{A0DADD39-616A-4D30-AAA5-55C87FD2ED5D}">
            <xm:f>B4=donnees!$A$5</xm:f>
            <x14:dxf>
              <fill>
                <patternFill>
                  <bgColor rgb="FFFF66FF"/>
                </patternFill>
              </fill>
            </x14:dxf>
          </x14:cfRule>
          <x14:cfRule type="expression" priority="10" id="{2B5F0F60-75A8-4A4D-BDB4-E26354A31A89}">
            <xm:f>B4=donnees!$A$4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1" id="{EA085050-9E59-4F85-A3D7-DED44C9EA862}">
            <xm:f>B4=donnees!$A$3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2" id="{83373972-A9D3-4F3B-8244-CB57AF7B3213}">
            <xm:f>B4=donnees!$A$2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0F4B8-DEF3-498C-B0A7-FBA0308C3304}">
  <dimension ref="A1:M35"/>
  <sheetViews>
    <sheetView topLeftCell="A19" workbookViewId="0">
      <selection activeCell="B32" sqref="B32"/>
    </sheetView>
  </sheetViews>
  <sheetFormatPr baseColWidth="10" defaultRowHeight="14.4" x14ac:dyDescent="0.3"/>
  <cols>
    <col min="1" max="1" width="23.44140625" bestFit="1" customWidth="1"/>
    <col min="2" max="7" width="14.33203125" bestFit="1" customWidth="1"/>
  </cols>
  <sheetData>
    <row r="1" spans="1:13" ht="15" thickBot="1" x14ac:dyDescent="0.35">
      <c r="A1" t="s">
        <v>8</v>
      </c>
    </row>
    <row r="2" spans="1:13" x14ac:dyDescent="0.3">
      <c r="A2" s="1"/>
      <c r="B2" s="50" t="s">
        <v>27</v>
      </c>
      <c r="C2" s="52"/>
      <c r="D2" s="50" t="s">
        <v>28</v>
      </c>
      <c r="E2" s="52"/>
      <c r="F2" s="50" t="s">
        <v>29</v>
      </c>
      <c r="G2" s="52"/>
      <c r="H2" s="50" t="s">
        <v>30</v>
      </c>
      <c r="I2" s="52"/>
      <c r="J2" s="50" t="s">
        <v>31</v>
      </c>
      <c r="K2" s="52"/>
      <c r="L2" s="50" t="s">
        <v>32</v>
      </c>
      <c r="M2" s="51"/>
    </row>
    <row r="3" spans="1:13" x14ac:dyDescent="0.3">
      <c r="B3" s="6" t="s">
        <v>3</v>
      </c>
      <c r="C3" s="27" t="s">
        <v>4</v>
      </c>
      <c r="D3" s="6" t="s">
        <v>3</v>
      </c>
      <c r="E3" s="27" t="s">
        <v>4</v>
      </c>
      <c r="F3" s="6" t="s">
        <v>3</v>
      </c>
      <c r="G3" s="27" t="s">
        <v>4</v>
      </c>
      <c r="H3" s="6" t="s">
        <v>3</v>
      </c>
      <c r="I3" s="27" t="s">
        <v>4</v>
      </c>
      <c r="J3" s="6" t="s">
        <v>3</v>
      </c>
      <c r="K3" s="27" t="s">
        <v>4</v>
      </c>
      <c r="L3" s="6" t="s">
        <v>3</v>
      </c>
      <c r="M3" s="7" t="s">
        <v>4</v>
      </c>
    </row>
    <row r="4" spans="1:13" x14ac:dyDescent="0.3">
      <c r="A4" s="2">
        <f>DATEVALUE("01 " &amp; A1 &amp; " " &amp; Var_An)</f>
        <v>45748</v>
      </c>
      <c r="B4" s="58"/>
      <c r="C4" s="59"/>
      <c r="D4" s="58"/>
      <c r="E4" s="59"/>
      <c r="F4" s="58"/>
      <c r="G4" s="59"/>
      <c r="H4" s="58"/>
      <c r="I4" s="59"/>
      <c r="J4" s="58"/>
      <c r="K4" s="59"/>
      <c r="L4" s="58"/>
      <c r="M4" s="60"/>
    </row>
    <row r="5" spans="1:13" x14ac:dyDescent="0.3">
      <c r="A5" s="2">
        <f>A4+1</f>
        <v>45749</v>
      </c>
      <c r="B5" s="58"/>
      <c r="C5" s="59"/>
      <c r="D5" s="58"/>
      <c r="E5" s="59"/>
      <c r="F5" s="58"/>
      <c r="G5" s="59"/>
      <c r="H5" s="58"/>
      <c r="I5" s="59"/>
      <c r="J5" s="58"/>
      <c r="K5" s="59"/>
      <c r="L5" s="58"/>
      <c r="M5" s="60"/>
    </row>
    <row r="6" spans="1:13" x14ac:dyDescent="0.3">
      <c r="A6" s="2">
        <f t="shared" ref="A6:A32" si="0">A5+1</f>
        <v>45750</v>
      </c>
      <c r="B6" s="58"/>
      <c r="C6" s="59"/>
      <c r="D6" s="58"/>
      <c r="E6" s="59"/>
      <c r="F6" s="58"/>
      <c r="G6" s="59"/>
      <c r="H6" s="58"/>
      <c r="I6" s="59"/>
      <c r="J6" s="58"/>
      <c r="K6" s="59"/>
      <c r="L6" s="58"/>
      <c r="M6" s="60"/>
    </row>
    <row r="7" spans="1:13" x14ac:dyDescent="0.3">
      <c r="A7" s="2">
        <f t="shared" si="0"/>
        <v>45751</v>
      </c>
      <c r="B7" s="58"/>
      <c r="C7" s="59"/>
      <c r="D7" s="58"/>
      <c r="E7" s="59"/>
      <c r="F7" s="58"/>
      <c r="G7" s="59"/>
      <c r="H7" s="58"/>
      <c r="I7" s="59"/>
      <c r="J7" s="58"/>
      <c r="K7" s="59"/>
      <c r="L7" s="58"/>
      <c r="M7" s="60"/>
    </row>
    <row r="8" spans="1:13" x14ac:dyDescent="0.3">
      <c r="A8" s="2">
        <f t="shared" si="0"/>
        <v>45752</v>
      </c>
      <c r="B8" s="58"/>
      <c r="C8" s="59"/>
      <c r="D8" s="58"/>
      <c r="E8" s="59"/>
      <c r="F8" s="58"/>
      <c r="G8" s="59"/>
      <c r="H8" s="58"/>
      <c r="I8" s="59"/>
      <c r="J8" s="58"/>
      <c r="K8" s="59"/>
      <c r="L8" s="58"/>
      <c r="M8" s="60"/>
    </row>
    <row r="9" spans="1:13" x14ac:dyDescent="0.3">
      <c r="A9" s="2">
        <f t="shared" si="0"/>
        <v>45753</v>
      </c>
      <c r="B9" s="58"/>
      <c r="C9" s="59"/>
      <c r="D9" s="58"/>
      <c r="E9" s="59"/>
      <c r="F9" s="58"/>
      <c r="G9" s="59"/>
      <c r="H9" s="58"/>
      <c r="I9" s="59"/>
      <c r="J9" s="58"/>
      <c r="K9" s="59"/>
      <c r="L9" s="58"/>
      <c r="M9" s="60"/>
    </row>
    <row r="10" spans="1:13" x14ac:dyDescent="0.3">
      <c r="A10" s="2">
        <f t="shared" si="0"/>
        <v>45754</v>
      </c>
      <c r="B10" s="58"/>
      <c r="C10" s="59"/>
      <c r="D10" s="58"/>
      <c r="E10" s="59"/>
      <c r="F10" s="58"/>
      <c r="G10" s="59"/>
      <c r="H10" s="58"/>
      <c r="I10" s="59"/>
      <c r="J10" s="58"/>
      <c r="K10" s="59"/>
      <c r="L10" s="58"/>
      <c r="M10" s="60"/>
    </row>
    <row r="11" spans="1:13" x14ac:dyDescent="0.3">
      <c r="A11" s="2">
        <f t="shared" si="0"/>
        <v>45755</v>
      </c>
      <c r="B11" s="58"/>
      <c r="C11" s="59"/>
      <c r="D11" s="58"/>
      <c r="E11" s="59"/>
      <c r="F11" s="58"/>
      <c r="G11" s="59"/>
      <c r="H11" s="58"/>
      <c r="I11" s="59"/>
      <c r="J11" s="58"/>
      <c r="K11" s="59"/>
      <c r="L11" s="58"/>
      <c r="M11" s="60"/>
    </row>
    <row r="12" spans="1:13" x14ac:dyDescent="0.3">
      <c r="A12" s="2">
        <f t="shared" si="0"/>
        <v>45756</v>
      </c>
      <c r="B12" s="58"/>
      <c r="C12" s="59"/>
      <c r="D12" s="58"/>
      <c r="E12" s="59"/>
      <c r="F12" s="58"/>
      <c r="G12" s="59"/>
      <c r="H12" s="58"/>
      <c r="I12" s="59"/>
      <c r="J12" s="58"/>
      <c r="K12" s="59"/>
      <c r="L12" s="58"/>
      <c r="M12" s="60"/>
    </row>
    <row r="13" spans="1:13" x14ac:dyDescent="0.3">
      <c r="A13" s="2">
        <f t="shared" si="0"/>
        <v>45757</v>
      </c>
      <c r="B13" s="58"/>
      <c r="C13" s="59"/>
      <c r="D13" s="58"/>
      <c r="E13" s="59"/>
      <c r="F13" s="58"/>
      <c r="G13" s="59"/>
      <c r="H13" s="58"/>
      <c r="I13" s="59"/>
      <c r="J13" s="58"/>
      <c r="K13" s="59"/>
      <c r="L13" s="58"/>
      <c r="M13" s="60"/>
    </row>
    <row r="14" spans="1:13" x14ac:dyDescent="0.3">
      <c r="A14" s="2">
        <f t="shared" si="0"/>
        <v>45758</v>
      </c>
      <c r="B14" s="58"/>
      <c r="C14" s="59"/>
      <c r="D14" s="58"/>
      <c r="E14" s="59"/>
      <c r="F14" s="58"/>
      <c r="G14" s="59"/>
      <c r="H14" s="58"/>
      <c r="I14" s="59"/>
      <c r="J14" s="58"/>
      <c r="K14" s="59"/>
      <c r="L14" s="58"/>
      <c r="M14" s="60"/>
    </row>
    <row r="15" spans="1:13" x14ac:dyDescent="0.3">
      <c r="A15" s="2">
        <f t="shared" si="0"/>
        <v>45759</v>
      </c>
      <c r="B15" s="58"/>
      <c r="C15" s="59"/>
      <c r="D15" s="58"/>
      <c r="E15" s="59"/>
      <c r="F15" s="58"/>
      <c r="G15" s="59"/>
      <c r="H15" s="58"/>
      <c r="I15" s="59"/>
      <c r="J15" s="58"/>
      <c r="K15" s="59"/>
      <c r="L15" s="58"/>
      <c r="M15" s="60"/>
    </row>
    <row r="16" spans="1:13" x14ac:dyDescent="0.3">
      <c r="A16" s="2">
        <f t="shared" si="0"/>
        <v>45760</v>
      </c>
      <c r="B16" s="58"/>
      <c r="C16" s="59"/>
      <c r="D16" s="58"/>
      <c r="E16" s="59"/>
      <c r="F16" s="58"/>
      <c r="G16" s="59"/>
      <c r="H16" s="58"/>
      <c r="I16" s="59"/>
      <c r="J16" s="58"/>
      <c r="K16" s="59"/>
      <c r="L16" s="58"/>
      <c r="M16" s="60"/>
    </row>
    <row r="17" spans="1:13" x14ac:dyDescent="0.3">
      <c r="A17" s="2">
        <f t="shared" si="0"/>
        <v>45761</v>
      </c>
      <c r="B17" s="58"/>
      <c r="C17" s="59"/>
      <c r="D17" s="58"/>
      <c r="E17" s="59"/>
      <c r="F17" s="58"/>
      <c r="G17" s="59"/>
      <c r="H17" s="58"/>
      <c r="I17" s="59"/>
      <c r="J17" s="58"/>
      <c r="K17" s="59"/>
      <c r="L17" s="58"/>
      <c r="M17" s="60"/>
    </row>
    <row r="18" spans="1:13" x14ac:dyDescent="0.3">
      <c r="A18" s="2">
        <f t="shared" si="0"/>
        <v>45762</v>
      </c>
      <c r="B18" s="58"/>
      <c r="C18" s="59"/>
      <c r="D18" s="58"/>
      <c r="E18" s="59"/>
      <c r="F18" s="58"/>
      <c r="G18" s="59"/>
      <c r="H18" s="58"/>
      <c r="I18" s="59"/>
      <c r="J18" s="58"/>
      <c r="K18" s="59"/>
      <c r="L18" s="58"/>
      <c r="M18" s="60"/>
    </row>
    <row r="19" spans="1:13" x14ac:dyDescent="0.3">
      <c r="A19" s="2">
        <f t="shared" si="0"/>
        <v>45763</v>
      </c>
      <c r="B19" s="58"/>
      <c r="C19" s="59"/>
      <c r="D19" s="58"/>
      <c r="E19" s="59"/>
      <c r="F19" s="58"/>
      <c r="G19" s="59"/>
      <c r="H19" s="58"/>
      <c r="I19" s="59"/>
      <c r="J19" s="58"/>
      <c r="K19" s="59"/>
      <c r="L19" s="58"/>
      <c r="M19" s="60"/>
    </row>
    <row r="20" spans="1:13" x14ac:dyDescent="0.3">
      <c r="A20" s="2">
        <f t="shared" si="0"/>
        <v>45764</v>
      </c>
      <c r="B20" s="58"/>
      <c r="C20" s="59"/>
      <c r="D20" s="58"/>
      <c r="E20" s="59"/>
      <c r="F20" s="58"/>
      <c r="G20" s="59"/>
      <c r="H20" s="58"/>
      <c r="I20" s="59"/>
      <c r="J20" s="58"/>
      <c r="K20" s="59"/>
      <c r="L20" s="58"/>
      <c r="M20" s="60"/>
    </row>
    <row r="21" spans="1:13" x14ac:dyDescent="0.3">
      <c r="A21" s="2">
        <f t="shared" si="0"/>
        <v>45765</v>
      </c>
      <c r="B21" s="58"/>
      <c r="C21" s="59"/>
      <c r="D21" s="58"/>
      <c r="E21" s="59"/>
      <c r="F21" s="58"/>
      <c r="G21" s="59"/>
      <c r="H21" s="58"/>
      <c r="I21" s="59"/>
      <c r="J21" s="58"/>
      <c r="K21" s="59"/>
      <c r="L21" s="58"/>
      <c r="M21" s="60"/>
    </row>
    <row r="22" spans="1:13" x14ac:dyDescent="0.3">
      <c r="A22" s="2">
        <f t="shared" si="0"/>
        <v>45766</v>
      </c>
      <c r="B22" s="58"/>
      <c r="C22" s="59"/>
      <c r="D22" s="58"/>
      <c r="E22" s="59"/>
      <c r="F22" s="58"/>
      <c r="G22" s="59"/>
      <c r="H22" s="58"/>
      <c r="I22" s="59"/>
      <c r="J22" s="58"/>
      <c r="K22" s="59"/>
      <c r="L22" s="58"/>
      <c r="M22" s="60"/>
    </row>
    <row r="23" spans="1:13" x14ac:dyDescent="0.3">
      <c r="A23" s="2">
        <f t="shared" si="0"/>
        <v>45767</v>
      </c>
      <c r="B23" s="58"/>
      <c r="C23" s="59"/>
      <c r="D23" s="58"/>
      <c r="E23" s="59"/>
      <c r="F23" s="58"/>
      <c r="G23" s="59"/>
      <c r="H23" s="58"/>
      <c r="I23" s="59"/>
      <c r="J23" s="58"/>
      <c r="K23" s="59"/>
      <c r="L23" s="58"/>
      <c r="M23" s="60"/>
    </row>
    <row r="24" spans="1:13" x14ac:dyDescent="0.3">
      <c r="A24" s="2">
        <f t="shared" si="0"/>
        <v>45768</v>
      </c>
      <c r="B24" s="58"/>
      <c r="C24" s="59"/>
      <c r="D24" s="58"/>
      <c r="E24" s="59"/>
      <c r="F24" s="58"/>
      <c r="G24" s="59"/>
      <c r="H24" s="58"/>
      <c r="I24" s="59"/>
      <c r="J24" s="58"/>
      <c r="K24" s="59"/>
      <c r="L24" s="58"/>
      <c r="M24" s="60"/>
    </row>
    <row r="25" spans="1:13" x14ac:dyDescent="0.3">
      <c r="A25" s="2">
        <f t="shared" si="0"/>
        <v>45769</v>
      </c>
      <c r="B25" s="58"/>
      <c r="C25" s="59"/>
      <c r="D25" s="58"/>
      <c r="E25" s="59"/>
      <c r="F25" s="58"/>
      <c r="G25" s="59"/>
      <c r="H25" s="58"/>
      <c r="I25" s="59"/>
      <c r="J25" s="58"/>
      <c r="K25" s="59"/>
      <c r="L25" s="58"/>
      <c r="M25" s="60"/>
    </row>
    <row r="26" spans="1:13" x14ac:dyDescent="0.3">
      <c r="A26" s="2">
        <f t="shared" si="0"/>
        <v>45770</v>
      </c>
      <c r="B26" s="58"/>
      <c r="C26" s="59"/>
      <c r="D26" s="58"/>
      <c r="E26" s="59"/>
      <c r="F26" s="58"/>
      <c r="G26" s="59"/>
      <c r="H26" s="58"/>
      <c r="I26" s="59"/>
      <c r="J26" s="58"/>
      <c r="K26" s="59"/>
      <c r="L26" s="58"/>
      <c r="M26" s="60"/>
    </row>
    <row r="27" spans="1:13" x14ac:dyDescent="0.3">
      <c r="A27" s="2">
        <f t="shared" si="0"/>
        <v>45771</v>
      </c>
      <c r="B27" s="58"/>
      <c r="C27" s="59"/>
      <c r="D27" s="58"/>
      <c r="E27" s="59"/>
      <c r="F27" s="58"/>
      <c r="G27" s="59"/>
      <c r="H27" s="58"/>
      <c r="I27" s="59"/>
      <c r="J27" s="58"/>
      <c r="K27" s="59"/>
      <c r="L27" s="58"/>
      <c r="M27" s="60"/>
    </row>
    <row r="28" spans="1:13" x14ac:dyDescent="0.3">
      <c r="A28" s="2">
        <f t="shared" si="0"/>
        <v>45772</v>
      </c>
      <c r="B28" s="58"/>
      <c r="C28" s="59"/>
      <c r="D28" s="58"/>
      <c r="E28" s="59"/>
      <c r="F28" s="58"/>
      <c r="G28" s="59"/>
      <c r="H28" s="58"/>
      <c r="I28" s="59"/>
      <c r="J28" s="58"/>
      <c r="K28" s="59"/>
      <c r="L28" s="58"/>
      <c r="M28" s="60"/>
    </row>
    <row r="29" spans="1:13" x14ac:dyDescent="0.3">
      <c r="A29" s="2">
        <f t="shared" si="0"/>
        <v>45773</v>
      </c>
      <c r="B29" s="58"/>
      <c r="C29" s="59"/>
      <c r="D29" s="58"/>
      <c r="E29" s="59"/>
      <c r="F29" s="58"/>
      <c r="G29" s="59"/>
      <c r="H29" s="58"/>
      <c r="I29" s="59"/>
      <c r="J29" s="58"/>
      <c r="K29" s="59"/>
      <c r="L29" s="58"/>
      <c r="M29" s="60"/>
    </row>
    <row r="30" spans="1:13" x14ac:dyDescent="0.3">
      <c r="A30" s="2">
        <f t="shared" si="0"/>
        <v>45774</v>
      </c>
      <c r="B30" s="58"/>
      <c r="C30" s="59"/>
      <c r="D30" s="58"/>
      <c r="E30" s="59"/>
      <c r="F30" s="58"/>
      <c r="G30" s="59"/>
      <c r="H30" s="58"/>
      <c r="I30" s="59"/>
      <c r="J30" s="58"/>
      <c r="K30" s="59"/>
      <c r="L30" s="58"/>
      <c r="M30" s="60"/>
    </row>
    <row r="31" spans="1:13" x14ac:dyDescent="0.3">
      <c r="A31" s="2">
        <f t="shared" si="0"/>
        <v>45775</v>
      </c>
      <c r="B31" s="58"/>
      <c r="C31" s="59"/>
      <c r="D31" s="58"/>
      <c r="E31" s="59"/>
      <c r="F31" s="58"/>
      <c r="G31" s="59"/>
      <c r="H31" s="58"/>
      <c r="I31" s="59"/>
      <c r="J31" s="58"/>
      <c r="K31" s="59"/>
      <c r="L31" s="58"/>
      <c r="M31" s="60"/>
    </row>
    <row r="32" spans="1:13" x14ac:dyDescent="0.3">
      <c r="A32" s="2">
        <f>IF(MONTH($A$31+1)=MONTH($A$31),$A$31+1,"")</f>
        <v>45776</v>
      </c>
      <c r="B32" s="58"/>
      <c r="C32" s="59"/>
      <c r="D32" s="58"/>
      <c r="E32" s="59"/>
      <c r="F32" s="58"/>
      <c r="G32" s="59"/>
      <c r="H32" s="58"/>
      <c r="I32" s="59"/>
      <c r="J32" s="58"/>
      <c r="K32" s="59"/>
      <c r="L32" s="58"/>
      <c r="M32" s="60"/>
    </row>
    <row r="33" spans="1:13" x14ac:dyDescent="0.3">
      <c r="A33" s="2">
        <f>IF(MONTH($A$31+2)=MONTH($A$31),$A$31+2,"")</f>
        <v>45777</v>
      </c>
      <c r="B33" s="58"/>
      <c r="C33" s="59"/>
      <c r="D33" s="58"/>
      <c r="E33" s="59"/>
      <c r="F33" s="58"/>
      <c r="G33" s="59"/>
      <c r="H33" s="58"/>
      <c r="I33" s="59"/>
      <c r="J33" s="58"/>
      <c r="K33" s="59"/>
      <c r="L33" s="58"/>
      <c r="M33" s="60"/>
    </row>
    <row r="34" spans="1:13" ht="15" thickBot="1" x14ac:dyDescent="0.35">
      <c r="A34" s="2" t="str">
        <f>IF(MONTH($A$31+3)=MONTH($A$31),$A$31+3,"")</f>
        <v/>
      </c>
      <c r="B34" s="61"/>
      <c r="C34" s="62"/>
      <c r="D34" s="61"/>
      <c r="E34" s="62"/>
      <c r="F34" s="61"/>
      <c r="G34" s="62"/>
      <c r="H34" s="61"/>
      <c r="I34" s="62"/>
      <c r="J34" s="61"/>
      <c r="K34" s="62"/>
      <c r="L34" s="61"/>
      <c r="M34" s="63"/>
    </row>
    <row r="35" spans="1:13" x14ac:dyDescent="0.3">
      <c r="A35" s="8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conditionalFormatting sqref="A4:M34">
    <cfRule type="expression" dxfId="96" priority="1">
      <formula>COUNTIF(ferie,$A4)&gt;0</formula>
    </cfRule>
    <cfRule type="expression" dxfId="97" priority="2">
      <formula>WEEKDAY($A4,2)&gt;5</formula>
    </cfRule>
  </conditionalFormatting>
  <dataValidations count="1">
    <dataValidation type="list" allowBlank="1" showInputMessage="1" showErrorMessage="1" sqref="B4:M34" xr:uid="{C6A58812-1328-4B83-A6AA-93106392311E}">
      <formula1>l_agent</formula1>
    </dataValidation>
  </dataValidations>
  <hyperlinks>
    <hyperlink ref="A35" location="ACCUEIL!A1" display="ACCUEIL" xr:uid="{DD987741-2AFD-4AB7-900D-923F0D638E39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6C4A1D92-401B-40D7-B195-EE313CB542F5}">
            <xm:f>B4=donnees!$A$11</xm:f>
            <x14:dxf>
              <fill>
                <patternFill>
                  <bgColor rgb="FFFFFF00"/>
                </patternFill>
              </fill>
            </x14:dxf>
          </x14:cfRule>
          <x14:cfRule type="expression" priority="4" id="{DD8EA952-2F67-49A9-BF82-71AEDB00C01A}">
            <xm:f>B4=donnees!$A$10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5" id="{E6E6FAFA-E361-45C3-89AC-9EFBC2FD92B4}">
            <xm:f>B4=donnees!$A$9</xm:f>
            <x14:dxf>
              <fill>
                <patternFill>
                  <bgColor rgb="FF00B0F0"/>
                </patternFill>
              </fill>
            </x14:dxf>
          </x14:cfRule>
          <x14:cfRule type="expression" priority="6" id="{578198F0-43E9-4E4B-980F-316AC142C229}">
            <xm:f>B4=donnees!$A$8</xm:f>
            <x14:dxf>
              <fill>
                <patternFill>
                  <bgColor rgb="FFFFC000"/>
                </patternFill>
              </fill>
            </x14:dxf>
          </x14:cfRule>
          <x14:cfRule type="expression" priority="7" id="{DD9A0FF6-C6B7-4BE3-A958-F7C6604DA254}">
            <xm:f>B4=donnees!$A$7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8" id="{CD9909D7-FAF1-4A6B-81AB-C5A496F261E7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9" id="{F42791C8-6E6D-4273-B7F5-136DD2A4DF79}">
            <xm:f>B4=donnees!$A$5</xm:f>
            <x14:dxf>
              <fill>
                <patternFill>
                  <bgColor rgb="FFFF66FF"/>
                </patternFill>
              </fill>
            </x14:dxf>
          </x14:cfRule>
          <x14:cfRule type="expression" priority="10" id="{23735418-AE51-4DE2-9687-DB844B77CE6A}">
            <xm:f>B4=donnees!$A$4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1" id="{3F730125-1CB5-4B07-BCD6-FC08F28E33F0}">
            <xm:f>B4=donnees!$A$3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2" id="{3050C8AC-85DA-40D3-A1EF-B0A1A1175E81}">
            <xm:f>B4=donnees!$A$2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F51E69-D101-4BD7-BD99-835078E6B96D}">
  <dimension ref="A1:M36"/>
  <sheetViews>
    <sheetView topLeftCell="A16" workbookViewId="0">
      <selection activeCell="C31" sqref="C31"/>
    </sheetView>
  </sheetViews>
  <sheetFormatPr baseColWidth="10" defaultRowHeight="14.4" x14ac:dyDescent="0.3"/>
  <cols>
    <col min="1" max="1" width="23.44140625" bestFit="1" customWidth="1"/>
    <col min="2" max="7" width="14.33203125" bestFit="1" customWidth="1"/>
  </cols>
  <sheetData>
    <row r="1" spans="1:13" ht="15" thickBot="1" x14ac:dyDescent="0.35">
      <c r="A1" t="s">
        <v>9</v>
      </c>
    </row>
    <row r="2" spans="1:13" x14ac:dyDescent="0.3">
      <c r="A2" s="1"/>
      <c r="B2" s="50" t="s">
        <v>27</v>
      </c>
      <c r="C2" s="52"/>
      <c r="D2" s="50" t="s">
        <v>28</v>
      </c>
      <c r="E2" s="52"/>
      <c r="F2" s="50" t="s">
        <v>29</v>
      </c>
      <c r="G2" s="52"/>
      <c r="H2" s="50" t="s">
        <v>30</v>
      </c>
      <c r="I2" s="52"/>
      <c r="J2" s="50" t="s">
        <v>31</v>
      </c>
      <c r="K2" s="52"/>
      <c r="L2" s="50" t="s">
        <v>32</v>
      </c>
      <c r="M2" s="51"/>
    </row>
    <row r="3" spans="1:13" x14ac:dyDescent="0.3">
      <c r="B3" s="6" t="s">
        <v>3</v>
      </c>
      <c r="C3" s="27" t="s">
        <v>4</v>
      </c>
      <c r="D3" s="6" t="s">
        <v>3</v>
      </c>
      <c r="E3" s="27" t="s">
        <v>4</v>
      </c>
      <c r="F3" s="6" t="s">
        <v>3</v>
      </c>
      <c r="G3" s="27" t="s">
        <v>4</v>
      </c>
      <c r="H3" s="6" t="s">
        <v>3</v>
      </c>
      <c r="I3" s="27" t="s">
        <v>4</v>
      </c>
      <c r="J3" s="6" t="s">
        <v>3</v>
      </c>
      <c r="K3" s="27" t="s">
        <v>4</v>
      </c>
      <c r="L3" s="6" t="s">
        <v>3</v>
      </c>
      <c r="M3" s="7" t="s">
        <v>4</v>
      </c>
    </row>
    <row r="4" spans="1:13" x14ac:dyDescent="0.3">
      <c r="A4" s="2">
        <f>DATEVALUE("01 " &amp; A1 &amp; " " &amp; Var_An)</f>
        <v>45778</v>
      </c>
      <c r="B4" s="58"/>
      <c r="C4" s="59"/>
      <c r="D4" s="58"/>
      <c r="E4" s="59"/>
      <c r="F4" s="58"/>
      <c r="G4" s="59"/>
      <c r="H4" s="58"/>
      <c r="I4" s="59"/>
      <c r="J4" s="58"/>
      <c r="K4" s="59"/>
      <c r="L4" s="58"/>
      <c r="M4" s="60"/>
    </row>
    <row r="5" spans="1:13" x14ac:dyDescent="0.3">
      <c r="A5" s="2">
        <f>A4+1</f>
        <v>45779</v>
      </c>
      <c r="B5" s="58"/>
      <c r="C5" s="59"/>
      <c r="D5" s="58"/>
      <c r="E5" s="59"/>
      <c r="F5" s="58"/>
      <c r="G5" s="59"/>
      <c r="H5" s="58"/>
      <c r="I5" s="59"/>
      <c r="J5" s="58"/>
      <c r="K5" s="59"/>
      <c r="L5" s="58"/>
      <c r="M5" s="60"/>
    </row>
    <row r="6" spans="1:13" x14ac:dyDescent="0.3">
      <c r="A6" s="2">
        <f t="shared" ref="A6:A32" si="0">A5+1</f>
        <v>45780</v>
      </c>
      <c r="B6" s="58"/>
      <c r="C6" s="59"/>
      <c r="D6" s="58"/>
      <c r="E6" s="59"/>
      <c r="F6" s="58"/>
      <c r="G6" s="59"/>
      <c r="H6" s="58"/>
      <c r="I6" s="59"/>
      <c r="J6" s="58"/>
      <c r="K6" s="59"/>
      <c r="L6" s="58"/>
      <c r="M6" s="60"/>
    </row>
    <row r="7" spans="1:13" x14ac:dyDescent="0.3">
      <c r="A7" s="2">
        <f t="shared" si="0"/>
        <v>45781</v>
      </c>
      <c r="B7" s="58"/>
      <c r="C7" s="59"/>
      <c r="D7" s="58"/>
      <c r="E7" s="59"/>
      <c r="F7" s="58"/>
      <c r="G7" s="59"/>
      <c r="H7" s="58"/>
      <c r="I7" s="59"/>
      <c r="J7" s="58"/>
      <c r="K7" s="59"/>
      <c r="L7" s="58"/>
      <c r="M7" s="60"/>
    </row>
    <row r="8" spans="1:13" x14ac:dyDescent="0.3">
      <c r="A8" s="2">
        <f t="shared" si="0"/>
        <v>45782</v>
      </c>
      <c r="B8" s="58"/>
      <c r="C8" s="59"/>
      <c r="D8" s="58"/>
      <c r="E8" s="59"/>
      <c r="F8" s="58"/>
      <c r="G8" s="59"/>
      <c r="H8" s="58"/>
      <c r="I8" s="59"/>
      <c r="J8" s="58"/>
      <c r="K8" s="59"/>
      <c r="L8" s="58"/>
      <c r="M8" s="60"/>
    </row>
    <row r="9" spans="1:13" x14ac:dyDescent="0.3">
      <c r="A9" s="2">
        <f t="shared" si="0"/>
        <v>45783</v>
      </c>
      <c r="B9" s="58"/>
      <c r="C9" s="59"/>
      <c r="D9" s="58"/>
      <c r="E9" s="59"/>
      <c r="F9" s="58"/>
      <c r="G9" s="59"/>
      <c r="H9" s="58"/>
      <c r="I9" s="59"/>
      <c r="J9" s="58"/>
      <c r="K9" s="59"/>
      <c r="L9" s="58"/>
      <c r="M9" s="60"/>
    </row>
    <row r="10" spans="1:13" x14ac:dyDescent="0.3">
      <c r="A10" s="2">
        <f t="shared" si="0"/>
        <v>45784</v>
      </c>
      <c r="B10" s="58"/>
      <c r="C10" s="59"/>
      <c r="D10" s="58"/>
      <c r="E10" s="59"/>
      <c r="F10" s="58"/>
      <c r="G10" s="59"/>
      <c r="H10" s="58"/>
      <c r="I10" s="59"/>
      <c r="J10" s="58"/>
      <c r="K10" s="59"/>
      <c r="L10" s="58"/>
      <c r="M10" s="60"/>
    </row>
    <row r="11" spans="1:13" x14ac:dyDescent="0.3">
      <c r="A11" s="2">
        <f t="shared" si="0"/>
        <v>45785</v>
      </c>
      <c r="B11" s="58"/>
      <c r="C11" s="59"/>
      <c r="D11" s="58"/>
      <c r="E11" s="59"/>
      <c r="F11" s="58"/>
      <c r="G11" s="59"/>
      <c r="H11" s="58"/>
      <c r="I11" s="59"/>
      <c r="J11" s="58"/>
      <c r="K11" s="59"/>
      <c r="L11" s="58"/>
      <c r="M11" s="60"/>
    </row>
    <row r="12" spans="1:13" x14ac:dyDescent="0.3">
      <c r="A12" s="2">
        <f t="shared" si="0"/>
        <v>45786</v>
      </c>
      <c r="B12" s="58"/>
      <c r="C12" s="59"/>
      <c r="D12" s="58"/>
      <c r="E12" s="59"/>
      <c r="F12" s="58"/>
      <c r="G12" s="59"/>
      <c r="H12" s="58"/>
      <c r="I12" s="59"/>
      <c r="J12" s="58"/>
      <c r="K12" s="59"/>
      <c r="L12" s="58"/>
      <c r="M12" s="60"/>
    </row>
    <row r="13" spans="1:13" x14ac:dyDescent="0.3">
      <c r="A13" s="2">
        <f t="shared" si="0"/>
        <v>45787</v>
      </c>
      <c r="B13" s="58"/>
      <c r="C13" s="59"/>
      <c r="D13" s="58"/>
      <c r="E13" s="59"/>
      <c r="F13" s="58"/>
      <c r="G13" s="59"/>
      <c r="H13" s="58"/>
      <c r="I13" s="59"/>
      <c r="J13" s="58"/>
      <c r="K13" s="59"/>
      <c r="L13" s="58"/>
      <c r="M13" s="60"/>
    </row>
    <row r="14" spans="1:13" x14ac:dyDescent="0.3">
      <c r="A14" s="2">
        <f t="shared" si="0"/>
        <v>45788</v>
      </c>
      <c r="B14" s="58"/>
      <c r="C14" s="59"/>
      <c r="D14" s="58"/>
      <c r="E14" s="59"/>
      <c r="F14" s="58"/>
      <c r="G14" s="59"/>
      <c r="H14" s="58"/>
      <c r="I14" s="59"/>
      <c r="J14" s="58"/>
      <c r="K14" s="59"/>
      <c r="L14" s="58"/>
      <c r="M14" s="60"/>
    </row>
    <row r="15" spans="1:13" x14ac:dyDescent="0.3">
      <c r="A15" s="2">
        <f t="shared" si="0"/>
        <v>45789</v>
      </c>
      <c r="B15" s="58"/>
      <c r="C15" s="59"/>
      <c r="D15" s="58"/>
      <c r="E15" s="59"/>
      <c r="F15" s="58"/>
      <c r="G15" s="59"/>
      <c r="H15" s="58"/>
      <c r="I15" s="59"/>
      <c r="J15" s="58"/>
      <c r="K15" s="59"/>
      <c r="L15" s="58"/>
      <c r="M15" s="60"/>
    </row>
    <row r="16" spans="1:13" x14ac:dyDescent="0.3">
      <c r="A16" s="2">
        <f t="shared" si="0"/>
        <v>45790</v>
      </c>
      <c r="B16" s="58"/>
      <c r="C16" s="59"/>
      <c r="D16" s="58"/>
      <c r="E16" s="59"/>
      <c r="F16" s="58"/>
      <c r="G16" s="59"/>
      <c r="H16" s="58"/>
      <c r="I16" s="59"/>
      <c r="J16" s="58"/>
      <c r="K16" s="59"/>
      <c r="L16" s="58"/>
      <c r="M16" s="60"/>
    </row>
    <row r="17" spans="1:13" x14ac:dyDescent="0.3">
      <c r="A17" s="2">
        <f t="shared" si="0"/>
        <v>45791</v>
      </c>
      <c r="B17" s="58"/>
      <c r="C17" s="59"/>
      <c r="D17" s="58"/>
      <c r="E17" s="59"/>
      <c r="F17" s="58"/>
      <c r="G17" s="59"/>
      <c r="H17" s="58"/>
      <c r="I17" s="59"/>
      <c r="J17" s="58"/>
      <c r="K17" s="59"/>
      <c r="L17" s="58"/>
      <c r="M17" s="60"/>
    </row>
    <row r="18" spans="1:13" x14ac:dyDescent="0.3">
      <c r="A18" s="2">
        <f t="shared" si="0"/>
        <v>45792</v>
      </c>
      <c r="B18" s="58"/>
      <c r="C18" s="59"/>
      <c r="D18" s="58"/>
      <c r="E18" s="59"/>
      <c r="F18" s="58"/>
      <c r="G18" s="59"/>
      <c r="H18" s="58"/>
      <c r="I18" s="59"/>
      <c r="J18" s="58"/>
      <c r="K18" s="59"/>
      <c r="L18" s="58"/>
      <c r="M18" s="60"/>
    </row>
    <row r="19" spans="1:13" x14ac:dyDescent="0.3">
      <c r="A19" s="2">
        <f t="shared" si="0"/>
        <v>45793</v>
      </c>
      <c r="B19" s="58"/>
      <c r="C19" s="59"/>
      <c r="D19" s="58"/>
      <c r="E19" s="59"/>
      <c r="F19" s="58"/>
      <c r="G19" s="59"/>
      <c r="H19" s="58"/>
      <c r="I19" s="59"/>
      <c r="J19" s="58"/>
      <c r="K19" s="59"/>
      <c r="L19" s="58"/>
      <c r="M19" s="60"/>
    </row>
    <row r="20" spans="1:13" x14ac:dyDescent="0.3">
      <c r="A20" s="2">
        <f t="shared" si="0"/>
        <v>45794</v>
      </c>
      <c r="B20" s="58"/>
      <c r="C20" s="59"/>
      <c r="D20" s="58"/>
      <c r="E20" s="59"/>
      <c r="F20" s="58"/>
      <c r="G20" s="59"/>
      <c r="H20" s="58"/>
      <c r="I20" s="59"/>
      <c r="J20" s="58"/>
      <c r="K20" s="59"/>
      <c r="L20" s="58"/>
      <c r="M20" s="60"/>
    </row>
    <row r="21" spans="1:13" x14ac:dyDescent="0.3">
      <c r="A21" s="2">
        <f t="shared" si="0"/>
        <v>45795</v>
      </c>
      <c r="B21" s="58"/>
      <c r="C21" s="59"/>
      <c r="D21" s="58"/>
      <c r="E21" s="59"/>
      <c r="F21" s="58"/>
      <c r="G21" s="59"/>
      <c r="H21" s="58"/>
      <c r="I21" s="59"/>
      <c r="J21" s="58"/>
      <c r="K21" s="59"/>
      <c r="L21" s="58"/>
      <c r="M21" s="60"/>
    </row>
    <row r="22" spans="1:13" x14ac:dyDescent="0.3">
      <c r="A22" s="2">
        <f t="shared" si="0"/>
        <v>45796</v>
      </c>
      <c r="B22" s="58"/>
      <c r="C22" s="59"/>
      <c r="D22" s="58"/>
      <c r="E22" s="59"/>
      <c r="F22" s="58"/>
      <c r="G22" s="59"/>
      <c r="H22" s="58"/>
      <c r="I22" s="59"/>
      <c r="J22" s="58"/>
      <c r="K22" s="59"/>
      <c r="L22" s="58"/>
      <c r="M22" s="60"/>
    </row>
    <row r="23" spans="1:13" x14ac:dyDescent="0.3">
      <c r="A23" s="2">
        <f t="shared" si="0"/>
        <v>45797</v>
      </c>
      <c r="B23" s="58"/>
      <c r="C23" s="59"/>
      <c r="D23" s="58"/>
      <c r="E23" s="59"/>
      <c r="F23" s="58"/>
      <c r="G23" s="59"/>
      <c r="H23" s="58"/>
      <c r="I23" s="59"/>
      <c r="J23" s="58"/>
      <c r="K23" s="59"/>
      <c r="L23" s="58"/>
      <c r="M23" s="60"/>
    </row>
    <row r="24" spans="1:13" x14ac:dyDescent="0.3">
      <c r="A24" s="2">
        <f t="shared" si="0"/>
        <v>45798</v>
      </c>
      <c r="B24" s="58"/>
      <c r="C24" s="59"/>
      <c r="D24" s="58"/>
      <c r="E24" s="59"/>
      <c r="F24" s="58"/>
      <c r="G24" s="59"/>
      <c r="H24" s="58"/>
      <c r="I24" s="59"/>
      <c r="J24" s="58"/>
      <c r="K24" s="59"/>
      <c r="L24" s="58"/>
      <c r="M24" s="60"/>
    </row>
    <row r="25" spans="1:13" x14ac:dyDescent="0.3">
      <c r="A25" s="2">
        <f t="shared" si="0"/>
        <v>45799</v>
      </c>
      <c r="B25" s="58"/>
      <c r="C25" s="59"/>
      <c r="D25" s="58"/>
      <c r="E25" s="59"/>
      <c r="F25" s="58"/>
      <c r="G25" s="59"/>
      <c r="H25" s="58"/>
      <c r="I25" s="59"/>
      <c r="J25" s="58"/>
      <c r="K25" s="59"/>
      <c r="L25" s="58"/>
      <c r="M25" s="60"/>
    </row>
    <row r="26" spans="1:13" x14ac:dyDescent="0.3">
      <c r="A26" s="2">
        <f t="shared" si="0"/>
        <v>45800</v>
      </c>
      <c r="B26" s="58"/>
      <c r="C26" s="59"/>
      <c r="D26" s="58"/>
      <c r="E26" s="59"/>
      <c r="F26" s="58"/>
      <c r="G26" s="59"/>
      <c r="H26" s="58"/>
      <c r="I26" s="59"/>
      <c r="J26" s="58"/>
      <c r="K26" s="59"/>
      <c r="L26" s="58"/>
      <c r="M26" s="60"/>
    </row>
    <row r="27" spans="1:13" x14ac:dyDescent="0.3">
      <c r="A27" s="2">
        <f t="shared" si="0"/>
        <v>45801</v>
      </c>
      <c r="B27" s="58"/>
      <c r="C27" s="59"/>
      <c r="D27" s="58"/>
      <c r="E27" s="59"/>
      <c r="F27" s="58"/>
      <c r="G27" s="59"/>
      <c r="H27" s="58"/>
      <c r="I27" s="59"/>
      <c r="J27" s="58"/>
      <c r="K27" s="59"/>
      <c r="L27" s="58"/>
      <c r="M27" s="60"/>
    </row>
    <row r="28" spans="1:13" x14ac:dyDescent="0.3">
      <c r="A28" s="2">
        <f t="shared" si="0"/>
        <v>45802</v>
      </c>
      <c r="B28" s="58"/>
      <c r="C28" s="59"/>
      <c r="D28" s="58"/>
      <c r="E28" s="59"/>
      <c r="F28" s="58"/>
      <c r="G28" s="59"/>
      <c r="H28" s="58"/>
      <c r="I28" s="59"/>
      <c r="J28" s="58"/>
      <c r="K28" s="59"/>
      <c r="L28" s="58"/>
      <c r="M28" s="60"/>
    </row>
    <row r="29" spans="1:13" x14ac:dyDescent="0.3">
      <c r="A29" s="2">
        <f t="shared" si="0"/>
        <v>45803</v>
      </c>
      <c r="B29" s="58"/>
      <c r="C29" s="59"/>
      <c r="D29" s="58"/>
      <c r="E29" s="59"/>
      <c r="F29" s="58"/>
      <c r="G29" s="59"/>
      <c r="H29" s="58"/>
      <c r="I29" s="59"/>
      <c r="J29" s="58"/>
      <c r="K29" s="59"/>
      <c r="L29" s="58"/>
      <c r="M29" s="60"/>
    </row>
    <row r="30" spans="1:13" x14ac:dyDescent="0.3">
      <c r="A30" s="2">
        <f t="shared" si="0"/>
        <v>45804</v>
      </c>
      <c r="B30" s="58"/>
      <c r="C30" s="59"/>
      <c r="D30" s="58"/>
      <c r="E30" s="59"/>
      <c r="F30" s="58"/>
      <c r="G30" s="59"/>
      <c r="H30" s="58"/>
      <c r="I30" s="59"/>
      <c r="J30" s="58"/>
      <c r="K30" s="59"/>
      <c r="L30" s="58"/>
      <c r="M30" s="60"/>
    </row>
    <row r="31" spans="1:13" x14ac:dyDescent="0.3">
      <c r="A31" s="2">
        <f t="shared" si="0"/>
        <v>45805</v>
      </c>
      <c r="B31" s="58"/>
      <c r="C31" s="59"/>
      <c r="D31" s="58"/>
      <c r="E31" s="59"/>
      <c r="F31" s="58"/>
      <c r="G31" s="59"/>
      <c r="H31" s="58"/>
      <c r="I31" s="59"/>
      <c r="J31" s="58"/>
      <c r="K31" s="59"/>
      <c r="L31" s="58"/>
      <c r="M31" s="60"/>
    </row>
    <row r="32" spans="1:13" x14ac:dyDescent="0.3">
      <c r="A32" s="2">
        <f>IF(MONTH($A$31+1)=MONTH($A$31),$A$31+1,"")</f>
        <v>45806</v>
      </c>
      <c r="B32" s="58"/>
      <c r="C32" s="59"/>
      <c r="D32" s="58"/>
      <c r="E32" s="59"/>
      <c r="F32" s="58"/>
      <c r="G32" s="59"/>
      <c r="H32" s="58"/>
      <c r="I32" s="59"/>
      <c r="J32" s="58"/>
      <c r="K32" s="59"/>
      <c r="L32" s="58"/>
      <c r="M32" s="60"/>
    </row>
    <row r="33" spans="1:13" x14ac:dyDescent="0.3">
      <c r="A33" s="2">
        <f>IF(MONTH($A$31+2)=MONTH($A$31),$A$31+2,"")</f>
        <v>45807</v>
      </c>
      <c r="B33" s="58"/>
      <c r="C33" s="59"/>
      <c r="D33" s="58"/>
      <c r="E33" s="59"/>
      <c r="F33" s="58"/>
      <c r="G33" s="59"/>
      <c r="H33" s="58"/>
      <c r="I33" s="59"/>
      <c r="J33" s="58"/>
      <c r="K33" s="59"/>
      <c r="L33" s="58"/>
      <c r="M33" s="60"/>
    </row>
    <row r="34" spans="1:13" ht="15" thickBot="1" x14ac:dyDescent="0.35">
      <c r="A34" s="2">
        <f>IF(MONTH($A$31+3)=MONTH($A$31),$A$31+3,"")</f>
        <v>45808</v>
      </c>
      <c r="B34" s="61"/>
      <c r="C34" s="62"/>
      <c r="D34" s="61"/>
      <c r="E34" s="62"/>
      <c r="F34" s="61"/>
      <c r="G34" s="62"/>
      <c r="H34" s="61"/>
      <c r="I34" s="62"/>
      <c r="J34" s="61"/>
      <c r="K34" s="62"/>
      <c r="L34" s="61"/>
      <c r="M34" s="63"/>
    </row>
    <row r="36" spans="1:13" x14ac:dyDescent="0.3">
      <c r="A36" s="8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conditionalFormatting sqref="A4:M34">
    <cfRule type="expression" dxfId="84" priority="1">
      <formula>COUNTIF(ferie,$A4)&gt;0</formula>
    </cfRule>
    <cfRule type="expression" dxfId="85" priority="2">
      <formula>WEEKDAY($A4,2)&gt;5</formula>
    </cfRule>
  </conditionalFormatting>
  <dataValidations count="1">
    <dataValidation type="list" allowBlank="1" showInputMessage="1" showErrorMessage="1" sqref="B4:M34" xr:uid="{4217AA1A-2AB2-40A3-95BA-A4FE772FCCB3}">
      <formula1>l_agent</formula1>
    </dataValidation>
  </dataValidations>
  <hyperlinks>
    <hyperlink ref="A36" location="ACCUEIL!A1" display="ACCUEIL" xr:uid="{6DA18C2C-AB9A-446E-AC73-0E63AF2A834B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985900F5-5849-4DD8-9880-B7387A309B0C}">
            <xm:f>B4=donnees!$A$11</xm:f>
            <x14:dxf>
              <fill>
                <patternFill>
                  <bgColor rgb="FFFFFF00"/>
                </patternFill>
              </fill>
            </x14:dxf>
          </x14:cfRule>
          <x14:cfRule type="expression" priority="4" id="{CB89FC5D-90BF-4DE8-8282-4DE8EC6F1874}">
            <xm:f>B4=donnees!$A$10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5" id="{17FA8A4B-B25E-402E-848B-1FEBD466F7AA}">
            <xm:f>B4=donnees!$A$9</xm:f>
            <x14:dxf>
              <fill>
                <patternFill>
                  <bgColor rgb="FF00B0F0"/>
                </patternFill>
              </fill>
            </x14:dxf>
          </x14:cfRule>
          <x14:cfRule type="expression" priority="6" id="{CC3F927F-119D-46D8-9BCA-B928E10EE31C}">
            <xm:f>B4=donnees!$A$8</xm:f>
            <x14:dxf>
              <fill>
                <patternFill>
                  <bgColor rgb="FFFFC000"/>
                </patternFill>
              </fill>
            </x14:dxf>
          </x14:cfRule>
          <x14:cfRule type="expression" priority="7" id="{D6CA4B01-D3F0-4B1A-98E6-F9ABF1FD3A6D}">
            <xm:f>B4=donnees!$A$7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8" id="{DCD3C2DB-8AD6-489C-A928-DB0A18826B43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9" id="{BF0F989A-31AB-4255-818C-7D250566162F}">
            <xm:f>B4=donnees!$A$5</xm:f>
            <x14:dxf>
              <fill>
                <patternFill>
                  <bgColor rgb="FFFF66FF"/>
                </patternFill>
              </fill>
            </x14:dxf>
          </x14:cfRule>
          <x14:cfRule type="expression" priority="10" id="{13961EF4-07C1-4FA1-BD4A-AF6853FB8036}">
            <xm:f>B4=donnees!$A$4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1" id="{64235427-F0C0-47C7-835A-C1AEE2FB813C}">
            <xm:f>B4=donnees!$A$3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2" id="{42DCACE3-2F84-4521-A3A7-CA02372EBC37}">
            <xm:f>B4=donnees!$A$2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D0D746-E52E-4DAD-94A7-A37B8DD810E8}">
  <dimension ref="A1:M35"/>
  <sheetViews>
    <sheetView topLeftCell="A16" workbookViewId="0">
      <selection activeCell="C21" sqref="C21"/>
    </sheetView>
  </sheetViews>
  <sheetFormatPr baseColWidth="10" defaultRowHeight="14.4" x14ac:dyDescent="0.3"/>
  <cols>
    <col min="1" max="1" width="23.44140625" bestFit="1" customWidth="1"/>
    <col min="2" max="7" width="14.33203125" bestFit="1" customWidth="1"/>
  </cols>
  <sheetData>
    <row r="1" spans="1:13" ht="15" thickBot="1" x14ac:dyDescent="0.35">
      <c r="A1" t="s">
        <v>10</v>
      </c>
    </row>
    <row r="2" spans="1:13" x14ac:dyDescent="0.3">
      <c r="A2" s="1"/>
      <c r="B2" s="50" t="s">
        <v>27</v>
      </c>
      <c r="C2" s="52"/>
      <c r="D2" s="50" t="s">
        <v>28</v>
      </c>
      <c r="E2" s="52"/>
      <c r="F2" s="50" t="s">
        <v>29</v>
      </c>
      <c r="G2" s="52"/>
      <c r="H2" s="50" t="s">
        <v>30</v>
      </c>
      <c r="I2" s="52"/>
      <c r="J2" s="50" t="s">
        <v>31</v>
      </c>
      <c r="K2" s="52"/>
      <c r="L2" s="50" t="s">
        <v>32</v>
      </c>
      <c r="M2" s="51"/>
    </row>
    <row r="3" spans="1:13" x14ac:dyDescent="0.3">
      <c r="B3" s="6" t="s">
        <v>3</v>
      </c>
      <c r="C3" s="27" t="s">
        <v>4</v>
      </c>
      <c r="D3" s="6" t="s">
        <v>3</v>
      </c>
      <c r="E3" s="27" t="s">
        <v>4</v>
      </c>
      <c r="F3" s="6" t="s">
        <v>3</v>
      </c>
      <c r="G3" s="27" t="s">
        <v>4</v>
      </c>
      <c r="H3" s="6" t="s">
        <v>3</v>
      </c>
      <c r="I3" s="27" t="s">
        <v>4</v>
      </c>
      <c r="J3" s="6" t="s">
        <v>3</v>
      </c>
      <c r="K3" s="27" t="s">
        <v>4</v>
      </c>
      <c r="L3" s="6" t="s">
        <v>3</v>
      </c>
      <c r="M3" s="7" t="s">
        <v>4</v>
      </c>
    </row>
    <row r="4" spans="1:13" x14ac:dyDescent="0.3">
      <c r="A4" s="2">
        <f>DATEVALUE("01 " &amp; A1 &amp; " " &amp; Var_An)</f>
        <v>45809</v>
      </c>
      <c r="B4" s="58"/>
      <c r="C4" s="59"/>
      <c r="D4" s="58"/>
      <c r="E4" s="59"/>
      <c r="F4" s="58"/>
      <c r="G4" s="59"/>
      <c r="H4" s="58"/>
      <c r="I4" s="59"/>
      <c r="J4" s="58"/>
      <c r="K4" s="59"/>
      <c r="L4" s="58"/>
      <c r="M4" s="60"/>
    </row>
    <row r="5" spans="1:13" x14ac:dyDescent="0.3">
      <c r="A5" s="2">
        <f>A4+1</f>
        <v>45810</v>
      </c>
      <c r="B5" s="58"/>
      <c r="C5" s="59"/>
      <c r="D5" s="58"/>
      <c r="E5" s="59"/>
      <c r="F5" s="58"/>
      <c r="G5" s="59"/>
      <c r="H5" s="58"/>
      <c r="I5" s="59"/>
      <c r="J5" s="58"/>
      <c r="K5" s="59"/>
      <c r="L5" s="58"/>
      <c r="M5" s="60"/>
    </row>
    <row r="6" spans="1:13" x14ac:dyDescent="0.3">
      <c r="A6" s="2">
        <f t="shared" ref="A6:A32" si="0">A5+1</f>
        <v>45811</v>
      </c>
      <c r="B6" s="58"/>
      <c r="C6" s="59"/>
      <c r="D6" s="58"/>
      <c r="E6" s="59"/>
      <c r="F6" s="58"/>
      <c r="G6" s="59"/>
      <c r="H6" s="58"/>
      <c r="I6" s="59"/>
      <c r="J6" s="58"/>
      <c r="K6" s="59"/>
      <c r="L6" s="58"/>
      <c r="M6" s="60"/>
    </row>
    <row r="7" spans="1:13" x14ac:dyDescent="0.3">
      <c r="A7" s="2">
        <f t="shared" si="0"/>
        <v>45812</v>
      </c>
      <c r="B7" s="58"/>
      <c r="C7" s="59"/>
      <c r="D7" s="58"/>
      <c r="E7" s="59"/>
      <c r="F7" s="58"/>
      <c r="G7" s="59"/>
      <c r="H7" s="58"/>
      <c r="I7" s="59"/>
      <c r="J7" s="58"/>
      <c r="K7" s="59"/>
      <c r="L7" s="58"/>
      <c r="M7" s="60"/>
    </row>
    <row r="8" spans="1:13" x14ac:dyDescent="0.3">
      <c r="A8" s="2">
        <f t="shared" si="0"/>
        <v>45813</v>
      </c>
      <c r="B8" s="58"/>
      <c r="C8" s="59"/>
      <c r="D8" s="58"/>
      <c r="E8" s="59"/>
      <c r="F8" s="58"/>
      <c r="G8" s="59"/>
      <c r="H8" s="58"/>
      <c r="I8" s="59"/>
      <c r="J8" s="58"/>
      <c r="K8" s="59"/>
      <c r="L8" s="58"/>
      <c r="M8" s="60"/>
    </row>
    <row r="9" spans="1:13" x14ac:dyDescent="0.3">
      <c r="A9" s="2">
        <f t="shared" si="0"/>
        <v>45814</v>
      </c>
      <c r="B9" s="58"/>
      <c r="C9" s="59"/>
      <c r="D9" s="58"/>
      <c r="E9" s="59"/>
      <c r="F9" s="58"/>
      <c r="G9" s="59"/>
      <c r="H9" s="58"/>
      <c r="I9" s="59"/>
      <c r="J9" s="58"/>
      <c r="K9" s="59"/>
      <c r="L9" s="58"/>
      <c r="M9" s="60"/>
    </row>
    <row r="10" spans="1:13" x14ac:dyDescent="0.3">
      <c r="A10" s="2">
        <f t="shared" si="0"/>
        <v>45815</v>
      </c>
      <c r="B10" s="58"/>
      <c r="C10" s="59"/>
      <c r="D10" s="58"/>
      <c r="E10" s="59"/>
      <c r="F10" s="58"/>
      <c r="G10" s="59"/>
      <c r="H10" s="58"/>
      <c r="I10" s="59"/>
      <c r="J10" s="58"/>
      <c r="K10" s="59"/>
      <c r="L10" s="58"/>
      <c r="M10" s="60"/>
    </row>
    <row r="11" spans="1:13" x14ac:dyDescent="0.3">
      <c r="A11" s="2">
        <f t="shared" si="0"/>
        <v>45816</v>
      </c>
      <c r="B11" s="58"/>
      <c r="C11" s="59"/>
      <c r="D11" s="58"/>
      <c r="E11" s="59"/>
      <c r="F11" s="58"/>
      <c r="G11" s="59"/>
      <c r="H11" s="58"/>
      <c r="I11" s="59"/>
      <c r="J11" s="58"/>
      <c r="K11" s="59"/>
      <c r="L11" s="58"/>
      <c r="M11" s="60"/>
    </row>
    <row r="12" spans="1:13" x14ac:dyDescent="0.3">
      <c r="A12" s="2">
        <f t="shared" si="0"/>
        <v>45817</v>
      </c>
      <c r="B12" s="58"/>
      <c r="C12" s="59"/>
      <c r="D12" s="58"/>
      <c r="E12" s="59"/>
      <c r="F12" s="58"/>
      <c r="G12" s="59"/>
      <c r="H12" s="58"/>
      <c r="I12" s="59"/>
      <c r="J12" s="58"/>
      <c r="K12" s="59"/>
      <c r="L12" s="58"/>
      <c r="M12" s="60"/>
    </row>
    <row r="13" spans="1:13" x14ac:dyDescent="0.3">
      <c r="A13" s="2">
        <f t="shared" si="0"/>
        <v>45818</v>
      </c>
      <c r="B13" s="58"/>
      <c r="C13" s="59"/>
      <c r="D13" s="58"/>
      <c r="E13" s="59"/>
      <c r="F13" s="58"/>
      <c r="G13" s="59"/>
      <c r="H13" s="58"/>
      <c r="I13" s="59"/>
      <c r="J13" s="58"/>
      <c r="K13" s="59"/>
      <c r="L13" s="58"/>
      <c r="M13" s="60"/>
    </row>
    <row r="14" spans="1:13" x14ac:dyDescent="0.3">
      <c r="A14" s="2">
        <f t="shared" si="0"/>
        <v>45819</v>
      </c>
      <c r="B14" s="58"/>
      <c r="C14" s="59"/>
      <c r="D14" s="58"/>
      <c r="E14" s="59"/>
      <c r="F14" s="58"/>
      <c r="G14" s="59"/>
      <c r="H14" s="58"/>
      <c r="I14" s="59"/>
      <c r="J14" s="58"/>
      <c r="K14" s="59"/>
      <c r="L14" s="58"/>
      <c r="M14" s="60"/>
    </row>
    <row r="15" spans="1:13" x14ac:dyDescent="0.3">
      <c r="A15" s="2">
        <f t="shared" si="0"/>
        <v>45820</v>
      </c>
      <c r="B15" s="58"/>
      <c r="C15" s="59"/>
      <c r="D15" s="58"/>
      <c r="E15" s="59"/>
      <c r="F15" s="58"/>
      <c r="G15" s="59"/>
      <c r="H15" s="58"/>
      <c r="I15" s="59"/>
      <c r="J15" s="58"/>
      <c r="K15" s="59"/>
      <c r="L15" s="58"/>
      <c r="M15" s="60"/>
    </row>
    <row r="16" spans="1:13" x14ac:dyDescent="0.3">
      <c r="A16" s="2">
        <f t="shared" si="0"/>
        <v>45821</v>
      </c>
      <c r="B16" s="58"/>
      <c r="C16" s="59"/>
      <c r="D16" s="58"/>
      <c r="E16" s="59"/>
      <c r="F16" s="58"/>
      <c r="G16" s="59"/>
      <c r="H16" s="58"/>
      <c r="I16" s="59"/>
      <c r="J16" s="58"/>
      <c r="K16" s="59"/>
      <c r="L16" s="58"/>
      <c r="M16" s="60"/>
    </row>
    <row r="17" spans="1:13" x14ac:dyDescent="0.3">
      <c r="A17" s="2">
        <f t="shared" si="0"/>
        <v>45822</v>
      </c>
      <c r="B17" s="58"/>
      <c r="C17" s="59"/>
      <c r="D17" s="58"/>
      <c r="E17" s="59"/>
      <c r="F17" s="58"/>
      <c r="G17" s="59"/>
      <c r="H17" s="58"/>
      <c r="I17" s="59"/>
      <c r="J17" s="58"/>
      <c r="K17" s="59"/>
      <c r="L17" s="58"/>
      <c r="M17" s="60"/>
    </row>
    <row r="18" spans="1:13" x14ac:dyDescent="0.3">
      <c r="A18" s="2">
        <f t="shared" si="0"/>
        <v>45823</v>
      </c>
      <c r="B18" s="58"/>
      <c r="C18" s="59"/>
      <c r="D18" s="58"/>
      <c r="E18" s="59"/>
      <c r="F18" s="58"/>
      <c r="G18" s="59"/>
      <c r="H18" s="58"/>
      <c r="I18" s="59"/>
      <c r="J18" s="58"/>
      <c r="K18" s="59"/>
      <c r="L18" s="58"/>
      <c r="M18" s="60"/>
    </row>
    <row r="19" spans="1:13" x14ac:dyDescent="0.3">
      <c r="A19" s="2">
        <f t="shared" si="0"/>
        <v>45824</v>
      </c>
      <c r="B19" s="58"/>
      <c r="C19" s="59"/>
      <c r="D19" s="58"/>
      <c r="E19" s="59"/>
      <c r="F19" s="58"/>
      <c r="G19" s="59"/>
      <c r="H19" s="58"/>
      <c r="I19" s="59"/>
      <c r="J19" s="58"/>
      <c r="K19" s="59"/>
      <c r="L19" s="58"/>
      <c r="M19" s="60"/>
    </row>
    <row r="20" spans="1:13" x14ac:dyDescent="0.3">
      <c r="A20" s="2">
        <f t="shared" si="0"/>
        <v>45825</v>
      </c>
      <c r="B20" s="58"/>
      <c r="C20" s="59"/>
      <c r="D20" s="58"/>
      <c r="E20" s="59"/>
      <c r="F20" s="58"/>
      <c r="G20" s="59"/>
      <c r="H20" s="58"/>
      <c r="I20" s="59"/>
      <c r="J20" s="58"/>
      <c r="K20" s="59"/>
      <c r="L20" s="58"/>
      <c r="M20" s="60"/>
    </row>
    <row r="21" spans="1:13" x14ac:dyDescent="0.3">
      <c r="A21" s="2">
        <f t="shared" si="0"/>
        <v>45826</v>
      </c>
      <c r="B21" s="58"/>
      <c r="C21" s="59"/>
      <c r="D21" s="58"/>
      <c r="E21" s="59"/>
      <c r="F21" s="58"/>
      <c r="G21" s="59"/>
      <c r="H21" s="58"/>
      <c r="I21" s="59"/>
      <c r="J21" s="58"/>
      <c r="K21" s="59"/>
      <c r="L21" s="58"/>
      <c r="M21" s="60"/>
    </row>
    <row r="22" spans="1:13" x14ac:dyDescent="0.3">
      <c r="A22" s="2">
        <f t="shared" si="0"/>
        <v>45827</v>
      </c>
      <c r="B22" s="58"/>
      <c r="C22" s="59"/>
      <c r="D22" s="58"/>
      <c r="E22" s="59"/>
      <c r="F22" s="58"/>
      <c r="G22" s="59"/>
      <c r="H22" s="58"/>
      <c r="I22" s="59"/>
      <c r="J22" s="58"/>
      <c r="K22" s="59"/>
      <c r="L22" s="58"/>
      <c r="M22" s="60"/>
    </row>
    <row r="23" spans="1:13" x14ac:dyDescent="0.3">
      <c r="A23" s="2">
        <f t="shared" si="0"/>
        <v>45828</v>
      </c>
      <c r="B23" s="58"/>
      <c r="C23" s="59"/>
      <c r="D23" s="58"/>
      <c r="E23" s="59"/>
      <c r="F23" s="58"/>
      <c r="G23" s="59"/>
      <c r="H23" s="58"/>
      <c r="I23" s="59"/>
      <c r="J23" s="58"/>
      <c r="K23" s="59"/>
      <c r="L23" s="58"/>
      <c r="M23" s="60"/>
    </row>
    <row r="24" spans="1:13" x14ac:dyDescent="0.3">
      <c r="A24" s="2">
        <f t="shared" si="0"/>
        <v>45829</v>
      </c>
      <c r="B24" s="58"/>
      <c r="C24" s="59"/>
      <c r="D24" s="58"/>
      <c r="E24" s="59"/>
      <c r="F24" s="58"/>
      <c r="G24" s="59"/>
      <c r="H24" s="58"/>
      <c r="I24" s="59"/>
      <c r="J24" s="58"/>
      <c r="K24" s="59"/>
      <c r="L24" s="58"/>
      <c r="M24" s="60"/>
    </row>
    <row r="25" spans="1:13" x14ac:dyDescent="0.3">
      <c r="A25" s="2">
        <f t="shared" si="0"/>
        <v>45830</v>
      </c>
      <c r="B25" s="58"/>
      <c r="C25" s="59"/>
      <c r="D25" s="58"/>
      <c r="E25" s="59"/>
      <c r="F25" s="58"/>
      <c r="G25" s="59"/>
      <c r="H25" s="58"/>
      <c r="I25" s="59"/>
      <c r="J25" s="58"/>
      <c r="K25" s="59"/>
      <c r="L25" s="58"/>
      <c r="M25" s="60"/>
    </row>
    <row r="26" spans="1:13" x14ac:dyDescent="0.3">
      <c r="A26" s="2">
        <f t="shared" si="0"/>
        <v>45831</v>
      </c>
      <c r="B26" s="58"/>
      <c r="C26" s="59"/>
      <c r="D26" s="58"/>
      <c r="E26" s="59"/>
      <c r="F26" s="58"/>
      <c r="G26" s="59"/>
      <c r="H26" s="58"/>
      <c r="I26" s="59"/>
      <c r="J26" s="58"/>
      <c r="K26" s="59"/>
      <c r="L26" s="58"/>
      <c r="M26" s="60"/>
    </row>
    <row r="27" spans="1:13" x14ac:dyDescent="0.3">
      <c r="A27" s="2">
        <f t="shared" si="0"/>
        <v>45832</v>
      </c>
      <c r="B27" s="58"/>
      <c r="C27" s="59"/>
      <c r="D27" s="58"/>
      <c r="E27" s="59"/>
      <c r="F27" s="58"/>
      <c r="G27" s="59"/>
      <c r="H27" s="58"/>
      <c r="I27" s="59"/>
      <c r="J27" s="58"/>
      <c r="K27" s="59"/>
      <c r="L27" s="58"/>
      <c r="M27" s="60"/>
    </row>
    <row r="28" spans="1:13" x14ac:dyDescent="0.3">
      <c r="A28" s="2">
        <f t="shared" si="0"/>
        <v>45833</v>
      </c>
      <c r="B28" s="58"/>
      <c r="C28" s="59"/>
      <c r="D28" s="58"/>
      <c r="E28" s="59"/>
      <c r="F28" s="58"/>
      <c r="G28" s="59"/>
      <c r="H28" s="58"/>
      <c r="I28" s="59"/>
      <c r="J28" s="58"/>
      <c r="K28" s="59"/>
      <c r="L28" s="58"/>
      <c r="M28" s="60"/>
    </row>
    <row r="29" spans="1:13" x14ac:dyDescent="0.3">
      <c r="A29" s="2">
        <f t="shared" si="0"/>
        <v>45834</v>
      </c>
      <c r="B29" s="58"/>
      <c r="C29" s="59"/>
      <c r="D29" s="58"/>
      <c r="E29" s="59"/>
      <c r="F29" s="58"/>
      <c r="G29" s="59"/>
      <c r="H29" s="58"/>
      <c r="I29" s="59"/>
      <c r="J29" s="58"/>
      <c r="K29" s="59"/>
      <c r="L29" s="58"/>
      <c r="M29" s="60"/>
    </row>
    <row r="30" spans="1:13" x14ac:dyDescent="0.3">
      <c r="A30" s="2">
        <f t="shared" si="0"/>
        <v>45835</v>
      </c>
      <c r="B30" s="58"/>
      <c r="C30" s="59"/>
      <c r="D30" s="58"/>
      <c r="E30" s="59"/>
      <c r="F30" s="58"/>
      <c r="G30" s="59"/>
      <c r="H30" s="58"/>
      <c r="I30" s="59"/>
      <c r="J30" s="58"/>
      <c r="K30" s="59"/>
      <c r="L30" s="58"/>
      <c r="M30" s="60"/>
    </row>
    <row r="31" spans="1:13" x14ac:dyDescent="0.3">
      <c r="A31" s="2">
        <f t="shared" si="0"/>
        <v>45836</v>
      </c>
      <c r="B31" s="58"/>
      <c r="C31" s="59"/>
      <c r="D31" s="58"/>
      <c r="E31" s="59"/>
      <c r="F31" s="58"/>
      <c r="G31" s="59"/>
      <c r="H31" s="58"/>
      <c r="I31" s="59"/>
      <c r="J31" s="58"/>
      <c r="K31" s="59"/>
      <c r="L31" s="58"/>
      <c r="M31" s="60"/>
    </row>
    <row r="32" spans="1:13" x14ac:dyDescent="0.3">
      <c r="A32" s="2">
        <f>IF(MONTH($A$31+1)=MONTH($A$31),$A$31+1,"")</f>
        <v>45837</v>
      </c>
      <c r="B32" s="58"/>
      <c r="C32" s="59"/>
      <c r="D32" s="58"/>
      <c r="E32" s="59"/>
      <c r="F32" s="58"/>
      <c r="G32" s="59"/>
      <c r="H32" s="58"/>
      <c r="I32" s="59"/>
      <c r="J32" s="58"/>
      <c r="K32" s="59"/>
      <c r="L32" s="58"/>
      <c r="M32" s="60"/>
    </row>
    <row r="33" spans="1:13" x14ac:dyDescent="0.3">
      <c r="A33" s="2">
        <f>IF(MONTH($A$31+2)=MONTH($A$31),$A$31+2,"")</f>
        <v>45838</v>
      </c>
      <c r="B33" s="58"/>
      <c r="C33" s="59"/>
      <c r="D33" s="58"/>
      <c r="E33" s="59"/>
      <c r="F33" s="58"/>
      <c r="G33" s="59"/>
      <c r="H33" s="58"/>
      <c r="I33" s="59"/>
      <c r="J33" s="58"/>
      <c r="K33" s="59"/>
      <c r="L33" s="58"/>
      <c r="M33" s="60"/>
    </row>
    <row r="34" spans="1:13" ht="15" thickBot="1" x14ac:dyDescent="0.35">
      <c r="A34" s="2" t="str">
        <f>IF(MONTH($A$31+3)=MONTH($A$31),$A$31+3,"")</f>
        <v/>
      </c>
      <c r="B34" s="61"/>
      <c r="C34" s="62"/>
      <c r="D34" s="61"/>
      <c r="E34" s="62"/>
      <c r="F34" s="61"/>
      <c r="G34" s="62"/>
      <c r="H34" s="61"/>
      <c r="I34" s="62"/>
      <c r="J34" s="61"/>
      <c r="K34" s="62"/>
      <c r="L34" s="61"/>
      <c r="M34" s="63"/>
    </row>
    <row r="35" spans="1:13" x14ac:dyDescent="0.3">
      <c r="A35" s="8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conditionalFormatting sqref="A4:M34">
    <cfRule type="expression" dxfId="72" priority="1">
      <formula>COUNTIF(ferie,$A4)&gt;0</formula>
    </cfRule>
    <cfRule type="expression" dxfId="73" priority="2">
      <formula>WEEKDAY($A4,2)&gt;5</formula>
    </cfRule>
  </conditionalFormatting>
  <dataValidations count="1">
    <dataValidation type="list" allowBlank="1" showInputMessage="1" showErrorMessage="1" sqref="B4:M34" xr:uid="{8AB731A6-8D33-46D7-B25F-3119E1FF25F6}">
      <formula1>l_agent</formula1>
    </dataValidation>
  </dataValidations>
  <hyperlinks>
    <hyperlink ref="A35" location="ACCUEIL!A1" display="ACCUEIL" xr:uid="{7FC8D5BA-90B7-4CBE-82BC-76990EFAC4B5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0C9A9929-C6CD-4C85-B28E-7D6866333D11}">
            <xm:f>B4=donnees!$A$11</xm:f>
            <x14:dxf>
              <fill>
                <patternFill>
                  <bgColor rgb="FFFFFF00"/>
                </patternFill>
              </fill>
            </x14:dxf>
          </x14:cfRule>
          <x14:cfRule type="expression" priority="4" id="{9C259A32-6624-44CD-93DB-E1720E06867F}">
            <xm:f>B4=donnees!$A$10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5" id="{7DFE8F63-43E6-4E81-8AE6-DE3FDA883C82}">
            <xm:f>B4=donnees!$A$9</xm:f>
            <x14:dxf>
              <fill>
                <patternFill>
                  <bgColor rgb="FF00B0F0"/>
                </patternFill>
              </fill>
            </x14:dxf>
          </x14:cfRule>
          <x14:cfRule type="expression" priority="6" id="{77283838-58C1-4719-AF48-35362FE62E5C}">
            <xm:f>B4=donnees!$A$8</xm:f>
            <x14:dxf>
              <fill>
                <patternFill>
                  <bgColor rgb="FFFFC000"/>
                </patternFill>
              </fill>
            </x14:dxf>
          </x14:cfRule>
          <x14:cfRule type="expression" priority="7" id="{10F7B20F-EFA8-44E5-98AA-EF072E41FDE3}">
            <xm:f>B4=donnees!$A$7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8" id="{2AA5DC0A-BA77-4C88-91B8-B1AF33B146AB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9" id="{CF112B86-CF77-46AB-88AB-17C6FB692B61}">
            <xm:f>B4=donnees!$A$5</xm:f>
            <x14:dxf>
              <fill>
                <patternFill>
                  <bgColor rgb="FFFF66FF"/>
                </patternFill>
              </fill>
            </x14:dxf>
          </x14:cfRule>
          <x14:cfRule type="expression" priority="10" id="{1BA7C4A7-F5F7-4926-8F1B-2855A4161694}">
            <xm:f>B4=donnees!$A$4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1" id="{4CC2BF36-CB2D-4121-825C-7D3EFF796EBD}">
            <xm:f>B4=donnees!$A$3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2" id="{82926130-B314-4F0A-AD8D-58B6986529D2}">
            <xm:f>B4=donnees!$A$2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67349-F53A-475B-941F-58B65F71815D}">
  <dimension ref="A1:M36"/>
  <sheetViews>
    <sheetView topLeftCell="A13" workbookViewId="0">
      <selection activeCell="D30" sqref="D30"/>
    </sheetView>
  </sheetViews>
  <sheetFormatPr baseColWidth="10" defaultRowHeight="14.4" x14ac:dyDescent="0.3"/>
  <cols>
    <col min="1" max="1" width="23.44140625" bestFit="1" customWidth="1"/>
    <col min="2" max="7" width="14.33203125" bestFit="1" customWidth="1"/>
  </cols>
  <sheetData>
    <row r="1" spans="1:13" ht="15" thickBot="1" x14ac:dyDescent="0.35">
      <c r="A1" t="s">
        <v>11</v>
      </c>
    </row>
    <row r="2" spans="1:13" x14ac:dyDescent="0.3">
      <c r="A2" s="1"/>
      <c r="B2" s="50" t="s">
        <v>27</v>
      </c>
      <c r="C2" s="52"/>
      <c r="D2" s="50" t="s">
        <v>28</v>
      </c>
      <c r="E2" s="52"/>
      <c r="F2" s="50" t="s">
        <v>29</v>
      </c>
      <c r="G2" s="52"/>
      <c r="H2" s="50" t="s">
        <v>30</v>
      </c>
      <c r="I2" s="52"/>
      <c r="J2" s="50" t="s">
        <v>31</v>
      </c>
      <c r="K2" s="52"/>
      <c r="L2" s="50" t="s">
        <v>32</v>
      </c>
      <c r="M2" s="51"/>
    </row>
    <row r="3" spans="1:13" x14ac:dyDescent="0.3">
      <c r="B3" s="6" t="s">
        <v>3</v>
      </c>
      <c r="C3" s="27" t="s">
        <v>4</v>
      </c>
      <c r="D3" s="6" t="s">
        <v>3</v>
      </c>
      <c r="E3" s="27" t="s">
        <v>4</v>
      </c>
      <c r="F3" s="6" t="s">
        <v>3</v>
      </c>
      <c r="G3" s="27" t="s">
        <v>4</v>
      </c>
      <c r="H3" s="6" t="s">
        <v>3</v>
      </c>
      <c r="I3" s="27" t="s">
        <v>4</v>
      </c>
      <c r="J3" s="6" t="s">
        <v>3</v>
      </c>
      <c r="K3" s="27" t="s">
        <v>4</v>
      </c>
      <c r="L3" s="6" t="s">
        <v>3</v>
      </c>
      <c r="M3" s="7" t="s">
        <v>4</v>
      </c>
    </row>
    <row r="4" spans="1:13" x14ac:dyDescent="0.3">
      <c r="A4" s="2">
        <f>DATEVALUE("01 " &amp; A1 &amp; " " &amp; Var_An)</f>
        <v>45839</v>
      </c>
      <c r="B4" s="58"/>
      <c r="C4" s="59"/>
      <c r="D4" s="58"/>
      <c r="E4" s="59"/>
      <c r="F4" s="58"/>
      <c r="G4" s="59"/>
      <c r="H4" s="58"/>
      <c r="I4" s="59"/>
      <c r="J4" s="58"/>
      <c r="K4" s="59"/>
      <c r="L4" s="58"/>
      <c r="M4" s="60"/>
    </row>
    <row r="5" spans="1:13" x14ac:dyDescent="0.3">
      <c r="A5" s="2">
        <f>A4+1</f>
        <v>45840</v>
      </c>
      <c r="B5" s="58"/>
      <c r="C5" s="59"/>
      <c r="D5" s="58"/>
      <c r="E5" s="59"/>
      <c r="F5" s="58"/>
      <c r="G5" s="59"/>
      <c r="H5" s="58"/>
      <c r="I5" s="59"/>
      <c r="J5" s="58"/>
      <c r="K5" s="59"/>
      <c r="L5" s="58"/>
      <c r="M5" s="60"/>
    </row>
    <row r="6" spans="1:13" x14ac:dyDescent="0.3">
      <c r="A6" s="2">
        <f t="shared" ref="A6:A32" si="0">A5+1</f>
        <v>45841</v>
      </c>
      <c r="B6" s="58"/>
      <c r="C6" s="59"/>
      <c r="D6" s="58"/>
      <c r="E6" s="59"/>
      <c r="F6" s="58"/>
      <c r="G6" s="59"/>
      <c r="H6" s="58"/>
      <c r="I6" s="59"/>
      <c r="J6" s="58"/>
      <c r="K6" s="59"/>
      <c r="L6" s="58"/>
      <c r="M6" s="60"/>
    </row>
    <row r="7" spans="1:13" x14ac:dyDescent="0.3">
      <c r="A7" s="2">
        <f t="shared" si="0"/>
        <v>45842</v>
      </c>
      <c r="B7" s="58"/>
      <c r="C7" s="59"/>
      <c r="D7" s="58"/>
      <c r="E7" s="59"/>
      <c r="F7" s="58"/>
      <c r="G7" s="59"/>
      <c r="H7" s="58"/>
      <c r="I7" s="59"/>
      <c r="J7" s="58"/>
      <c r="K7" s="59"/>
      <c r="L7" s="58"/>
      <c r="M7" s="60"/>
    </row>
    <row r="8" spans="1:13" x14ac:dyDescent="0.3">
      <c r="A8" s="2">
        <f t="shared" si="0"/>
        <v>45843</v>
      </c>
      <c r="B8" s="58"/>
      <c r="C8" s="59"/>
      <c r="D8" s="58"/>
      <c r="E8" s="59"/>
      <c r="F8" s="58"/>
      <c r="G8" s="59"/>
      <c r="H8" s="58"/>
      <c r="I8" s="59"/>
      <c r="J8" s="58"/>
      <c r="K8" s="59"/>
      <c r="L8" s="58"/>
      <c r="M8" s="60"/>
    </row>
    <row r="9" spans="1:13" x14ac:dyDescent="0.3">
      <c r="A9" s="2">
        <f t="shared" si="0"/>
        <v>45844</v>
      </c>
      <c r="B9" s="58"/>
      <c r="C9" s="59"/>
      <c r="D9" s="58"/>
      <c r="E9" s="59"/>
      <c r="F9" s="58"/>
      <c r="G9" s="59"/>
      <c r="H9" s="58"/>
      <c r="I9" s="59"/>
      <c r="J9" s="58"/>
      <c r="K9" s="59"/>
      <c r="L9" s="58"/>
      <c r="M9" s="60"/>
    </row>
    <row r="10" spans="1:13" x14ac:dyDescent="0.3">
      <c r="A10" s="2">
        <f t="shared" si="0"/>
        <v>45845</v>
      </c>
      <c r="B10" s="58"/>
      <c r="C10" s="59"/>
      <c r="D10" s="58"/>
      <c r="E10" s="59"/>
      <c r="F10" s="58"/>
      <c r="G10" s="59"/>
      <c r="H10" s="58"/>
      <c r="I10" s="59"/>
      <c r="J10" s="58"/>
      <c r="K10" s="59"/>
      <c r="L10" s="58"/>
      <c r="M10" s="60"/>
    </row>
    <row r="11" spans="1:13" x14ac:dyDescent="0.3">
      <c r="A11" s="2">
        <f t="shared" si="0"/>
        <v>45846</v>
      </c>
      <c r="B11" s="58"/>
      <c r="C11" s="59"/>
      <c r="D11" s="58"/>
      <c r="E11" s="59"/>
      <c r="F11" s="58"/>
      <c r="G11" s="59"/>
      <c r="H11" s="58"/>
      <c r="I11" s="59"/>
      <c r="J11" s="58"/>
      <c r="K11" s="59"/>
      <c r="L11" s="58"/>
      <c r="M11" s="60"/>
    </row>
    <row r="12" spans="1:13" x14ac:dyDescent="0.3">
      <c r="A12" s="2">
        <f t="shared" si="0"/>
        <v>45847</v>
      </c>
      <c r="B12" s="58"/>
      <c r="C12" s="59"/>
      <c r="D12" s="58"/>
      <c r="E12" s="59"/>
      <c r="F12" s="58"/>
      <c r="G12" s="59"/>
      <c r="H12" s="58"/>
      <c r="I12" s="59"/>
      <c r="J12" s="58"/>
      <c r="K12" s="59"/>
      <c r="L12" s="58"/>
      <c r="M12" s="60"/>
    </row>
    <row r="13" spans="1:13" x14ac:dyDescent="0.3">
      <c r="A13" s="2">
        <f t="shared" si="0"/>
        <v>45848</v>
      </c>
      <c r="B13" s="58"/>
      <c r="C13" s="59"/>
      <c r="D13" s="58"/>
      <c r="E13" s="59"/>
      <c r="F13" s="58"/>
      <c r="G13" s="59"/>
      <c r="H13" s="58"/>
      <c r="I13" s="59"/>
      <c r="J13" s="58"/>
      <c r="K13" s="59"/>
      <c r="L13" s="58"/>
      <c r="M13" s="60"/>
    </row>
    <row r="14" spans="1:13" x14ac:dyDescent="0.3">
      <c r="A14" s="2">
        <f t="shared" si="0"/>
        <v>45849</v>
      </c>
      <c r="B14" s="58"/>
      <c r="C14" s="59"/>
      <c r="D14" s="58"/>
      <c r="E14" s="59"/>
      <c r="F14" s="58"/>
      <c r="G14" s="59"/>
      <c r="H14" s="58"/>
      <c r="I14" s="59"/>
      <c r="J14" s="58"/>
      <c r="K14" s="59"/>
      <c r="L14" s="58"/>
      <c r="M14" s="60"/>
    </row>
    <row r="15" spans="1:13" x14ac:dyDescent="0.3">
      <c r="A15" s="2">
        <f t="shared" si="0"/>
        <v>45850</v>
      </c>
      <c r="B15" s="58"/>
      <c r="C15" s="59"/>
      <c r="D15" s="58"/>
      <c r="E15" s="59"/>
      <c r="F15" s="58"/>
      <c r="G15" s="59"/>
      <c r="H15" s="58"/>
      <c r="I15" s="59"/>
      <c r="J15" s="58"/>
      <c r="K15" s="59"/>
      <c r="L15" s="58"/>
      <c r="M15" s="60"/>
    </row>
    <row r="16" spans="1:13" x14ac:dyDescent="0.3">
      <c r="A16" s="2">
        <f t="shared" si="0"/>
        <v>45851</v>
      </c>
      <c r="B16" s="58"/>
      <c r="C16" s="59"/>
      <c r="D16" s="58"/>
      <c r="E16" s="59"/>
      <c r="F16" s="58"/>
      <c r="G16" s="59"/>
      <c r="H16" s="58"/>
      <c r="I16" s="59"/>
      <c r="J16" s="58"/>
      <c r="K16" s="59"/>
      <c r="L16" s="58"/>
      <c r="M16" s="60"/>
    </row>
    <row r="17" spans="1:13" x14ac:dyDescent="0.3">
      <c r="A17" s="2">
        <f t="shared" si="0"/>
        <v>45852</v>
      </c>
      <c r="B17" s="58"/>
      <c r="C17" s="59"/>
      <c r="D17" s="58"/>
      <c r="E17" s="59"/>
      <c r="F17" s="58"/>
      <c r="G17" s="59"/>
      <c r="H17" s="58"/>
      <c r="I17" s="59"/>
      <c r="J17" s="58"/>
      <c r="K17" s="59"/>
      <c r="L17" s="58"/>
      <c r="M17" s="60"/>
    </row>
    <row r="18" spans="1:13" x14ac:dyDescent="0.3">
      <c r="A18" s="2">
        <f t="shared" si="0"/>
        <v>45853</v>
      </c>
      <c r="B18" s="58"/>
      <c r="C18" s="59"/>
      <c r="D18" s="58"/>
      <c r="E18" s="59"/>
      <c r="F18" s="58"/>
      <c r="G18" s="59"/>
      <c r="H18" s="58"/>
      <c r="I18" s="59"/>
      <c r="J18" s="58"/>
      <c r="K18" s="59"/>
      <c r="L18" s="58"/>
      <c r="M18" s="60"/>
    </row>
    <row r="19" spans="1:13" x14ac:dyDescent="0.3">
      <c r="A19" s="2">
        <f t="shared" si="0"/>
        <v>45854</v>
      </c>
      <c r="B19" s="58"/>
      <c r="C19" s="59"/>
      <c r="D19" s="58"/>
      <c r="E19" s="59"/>
      <c r="F19" s="58"/>
      <c r="G19" s="59"/>
      <c r="H19" s="58"/>
      <c r="I19" s="59"/>
      <c r="J19" s="58"/>
      <c r="K19" s="59"/>
      <c r="L19" s="58"/>
      <c r="M19" s="60"/>
    </row>
    <row r="20" spans="1:13" x14ac:dyDescent="0.3">
      <c r="A20" s="2">
        <f t="shared" si="0"/>
        <v>45855</v>
      </c>
      <c r="B20" s="58"/>
      <c r="C20" s="59"/>
      <c r="D20" s="58"/>
      <c r="E20" s="59"/>
      <c r="F20" s="58"/>
      <c r="G20" s="59"/>
      <c r="H20" s="58"/>
      <c r="I20" s="59"/>
      <c r="J20" s="58"/>
      <c r="K20" s="59"/>
      <c r="L20" s="58"/>
      <c r="M20" s="60"/>
    </row>
    <row r="21" spans="1:13" x14ac:dyDescent="0.3">
      <c r="A21" s="2">
        <f t="shared" si="0"/>
        <v>45856</v>
      </c>
      <c r="B21" s="58"/>
      <c r="C21" s="59"/>
      <c r="D21" s="58"/>
      <c r="E21" s="59"/>
      <c r="F21" s="58"/>
      <c r="G21" s="59"/>
      <c r="H21" s="58"/>
      <c r="I21" s="59"/>
      <c r="J21" s="58"/>
      <c r="K21" s="59"/>
      <c r="L21" s="58"/>
      <c r="M21" s="60"/>
    </row>
    <row r="22" spans="1:13" x14ac:dyDescent="0.3">
      <c r="A22" s="2">
        <f t="shared" si="0"/>
        <v>45857</v>
      </c>
      <c r="B22" s="58"/>
      <c r="C22" s="59"/>
      <c r="D22" s="58"/>
      <c r="E22" s="59"/>
      <c r="F22" s="58"/>
      <c r="G22" s="59"/>
      <c r="H22" s="58"/>
      <c r="I22" s="59"/>
      <c r="J22" s="58"/>
      <c r="K22" s="59"/>
      <c r="L22" s="58"/>
      <c r="M22" s="60"/>
    </row>
    <row r="23" spans="1:13" x14ac:dyDescent="0.3">
      <c r="A23" s="2">
        <f t="shared" si="0"/>
        <v>45858</v>
      </c>
      <c r="B23" s="58"/>
      <c r="C23" s="59"/>
      <c r="D23" s="58"/>
      <c r="E23" s="59"/>
      <c r="F23" s="58"/>
      <c r="G23" s="59"/>
      <c r="H23" s="58"/>
      <c r="I23" s="59"/>
      <c r="J23" s="58"/>
      <c r="K23" s="59"/>
      <c r="L23" s="58"/>
      <c r="M23" s="60"/>
    </row>
    <row r="24" spans="1:13" x14ac:dyDescent="0.3">
      <c r="A24" s="2">
        <f t="shared" si="0"/>
        <v>45859</v>
      </c>
      <c r="B24" s="58"/>
      <c r="C24" s="59"/>
      <c r="D24" s="58"/>
      <c r="E24" s="59"/>
      <c r="F24" s="58"/>
      <c r="G24" s="59"/>
      <c r="H24" s="58"/>
      <c r="I24" s="59"/>
      <c r="J24" s="58"/>
      <c r="K24" s="59"/>
      <c r="L24" s="58"/>
      <c r="M24" s="60"/>
    </row>
    <row r="25" spans="1:13" x14ac:dyDescent="0.3">
      <c r="A25" s="2">
        <f t="shared" si="0"/>
        <v>45860</v>
      </c>
      <c r="B25" s="58"/>
      <c r="C25" s="59"/>
      <c r="D25" s="58"/>
      <c r="E25" s="59"/>
      <c r="F25" s="58"/>
      <c r="G25" s="59"/>
      <c r="H25" s="58"/>
      <c r="I25" s="59"/>
      <c r="J25" s="58"/>
      <c r="K25" s="59"/>
      <c r="L25" s="58"/>
      <c r="M25" s="60"/>
    </row>
    <row r="26" spans="1:13" x14ac:dyDescent="0.3">
      <c r="A26" s="2">
        <f t="shared" si="0"/>
        <v>45861</v>
      </c>
      <c r="B26" s="58"/>
      <c r="C26" s="59"/>
      <c r="D26" s="58"/>
      <c r="E26" s="59"/>
      <c r="F26" s="58"/>
      <c r="G26" s="59"/>
      <c r="H26" s="58"/>
      <c r="I26" s="59"/>
      <c r="J26" s="58"/>
      <c r="K26" s="59"/>
      <c r="L26" s="58"/>
      <c r="M26" s="60"/>
    </row>
    <row r="27" spans="1:13" x14ac:dyDescent="0.3">
      <c r="A27" s="2">
        <f t="shared" si="0"/>
        <v>45862</v>
      </c>
      <c r="B27" s="58"/>
      <c r="C27" s="59"/>
      <c r="D27" s="58"/>
      <c r="E27" s="59"/>
      <c r="F27" s="58"/>
      <c r="G27" s="59"/>
      <c r="H27" s="58"/>
      <c r="I27" s="59"/>
      <c r="J27" s="58"/>
      <c r="K27" s="59"/>
      <c r="L27" s="58"/>
      <c r="M27" s="60"/>
    </row>
    <row r="28" spans="1:13" x14ac:dyDescent="0.3">
      <c r="A28" s="2">
        <f t="shared" si="0"/>
        <v>45863</v>
      </c>
      <c r="B28" s="58"/>
      <c r="C28" s="59"/>
      <c r="D28" s="58"/>
      <c r="E28" s="59"/>
      <c r="F28" s="58"/>
      <c r="G28" s="59"/>
      <c r="H28" s="58"/>
      <c r="I28" s="59"/>
      <c r="J28" s="58"/>
      <c r="K28" s="59"/>
      <c r="L28" s="58"/>
      <c r="M28" s="60"/>
    </row>
    <row r="29" spans="1:13" x14ac:dyDescent="0.3">
      <c r="A29" s="2">
        <f t="shared" si="0"/>
        <v>45864</v>
      </c>
      <c r="B29" s="58"/>
      <c r="C29" s="59"/>
      <c r="D29" s="58"/>
      <c r="E29" s="59"/>
      <c r="F29" s="58"/>
      <c r="G29" s="59"/>
      <c r="H29" s="58"/>
      <c r="I29" s="59"/>
      <c r="J29" s="58"/>
      <c r="K29" s="59"/>
      <c r="L29" s="58"/>
      <c r="M29" s="60"/>
    </row>
    <row r="30" spans="1:13" x14ac:dyDescent="0.3">
      <c r="A30" s="2">
        <f t="shared" si="0"/>
        <v>45865</v>
      </c>
      <c r="B30" s="58"/>
      <c r="C30" s="59"/>
      <c r="D30" s="58"/>
      <c r="E30" s="59"/>
      <c r="F30" s="58"/>
      <c r="G30" s="59"/>
      <c r="H30" s="58"/>
      <c r="I30" s="59"/>
      <c r="J30" s="58"/>
      <c r="K30" s="59"/>
      <c r="L30" s="58"/>
      <c r="M30" s="60"/>
    </row>
    <row r="31" spans="1:13" x14ac:dyDescent="0.3">
      <c r="A31" s="2">
        <f t="shared" si="0"/>
        <v>45866</v>
      </c>
      <c r="B31" s="58"/>
      <c r="C31" s="59"/>
      <c r="D31" s="58"/>
      <c r="E31" s="59"/>
      <c r="F31" s="58"/>
      <c r="G31" s="59"/>
      <c r="H31" s="58"/>
      <c r="I31" s="59"/>
      <c r="J31" s="58"/>
      <c r="K31" s="59"/>
      <c r="L31" s="58"/>
      <c r="M31" s="60"/>
    </row>
    <row r="32" spans="1:13" x14ac:dyDescent="0.3">
      <c r="A32" s="2">
        <f>IF(MONTH($A$31+1)=MONTH($A$31),$A$31+1,"")</f>
        <v>45867</v>
      </c>
      <c r="B32" s="58"/>
      <c r="C32" s="59"/>
      <c r="D32" s="58"/>
      <c r="E32" s="59"/>
      <c r="F32" s="58"/>
      <c r="G32" s="59"/>
      <c r="H32" s="58"/>
      <c r="I32" s="59"/>
      <c r="J32" s="58"/>
      <c r="K32" s="59"/>
      <c r="L32" s="58"/>
      <c r="M32" s="60"/>
    </row>
    <row r="33" spans="1:13" x14ac:dyDescent="0.3">
      <c r="A33" s="2">
        <f>IF(MONTH($A$31+2)=MONTH($A$31),$A$31+2,"")</f>
        <v>45868</v>
      </c>
      <c r="B33" s="58"/>
      <c r="C33" s="59"/>
      <c r="D33" s="58"/>
      <c r="E33" s="59"/>
      <c r="F33" s="58"/>
      <c r="G33" s="59"/>
      <c r="H33" s="58"/>
      <c r="I33" s="59"/>
      <c r="J33" s="58"/>
      <c r="K33" s="59"/>
      <c r="L33" s="58"/>
      <c r="M33" s="60"/>
    </row>
    <row r="34" spans="1:13" ht="15" thickBot="1" x14ac:dyDescent="0.35">
      <c r="A34" s="2">
        <f>IF(MONTH($A$31+3)=MONTH($A$31),$A$31+3,"")</f>
        <v>45869</v>
      </c>
      <c r="B34" s="61"/>
      <c r="C34" s="62"/>
      <c r="D34" s="61"/>
      <c r="E34" s="62"/>
      <c r="F34" s="61"/>
      <c r="G34" s="62"/>
      <c r="H34" s="61"/>
      <c r="I34" s="62"/>
      <c r="J34" s="61"/>
      <c r="K34" s="62"/>
      <c r="L34" s="61"/>
      <c r="M34" s="63"/>
    </row>
    <row r="36" spans="1:13" x14ac:dyDescent="0.3">
      <c r="A36" s="8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conditionalFormatting sqref="A4:M34">
    <cfRule type="expression" dxfId="60" priority="1">
      <formula>COUNTIF(ferie,$A4)&gt;0</formula>
    </cfRule>
    <cfRule type="expression" dxfId="61" priority="2">
      <formula>WEEKDAY($A4,2)&gt;5</formula>
    </cfRule>
  </conditionalFormatting>
  <dataValidations count="1">
    <dataValidation type="list" allowBlank="1" showInputMessage="1" showErrorMessage="1" sqref="B4:M34" xr:uid="{3454C044-2B57-4747-9AFC-94325E781853}">
      <formula1>l_agent</formula1>
    </dataValidation>
  </dataValidations>
  <hyperlinks>
    <hyperlink ref="A36" location="ACCUEIL!A1" display="ACCUEIL" xr:uid="{8CC48FDB-8781-4613-AFF1-EB17983A78CF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CC99866D-7F91-45C7-8511-34CDD0CA459E}">
            <xm:f>B4=donnees!$A$11</xm:f>
            <x14:dxf>
              <fill>
                <patternFill>
                  <bgColor rgb="FFFFFF00"/>
                </patternFill>
              </fill>
            </x14:dxf>
          </x14:cfRule>
          <x14:cfRule type="expression" priority="4" id="{185686E8-99CF-4754-9CBA-73DBF65B6729}">
            <xm:f>B4=donnees!$A$10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5" id="{051F1490-A0D7-494D-B4C7-A30A62661113}">
            <xm:f>B4=donnees!$A$9</xm:f>
            <x14:dxf>
              <fill>
                <patternFill>
                  <bgColor rgb="FF00B0F0"/>
                </patternFill>
              </fill>
            </x14:dxf>
          </x14:cfRule>
          <x14:cfRule type="expression" priority="6" id="{690C8141-E53F-4C87-AF57-B2C4FD326F83}">
            <xm:f>B4=donnees!$A$8</xm:f>
            <x14:dxf>
              <fill>
                <patternFill>
                  <bgColor rgb="FFFFC000"/>
                </patternFill>
              </fill>
            </x14:dxf>
          </x14:cfRule>
          <x14:cfRule type="expression" priority="7" id="{E7CC494B-9405-486A-9BB8-E6A92EB513DF}">
            <xm:f>B4=donnees!$A$7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8" id="{5FF3601D-94F1-47E4-8E16-B1CCC064DBCE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9" id="{6BD3395B-DC20-4AC9-92AA-10A21A37F49F}">
            <xm:f>B4=donnees!$A$5</xm:f>
            <x14:dxf>
              <fill>
                <patternFill>
                  <bgColor rgb="FFFF66FF"/>
                </patternFill>
              </fill>
            </x14:dxf>
          </x14:cfRule>
          <x14:cfRule type="expression" priority="10" id="{896934F1-6383-4667-8D1E-471E92278DB9}">
            <xm:f>B4=donnees!$A$4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1" id="{144B5907-C94D-4C5B-91C0-4BB2536EEBFC}">
            <xm:f>B4=donnees!$A$3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2" id="{E52D5039-F186-493B-8217-76B6DEF1AE68}">
            <xm:f>B4=donnees!$A$2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F66CD-CB56-40AF-849E-B97235116673}">
  <dimension ref="A1:M36"/>
  <sheetViews>
    <sheetView topLeftCell="A13" workbookViewId="0">
      <selection activeCell="A5" sqref="A5"/>
    </sheetView>
  </sheetViews>
  <sheetFormatPr baseColWidth="10" defaultRowHeight="14.4" x14ac:dyDescent="0.3"/>
  <cols>
    <col min="1" max="1" width="23.44140625" bestFit="1" customWidth="1"/>
    <col min="2" max="7" width="14.33203125" bestFit="1" customWidth="1"/>
  </cols>
  <sheetData>
    <row r="1" spans="1:13" ht="15" thickBot="1" x14ac:dyDescent="0.35">
      <c r="A1" t="s">
        <v>19</v>
      </c>
    </row>
    <row r="2" spans="1:13" x14ac:dyDescent="0.3">
      <c r="A2" s="1"/>
      <c r="B2" s="50" t="s">
        <v>27</v>
      </c>
      <c r="C2" s="52"/>
      <c r="D2" s="50" t="s">
        <v>28</v>
      </c>
      <c r="E2" s="52"/>
      <c r="F2" s="50" t="s">
        <v>29</v>
      </c>
      <c r="G2" s="52"/>
      <c r="H2" s="50" t="s">
        <v>30</v>
      </c>
      <c r="I2" s="52"/>
      <c r="J2" s="50" t="s">
        <v>31</v>
      </c>
      <c r="K2" s="52"/>
      <c r="L2" s="50" t="s">
        <v>32</v>
      </c>
      <c r="M2" s="51"/>
    </row>
    <row r="3" spans="1:13" x14ac:dyDescent="0.3">
      <c r="B3" s="6" t="s">
        <v>3</v>
      </c>
      <c r="C3" s="27" t="s">
        <v>4</v>
      </c>
      <c r="D3" s="6" t="s">
        <v>3</v>
      </c>
      <c r="E3" s="27" t="s">
        <v>4</v>
      </c>
      <c r="F3" s="6" t="s">
        <v>3</v>
      </c>
      <c r="G3" s="27" t="s">
        <v>4</v>
      </c>
      <c r="H3" s="6" t="s">
        <v>3</v>
      </c>
      <c r="I3" s="27" t="s">
        <v>4</v>
      </c>
      <c r="J3" s="6" t="s">
        <v>3</v>
      </c>
      <c r="K3" s="27" t="s">
        <v>4</v>
      </c>
      <c r="L3" s="6" t="s">
        <v>3</v>
      </c>
      <c r="M3" s="7" t="s">
        <v>4</v>
      </c>
    </row>
    <row r="4" spans="1:13" x14ac:dyDescent="0.3">
      <c r="A4" s="2">
        <f>DATEVALUE("01/08/ " &amp; Var_An)</f>
        <v>45870</v>
      </c>
      <c r="B4" s="58"/>
      <c r="C4" s="59"/>
      <c r="D4" s="58"/>
      <c r="E4" s="59"/>
      <c r="F4" s="58"/>
      <c r="G4" s="59"/>
      <c r="H4" s="58"/>
      <c r="I4" s="59"/>
      <c r="J4" s="58"/>
      <c r="K4" s="59"/>
      <c r="L4" s="58"/>
      <c r="M4" s="60"/>
    </row>
    <row r="5" spans="1:13" x14ac:dyDescent="0.3">
      <c r="A5" s="2">
        <f>A4+1</f>
        <v>45871</v>
      </c>
      <c r="B5" s="58"/>
      <c r="C5" s="59"/>
      <c r="D5" s="58"/>
      <c r="E5" s="59"/>
      <c r="F5" s="58"/>
      <c r="G5" s="59"/>
      <c r="H5" s="58"/>
      <c r="I5" s="59"/>
      <c r="J5" s="58"/>
      <c r="K5" s="59"/>
      <c r="L5" s="58"/>
      <c r="M5" s="60"/>
    </row>
    <row r="6" spans="1:13" x14ac:dyDescent="0.3">
      <c r="A6" s="2">
        <f t="shared" ref="A6:A32" si="0">A5+1</f>
        <v>45872</v>
      </c>
      <c r="B6" s="58"/>
      <c r="C6" s="59"/>
      <c r="D6" s="58"/>
      <c r="E6" s="59"/>
      <c r="F6" s="58"/>
      <c r="G6" s="59"/>
      <c r="H6" s="58"/>
      <c r="I6" s="59"/>
      <c r="J6" s="58"/>
      <c r="K6" s="59"/>
      <c r="L6" s="58"/>
      <c r="M6" s="60"/>
    </row>
    <row r="7" spans="1:13" x14ac:dyDescent="0.3">
      <c r="A7" s="2">
        <f t="shared" si="0"/>
        <v>45873</v>
      </c>
      <c r="B7" s="58"/>
      <c r="C7" s="59"/>
      <c r="D7" s="58"/>
      <c r="E7" s="59"/>
      <c r="F7" s="58"/>
      <c r="G7" s="59"/>
      <c r="H7" s="58"/>
      <c r="I7" s="59"/>
      <c r="J7" s="58"/>
      <c r="K7" s="59"/>
      <c r="L7" s="58"/>
      <c r="M7" s="60"/>
    </row>
    <row r="8" spans="1:13" x14ac:dyDescent="0.3">
      <c r="A8" s="2">
        <f t="shared" si="0"/>
        <v>45874</v>
      </c>
      <c r="B8" s="58"/>
      <c r="C8" s="59"/>
      <c r="D8" s="58"/>
      <c r="E8" s="59"/>
      <c r="F8" s="58"/>
      <c r="G8" s="59"/>
      <c r="H8" s="58"/>
      <c r="I8" s="59"/>
      <c r="J8" s="58"/>
      <c r="K8" s="59"/>
      <c r="L8" s="58"/>
      <c r="M8" s="60"/>
    </row>
    <row r="9" spans="1:13" x14ac:dyDescent="0.3">
      <c r="A9" s="2">
        <f t="shared" si="0"/>
        <v>45875</v>
      </c>
      <c r="B9" s="58"/>
      <c r="C9" s="59"/>
      <c r="D9" s="58"/>
      <c r="E9" s="59"/>
      <c r="F9" s="58"/>
      <c r="G9" s="59"/>
      <c r="H9" s="58"/>
      <c r="I9" s="59"/>
      <c r="J9" s="58"/>
      <c r="K9" s="59"/>
      <c r="L9" s="58"/>
      <c r="M9" s="60"/>
    </row>
    <row r="10" spans="1:13" x14ac:dyDescent="0.3">
      <c r="A10" s="2">
        <f t="shared" si="0"/>
        <v>45876</v>
      </c>
      <c r="B10" s="58"/>
      <c r="C10" s="59"/>
      <c r="D10" s="58"/>
      <c r="E10" s="59"/>
      <c r="F10" s="58"/>
      <c r="G10" s="59"/>
      <c r="H10" s="58"/>
      <c r="I10" s="59"/>
      <c r="J10" s="58"/>
      <c r="K10" s="59"/>
      <c r="L10" s="58"/>
      <c r="M10" s="60"/>
    </row>
    <row r="11" spans="1:13" x14ac:dyDescent="0.3">
      <c r="A11" s="2">
        <f t="shared" si="0"/>
        <v>45877</v>
      </c>
      <c r="B11" s="58"/>
      <c r="C11" s="59"/>
      <c r="D11" s="58"/>
      <c r="E11" s="59"/>
      <c r="F11" s="58"/>
      <c r="G11" s="59"/>
      <c r="H11" s="58"/>
      <c r="I11" s="59"/>
      <c r="J11" s="58"/>
      <c r="K11" s="59"/>
      <c r="L11" s="58"/>
      <c r="M11" s="60"/>
    </row>
    <row r="12" spans="1:13" x14ac:dyDescent="0.3">
      <c r="A12" s="2">
        <f t="shared" si="0"/>
        <v>45878</v>
      </c>
      <c r="B12" s="58"/>
      <c r="C12" s="59"/>
      <c r="D12" s="58"/>
      <c r="E12" s="59"/>
      <c r="F12" s="58"/>
      <c r="G12" s="59"/>
      <c r="H12" s="58"/>
      <c r="I12" s="59"/>
      <c r="J12" s="58"/>
      <c r="K12" s="59"/>
      <c r="L12" s="58"/>
      <c r="M12" s="60"/>
    </row>
    <row r="13" spans="1:13" x14ac:dyDescent="0.3">
      <c r="A13" s="2">
        <f t="shared" si="0"/>
        <v>45879</v>
      </c>
      <c r="B13" s="58"/>
      <c r="C13" s="59"/>
      <c r="D13" s="58"/>
      <c r="E13" s="59"/>
      <c r="F13" s="58"/>
      <c r="G13" s="59"/>
      <c r="H13" s="58"/>
      <c r="I13" s="59"/>
      <c r="J13" s="58"/>
      <c r="K13" s="59"/>
      <c r="L13" s="58"/>
      <c r="M13" s="60"/>
    </row>
    <row r="14" spans="1:13" x14ac:dyDescent="0.3">
      <c r="A14" s="2">
        <f t="shared" si="0"/>
        <v>45880</v>
      </c>
      <c r="B14" s="58"/>
      <c r="C14" s="59"/>
      <c r="D14" s="58"/>
      <c r="E14" s="59"/>
      <c r="F14" s="58"/>
      <c r="G14" s="59"/>
      <c r="H14" s="58"/>
      <c r="I14" s="59"/>
      <c r="J14" s="58"/>
      <c r="K14" s="59"/>
      <c r="L14" s="58"/>
      <c r="M14" s="60"/>
    </row>
    <row r="15" spans="1:13" x14ac:dyDescent="0.3">
      <c r="A15" s="2">
        <f t="shared" si="0"/>
        <v>45881</v>
      </c>
      <c r="B15" s="58"/>
      <c r="C15" s="59"/>
      <c r="D15" s="58"/>
      <c r="E15" s="59"/>
      <c r="F15" s="58"/>
      <c r="G15" s="59"/>
      <c r="H15" s="58"/>
      <c r="I15" s="59"/>
      <c r="J15" s="58"/>
      <c r="K15" s="59"/>
      <c r="L15" s="58"/>
      <c r="M15" s="60"/>
    </row>
    <row r="16" spans="1:13" x14ac:dyDescent="0.3">
      <c r="A16" s="2">
        <f t="shared" si="0"/>
        <v>45882</v>
      </c>
      <c r="B16" s="58"/>
      <c r="C16" s="59"/>
      <c r="D16" s="58"/>
      <c r="E16" s="59"/>
      <c r="F16" s="58"/>
      <c r="G16" s="59"/>
      <c r="H16" s="58"/>
      <c r="I16" s="59"/>
      <c r="J16" s="58"/>
      <c r="K16" s="59"/>
      <c r="L16" s="58"/>
      <c r="M16" s="60"/>
    </row>
    <row r="17" spans="1:13" x14ac:dyDescent="0.3">
      <c r="A17" s="2">
        <f t="shared" si="0"/>
        <v>45883</v>
      </c>
      <c r="B17" s="58"/>
      <c r="C17" s="59"/>
      <c r="D17" s="58"/>
      <c r="E17" s="59"/>
      <c r="F17" s="58"/>
      <c r="G17" s="59"/>
      <c r="H17" s="58"/>
      <c r="I17" s="59"/>
      <c r="J17" s="58"/>
      <c r="K17" s="59"/>
      <c r="L17" s="58"/>
      <c r="M17" s="60"/>
    </row>
    <row r="18" spans="1:13" x14ac:dyDescent="0.3">
      <c r="A18" s="2">
        <f t="shared" si="0"/>
        <v>45884</v>
      </c>
      <c r="B18" s="58"/>
      <c r="C18" s="59"/>
      <c r="D18" s="58"/>
      <c r="E18" s="59"/>
      <c r="F18" s="58"/>
      <c r="G18" s="59"/>
      <c r="H18" s="58"/>
      <c r="I18" s="59"/>
      <c r="J18" s="58"/>
      <c r="K18" s="59"/>
      <c r="L18" s="58"/>
      <c r="M18" s="60"/>
    </row>
    <row r="19" spans="1:13" x14ac:dyDescent="0.3">
      <c r="A19" s="2">
        <f t="shared" si="0"/>
        <v>45885</v>
      </c>
      <c r="B19" s="58"/>
      <c r="C19" s="59"/>
      <c r="D19" s="58"/>
      <c r="E19" s="59"/>
      <c r="F19" s="58"/>
      <c r="G19" s="59"/>
      <c r="H19" s="58"/>
      <c r="I19" s="59"/>
      <c r="J19" s="58"/>
      <c r="K19" s="59"/>
      <c r="L19" s="58"/>
      <c r="M19" s="60"/>
    </row>
    <row r="20" spans="1:13" x14ac:dyDescent="0.3">
      <c r="A20" s="2">
        <f t="shared" si="0"/>
        <v>45886</v>
      </c>
      <c r="B20" s="58"/>
      <c r="C20" s="59"/>
      <c r="D20" s="58"/>
      <c r="E20" s="59"/>
      <c r="F20" s="58"/>
      <c r="G20" s="59"/>
      <c r="H20" s="58"/>
      <c r="I20" s="59"/>
      <c r="J20" s="58"/>
      <c r="K20" s="59"/>
      <c r="L20" s="58"/>
      <c r="M20" s="60"/>
    </row>
    <row r="21" spans="1:13" x14ac:dyDescent="0.3">
      <c r="A21" s="2">
        <f t="shared" si="0"/>
        <v>45887</v>
      </c>
      <c r="B21" s="58"/>
      <c r="C21" s="59"/>
      <c r="D21" s="58"/>
      <c r="E21" s="59"/>
      <c r="F21" s="58"/>
      <c r="G21" s="59"/>
      <c r="H21" s="58"/>
      <c r="I21" s="59"/>
      <c r="J21" s="58"/>
      <c r="K21" s="59"/>
      <c r="L21" s="58"/>
      <c r="M21" s="60"/>
    </row>
    <row r="22" spans="1:13" x14ac:dyDescent="0.3">
      <c r="A22" s="2">
        <f t="shared" si="0"/>
        <v>45888</v>
      </c>
      <c r="B22" s="58"/>
      <c r="C22" s="59"/>
      <c r="D22" s="58"/>
      <c r="E22" s="59"/>
      <c r="F22" s="58"/>
      <c r="G22" s="59"/>
      <c r="H22" s="58"/>
      <c r="I22" s="59"/>
      <c r="J22" s="58"/>
      <c r="K22" s="59"/>
      <c r="L22" s="58"/>
      <c r="M22" s="60"/>
    </row>
    <row r="23" spans="1:13" x14ac:dyDescent="0.3">
      <c r="A23" s="2">
        <f t="shared" si="0"/>
        <v>45889</v>
      </c>
      <c r="B23" s="58"/>
      <c r="C23" s="59"/>
      <c r="D23" s="58"/>
      <c r="E23" s="59"/>
      <c r="F23" s="58"/>
      <c r="G23" s="59"/>
      <c r="H23" s="58"/>
      <c r="I23" s="59"/>
      <c r="J23" s="58"/>
      <c r="K23" s="59"/>
      <c r="L23" s="58"/>
      <c r="M23" s="60"/>
    </row>
    <row r="24" spans="1:13" x14ac:dyDescent="0.3">
      <c r="A24" s="2">
        <f t="shared" si="0"/>
        <v>45890</v>
      </c>
      <c r="B24" s="58"/>
      <c r="C24" s="59"/>
      <c r="D24" s="58"/>
      <c r="E24" s="59"/>
      <c r="F24" s="58"/>
      <c r="G24" s="59"/>
      <c r="H24" s="58"/>
      <c r="I24" s="59"/>
      <c r="J24" s="58"/>
      <c r="K24" s="59"/>
      <c r="L24" s="58"/>
      <c r="M24" s="60"/>
    </row>
    <row r="25" spans="1:13" x14ac:dyDescent="0.3">
      <c r="A25" s="2">
        <f t="shared" si="0"/>
        <v>45891</v>
      </c>
      <c r="B25" s="58"/>
      <c r="C25" s="59"/>
      <c r="D25" s="58"/>
      <c r="E25" s="59"/>
      <c r="F25" s="58"/>
      <c r="G25" s="59"/>
      <c r="H25" s="58"/>
      <c r="I25" s="59"/>
      <c r="J25" s="58"/>
      <c r="K25" s="59"/>
      <c r="L25" s="58"/>
      <c r="M25" s="60"/>
    </row>
    <row r="26" spans="1:13" x14ac:dyDescent="0.3">
      <c r="A26" s="2">
        <f t="shared" si="0"/>
        <v>45892</v>
      </c>
      <c r="B26" s="58"/>
      <c r="C26" s="59"/>
      <c r="D26" s="58"/>
      <c r="E26" s="59"/>
      <c r="F26" s="58"/>
      <c r="G26" s="59"/>
      <c r="H26" s="58"/>
      <c r="I26" s="59"/>
      <c r="J26" s="58"/>
      <c r="K26" s="59"/>
      <c r="L26" s="58"/>
      <c r="M26" s="60"/>
    </row>
    <row r="27" spans="1:13" x14ac:dyDescent="0.3">
      <c r="A27" s="2">
        <f t="shared" si="0"/>
        <v>45893</v>
      </c>
      <c r="B27" s="58"/>
      <c r="C27" s="59"/>
      <c r="D27" s="58"/>
      <c r="E27" s="59"/>
      <c r="F27" s="58"/>
      <c r="G27" s="59"/>
      <c r="H27" s="58"/>
      <c r="I27" s="59"/>
      <c r="J27" s="58"/>
      <c r="K27" s="59"/>
      <c r="L27" s="58"/>
      <c r="M27" s="60"/>
    </row>
    <row r="28" spans="1:13" x14ac:dyDescent="0.3">
      <c r="A28" s="2">
        <f t="shared" si="0"/>
        <v>45894</v>
      </c>
      <c r="B28" s="58"/>
      <c r="C28" s="59"/>
      <c r="D28" s="58"/>
      <c r="E28" s="59"/>
      <c r="F28" s="58"/>
      <c r="G28" s="59"/>
      <c r="H28" s="58"/>
      <c r="I28" s="59"/>
      <c r="J28" s="58"/>
      <c r="K28" s="59"/>
      <c r="L28" s="58"/>
      <c r="M28" s="60"/>
    </row>
    <row r="29" spans="1:13" x14ac:dyDescent="0.3">
      <c r="A29" s="2">
        <f t="shared" si="0"/>
        <v>45895</v>
      </c>
      <c r="B29" s="58"/>
      <c r="C29" s="59"/>
      <c r="D29" s="58"/>
      <c r="E29" s="59"/>
      <c r="F29" s="58"/>
      <c r="G29" s="59"/>
      <c r="H29" s="58"/>
      <c r="I29" s="59"/>
      <c r="J29" s="58"/>
      <c r="K29" s="59"/>
      <c r="L29" s="58"/>
      <c r="M29" s="60"/>
    </row>
    <row r="30" spans="1:13" x14ac:dyDescent="0.3">
      <c r="A30" s="2">
        <f t="shared" si="0"/>
        <v>45896</v>
      </c>
      <c r="B30" s="58"/>
      <c r="C30" s="59"/>
      <c r="D30" s="58"/>
      <c r="E30" s="59"/>
      <c r="F30" s="58"/>
      <c r="G30" s="59"/>
      <c r="H30" s="58"/>
      <c r="I30" s="59"/>
      <c r="J30" s="58"/>
      <c r="K30" s="59"/>
      <c r="L30" s="58"/>
      <c r="M30" s="60"/>
    </row>
    <row r="31" spans="1:13" x14ac:dyDescent="0.3">
      <c r="A31" s="2">
        <f t="shared" si="0"/>
        <v>45897</v>
      </c>
      <c r="B31" s="58"/>
      <c r="C31" s="59"/>
      <c r="D31" s="58"/>
      <c r="E31" s="59"/>
      <c r="F31" s="58"/>
      <c r="G31" s="59"/>
      <c r="H31" s="58"/>
      <c r="I31" s="59"/>
      <c r="J31" s="58"/>
      <c r="K31" s="59"/>
      <c r="L31" s="58"/>
      <c r="M31" s="60"/>
    </row>
    <row r="32" spans="1:13" x14ac:dyDescent="0.3">
      <c r="A32" s="2">
        <f>IF(MONTH($A$31+1)=MONTH($A$31),$A$31+1,"")</f>
        <v>45898</v>
      </c>
      <c r="B32" s="58"/>
      <c r="C32" s="59"/>
      <c r="D32" s="58"/>
      <c r="E32" s="59"/>
      <c r="F32" s="58"/>
      <c r="G32" s="59"/>
      <c r="H32" s="58"/>
      <c r="I32" s="59"/>
      <c r="J32" s="58"/>
      <c r="K32" s="59"/>
      <c r="L32" s="58"/>
      <c r="M32" s="60"/>
    </row>
    <row r="33" spans="1:13" x14ac:dyDescent="0.3">
      <c r="A33" s="2">
        <f>IF(MONTH($A$31+2)=MONTH($A$31),$A$31+2,"")</f>
        <v>45899</v>
      </c>
      <c r="B33" s="58"/>
      <c r="C33" s="59"/>
      <c r="D33" s="58"/>
      <c r="E33" s="59"/>
      <c r="F33" s="58"/>
      <c r="G33" s="59"/>
      <c r="H33" s="58"/>
      <c r="I33" s="59"/>
      <c r="J33" s="58"/>
      <c r="K33" s="59"/>
      <c r="L33" s="58"/>
      <c r="M33" s="60"/>
    </row>
    <row r="34" spans="1:13" ht="15" thickBot="1" x14ac:dyDescent="0.35">
      <c r="A34" s="2">
        <f>IF(MONTH($A$31+3)=MONTH($A$31),$A$31+3,"")</f>
        <v>45900</v>
      </c>
      <c r="B34" s="61"/>
      <c r="C34" s="62"/>
      <c r="D34" s="61"/>
      <c r="E34" s="62"/>
      <c r="F34" s="61"/>
      <c r="G34" s="62"/>
      <c r="H34" s="61"/>
      <c r="I34" s="62"/>
      <c r="J34" s="61"/>
      <c r="K34" s="62"/>
      <c r="L34" s="61"/>
      <c r="M34" s="63"/>
    </row>
    <row r="36" spans="1:13" x14ac:dyDescent="0.3">
      <c r="A36" s="8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conditionalFormatting sqref="A4:M34">
    <cfRule type="expression" dxfId="48" priority="1">
      <formula>COUNTIF(ferie,$A4)&gt;0</formula>
    </cfRule>
    <cfRule type="expression" dxfId="49" priority="2">
      <formula>WEEKDAY($A4,2)&gt;5</formula>
    </cfRule>
  </conditionalFormatting>
  <dataValidations count="1">
    <dataValidation type="list" allowBlank="1" showInputMessage="1" showErrorMessage="1" sqref="B4:M34" xr:uid="{316FF21A-67A1-48C4-BBED-22ED9C6924DA}">
      <formula1>l_agent</formula1>
    </dataValidation>
  </dataValidations>
  <hyperlinks>
    <hyperlink ref="A36" location="ACCUEIL!A1" display="ACCUEIL" xr:uid="{CC103278-B6B2-472F-99A2-17088D3B2A5A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51DA8298-370C-4915-BDF2-7F601A42C3DA}">
            <xm:f>B4=donnees!$A$11</xm:f>
            <x14:dxf>
              <fill>
                <patternFill>
                  <bgColor rgb="FFFFFF00"/>
                </patternFill>
              </fill>
            </x14:dxf>
          </x14:cfRule>
          <x14:cfRule type="expression" priority="4" id="{3503BF7E-4D44-4F2A-9414-7B6C92F1FDE1}">
            <xm:f>B4=donnees!$A$10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5" id="{02C9C2FF-1A85-43A7-BF32-9F90673EF9A5}">
            <xm:f>B4=donnees!$A$9</xm:f>
            <x14:dxf>
              <fill>
                <patternFill>
                  <bgColor rgb="FF00B0F0"/>
                </patternFill>
              </fill>
            </x14:dxf>
          </x14:cfRule>
          <x14:cfRule type="expression" priority="6" id="{A14C7239-DD38-463D-872F-794FD6DF25F7}">
            <xm:f>B4=donnees!$A$8</xm:f>
            <x14:dxf>
              <fill>
                <patternFill>
                  <bgColor rgb="FFFFC000"/>
                </patternFill>
              </fill>
            </x14:dxf>
          </x14:cfRule>
          <x14:cfRule type="expression" priority="7" id="{F01B1498-7DAB-44C6-9055-85951427BE13}">
            <xm:f>B4=donnees!$A$7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8" id="{4C3D4B57-D4CB-45B2-A2C0-4DD807BB96E6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9" id="{62315FC8-8075-40DF-A15E-ABB46E688435}">
            <xm:f>B4=donnees!$A$5</xm:f>
            <x14:dxf>
              <fill>
                <patternFill>
                  <bgColor rgb="FFFF66FF"/>
                </patternFill>
              </fill>
            </x14:dxf>
          </x14:cfRule>
          <x14:cfRule type="expression" priority="10" id="{D4B10121-13A9-423D-AF8F-FF79C98C1612}">
            <xm:f>B4=donnees!$A$4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1" id="{6CB573F1-DE3B-4EBE-8269-AA25A2FD8873}">
            <xm:f>B4=donnees!$A$3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2" id="{83DBED51-C9FD-48A7-BCF9-45FD3BB5D8A1}">
            <xm:f>B4=donnees!$A$2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E1C215-3703-47B6-B5A1-E12D152A0CE0}">
  <dimension ref="A1:M35"/>
  <sheetViews>
    <sheetView topLeftCell="A28" workbookViewId="0">
      <selection activeCell="D43" sqref="D43"/>
    </sheetView>
  </sheetViews>
  <sheetFormatPr baseColWidth="10" defaultRowHeight="14.4" x14ac:dyDescent="0.3"/>
  <cols>
    <col min="1" max="1" width="26.33203125" bestFit="1" customWidth="1"/>
    <col min="2" max="7" width="14.33203125" bestFit="1" customWidth="1"/>
  </cols>
  <sheetData>
    <row r="1" spans="1:13" ht="15" thickBot="1" x14ac:dyDescent="0.35">
      <c r="A1" t="s">
        <v>13</v>
      </c>
    </row>
    <row r="2" spans="1:13" x14ac:dyDescent="0.3">
      <c r="A2" s="1"/>
      <c r="B2" s="50" t="s">
        <v>27</v>
      </c>
      <c r="C2" s="52"/>
      <c r="D2" s="50" t="s">
        <v>28</v>
      </c>
      <c r="E2" s="52"/>
      <c r="F2" s="50" t="s">
        <v>29</v>
      </c>
      <c r="G2" s="52"/>
      <c r="H2" s="50" t="s">
        <v>30</v>
      </c>
      <c r="I2" s="52"/>
      <c r="J2" s="50" t="s">
        <v>31</v>
      </c>
      <c r="K2" s="52"/>
      <c r="L2" s="50" t="s">
        <v>32</v>
      </c>
      <c r="M2" s="51"/>
    </row>
    <row r="3" spans="1:13" x14ac:dyDescent="0.3">
      <c r="B3" s="6" t="s">
        <v>3</v>
      </c>
      <c r="C3" s="27" t="s">
        <v>4</v>
      </c>
      <c r="D3" s="6" t="s">
        <v>3</v>
      </c>
      <c r="E3" s="27" t="s">
        <v>4</v>
      </c>
      <c r="F3" s="6" t="s">
        <v>3</v>
      </c>
      <c r="G3" s="27" t="s">
        <v>4</v>
      </c>
      <c r="H3" s="6" t="s">
        <v>3</v>
      </c>
      <c r="I3" s="27" t="s">
        <v>4</v>
      </c>
      <c r="J3" s="6" t="s">
        <v>3</v>
      </c>
      <c r="K3" s="27" t="s">
        <v>4</v>
      </c>
      <c r="L3" s="6" t="s">
        <v>3</v>
      </c>
      <c r="M3" s="7" t="s">
        <v>4</v>
      </c>
    </row>
    <row r="4" spans="1:13" x14ac:dyDescent="0.3">
      <c r="A4" s="2">
        <f>DATEVALUE("01 " &amp; A1 &amp; " " &amp; Var_An)</f>
        <v>45901</v>
      </c>
      <c r="B4" s="58"/>
      <c r="C4" s="59"/>
      <c r="D4" s="58"/>
      <c r="E4" s="59"/>
      <c r="F4" s="58"/>
      <c r="G4" s="59"/>
      <c r="H4" s="58"/>
      <c r="I4" s="59"/>
      <c r="J4" s="58"/>
      <c r="K4" s="59"/>
      <c r="L4" s="58"/>
      <c r="M4" s="60"/>
    </row>
    <row r="5" spans="1:13" x14ac:dyDescent="0.3">
      <c r="A5" s="2">
        <f>A4+1</f>
        <v>45902</v>
      </c>
      <c r="B5" s="58"/>
      <c r="C5" s="59"/>
      <c r="D5" s="58"/>
      <c r="E5" s="59"/>
      <c r="F5" s="58"/>
      <c r="G5" s="59"/>
      <c r="H5" s="58"/>
      <c r="I5" s="59"/>
      <c r="J5" s="58"/>
      <c r="K5" s="59"/>
      <c r="L5" s="58"/>
      <c r="M5" s="60"/>
    </row>
    <row r="6" spans="1:13" x14ac:dyDescent="0.3">
      <c r="A6" s="2">
        <f t="shared" ref="A6:A32" si="0">A5+1</f>
        <v>45903</v>
      </c>
      <c r="B6" s="58"/>
      <c r="C6" s="59"/>
      <c r="D6" s="58"/>
      <c r="E6" s="59"/>
      <c r="F6" s="58"/>
      <c r="G6" s="59"/>
      <c r="H6" s="58"/>
      <c r="I6" s="59"/>
      <c r="J6" s="58"/>
      <c r="K6" s="59"/>
      <c r="L6" s="58"/>
      <c r="M6" s="60"/>
    </row>
    <row r="7" spans="1:13" x14ac:dyDescent="0.3">
      <c r="A7" s="2">
        <f t="shared" si="0"/>
        <v>45904</v>
      </c>
      <c r="B7" s="58"/>
      <c r="C7" s="59"/>
      <c r="D7" s="58"/>
      <c r="E7" s="59"/>
      <c r="F7" s="58"/>
      <c r="G7" s="59"/>
      <c r="H7" s="58"/>
      <c r="I7" s="59"/>
      <c r="J7" s="58"/>
      <c r="K7" s="59"/>
      <c r="L7" s="58"/>
      <c r="M7" s="60"/>
    </row>
    <row r="8" spans="1:13" x14ac:dyDescent="0.3">
      <c r="A8" s="2">
        <f t="shared" si="0"/>
        <v>45905</v>
      </c>
      <c r="B8" s="58"/>
      <c r="C8" s="59"/>
      <c r="D8" s="58"/>
      <c r="E8" s="59"/>
      <c r="F8" s="58"/>
      <c r="G8" s="59"/>
      <c r="H8" s="58"/>
      <c r="I8" s="59"/>
      <c r="J8" s="58"/>
      <c r="K8" s="59"/>
      <c r="L8" s="58"/>
      <c r="M8" s="60"/>
    </row>
    <row r="9" spans="1:13" x14ac:dyDescent="0.3">
      <c r="A9" s="2">
        <f t="shared" si="0"/>
        <v>45906</v>
      </c>
      <c r="B9" s="58"/>
      <c r="C9" s="59"/>
      <c r="D9" s="58"/>
      <c r="E9" s="59"/>
      <c r="F9" s="58"/>
      <c r="G9" s="59"/>
      <c r="H9" s="58"/>
      <c r="I9" s="59"/>
      <c r="J9" s="58"/>
      <c r="K9" s="59"/>
      <c r="L9" s="58"/>
      <c r="M9" s="60"/>
    </row>
    <row r="10" spans="1:13" x14ac:dyDescent="0.3">
      <c r="A10" s="2">
        <f t="shared" si="0"/>
        <v>45907</v>
      </c>
      <c r="B10" s="58"/>
      <c r="C10" s="59"/>
      <c r="D10" s="58"/>
      <c r="E10" s="59"/>
      <c r="F10" s="58"/>
      <c r="G10" s="59"/>
      <c r="H10" s="58"/>
      <c r="I10" s="59"/>
      <c r="J10" s="58"/>
      <c r="K10" s="59"/>
      <c r="L10" s="58"/>
      <c r="M10" s="60"/>
    </row>
    <row r="11" spans="1:13" x14ac:dyDescent="0.3">
      <c r="A11" s="2">
        <f t="shared" si="0"/>
        <v>45908</v>
      </c>
      <c r="B11" s="58"/>
      <c r="C11" s="59"/>
      <c r="D11" s="58"/>
      <c r="E11" s="59"/>
      <c r="F11" s="58"/>
      <c r="G11" s="59"/>
      <c r="H11" s="58"/>
      <c r="I11" s="59"/>
      <c r="J11" s="58"/>
      <c r="K11" s="59"/>
      <c r="L11" s="58"/>
      <c r="M11" s="60"/>
    </row>
    <row r="12" spans="1:13" x14ac:dyDescent="0.3">
      <c r="A12" s="2">
        <f t="shared" si="0"/>
        <v>45909</v>
      </c>
      <c r="B12" s="58"/>
      <c r="C12" s="59"/>
      <c r="D12" s="58"/>
      <c r="E12" s="59"/>
      <c r="F12" s="58"/>
      <c r="G12" s="59"/>
      <c r="H12" s="58"/>
      <c r="I12" s="59"/>
      <c r="J12" s="58"/>
      <c r="K12" s="59"/>
      <c r="L12" s="58"/>
      <c r="M12" s="60"/>
    </row>
    <row r="13" spans="1:13" x14ac:dyDescent="0.3">
      <c r="A13" s="2">
        <f t="shared" si="0"/>
        <v>45910</v>
      </c>
      <c r="B13" s="58"/>
      <c r="C13" s="59"/>
      <c r="D13" s="58"/>
      <c r="E13" s="59"/>
      <c r="F13" s="58"/>
      <c r="G13" s="59"/>
      <c r="H13" s="58"/>
      <c r="I13" s="59"/>
      <c r="J13" s="58"/>
      <c r="K13" s="59"/>
      <c r="L13" s="58"/>
      <c r="M13" s="60"/>
    </row>
    <row r="14" spans="1:13" x14ac:dyDescent="0.3">
      <c r="A14" s="2">
        <f t="shared" si="0"/>
        <v>45911</v>
      </c>
      <c r="B14" s="58"/>
      <c r="C14" s="59"/>
      <c r="D14" s="58"/>
      <c r="E14" s="59"/>
      <c r="F14" s="58"/>
      <c r="G14" s="59"/>
      <c r="H14" s="58"/>
      <c r="I14" s="59"/>
      <c r="J14" s="58"/>
      <c r="K14" s="59"/>
      <c r="L14" s="58"/>
      <c r="M14" s="60"/>
    </row>
    <row r="15" spans="1:13" x14ac:dyDescent="0.3">
      <c r="A15" s="2">
        <f t="shared" si="0"/>
        <v>45912</v>
      </c>
      <c r="B15" s="58"/>
      <c r="C15" s="59"/>
      <c r="D15" s="58"/>
      <c r="E15" s="59"/>
      <c r="F15" s="58"/>
      <c r="G15" s="59"/>
      <c r="H15" s="58"/>
      <c r="I15" s="59"/>
      <c r="J15" s="58"/>
      <c r="K15" s="59"/>
      <c r="L15" s="58"/>
      <c r="M15" s="60"/>
    </row>
    <row r="16" spans="1:13" x14ac:dyDescent="0.3">
      <c r="A16" s="2">
        <f t="shared" si="0"/>
        <v>45913</v>
      </c>
      <c r="B16" s="58"/>
      <c r="C16" s="59"/>
      <c r="D16" s="58"/>
      <c r="E16" s="59"/>
      <c r="F16" s="58"/>
      <c r="G16" s="59"/>
      <c r="H16" s="58"/>
      <c r="I16" s="59"/>
      <c r="J16" s="58"/>
      <c r="K16" s="59"/>
      <c r="L16" s="58"/>
      <c r="M16" s="60"/>
    </row>
    <row r="17" spans="1:13" x14ac:dyDescent="0.3">
      <c r="A17" s="2">
        <f t="shared" si="0"/>
        <v>45914</v>
      </c>
      <c r="B17" s="58"/>
      <c r="C17" s="59"/>
      <c r="D17" s="58"/>
      <c r="E17" s="59"/>
      <c r="F17" s="58"/>
      <c r="G17" s="59"/>
      <c r="H17" s="58"/>
      <c r="I17" s="59"/>
      <c r="J17" s="58"/>
      <c r="K17" s="59"/>
      <c r="L17" s="58"/>
      <c r="M17" s="60"/>
    </row>
    <row r="18" spans="1:13" x14ac:dyDescent="0.3">
      <c r="A18" s="2">
        <f t="shared" si="0"/>
        <v>45915</v>
      </c>
      <c r="B18" s="58"/>
      <c r="C18" s="59"/>
      <c r="D18" s="58"/>
      <c r="E18" s="59"/>
      <c r="F18" s="58"/>
      <c r="G18" s="59"/>
      <c r="H18" s="58"/>
      <c r="I18" s="59"/>
      <c r="J18" s="58"/>
      <c r="K18" s="59"/>
      <c r="L18" s="58"/>
      <c r="M18" s="60"/>
    </row>
    <row r="19" spans="1:13" x14ac:dyDescent="0.3">
      <c r="A19" s="2">
        <f t="shared" si="0"/>
        <v>45916</v>
      </c>
      <c r="B19" s="58"/>
      <c r="C19" s="59"/>
      <c r="D19" s="58"/>
      <c r="E19" s="59"/>
      <c r="F19" s="58"/>
      <c r="G19" s="59"/>
      <c r="H19" s="58"/>
      <c r="I19" s="59"/>
      <c r="J19" s="58"/>
      <c r="K19" s="59"/>
      <c r="L19" s="58"/>
      <c r="M19" s="60"/>
    </row>
    <row r="20" spans="1:13" x14ac:dyDescent="0.3">
      <c r="A20" s="2">
        <f t="shared" si="0"/>
        <v>45917</v>
      </c>
      <c r="B20" s="58"/>
      <c r="C20" s="59"/>
      <c r="D20" s="58"/>
      <c r="E20" s="59"/>
      <c r="F20" s="58"/>
      <c r="G20" s="59"/>
      <c r="H20" s="58"/>
      <c r="I20" s="59"/>
      <c r="J20" s="58"/>
      <c r="K20" s="59"/>
      <c r="L20" s="58"/>
      <c r="M20" s="60"/>
    </row>
    <row r="21" spans="1:13" x14ac:dyDescent="0.3">
      <c r="A21" s="2">
        <f t="shared" si="0"/>
        <v>45918</v>
      </c>
      <c r="B21" s="58"/>
      <c r="C21" s="59"/>
      <c r="D21" s="58"/>
      <c r="E21" s="59"/>
      <c r="F21" s="58"/>
      <c r="G21" s="59"/>
      <c r="H21" s="58"/>
      <c r="I21" s="59"/>
      <c r="J21" s="58"/>
      <c r="K21" s="59"/>
      <c r="L21" s="58"/>
      <c r="M21" s="60"/>
    </row>
    <row r="22" spans="1:13" x14ac:dyDescent="0.3">
      <c r="A22" s="2">
        <f t="shared" si="0"/>
        <v>45919</v>
      </c>
      <c r="B22" s="58"/>
      <c r="C22" s="59"/>
      <c r="D22" s="58"/>
      <c r="E22" s="59"/>
      <c r="F22" s="58"/>
      <c r="G22" s="59"/>
      <c r="H22" s="58"/>
      <c r="I22" s="59"/>
      <c r="J22" s="58"/>
      <c r="K22" s="59"/>
      <c r="L22" s="58"/>
      <c r="M22" s="60"/>
    </row>
    <row r="23" spans="1:13" x14ac:dyDescent="0.3">
      <c r="A23" s="2">
        <f t="shared" si="0"/>
        <v>45920</v>
      </c>
      <c r="B23" s="58"/>
      <c r="C23" s="59"/>
      <c r="D23" s="58"/>
      <c r="E23" s="59"/>
      <c r="F23" s="58"/>
      <c r="G23" s="59"/>
      <c r="H23" s="58"/>
      <c r="I23" s="59"/>
      <c r="J23" s="58"/>
      <c r="K23" s="59"/>
      <c r="L23" s="58"/>
      <c r="M23" s="60"/>
    </row>
    <row r="24" spans="1:13" x14ac:dyDescent="0.3">
      <c r="A24" s="2">
        <f t="shared" si="0"/>
        <v>45921</v>
      </c>
      <c r="B24" s="58"/>
      <c r="C24" s="59"/>
      <c r="D24" s="58"/>
      <c r="E24" s="59"/>
      <c r="F24" s="58"/>
      <c r="G24" s="59"/>
      <c r="H24" s="58"/>
      <c r="I24" s="59"/>
      <c r="J24" s="58"/>
      <c r="K24" s="59"/>
      <c r="L24" s="58"/>
      <c r="M24" s="60"/>
    </row>
    <row r="25" spans="1:13" x14ac:dyDescent="0.3">
      <c r="A25" s="2">
        <f t="shared" si="0"/>
        <v>45922</v>
      </c>
      <c r="B25" s="58"/>
      <c r="C25" s="59"/>
      <c r="D25" s="58"/>
      <c r="E25" s="59"/>
      <c r="F25" s="58"/>
      <c r="G25" s="59"/>
      <c r="H25" s="58"/>
      <c r="I25" s="59"/>
      <c r="J25" s="58"/>
      <c r="K25" s="59"/>
      <c r="L25" s="58"/>
      <c r="M25" s="60"/>
    </row>
    <row r="26" spans="1:13" x14ac:dyDescent="0.3">
      <c r="A26" s="2">
        <f t="shared" si="0"/>
        <v>45923</v>
      </c>
      <c r="B26" s="58"/>
      <c r="C26" s="59"/>
      <c r="D26" s="58"/>
      <c r="E26" s="59"/>
      <c r="F26" s="58"/>
      <c r="G26" s="59"/>
      <c r="H26" s="58"/>
      <c r="I26" s="59"/>
      <c r="J26" s="58"/>
      <c r="K26" s="59"/>
      <c r="L26" s="58"/>
      <c r="M26" s="60"/>
    </row>
    <row r="27" spans="1:13" x14ac:dyDescent="0.3">
      <c r="A27" s="2">
        <f t="shared" si="0"/>
        <v>45924</v>
      </c>
      <c r="B27" s="58"/>
      <c r="C27" s="59"/>
      <c r="D27" s="58"/>
      <c r="E27" s="59"/>
      <c r="F27" s="58"/>
      <c r="G27" s="59"/>
      <c r="H27" s="58"/>
      <c r="I27" s="59"/>
      <c r="J27" s="58"/>
      <c r="K27" s="59"/>
      <c r="L27" s="58"/>
      <c r="M27" s="60"/>
    </row>
    <row r="28" spans="1:13" x14ac:dyDescent="0.3">
      <c r="A28" s="2">
        <f t="shared" si="0"/>
        <v>45925</v>
      </c>
      <c r="B28" s="58"/>
      <c r="C28" s="59"/>
      <c r="D28" s="58"/>
      <c r="E28" s="59"/>
      <c r="F28" s="58"/>
      <c r="G28" s="59"/>
      <c r="H28" s="58"/>
      <c r="I28" s="59"/>
      <c r="J28" s="58"/>
      <c r="K28" s="59"/>
      <c r="L28" s="58"/>
      <c r="M28" s="60"/>
    </row>
    <row r="29" spans="1:13" x14ac:dyDescent="0.3">
      <c r="A29" s="2">
        <f t="shared" si="0"/>
        <v>45926</v>
      </c>
      <c r="B29" s="58"/>
      <c r="C29" s="59"/>
      <c r="D29" s="58"/>
      <c r="E29" s="59"/>
      <c r="F29" s="58"/>
      <c r="G29" s="59"/>
      <c r="H29" s="58"/>
      <c r="I29" s="59"/>
      <c r="J29" s="58"/>
      <c r="K29" s="59"/>
      <c r="L29" s="58"/>
      <c r="M29" s="60"/>
    </row>
    <row r="30" spans="1:13" x14ac:dyDescent="0.3">
      <c r="A30" s="2">
        <f t="shared" si="0"/>
        <v>45927</v>
      </c>
      <c r="B30" s="58"/>
      <c r="C30" s="59"/>
      <c r="D30" s="58"/>
      <c r="E30" s="59"/>
      <c r="F30" s="58"/>
      <c r="G30" s="59"/>
      <c r="H30" s="58"/>
      <c r="I30" s="59"/>
      <c r="J30" s="58"/>
      <c r="K30" s="59"/>
      <c r="L30" s="58"/>
      <c r="M30" s="60"/>
    </row>
    <row r="31" spans="1:13" x14ac:dyDescent="0.3">
      <c r="A31" s="2">
        <f t="shared" si="0"/>
        <v>45928</v>
      </c>
      <c r="B31" s="58"/>
      <c r="C31" s="59"/>
      <c r="D31" s="58"/>
      <c r="E31" s="59"/>
      <c r="F31" s="58"/>
      <c r="G31" s="59"/>
      <c r="H31" s="58"/>
      <c r="I31" s="59"/>
      <c r="J31" s="58"/>
      <c r="K31" s="59"/>
      <c r="L31" s="58"/>
      <c r="M31" s="60"/>
    </row>
    <row r="32" spans="1:13" x14ac:dyDescent="0.3">
      <c r="A32" s="2">
        <f>IF(MONTH($A$31+1)=MONTH($A$31),$A$31+1,"")</f>
        <v>45929</v>
      </c>
      <c r="B32" s="58"/>
      <c r="C32" s="59"/>
      <c r="D32" s="58"/>
      <c r="E32" s="59"/>
      <c r="F32" s="58"/>
      <c r="G32" s="59"/>
      <c r="H32" s="58"/>
      <c r="I32" s="59"/>
      <c r="J32" s="58"/>
      <c r="K32" s="59"/>
      <c r="L32" s="58"/>
      <c r="M32" s="60"/>
    </row>
    <row r="33" spans="1:13" x14ac:dyDescent="0.3">
      <c r="A33" s="2">
        <f>IF(MONTH($A$31+2)=MONTH($A$31),$A$31+2,"")</f>
        <v>45930</v>
      </c>
      <c r="B33" s="58"/>
      <c r="C33" s="59"/>
      <c r="D33" s="58"/>
      <c r="E33" s="59"/>
      <c r="F33" s="58"/>
      <c r="G33" s="59"/>
      <c r="H33" s="58"/>
      <c r="I33" s="59"/>
      <c r="J33" s="58"/>
      <c r="K33" s="59"/>
      <c r="L33" s="58"/>
      <c r="M33" s="60"/>
    </row>
    <row r="34" spans="1:13" ht="15" thickBot="1" x14ac:dyDescent="0.35">
      <c r="A34" s="2" t="str">
        <f>IF(MONTH($A$31+3)=MONTH($A$31),$A$31+3,"")</f>
        <v/>
      </c>
      <c r="B34" s="61"/>
      <c r="C34" s="62"/>
      <c r="D34" s="61"/>
      <c r="E34" s="62"/>
      <c r="F34" s="61"/>
      <c r="G34" s="62"/>
      <c r="H34" s="61"/>
      <c r="I34" s="62"/>
      <c r="J34" s="61"/>
      <c r="K34" s="62"/>
      <c r="L34" s="61"/>
      <c r="M34" s="63"/>
    </row>
    <row r="35" spans="1:13" x14ac:dyDescent="0.3">
      <c r="A35" s="8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conditionalFormatting sqref="A4:M34">
    <cfRule type="expression" dxfId="36" priority="1">
      <formula>COUNTIF(ferie,$A4)&gt;0</formula>
    </cfRule>
    <cfRule type="expression" dxfId="37" priority="2">
      <formula>WEEKDAY($A4,2)&gt;5</formula>
    </cfRule>
  </conditionalFormatting>
  <dataValidations count="1">
    <dataValidation type="list" allowBlank="1" showInputMessage="1" showErrorMessage="1" sqref="B4:M34" xr:uid="{52C2C01F-706C-4FC9-BE12-93479CB8F910}">
      <formula1>l_agent</formula1>
    </dataValidation>
  </dataValidations>
  <hyperlinks>
    <hyperlink ref="A35" location="ACCUEIL!A1" display="ACCUEIL" xr:uid="{7F595DD0-1A37-4104-B237-53EDC614AABA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0F3ED78-FB74-4B1F-B41C-816631712BD0}">
            <xm:f>B4=donnees!$A$11</xm:f>
            <x14:dxf>
              <fill>
                <patternFill>
                  <bgColor rgb="FFFFFF00"/>
                </patternFill>
              </fill>
            </x14:dxf>
          </x14:cfRule>
          <x14:cfRule type="expression" priority="4" id="{DD2A9885-82D2-49DB-8648-E5A8C1BC4C5A}">
            <xm:f>B4=donnees!$A$10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5" id="{979B6CCE-F471-4807-941B-EAFCCD66E377}">
            <xm:f>B4=donnees!$A$9</xm:f>
            <x14:dxf>
              <fill>
                <patternFill>
                  <bgColor rgb="FF00B0F0"/>
                </patternFill>
              </fill>
            </x14:dxf>
          </x14:cfRule>
          <x14:cfRule type="expression" priority="6" id="{825053B3-9580-47E9-9685-D7E6DF7EC1A0}">
            <xm:f>B4=donnees!$A$8</xm:f>
            <x14:dxf>
              <fill>
                <patternFill>
                  <bgColor rgb="FFFFC000"/>
                </patternFill>
              </fill>
            </x14:dxf>
          </x14:cfRule>
          <x14:cfRule type="expression" priority="7" id="{99CAB66A-C6D8-48B7-ABF5-C5A74C10B559}">
            <xm:f>B4=donnees!$A$7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8" id="{66A72D96-BD00-4E14-AE4B-057D999E5240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9" id="{D4E0CB9F-9AAC-4934-B779-754A12279A97}">
            <xm:f>B4=donnees!$A$5</xm:f>
            <x14:dxf>
              <fill>
                <patternFill>
                  <bgColor rgb="FFFF66FF"/>
                </patternFill>
              </fill>
            </x14:dxf>
          </x14:cfRule>
          <x14:cfRule type="expression" priority="10" id="{B841A3D2-C13B-4025-91D0-41861EDDC833}">
            <xm:f>B4=donnees!$A$4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1" id="{F86CFDDD-224A-418B-A846-08C921BAFF13}">
            <xm:f>B4=donnees!$A$3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2" id="{D12B7F7A-DB03-4FE4-BA16-864251E1016D}">
            <xm:f>B4=donnees!$A$2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EAAB6D-6E56-4191-8AC0-B50B107F07A7}">
  <dimension ref="A1:M36"/>
  <sheetViews>
    <sheetView topLeftCell="A31" workbookViewId="0">
      <selection activeCell="E47" sqref="E46:E47"/>
    </sheetView>
  </sheetViews>
  <sheetFormatPr baseColWidth="10" defaultRowHeight="14.4" x14ac:dyDescent="0.3"/>
  <cols>
    <col min="1" max="1" width="23.44140625" bestFit="1" customWidth="1"/>
    <col min="2" max="7" width="14.33203125" bestFit="1" customWidth="1"/>
  </cols>
  <sheetData>
    <row r="1" spans="1:13" ht="15" thickBot="1" x14ac:dyDescent="0.35">
      <c r="A1" t="s">
        <v>14</v>
      </c>
    </row>
    <row r="2" spans="1:13" x14ac:dyDescent="0.3">
      <c r="A2" s="1"/>
      <c r="B2" s="50" t="s">
        <v>27</v>
      </c>
      <c r="C2" s="52"/>
      <c r="D2" s="50" t="s">
        <v>28</v>
      </c>
      <c r="E2" s="52"/>
      <c r="F2" s="50" t="s">
        <v>29</v>
      </c>
      <c r="G2" s="52"/>
      <c r="H2" s="50" t="s">
        <v>30</v>
      </c>
      <c r="I2" s="52"/>
      <c r="J2" s="50" t="s">
        <v>31</v>
      </c>
      <c r="K2" s="52"/>
      <c r="L2" s="50" t="s">
        <v>32</v>
      </c>
      <c r="M2" s="51"/>
    </row>
    <row r="3" spans="1:13" x14ac:dyDescent="0.3">
      <c r="B3" s="6" t="s">
        <v>3</v>
      </c>
      <c r="C3" s="27" t="s">
        <v>4</v>
      </c>
      <c r="D3" s="6" t="s">
        <v>3</v>
      </c>
      <c r="E3" s="27" t="s">
        <v>4</v>
      </c>
      <c r="F3" s="6" t="s">
        <v>3</v>
      </c>
      <c r="G3" s="27" t="s">
        <v>4</v>
      </c>
      <c r="H3" s="6" t="s">
        <v>3</v>
      </c>
      <c r="I3" s="27" t="s">
        <v>4</v>
      </c>
      <c r="J3" s="6" t="s">
        <v>3</v>
      </c>
      <c r="K3" s="27" t="s">
        <v>4</v>
      </c>
      <c r="L3" s="6" t="s">
        <v>3</v>
      </c>
      <c r="M3" s="7" t="s">
        <v>4</v>
      </c>
    </row>
    <row r="4" spans="1:13" x14ac:dyDescent="0.3">
      <c r="A4" s="2">
        <f>DATEVALUE("01 " &amp; A1 &amp; " " &amp; Var_An)</f>
        <v>45931</v>
      </c>
      <c r="B4" s="58"/>
      <c r="C4" s="59"/>
      <c r="D4" s="58"/>
      <c r="E4" s="59"/>
      <c r="F4" s="58"/>
      <c r="G4" s="59"/>
      <c r="H4" s="58"/>
      <c r="I4" s="59"/>
      <c r="J4" s="58"/>
      <c r="K4" s="59"/>
      <c r="L4" s="58"/>
      <c r="M4" s="60"/>
    </row>
    <row r="5" spans="1:13" x14ac:dyDescent="0.3">
      <c r="A5" s="2">
        <f>A4+1</f>
        <v>45932</v>
      </c>
      <c r="B5" s="58"/>
      <c r="C5" s="59"/>
      <c r="D5" s="58"/>
      <c r="E5" s="59"/>
      <c r="F5" s="58"/>
      <c r="G5" s="59"/>
      <c r="H5" s="58"/>
      <c r="I5" s="59"/>
      <c r="J5" s="58"/>
      <c r="K5" s="59"/>
      <c r="L5" s="58"/>
      <c r="M5" s="60"/>
    </row>
    <row r="6" spans="1:13" x14ac:dyDescent="0.3">
      <c r="A6" s="2">
        <f t="shared" ref="A6:A32" si="0">A5+1</f>
        <v>45933</v>
      </c>
      <c r="B6" s="58"/>
      <c r="C6" s="59"/>
      <c r="D6" s="58"/>
      <c r="E6" s="59"/>
      <c r="F6" s="58"/>
      <c r="G6" s="59"/>
      <c r="H6" s="58"/>
      <c r="I6" s="59"/>
      <c r="J6" s="58"/>
      <c r="K6" s="59"/>
      <c r="L6" s="58"/>
      <c r="M6" s="60"/>
    </row>
    <row r="7" spans="1:13" x14ac:dyDescent="0.3">
      <c r="A7" s="2">
        <f t="shared" si="0"/>
        <v>45934</v>
      </c>
      <c r="B7" s="58"/>
      <c r="C7" s="59"/>
      <c r="D7" s="58"/>
      <c r="E7" s="59"/>
      <c r="F7" s="58"/>
      <c r="G7" s="59"/>
      <c r="H7" s="58"/>
      <c r="I7" s="59"/>
      <c r="J7" s="58"/>
      <c r="K7" s="59"/>
      <c r="L7" s="58"/>
      <c r="M7" s="60"/>
    </row>
    <row r="8" spans="1:13" x14ac:dyDescent="0.3">
      <c r="A8" s="2">
        <f t="shared" si="0"/>
        <v>45935</v>
      </c>
      <c r="B8" s="58"/>
      <c r="C8" s="59"/>
      <c r="D8" s="58"/>
      <c r="E8" s="59"/>
      <c r="F8" s="58"/>
      <c r="G8" s="59"/>
      <c r="H8" s="58"/>
      <c r="I8" s="59"/>
      <c r="J8" s="58"/>
      <c r="K8" s="59"/>
      <c r="L8" s="58"/>
      <c r="M8" s="60"/>
    </row>
    <row r="9" spans="1:13" x14ac:dyDescent="0.3">
      <c r="A9" s="2">
        <f t="shared" si="0"/>
        <v>45936</v>
      </c>
      <c r="B9" s="58"/>
      <c r="C9" s="59"/>
      <c r="D9" s="58"/>
      <c r="E9" s="59"/>
      <c r="F9" s="58"/>
      <c r="G9" s="59"/>
      <c r="H9" s="58"/>
      <c r="I9" s="59"/>
      <c r="J9" s="58"/>
      <c r="K9" s="59"/>
      <c r="L9" s="58"/>
      <c r="M9" s="60"/>
    </row>
    <row r="10" spans="1:13" x14ac:dyDescent="0.3">
      <c r="A10" s="2">
        <f t="shared" si="0"/>
        <v>45937</v>
      </c>
      <c r="B10" s="58"/>
      <c r="C10" s="59"/>
      <c r="D10" s="58"/>
      <c r="E10" s="59"/>
      <c r="F10" s="58"/>
      <c r="G10" s="59"/>
      <c r="H10" s="58"/>
      <c r="I10" s="59"/>
      <c r="J10" s="58"/>
      <c r="K10" s="59"/>
      <c r="L10" s="58"/>
      <c r="M10" s="60"/>
    </row>
    <row r="11" spans="1:13" x14ac:dyDescent="0.3">
      <c r="A11" s="2">
        <f t="shared" si="0"/>
        <v>45938</v>
      </c>
      <c r="B11" s="58"/>
      <c r="C11" s="59"/>
      <c r="D11" s="58"/>
      <c r="E11" s="59"/>
      <c r="F11" s="58"/>
      <c r="G11" s="59"/>
      <c r="H11" s="58"/>
      <c r="I11" s="59"/>
      <c r="J11" s="58"/>
      <c r="K11" s="59"/>
      <c r="L11" s="58"/>
      <c r="M11" s="60"/>
    </row>
    <row r="12" spans="1:13" x14ac:dyDescent="0.3">
      <c r="A12" s="2">
        <f t="shared" si="0"/>
        <v>45939</v>
      </c>
      <c r="B12" s="58"/>
      <c r="C12" s="59"/>
      <c r="D12" s="58"/>
      <c r="E12" s="59"/>
      <c r="F12" s="58"/>
      <c r="G12" s="59"/>
      <c r="H12" s="58"/>
      <c r="I12" s="59"/>
      <c r="J12" s="58"/>
      <c r="K12" s="59"/>
      <c r="L12" s="58"/>
      <c r="M12" s="60"/>
    </row>
    <row r="13" spans="1:13" x14ac:dyDescent="0.3">
      <c r="A13" s="2">
        <f t="shared" si="0"/>
        <v>45940</v>
      </c>
      <c r="B13" s="58"/>
      <c r="C13" s="59"/>
      <c r="D13" s="58"/>
      <c r="E13" s="59"/>
      <c r="F13" s="58"/>
      <c r="G13" s="59"/>
      <c r="H13" s="58"/>
      <c r="I13" s="59"/>
      <c r="J13" s="58"/>
      <c r="K13" s="59"/>
      <c r="L13" s="58"/>
      <c r="M13" s="60"/>
    </row>
    <row r="14" spans="1:13" x14ac:dyDescent="0.3">
      <c r="A14" s="2">
        <f t="shared" si="0"/>
        <v>45941</v>
      </c>
      <c r="B14" s="58"/>
      <c r="C14" s="59"/>
      <c r="D14" s="58"/>
      <c r="E14" s="59"/>
      <c r="F14" s="58"/>
      <c r="G14" s="59"/>
      <c r="H14" s="58"/>
      <c r="I14" s="59"/>
      <c r="J14" s="58"/>
      <c r="K14" s="59"/>
      <c r="L14" s="58"/>
      <c r="M14" s="60"/>
    </row>
    <row r="15" spans="1:13" x14ac:dyDescent="0.3">
      <c r="A15" s="2">
        <f t="shared" si="0"/>
        <v>45942</v>
      </c>
      <c r="B15" s="58"/>
      <c r="C15" s="59"/>
      <c r="D15" s="58"/>
      <c r="E15" s="59"/>
      <c r="F15" s="58"/>
      <c r="G15" s="59"/>
      <c r="H15" s="58"/>
      <c r="I15" s="59"/>
      <c r="J15" s="58"/>
      <c r="K15" s="59"/>
      <c r="L15" s="58"/>
      <c r="M15" s="60"/>
    </row>
    <row r="16" spans="1:13" x14ac:dyDescent="0.3">
      <c r="A16" s="2">
        <f t="shared" si="0"/>
        <v>45943</v>
      </c>
      <c r="B16" s="58"/>
      <c r="C16" s="59"/>
      <c r="D16" s="58"/>
      <c r="E16" s="59"/>
      <c r="F16" s="58"/>
      <c r="G16" s="59"/>
      <c r="H16" s="58"/>
      <c r="I16" s="59"/>
      <c r="J16" s="58"/>
      <c r="K16" s="59"/>
      <c r="L16" s="58"/>
      <c r="M16" s="60"/>
    </row>
    <row r="17" spans="1:13" x14ac:dyDescent="0.3">
      <c r="A17" s="2">
        <f t="shared" si="0"/>
        <v>45944</v>
      </c>
      <c r="B17" s="58"/>
      <c r="C17" s="59"/>
      <c r="D17" s="58"/>
      <c r="E17" s="59"/>
      <c r="F17" s="58"/>
      <c r="G17" s="59"/>
      <c r="H17" s="58"/>
      <c r="I17" s="59"/>
      <c r="J17" s="58"/>
      <c r="K17" s="59"/>
      <c r="L17" s="58"/>
      <c r="M17" s="60"/>
    </row>
    <row r="18" spans="1:13" x14ac:dyDescent="0.3">
      <c r="A18" s="2">
        <f t="shared" si="0"/>
        <v>45945</v>
      </c>
      <c r="B18" s="58"/>
      <c r="C18" s="59"/>
      <c r="D18" s="58"/>
      <c r="E18" s="59"/>
      <c r="F18" s="58"/>
      <c r="G18" s="59"/>
      <c r="H18" s="58"/>
      <c r="I18" s="59"/>
      <c r="J18" s="58"/>
      <c r="K18" s="59"/>
      <c r="L18" s="58"/>
      <c r="M18" s="60"/>
    </row>
    <row r="19" spans="1:13" x14ac:dyDescent="0.3">
      <c r="A19" s="2">
        <f t="shared" si="0"/>
        <v>45946</v>
      </c>
      <c r="B19" s="58"/>
      <c r="C19" s="59"/>
      <c r="D19" s="58"/>
      <c r="E19" s="59"/>
      <c r="F19" s="58"/>
      <c r="G19" s="59"/>
      <c r="H19" s="58"/>
      <c r="I19" s="59"/>
      <c r="J19" s="58"/>
      <c r="K19" s="59"/>
      <c r="L19" s="58"/>
      <c r="M19" s="60"/>
    </row>
    <row r="20" spans="1:13" x14ac:dyDescent="0.3">
      <c r="A20" s="2">
        <f t="shared" si="0"/>
        <v>45947</v>
      </c>
      <c r="B20" s="58"/>
      <c r="C20" s="59"/>
      <c r="D20" s="58"/>
      <c r="E20" s="59"/>
      <c r="F20" s="58"/>
      <c r="G20" s="59"/>
      <c r="H20" s="58"/>
      <c r="I20" s="59"/>
      <c r="J20" s="58"/>
      <c r="K20" s="59"/>
      <c r="L20" s="58"/>
      <c r="M20" s="60"/>
    </row>
    <row r="21" spans="1:13" x14ac:dyDescent="0.3">
      <c r="A21" s="2">
        <f t="shared" si="0"/>
        <v>45948</v>
      </c>
      <c r="B21" s="58"/>
      <c r="C21" s="59"/>
      <c r="D21" s="58"/>
      <c r="E21" s="59"/>
      <c r="F21" s="58"/>
      <c r="G21" s="59"/>
      <c r="H21" s="58"/>
      <c r="I21" s="59"/>
      <c r="J21" s="58"/>
      <c r="K21" s="59"/>
      <c r="L21" s="58"/>
      <c r="M21" s="60"/>
    </row>
    <row r="22" spans="1:13" x14ac:dyDescent="0.3">
      <c r="A22" s="2">
        <f t="shared" si="0"/>
        <v>45949</v>
      </c>
      <c r="B22" s="58"/>
      <c r="C22" s="59"/>
      <c r="D22" s="58"/>
      <c r="E22" s="59"/>
      <c r="F22" s="58"/>
      <c r="G22" s="59"/>
      <c r="H22" s="58"/>
      <c r="I22" s="59"/>
      <c r="J22" s="58"/>
      <c r="K22" s="59"/>
      <c r="L22" s="58"/>
      <c r="M22" s="60"/>
    </row>
    <row r="23" spans="1:13" x14ac:dyDescent="0.3">
      <c r="A23" s="2">
        <f t="shared" si="0"/>
        <v>45950</v>
      </c>
      <c r="B23" s="58"/>
      <c r="C23" s="59"/>
      <c r="D23" s="58"/>
      <c r="E23" s="59"/>
      <c r="F23" s="58"/>
      <c r="G23" s="59"/>
      <c r="H23" s="58"/>
      <c r="I23" s="59"/>
      <c r="J23" s="58"/>
      <c r="K23" s="59"/>
      <c r="L23" s="58"/>
      <c r="M23" s="60"/>
    </row>
    <row r="24" spans="1:13" x14ac:dyDescent="0.3">
      <c r="A24" s="2">
        <f t="shared" si="0"/>
        <v>45951</v>
      </c>
      <c r="B24" s="58"/>
      <c r="C24" s="59"/>
      <c r="D24" s="58"/>
      <c r="E24" s="59"/>
      <c r="F24" s="58"/>
      <c r="G24" s="59"/>
      <c r="H24" s="58"/>
      <c r="I24" s="59"/>
      <c r="J24" s="58"/>
      <c r="K24" s="59"/>
      <c r="L24" s="58"/>
      <c r="M24" s="60"/>
    </row>
    <row r="25" spans="1:13" x14ac:dyDescent="0.3">
      <c r="A25" s="2">
        <f t="shared" si="0"/>
        <v>45952</v>
      </c>
      <c r="B25" s="58"/>
      <c r="C25" s="59"/>
      <c r="D25" s="58"/>
      <c r="E25" s="59"/>
      <c r="F25" s="58"/>
      <c r="G25" s="59"/>
      <c r="H25" s="58"/>
      <c r="I25" s="59"/>
      <c r="J25" s="58"/>
      <c r="K25" s="59"/>
      <c r="L25" s="58"/>
      <c r="M25" s="60"/>
    </row>
    <row r="26" spans="1:13" x14ac:dyDescent="0.3">
      <c r="A26" s="2">
        <f t="shared" si="0"/>
        <v>45953</v>
      </c>
      <c r="B26" s="58"/>
      <c r="C26" s="59"/>
      <c r="D26" s="58"/>
      <c r="E26" s="59"/>
      <c r="F26" s="58"/>
      <c r="G26" s="59"/>
      <c r="H26" s="58"/>
      <c r="I26" s="59"/>
      <c r="J26" s="58"/>
      <c r="K26" s="59"/>
      <c r="L26" s="58"/>
      <c r="M26" s="60"/>
    </row>
    <row r="27" spans="1:13" x14ac:dyDescent="0.3">
      <c r="A27" s="2">
        <f t="shared" si="0"/>
        <v>45954</v>
      </c>
      <c r="B27" s="58"/>
      <c r="C27" s="59"/>
      <c r="D27" s="58"/>
      <c r="E27" s="59"/>
      <c r="F27" s="58"/>
      <c r="G27" s="59"/>
      <c r="H27" s="58"/>
      <c r="I27" s="59"/>
      <c r="J27" s="58"/>
      <c r="K27" s="59"/>
      <c r="L27" s="58"/>
      <c r="M27" s="60"/>
    </row>
    <row r="28" spans="1:13" x14ac:dyDescent="0.3">
      <c r="A28" s="2">
        <f t="shared" si="0"/>
        <v>45955</v>
      </c>
      <c r="B28" s="58"/>
      <c r="C28" s="59"/>
      <c r="D28" s="58"/>
      <c r="E28" s="59"/>
      <c r="F28" s="58"/>
      <c r="G28" s="59"/>
      <c r="H28" s="58"/>
      <c r="I28" s="59"/>
      <c r="J28" s="58"/>
      <c r="K28" s="59"/>
      <c r="L28" s="58"/>
      <c r="M28" s="60"/>
    </row>
    <row r="29" spans="1:13" x14ac:dyDescent="0.3">
      <c r="A29" s="2">
        <f t="shared" si="0"/>
        <v>45956</v>
      </c>
      <c r="B29" s="58"/>
      <c r="C29" s="59"/>
      <c r="D29" s="58"/>
      <c r="E29" s="59"/>
      <c r="F29" s="58"/>
      <c r="G29" s="59"/>
      <c r="H29" s="58"/>
      <c r="I29" s="59"/>
      <c r="J29" s="58"/>
      <c r="K29" s="59"/>
      <c r="L29" s="58"/>
      <c r="M29" s="60"/>
    </row>
    <row r="30" spans="1:13" x14ac:dyDescent="0.3">
      <c r="A30" s="2">
        <f t="shared" si="0"/>
        <v>45957</v>
      </c>
      <c r="B30" s="58"/>
      <c r="C30" s="59"/>
      <c r="D30" s="58"/>
      <c r="E30" s="59"/>
      <c r="F30" s="58"/>
      <c r="G30" s="59"/>
      <c r="H30" s="58"/>
      <c r="I30" s="59"/>
      <c r="J30" s="58"/>
      <c r="K30" s="59"/>
      <c r="L30" s="58"/>
      <c r="M30" s="60"/>
    </row>
    <row r="31" spans="1:13" x14ac:dyDescent="0.3">
      <c r="A31" s="2">
        <f t="shared" si="0"/>
        <v>45958</v>
      </c>
      <c r="B31" s="58"/>
      <c r="C31" s="59"/>
      <c r="D31" s="58"/>
      <c r="E31" s="59"/>
      <c r="F31" s="58"/>
      <c r="G31" s="59"/>
      <c r="H31" s="58"/>
      <c r="I31" s="59"/>
      <c r="J31" s="58"/>
      <c r="K31" s="59"/>
      <c r="L31" s="58"/>
      <c r="M31" s="60"/>
    </row>
    <row r="32" spans="1:13" x14ac:dyDescent="0.3">
      <c r="A32" s="2">
        <f>IF(MONTH($A$31+1)=MONTH($A$31),$A$31+1,"")</f>
        <v>45959</v>
      </c>
      <c r="B32" s="58"/>
      <c r="C32" s="59"/>
      <c r="D32" s="58"/>
      <c r="E32" s="59"/>
      <c r="F32" s="58"/>
      <c r="G32" s="59"/>
      <c r="H32" s="58"/>
      <c r="I32" s="59"/>
      <c r="J32" s="58"/>
      <c r="K32" s="59"/>
      <c r="L32" s="58"/>
      <c r="M32" s="60"/>
    </row>
    <row r="33" spans="1:13" x14ac:dyDescent="0.3">
      <c r="A33" s="2">
        <f>IF(MONTH($A$31+2)=MONTH($A$31),$A$31+2,"")</f>
        <v>45960</v>
      </c>
      <c r="B33" s="58"/>
      <c r="C33" s="59"/>
      <c r="D33" s="58"/>
      <c r="E33" s="59"/>
      <c r="F33" s="58"/>
      <c r="G33" s="59"/>
      <c r="H33" s="58"/>
      <c r="I33" s="59"/>
      <c r="J33" s="58"/>
      <c r="K33" s="59"/>
      <c r="L33" s="58"/>
      <c r="M33" s="60"/>
    </row>
    <row r="34" spans="1:13" ht="15" thickBot="1" x14ac:dyDescent="0.35">
      <c r="A34" s="2">
        <f>IF(MONTH($A$31+3)=MONTH($A$31),$A$31+3,"")</f>
        <v>45961</v>
      </c>
      <c r="B34" s="61"/>
      <c r="C34" s="62"/>
      <c r="D34" s="61"/>
      <c r="E34" s="62"/>
      <c r="F34" s="61"/>
      <c r="G34" s="62"/>
      <c r="H34" s="61"/>
      <c r="I34" s="62"/>
      <c r="J34" s="61"/>
      <c r="K34" s="62"/>
      <c r="L34" s="61"/>
      <c r="M34" s="63"/>
    </row>
    <row r="36" spans="1:13" x14ac:dyDescent="0.3">
      <c r="A36" s="8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conditionalFormatting sqref="A4:M34">
    <cfRule type="expression" dxfId="24" priority="1">
      <formula>COUNTIF(ferie,$A4)&gt;0</formula>
    </cfRule>
    <cfRule type="expression" dxfId="25" priority="2">
      <formula>WEEKDAY($A4,2)&gt;5</formula>
    </cfRule>
  </conditionalFormatting>
  <dataValidations count="1">
    <dataValidation type="list" allowBlank="1" showInputMessage="1" showErrorMessage="1" sqref="B4:M34" xr:uid="{01F547C6-9C70-48E0-B0B0-DF0BFFF5B146}">
      <formula1>l_agent</formula1>
    </dataValidation>
  </dataValidations>
  <hyperlinks>
    <hyperlink ref="A36" location="ACCUEIL!A1" display="ACCUEIL" xr:uid="{B8DFFE81-5392-4FAA-BC21-27FB9BEBDC08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06A049B0-BCBF-4ABE-B14A-1DB62D54A45A}">
            <xm:f>B4=donnees!$A$11</xm:f>
            <x14:dxf>
              <fill>
                <patternFill>
                  <bgColor rgb="FFFFFF00"/>
                </patternFill>
              </fill>
            </x14:dxf>
          </x14:cfRule>
          <x14:cfRule type="expression" priority="4" id="{8C88EDC6-A25A-4847-AC86-D52ED65D73C1}">
            <xm:f>B4=donnees!$A$10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5" id="{518D840F-50ED-4F77-AE1A-AC249D96CF3E}">
            <xm:f>B4=donnees!$A$9</xm:f>
            <x14:dxf>
              <fill>
                <patternFill>
                  <bgColor rgb="FF00B0F0"/>
                </patternFill>
              </fill>
            </x14:dxf>
          </x14:cfRule>
          <x14:cfRule type="expression" priority="6" id="{A8B44F56-1EAC-454D-A89B-3724DB0C36F7}">
            <xm:f>B4=donnees!$A$8</xm:f>
            <x14:dxf>
              <fill>
                <patternFill>
                  <bgColor rgb="FFFFC000"/>
                </patternFill>
              </fill>
            </x14:dxf>
          </x14:cfRule>
          <x14:cfRule type="expression" priority="7" id="{A5F9762B-CF03-43E2-BAED-CF7214751721}">
            <xm:f>B4=donnees!$A$7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8" id="{6AD10CDA-AF38-4EDB-9311-D7D5E1D7C88E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9" id="{E91AE99A-6537-405A-B0CF-BF906350F5C6}">
            <xm:f>B4=donnees!$A$5</xm:f>
            <x14:dxf>
              <fill>
                <patternFill>
                  <bgColor rgb="FFFF66FF"/>
                </patternFill>
              </fill>
            </x14:dxf>
          </x14:cfRule>
          <x14:cfRule type="expression" priority="10" id="{B4D7DD3C-3FE7-4232-9C5A-C5E824C0C36E}">
            <xm:f>B4=donnees!$A$4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1" id="{F28A9008-32E2-444E-BD11-722BCF6553D3}">
            <xm:f>B4=donnees!$A$3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2" id="{9547F248-493A-49CA-A767-FB57C2A0C461}">
            <xm:f>B4=donnees!$A$2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719F3-912C-4725-AF52-B16E22DA9CD9}">
  <dimension ref="A1:M35"/>
  <sheetViews>
    <sheetView topLeftCell="A25" workbookViewId="0">
      <selection activeCell="F46" sqref="F46"/>
    </sheetView>
  </sheetViews>
  <sheetFormatPr baseColWidth="10" defaultRowHeight="14.4" x14ac:dyDescent="0.3"/>
  <cols>
    <col min="1" max="1" width="26.33203125" bestFit="1" customWidth="1"/>
    <col min="2" max="7" width="14.33203125" bestFit="1" customWidth="1"/>
  </cols>
  <sheetData>
    <row r="1" spans="1:13" ht="15" thickBot="1" x14ac:dyDescent="0.35">
      <c r="A1" t="s">
        <v>15</v>
      </c>
    </row>
    <row r="2" spans="1:13" x14ac:dyDescent="0.3">
      <c r="A2" s="1"/>
      <c r="B2" s="50" t="s">
        <v>27</v>
      </c>
      <c r="C2" s="52"/>
      <c r="D2" s="50" t="s">
        <v>28</v>
      </c>
      <c r="E2" s="52"/>
      <c r="F2" s="50" t="s">
        <v>29</v>
      </c>
      <c r="G2" s="52"/>
      <c r="H2" s="50" t="s">
        <v>30</v>
      </c>
      <c r="I2" s="52"/>
      <c r="J2" s="50" t="s">
        <v>31</v>
      </c>
      <c r="K2" s="52"/>
      <c r="L2" s="50" t="s">
        <v>32</v>
      </c>
      <c r="M2" s="51"/>
    </row>
    <row r="3" spans="1:13" x14ac:dyDescent="0.3">
      <c r="B3" s="6" t="s">
        <v>3</v>
      </c>
      <c r="C3" s="27" t="s">
        <v>4</v>
      </c>
      <c r="D3" s="6" t="s">
        <v>3</v>
      </c>
      <c r="E3" s="27" t="s">
        <v>4</v>
      </c>
      <c r="F3" s="6" t="s">
        <v>3</v>
      </c>
      <c r="G3" s="27" t="s">
        <v>4</v>
      </c>
      <c r="H3" s="6" t="s">
        <v>3</v>
      </c>
      <c r="I3" s="27" t="s">
        <v>4</v>
      </c>
      <c r="J3" s="6" t="s">
        <v>3</v>
      </c>
      <c r="K3" s="27" t="s">
        <v>4</v>
      </c>
      <c r="L3" s="6" t="s">
        <v>3</v>
      </c>
      <c r="M3" s="7" t="s">
        <v>4</v>
      </c>
    </row>
    <row r="4" spans="1:13" x14ac:dyDescent="0.3">
      <c r="A4" s="2">
        <f>DATEVALUE("01 " &amp; A1 &amp; " " &amp; Var_An)</f>
        <v>45962</v>
      </c>
      <c r="B4" s="58"/>
      <c r="C4" s="59"/>
      <c r="D4" s="58"/>
      <c r="E4" s="59"/>
      <c r="F4" s="58"/>
      <c r="G4" s="59"/>
      <c r="H4" s="58"/>
      <c r="I4" s="59"/>
      <c r="J4" s="58"/>
      <c r="K4" s="59"/>
      <c r="L4" s="58"/>
      <c r="M4" s="60"/>
    </row>
    <row r="5" spans="1:13" x14ac:dyDescent="0.3">
      <c r="A5" s="2">
        <f>A4+1</f>
        <v>45963</v>
      </c>
      <c r="B5" s="58"/>
      <c r="C5" s="59"/>
      <c r="D5" s="58"/>
      <c r="E5" s="59"/>
      <c r="F5" s="58"/>
      <c r="G5" s="59"/>
      <c r="H5" s="58"/>
      <c r="I5" s="59"/>
      <c r="J5" s="58"/>
      <c r="K5" s="59"/>
      <c r="L5" s="58"/>
      <c r="M5" s="60"/>
    </row>
    <row r="6" spans="1:13" x14ac:dyDescent="0.3">
      <c r="A6" s="2">
        <f t="shared" ref="A6:A32" si="0">A5+1</f>
        <v>45964</v>
      </c>
      <c r="B6" s="58"/>
      <c r="C6" s="59"/>
      <c r="D6" s="58"/>
      <c r="E6" s="59"/>
      <c r="F6" s="58"/>
      <c r="G6" s="59"/>
      <c r="H6" s="58"/>
      <c r="I6" s="59"/>
      <c r="J6" s="58"/>
      <c r="K6" s="59"/>
      <c r="L6" s="58"/>
      <c r="M6" s="60"/>
    </row>
    <row r="7" spans="1:13" x14ac:dyDescent="0.3">
      <c r="A7" s="2">
        <f t="shared" si="0"/>
        <v>45965</v>
      </c>
      <c r="B7" s="58"/>
      <c r="C7" s="59"/>
      <c r="D7" s="58"/>
      <c r="E7" s="59"/>
      <c r="F7" s="58"/>
      <c r="G7" s="59"/>
      <c r="H7" s="58"/>
      <c r="I7" s="59"/>
      <c r="J7" s="58"/>
      <c r="K7" s="59"/>
      <c r="L7" s="58"/>
      <c r="M7" s="60"/>
    </row>
    <row r="8" spans="1:13" x14ac:dyDescent="0.3">
      <c r="A8" s="2">
        <f t="shared" si="0"/>
        <v>45966</v>
      </c>
      <c r="B8" s="58"/>
      <c r="C8" s="59"/>
      <c r="D8" s="58"/>
      <c r="E8" s="59"/>
      <c r="F8" s="58"/>
      <c r="G8" s="59"/>
      <c r="H8" s="58"/>
      <c r="I8" s="59"/>
      <c r="J8" s="58"/>
      <c r="K8" s="59"/>
      <c r="L8" s="58"/>
      <c r="M8" s="60"/>
    </row>
    <row r="9" spans="1:13" x14ac:dyDescent="0.3">
      <c r="A9" s="2">
        <f t="shared" si="0"/>
        <v>45967</v>
      </c>
      <c r="B9" s="58"/>
      <c r="C9" s="59"/>
      <c r="D9" s="58"/>
      <c r="E9" s="59"/>
      <c r="F9" s="58"/>
      <c r="G9" s="59"/>
      <c r="H9" s="58"/>
      <c r="I9" s="59"/>
      <c r="J9" s="58"/>
      <c r="K9" s="59"/>
      <c r="L9" s="58"/>
      <c r="M9" s="60"/>
    </row>
    <row r="10" spans="1:13" x14ac:dyDescent="0.3">
      <c r="A10" s="2">
        <f t="shared" si="0"/>
        <v>45968</v>
      </c>
      <c r="B10" s="58"/>
      <c r="C10" s="59"/>
      <c r="D10" s="58"/>
      <c r="E10" s="59"/>
      <c r="F10" s="58"/>
      <c r="G10" s="59"/>
      <c r="H10" s="58"/>
      <c r="I10" s="59"/>
      <c r="J10" s="58"/>
      <c r="K10" s="59"/>
      <c r="L10" s="58"/>
      <c r="M10" s="60"/>
    </row>
    <row r="11" spans="1:13" x14ac:dyDescent="0.3">
      <c r="A11" s="2">
        <f t="shared" si="0"/>
        <v>45969</v>
      </c>
      <c r="B11" s="58"/>
      <c r="C11" s="59"/>
      <c r="D11" s="58"/>
      <c r="E11" s="59"/>
      <c r="F11" s="58"/>
      <c r="G11" s="59"/>
      <c r="H11" s="58"/>
      <c r="I11" s="59"/>
      <c r="J11" s="58"/>
      <c r="K11" s="59"/>
      <c r="L11" s="58"/>
      <c r="M11" s="60"/>
    </row>
    <row r="12" spans="1:13" x14ac:dyDescent="0.3">
      <c r="A12" s="2">
        <f t="shared" si="0"/>
        <v>45970</v>
      </c>
      <c r="B12" s="58"/>
      <c r="C12" s="59"/>
      <c r="D12" s="58"/>
      <c r="E12" s="59"/>
      <c r="F12" s="58"/>
      <c r="G12" s="59"/>
      <c r="H12" s="58"/>
      <c r="I12" s="59"/>
      <c r="J12" s="58"/>
      <c r="K12" s="59"/>
      <c r="L12" s="58"/>
      <c r="M12" s="60"/>
    </row>
    <row r="13" spans="1:13" x14ac:dyDescent="0.3">
      <c r="A13" s="2">
        <f t="shared" si="0"/>
        <v>45971</v>
      </c>
      <c r="B13" s="58"/>
      <c r="C13" s="59"/>
      <c r="D13" s="58"/>
      <c r="E13" s="59"/>
      <c r="F13" s="58"/>
      <c r="G13" s="59"/>
      <c r="H13" s="58"/>
      <c r="I13" s="59"/>
      <c r="J13" s="58"/>
      <c r="K13" s="59"/>
      <c r="L13" s="58"/>
      <c r="M13" s="60"/>
    </row>
    <row r="14" spans="1:13" x14ac:dyDescent="0.3">
      <c r="A14" s="2">
        <f t="shared" si="0"/>
        <v>45972</v>
      </c>
      <c r="B14" s="58"/>
      <c r="C14" s="59"/>
      <c r="D14" s="58"/>
      <c r="E14" s="59"/>
      <c r="F14" s="58"/>
      <c r="G14" s="59"/>
      <c r="H14" s="58"/>
      <c r="I14" s="59"/>
      <c r="J14" s="58"/>
      <c r="K14" s="59"/>
      <c r="L14" s="58"/>
      <c r="M14" s="60"/>
    </row>
    <row r="15" spans="1:13" x14ac:dyDescent="0.3">
      <c r="A15" s="2">
        <f t="shared" si="0"/>
        <v>45973</v>
      </c>
      <c r="B15" s="58"/>
      <c r="C15" s="59"/>
      <c r="D15" s="58"/>
      <c r="E15" s="59"/>
      <c r="F15" s="58"/>
      <c r="G15" s="59"/>
      <c r="H15" s="58"/>
      <c r="I15" s="59"/>
      <c r="J15" s="58"/>
      <c r="K15" s="59"/>
      <c r="L15" s="58"/>
      <c r="M15" s="60"/>
    </row>
    <row r="16" spans="1:13" x14ac:dyDescent="0.3">
      <c r="A16" s="2">
        <f t="shared" si="0"/>
        <v>45974</v>
      </c>
      <c r="B16" s="58"/>
      <c r="C16" s="59"/>
      <c r="D16" s="58"/>
      <c r="E16" s="59"/>
      <c r="F16" s="58"/>
      <c r="G16" s="59"/>
      <c r="H16" s="58"/>
      <c r="I16" s="59"/>
      <c r="J16" s="58"/>
      <c r="K16" s="59"/>
      <c r="L16" s="58"/>
      <c r="M16" s="60"/>
    </row>
    <row r="17" spans="1:13" x14ac:dyDescent="0.3">
      <c r="A17" s="2">
        <f t="shared" si="0"/>
        <v>45975</v>
      </c>
      <c r="B17" s="58"/>
      <c r="C17" s="59"/>
      <c r="D17" s="58"/>
      <c r="E17" s="59"/>
      <c r="F17" s="58"/>
      <c r="G17" s="59"/>
      <c r="H17" s="58"/>
      <c r="I17" s="59"/>
      <c r="J17" s="58"/>
      <c r="K17" s="59"/>
      <c r="L17" s="58"/>
      <c r="M17" s="60"/>
    </row>
    <row r="18" spans="1:13" x14ac:dyDescent="0.3">
      <c r="A18" s="2">
        <f t="shared" si="0"/>
        <v>45976</v>
      </c>
      <c r="B18" s="58"/>
      <c r="C18" s="59"/>
      <c r="D18" s="58"/>
      <c r="E18" s="59"/>
      <c r="F18" s="58"/>
      <c r="G18" s="59"/>
      <c r="H18" s="58"/>
      <c r="I18" s="59"/>
      <c r="J18" s="58"/>
      <c r="K18" s="59"/>
      <c r="L18" s="58"/>
      <c r="M18" s="60"/>
    </row>
    <row r="19" spans="1:13" x14ac:dyDescent="0.3">
      <c r="A19" s="2">
        <f t="shared" si="0"/>
        <v>45977</v>
      </c>
      <c r="B19" s="58"/>
      <c r="C19" s="59"/>
      <c r="D19" s="58"/>
      <c r="E19" s="59"/>
      <c r="F19" s="58"/>
      <c r="G19" s="59"/>
      <c r="H19" s="58"/>
      <c r="I19" s="59"/>
      <c r="J19" s="58"/>
      <c r="K19" s="59"/>
      <c r="L19" s="58"/>
      <c r="M19" s="60"/>
    </row>
    <row r="20" spans="1:13" x14ac:dyDescent="0.3">
      <c r="A20" s="2">
        <f t="shared" si="0"/>
        <v>45978</v>
      </c>
      <c r="B20" s="58"/>
      <c r="C20" s="59"/>
      <c r="D20" s="58"/>
      <c r="E20" s="59"/>
      <c r="F20" s="58"/>
      <c r="G20" s="59"/>
      <c r="H20" s="58"/>
      <c r="I20" s="59"/>
      <c r="J20" s="58"/>
      <c r="K20" s="59"/>
      <c r="L20" s="58"/>
      <c r="M20" s="60"/>
    </row>
    <row r="21" spans="1:13" x14ac:dyDescent="0.3">
      <c r="A21" s="2">
        <f t="shared" si="0"/>
        <v>45979</v>
      </c>
      <c r="B21" s="58"/>
      <c r="C21" s="59"/>
      <c r="D21" s="58"/>
      <c r="E21" s="59"/>
      <c r="F21" s="58"/>
      <c r="G21" s="59"/>
      <c r="H21" s="58"/>
      <c r="I21" s="59"/>
      <c r="J21" s="58"/>
      <c r="K21" s="59"/>
      <c r="L21" s="58"/>
      <c r="M21" s="60"/>
    </row>
    <row r="22" spans="1:13" x14ac:dyDescent="0.3">
      <c r="A22" s="2">
        <f t="shared" si="0"/>
        <v>45980</v>
      </c>
      <c r="B22" s="58"/>
      <c r="C22" s="59"/>
      <c r="D22" s="58"/>
      <c r="E22" s="59"/>
      <c r="F22" s="58"/>
      <c r="G22" s="59"/>
      <c r="H22" s="58"/>
      <c r="I22" s="59"/>
      <c r="J22" s="58"/>
      <c r="K22" s="59"/>
      <c r="L22" s="58"/>
      <c r="M22" s="60"/>
    </row>
    <row r="23" spans="1:13" x14ac:dyDescent="0.3">
      <c r="A23" s="2">
        <f t="shared" si="0"/>
        <v>45981</v>
      </c>
      <c r="B23" s="58"/>
      <c r="C23" s="59"/>
      <c r="D23" s="58"/>
      <c r="E23" s="59"/>
      <c r="F23" s="58"/>
      <c r="G23" s="59"/>
      <c r="H23" s="58"/>
      <c r="I23" s="59"/>
      <c r="J23" s="58"/>
      <c r="K23" s="59"/>
      <c r="L23" s="58"/>
      <c r="M23" s="60"/>
    </row>
    <row r="24" spans="1:13" x14ac:dyDescent="0.3">
      <c r="A24" s="2">
        <f t="shared" si="0"/>
        <v>45982</v>
      </c>
      <c r="B24" s="58"/>
      <c r="C24" s="59"/>
      <c r="D24" s="58"/>
      <c r="E24" s="59"/>
      <c r="F24" s="58"/>
      <c r="G24" s="59"/>
      <c r="H24" s="58"/>
      <c r="I24" s="59"/>
      <c r="J24" s="58"/>
      <c r="K24" s="59"/>
      <c r="L24" s="58"/>
      <c r="M24" s="60"/>
    </row>
    <row r="25" spans="1:13" x14ac:dyDescent="0.3">
      <c r="A25" s="2">
        <f t="shared" si="0"/>
        <v>45983</v>
      </c>
      <c r="B25" s="58"/>
      <c r="C25" s="59"/>
      <c r="D25" s="58"/>
      <c r="E25" s="59"/>
      <c r="F25" s="58"/>
      <c r="G25" s="59"/>
      <c r="H25" s="58"/>
      <c r="I25" s="59"/>
      <c r="J25" s="58"/>
      <c r="K25" s="59"/>
      <c r="L25" s="58"/>
      <c r="M25" s="60"/>
    </row>
    <row r="26" spans="1:13" x14ac:dyDescent="0.3">
      <c r="A26" s="2">
        <f t="shared" si="0"/>
        <v>45984</v>
      </c>
      <c r="B26" s="58"/>
      <c r="C26" s="59"/>
      <c r="D26" s="58"/>
      <c r="E26" s="59"/>
      <c r="F26" s="58"/>
      <c r="G26" s="59"/>
      <c r="H26" s="58"/>
      <c r="I26" s="59"/>
      <c r="J26" s="58"/>
      <c r="K26" s="59"/>
      <c r="L26" s="58"/>
      <c r="M26" s="60"/>
    </row>
    <row r="27" spans="1:13" x14ac:dyDescent="0.3">
      <c r="A27" s="2">
        <f t="shared" si="0"/>
        <v>45985</v>
      </c>
      <c r="B27" s="58"/>
      <c r="C27" s="59"/>
      <c r="D27" s="58"/>
      <c r="E27" s="59"/>
      <c r="F27" s="58"/>
      <c r="G27" s="59"/>
      <c r="H27" s="58"/>
      <c r="I27" s="59"/>
      <c r="J27" s="58"/>
      <c r="K27" s="59"/>
      <c r="L27" s="58"/>
      <c r="M27" s="60"/>
    </row>
    <row r="28" spans="1:13" x14ac:dyDescent="0.3">
      <c r="A28" s="2">
        <f t="shared" si="0"/>
        <v>45986</v>
      </c>
      <c r="B28" s="58"/>
      <c r="C28" s="59"/>
      <c r="D28" s="58"/>
      <c r="E28" s="59"/>
      <c r="F28" s="58"/>
      <c r="G28" s="59"/>
      <c r="H28" s="58"/>
      <c r="I28" s="59"/>
      <c r="J28" s="58"/>
      <c r="K28" s="59"/>
      <c r="L28" s="58"/>
      <c r="M28" s="60"/>
    </row>
    <row r="29" spans="1:13" x14ac:dyDescent="0.3">
      <c r="A29" s="2">
        <f t="shared" si="0"/>
        <v>45987</v>
      </c>
      <c r="B29" s="58"/>
      <c r="C29" s="59"/>
      <c r="D29" s="58"/>
      <c r="E29" s="59"/>
      <c r="F29" s="58"/>
      <c r="G29" s="59"/>
      <c r="H29" s="58"/>
      <c r="I29" s="59"/>
      <c r="J29" s="58"/>
      <c r="K29" s="59"/>
      <c r="L29" s="58"/>
      <c r="M29" s="60"/>
    </row>
    <row r="30" spans="1:13" x14ac:dyDescent="0.3">
      <c r="A30" s="2">
        <f t="shared" si="0"/>
        <v>45988</v>
      </c>
      <c r="B30" s="58"/>
      <c r="C30" s="59"/>
      <c r="D30" s="58"/>
      <c r="E30" s="59"/>
      <c r="F30" s="58"/>
      <c r="G30" s="59"/>
      <c r="H30" s="58"/>
      <c r="I30" s="59"/>
      <c r="J30" s="58"/>
      <c r="K30" s="59"/>
      <c r="L30" s="58"/>
      <c r="M30" s="60"/>
    </row>
    <row r="31" spans="1:13" x14ac:dyDescent="0.3">
      <c r="A31" s="2">
        <f t="shared" si="0"/>
        <v>45989</v>
      </c>
      <c r="B31" s="58"/>
      <c r="C31" s="59"/>
      <c r="D31" s="58"/>
      <c r="E31" s="59"/>
      <c r="F31" s="58"/>
      <c r="G31" s="59"/>
      <c r="H31" s="58"/>
      <c r="I31" s="59"/>
      <c r="J31" s="58"/>
      <c r="K31" s="59"/>
      <c r="L31" s="58"/>
      <c r="M31" s="60"/>
    </row>
    <row r="32" spans="1:13" x14ac:dyDescent="0.3">
      <c r="A32" s="2">
        <f>IF(MONTH($A$31+1)=MONTH($A$31),$A$31+1,"")</f>
        <v>45990</v>
      </c>
      <c r="B32" s="58"/>
      <c r="C32" s="59"/>
      <c r="D32" s="58"/>
      <c r="E32" s="59"/>
      <c r="F32" s="58"/>
      <c r="G32" s="59"/>
      <c r="H32" s="58"/>
      <c r="I32" s="59"/>
      <c r="J32" s="58"/>
      <c r="K32" s="59"/>
      <c r="L32" s="58"/>
      <c r="M32" s="60"/>
    </row>
    <row r="33" spans="1:13" x14ac:dyDescent="0.3">
      <c r="A33" s="2">
        <f>IF(MONTH($A$31+2)=MONTH($A$31),$A$31+2,"")</f>
        <v>45991</v>
      </c>
      <c r="B33" s="58"/>
      <c r="C33" s="59"/>
      <c r="D33" s="58"/>
      <c r="E33" s="59"/>
      <c r="F33" s="58"/>
      <c r="G33" s="59"/>
      <c r="H33" s="58"/>
      <c r="I33" s="59"/>
      <c r="J33" s="58"/>
      <c r="K33" s="59"/>
      <c r="L33" s="58"/>
      <c r="M33" s="60"/>
    </row>
    <row r="34" spans="1:13" ht="15" thickBot="1" x14ac:dyDescent="0.35">
      <c r="A34" s="2" t="str">
        <f>IF(MONTH($A$31+3)=MONTH($A$31),$A$31+3,"")</f>
        <v/>
      </c>
      <c r="B34" s="61"/>
      <c r="C34" s="62"/>
      <c r="D34" s="61"/>
      <c r="E34" s="62"/>
      <c r="F34" s="61"/>
      <c r="G34" s="62"/>
      <c r="H34" s="61"/>
      <c r="I34" s="62"/>
      <c r="J34" s="61"/>
      <c r="K34" s="62"/>
      <c r="L34" s="61"/>
      <c r="M34" s="63"/>
    </row>
    <row r="35" spans="1:13" x14ac:dyDescent="0.3">
      <c r="A35" s="8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conditionalFormatting sqref="A4:M34">
    <cfRule type="expression" dxfId="12" priority="1">
      <formula>COUNTIF(ferie,$A4)&gt;0</formula>
    </cfRule>
    <cfRule type="expression" dxfId="13" priority="2">
      <formula>WEEKDAY($A4,2)&gt;5</formula>
    </cfRule>
  </conditionalFormatting>
  <dataValidations count="1">
    <dataValidation type="list" allowBlank="1" showInputMessage="1" showErrorMessage="1" sqref="B4:M34" xr:uid="{4D43E0B9-6D00-493F-BFFF-18B5C1918833}">
      <formula1>l_agent</formula1>
    </dataValidation>
  </dataValidations>
  <hyperlinks>
    <hyperlink ref="A35" location="ACCUEIL!A1" display="ACCUEIL" xr:uid="{CCAD551A-F349-4DC3-82CC-A8FEBC2B3258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73B1DC0-8251-43F8-B4A8-8120FD125D32}">
            <xm:f>B4=donnees!$A$11</xm:f>
            <x14:dxf>
              <fill>
                <patternFill>
                  <bgColor rgb="FFFFFF00"/>
                </patternFill>
              </fill>
            </x14:dxf>
          </x14:cfRule>
          <x14:cfRule type="expression" priority="4" id="{39E2F756-D03C-4F1A-ABED-2D1E9557B531}">
            <xm:f>B4=donnees!$A$10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5" id="{868EE475-AF6D-4239-B855-AAA49B8F4EAC}">
            <xm:f>B4=donnees!$A$9</xm:f>
            <x14:dxf>
              <fill>
                <patternFill>
                  <bgColor rgb="FF00B0F0"/>
                </patternFill>
              </fill>
            </x14:dxf>
          </x14:cfRule>
          <x14:cfRule type="expression" priority="6" id="{3E815DB9-3B8F-4222-9F58-447F7D3D80B9}">
            <xm:f>B4=donnees!$A$8</xm:f>
            <x14:dxf>
              <fill>
                <patternFill>
                  <bgColor rgb="FFFFC000"/>
                </patternFill>
              </fill>
            </x14:dxf>
          </x14:cfRule>
          <x14:cfRule type="expression" priority="7" id="{52802308-790D-488B-83CC-50D29D68CADD}">
            <xm:f>B4=donnees!$A$7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8" id="{AC59FB72-3E5A-4D72-A718-D9AD9D044684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9" id="{1B0C8779-F92C-45F0-B3CA-57946189AD43}">
            <xm:f>B4=donnees!$A$5</xm:f>
            <x14:dxf>
              <fill>
                <patternFill>
                  <bgColor rgb="FFFF66FF"/>
                </patternFill>
              </fill>
            </x14:dxf>
          </x14:cfRule>
          <x14:cfRule type="expression" priority="10" id="{6D61F5DF-31DF-4847-A7AE-6C606B610AED}">
            <xm:f>B4=donnees!$A$4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1" id="{5FCD3A17-B501-4E9D-82FB-6F0F52C0FD6C}">
            <xm:f>B4=donnees!$A$3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2" id="{C656EEC5-639F-4660-8AFC-6095B9222396}">
            <xm:f>B4=donnees!$A$2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673255-588F-4601-AD4D-7AE20810AB8D}">
  <dimension ref="A1:M36"/>
  <sheetViews>
    <sheetView topLeftCell="A25" workbookViewId="0">
      <selection activeCell="A5" sqref="A5"/>
    </sheetView>
  </sheetViews>
  <sheetFormatPr baseColWidth="10" defaultRowHeight="14.4" x14ac:dyDescent="0.3"/>
  <cols>
    <col min="1" max="1" width="25.6640625" bestFit="1" customWidth="1"/>
    <col min="2" max="7" width="14.33203125" bestFit="1" customWidth="1"/>
  </cols>
  <sheetData>
    <row r="1" spans="1:13" ht="15" thickBot="1" x14ac:dyDescent="0.35">
      <c r="A1" t="s">
        <v>20</v>
      </c>
    </row>
    <row r="2" spans="1:13" x14ac:dyDescent="0.3">
      <c r="A2" s="1"/>
      <c r="B2" s="50" t="s">
        <v>27</v>
      </c>
      <c r="C2" s="52"/>
      <c r="D2" s="50" t="s">
        <v>28</v>
      </c>
      <c r="E2" s="52"/>
      <c r="F2" s="50" t="s">
        <v>29</v>
      </c>
      <c r="G2" s="52"/>
      <c r="H2" s="50" t="s">
        <v>30</v>
      </c>
      <c r="I2" s="52"/>
      <c r="J2" s="50" t="s">
        <v>31</v>
      </c>
      <c r="K2" s="52"/>
      <c r="L2" s="50" t="s">
        <v>32</v>
      </c>
      <c r="M2" s="51"/>
    </row>
    <row r="3" spans="1:13" x14ac:dyDescent="0.3">
      <c r="B3" s="6" t="s">
        <v>3</v>
      </c>
      <c r="C3" s="27" t="s">
        <v>4</v>
      </c>
      <c r="D3" s="6" t="s">
        <v>3</v>
      </c>
      <c r="E3" s="27" t="s">
        <v>4</v>
      </c>
      <c r="F3" s="6" t="s">
        <v>3</v>
      </c>
      <c r="G3" s="27" t="s">
        <v>4</v>
      </c>
      <c r="H3" s="6" t="s">
        <v>3</v>
      </c>
      <c r="I3" s="27" t="s">
        <v>4</v>
      </c>
      <c r="J3" s="6" t="s">
        <v>3</v>
      </c>
      <c r="K3" s="27" t="s">
        <v>4</v>
      </c>
      <c r="L3" s="6" t="s">
        <v>3</v>
      </c>
      <c r="M3" s="7" t="s">
        <v>4</v>
      </c>
    </row>
    <row r="4" spans="1:13" x14ac:dyDescent="0.3">
      <c r="A4" s="2">
        <f>DATEVALUE("01/12/ "&amp; Var_An)</f>
        <v>45992</v>
      </c>
      <c r="B4" s="58"/>
      <c r="C4" s="59"/>
      <c r="D4" s="58"/>
      <c r="E4" s="59"/>
      <c r="F4" s="58"/>
      <c r="G4" s="59"/>
      <c r="H4" s="58"/>
      <c r="I4" s="59"/>
      <c r="J4" s="58"/>
      <c r="K4" s="59"/>
      <c r="L4" s="58"/>
      <c r="M4" s="60"/>
    </row>
    <row r="5" spans="1:13" x14ac:dyDescent="0.3">
      <c r="A5" s="2">
        <f>A4+1</f>
        <v>45993</v>
      </c>
      <c r="B5" s="58"/>
      <c r="C5" s="59"/>
      <c r="D5" s="58"/>
      <c r="E5" s="59"/>
      <c r="F5" s="58"/>
      <c r="G5" s="59"/>
      <c r="H5" s="58"/>
      <c r="I5" s="59"/>
      <c r="J5" s="58"/>
      <c r="K5" s="59"/>
      <c r="L5" s="58"/>
      <c r="M5" s="60"/>
    </row>
    <row r="6" spans="1:13" x14ac:dyDescent="0.3">
      <c r="A6" s="2">
        <f t="shared" ref="A6:A32" si="0">A5+1</f>
        <v>45994</v>
      </c>
      <c r="B6" s="58"/>
      <c r="C6" s="59"/>
      <c r="D6" s="58"/>
      <c r="E6" s="59"/>
      <c r="F6" s="58"/>
      <c r="G6" s="59"/>
      <c r="H6" s="58"/>
      <c r="I6" s="59"/>
      <c r="J6" s="58"/>
      <c r="K6" s="59"/>
      <c r="L6" s="58"/>
      <c r="M6" s="60"/>
    </row>
    <row r="7" spans="1:13" x14ac:dyDescent="0.3">
      <c r="A7" s="2">
        <f t="shared" si="0"/>
        <v>45995</v>
      </c>
      <c r="B7" s="58"/>
      <c r="C7" s="59"/>
      <c r="D7" s="58"/>
      <c r="E7" s="59"/>
      <c r="F7" s="58"/>
      <c r="G7" s="59"/>
      <c r="H7" s="58"/>
      <c r="I7" s="59"/>
      <c r="J7" s="58"/>
      <c r="K7" s="59"/>
      <c r="L7" s="58"/>
      <c r="M7" s="60"/>
    </row>
    <row r="8" spans="1:13" x14ac:dyDescent="0.3">
      <c r="A8" s="2">
        <f t="shared" si="0"/>
        <v>45996</v>
      </c>
      <c r="B8" s="58"/>
      <c r="C8" s="59"/>
      <c r="D8" s="58"/>
      <c r="E8" s="59"/>
      <c r="F8" s="58"/>
      <c r="G8" s="59"/>
      <c r="H8" s="58"/>
      <c r="I8" s="59"/>
      <c r="J8" s="58"/>
      <c r="K8" s="59"/>
      <c r="L8" s="58"/>
      <c r="M8" s="60"/>
    </row>
    <row r="9" spans="1:13" x14ac:dyDescent="0.3">
      <c r="A9" s="2">
        <f t="shared" si="0"/>
        <v>45997</v>
      </c>
      <c r="B9" s="58"/>
      <c r="C9" s="59"/>
      <c r="D9" s="58"/>
      <c r="E9" s="59"/>
      <c r="F9" s="58"/>
      <c r="G9" s="59"/>
      <c r="H9" s="58"/>
      <c r="I9" s="59"/>
      <c r="J9" s="58"/>
      <c r="K9" s="59"/>
      <c r="L9" s="58"/>
      <c r="M9" s="60"/>
    </row>
    <row r="10" spans="1:13" x14ac:dyDescent="0.3">
      <c r="A10" s="2">
        <f t="shared" si="0"/>
        <v>45998</v>
      </c>
      <c r="B10" s="58"/>
      <c r="C10" s="59"/>
      <c r="D10" s="58"/>
      <c r="E10" s="59"/>
      <c r="F10" s="58"/>
      <c r="G10" s="59"/>
      <c r="H10" s="58"/>
      <c r="I10" s="59"/>
      <c r="J10" s="58"/>
      <c r="K10" s="59"/>
      <c r="L10" s="58"/>
      <c r="M10" s="60"/>
    </row>
    <row r="11" spans="1:13" x14ac:dyDescent="0.3">
      <c r="A11" s="2">
        <f t="shared" si="0"/>
        <v>45999</v>
      </c>
      <c r="B11" s="58"/>
      <c r="C11" s="59"/>
      <c r="D11" s="58"/>
      <c r="E11" s="59"/>
      <c r="F11" s="58"/>
      <c r="G11" s="59"/>
      <c r="H11" s="58"/>
      <c r="I11" s="59"/>
      <c r="J11" s="58"/>
      <c r="K11" s="59"/>
      <c r="L11" s="58"/>
      <c r="M11" s="60"/>
    </row>
    <row r="12" spans="1:13" x14ac:dyDescent="0.3">
      <c r="A12" s="2">
        <f t="shared" si="0"/>
        <v>46000</v>
      </c>
      <c r="B12" s="58"/>
      <c r="C12" s="59"/>
      <c r="D12" s="58"/>
      <c r="E12" s="59"/>
      <c r="F12" s="58"/>
      <c r="G12" s="59"/>
      <c r="H12" s="58"/>
      <c r="I12" s="59"/>
      <c r="J12" s="58"/>
      <c r="K12" s="59"/>
      <c r="L12" s="58"/>
      <c r="M12" s="60"/>
    </row>
    <row r="13" spans="1:13" x14ac:dyDescent="0.3">
      <c r="A13" s="2">
        <f t="shared" si="0"/>
        <v>46001</v>
      </c>
      <c r="B13" s="58"/>
      <c r="C13" s="59"/>
      <c r="D13" s="58"/>
      <c r="E13" s="59"/>
      <c r="F13" s="58"/>
      <c r="G13" s="59"/>
      <c r="H13" s="58"/>
      <c r="I13" s="59"/>
      <c r="J13" s="58"/>
      <c r="K13" s="59"/>
      <c r="L13" s="58"/>
      <c r="M13" s="60"/>
    </row>
    <row r="14" spans="1:13" x14ac:dyDescent="0.3">
      <c r="A14" s="2">
        <f t="shared" si="0"/>
        <v>46002</v>
      </c>
      <c r="B14" s="58"/>
      <c r="C14" s="59"/>
      <c r="D14" s="58"/>
      <c r="E14" s="59"/>
      <c r="F14" s="58"/>
      <c r="G14" s="59"/>
      <c r="H14" s="58"/>
      <c r="I14" s="59"/>
      <c r="J14" s="58"/>
      <c r="K14" s="59"/>
      <c r="L14" s="58"/>
      <c r="M14" s="60"/>
    </row>
    <row r="15" spans="1:13" x14ac:dyDescent="0.3">
      <c r="A15" s="2">
        <f t="shared" si="0"/>
        <v>46003</v>
      </c>
      <c r="B15" s="58"/>
      <c r="C15" s="59"/>
      <c r="D15" s="58"/>
      <c r="E15" s="59"/>
      <c r="F15" s="58"/>
      <c r="G15" s="59"/>
      <c r="H15" s="58"/>
      <c r="I15" s="59"/>
      <c r="J15" s="58"/>
      <c r="K15" s="59"/>
      <c r="L15" s="58"/>
      <c r="M15" s="60"/>
    </row>
    <row r="16" spans="1:13" x14ac:dyDescent="0.3">
      <c r="A16" s="2">
        <f t="shared" si="0"/>
        <v>46004</v>
      </c>
      <c r="B16" s="58"/>
      <c r="C16" s="59"/>
      <c r="D16" s="58"/>
      <c r="E16" s="59"/>
      <c r="F16" s="58"/>
      <c r="G16" s="59"/>
      <c r="H16" s="58"/>
      <c r="I16" s="59"/>
      <c r="J16" s="58"/>
      <c r="K16" s="59"/>
      <c r="L16" s="58"/>
      <c r="M16" s="60"/>
    </row>
    <row r="17" spans="1:13" x14ac:dyDescent="0.3">
      <c r="A17" s="2">
        <f t="shared" si="0"/>
        <v>46005</v>
      </c>
      <c r="B17" s="58"/>
      <c r="C17" s="59"/>
      <c r="D17" s="58"/>
      <c r="E17" s="59"/>
      <c r="F17" s="58"/>
      <c r="G17" s="59"/>
      <c r="H17" s="58"/>
      <c r="I17" s="59"/>
      <c r="J17" s="58"/>
      <c r="K17" s="59"/>
      <c r="L17" s="58"/>
      <c r="M17" s="60"/>
    </row>
    <row r="18" spans="1:13" x14ac:dyDescent="0.3">
      <c r="A18" s="2">
        <f t="shared" si="0"/>
        <v>46006</v>
      </c>
      <c r="B18" s="58"/>
      <c r="C18" s="59"/>
      <c r="D18" s="58"/>
      <c r="E18" s="59"/>
      <c r="F18" s="58"/>
      <c r="G18" s="59"/>
      <c r="H18" s="58"/>
      <c r="I18" s="59"/>
      <c r="J18" s="58"/>
      <c r="K18" s="59"/>
      <c r="L18" s="58"/>
      <c r="M18" s="60"/>
    </row>
    <row r="19" spans="1:13" x14ac:dyDescent="0.3">
      <c r="A19" s="2">
        <f t="shared" si="0"/>
        <v>46007</v>
      </c>
      <c r="B19" s="58"/>
      <c r="C19" s="59"/>
      <c r="D19" s="58"/>
      <c r="E19" s="59"/>
      <c r="F19" s="58"/>
      <c r="G19" s="59"/>
      <c r="H19" s="58"/>
      <c r="I19" s="59"/>
      <c r="J19" s="58"/>
      <c r="K19" s="59"/>
      <c r="L19" s="58"/>
      <c r="M19" s="60"/>
    </row>
    <row r="20" spans="1:13" x14ac:dyDescent="0.3">
      <c r="A20" s="2">
        <f t="shared" si="0"/>
        <v>46008</v>
      </c>
      <c r="B20" s="58"/>
      <c r="C20" s="59"/>
      <c r="D20" s="58"/>
      <c r="E20" s="59"/>
      <c r="F20" s="58"/>
      <c r="G20" s="59"/>
      <c r="H20" s="58"/>
      <c r="I20" s="59"/>
      <c r="J20" s="58"/>
      <c r="K20" s="59"/>
      <c r="L20" s="58"/>
      <c r="M20" s="60"/>
    </row>
    <row r="21" spans="1:13" x14ac:dyDescent="0.3">
      <c r="A21" s="2">
        <f t="shared" si="0"/>
        <v>46009</v>
      </c>
      <c r="B21" s="58"/>
      <c r="C21" s="59"/>
      <c r="D21" s="58"/>
      <c r="E21" s="59"/>
      <c r="F21" s="58"/>
      <c r="G21" s="59"/>
      <c r="H21" s="58"/>
      <c r="I21" s="59"/>
      <c r="J21" s="58"/>
      <c r="K21" s="59"/>
      <c r="L21" s="58"/>
      <c r="M21" s="60"/>
    </row>
    <row r="22" spans="1:13" x14ac:dyDescent="0.3">
      <c r="A22" s="2">
        <f t="shared" si="0"/>
        <v>46010</v>
      </c>
      <c r="B22" s="58"/>
      <c r="C22" s="59"/>
      <c r="D22" s="58"/>
      <c r="E22" s="59"/>
      <c r="F22" s="58"/>
      <c r="G22" s="59"/>
      <c r="H22" s="58"/>
      <c r="I22" s="59"/>
      <c r="J22" s="58"/>
      <c r="K22" s="59"/>
      <c r="L22" s="58"/>
      <c r="M22" s="60"/>
    </row>
    <row r="23" spans="1:13" x14ac:dyDescent="0.3">
      <c r="A23" s="2">
        <f t="shared" si="0"/>
        <v>46011</v>
      </c>
      <c r="B23" s="58"/>
      <c r="C23" s="59"/>
      <c r="D23" s="58"/>
      <c r="E23" s="59"/>
      <c r="F23" s="58"/>
      <c r="G23" s="59"/>
      <c r="H23" s="58"/>
      <c r="I23" s="59"/>
      <c r="J23" s="58"/>
      <c r="K23" s="59"/>
      <c r="L23" s="58"/>
      <c r="M23" s="60"/>
    </row>
    <row r="24" spans="1:13" x14ac:dyDescent="0.3">
      <c r="A24" s="2">
        <f t="shared" si="0"/>
        <v>46012</v>
      </c>
      <c r="B24" s="58"/>
      <c r="C24" s="59"/>
      <c r="D24" s="58"/>
      <c r="E24" s="59"/>
      <c r="F24" s="58"/>
      <c r="G24" s="59"/>
      <c r="H24" s="58"/>
      <c r="I24" s="59"/>
      <c r="J24" s="58"/>
      <c r="K24" s="59"/>
      <c r="L24" s="58"/>
      <c r="M24" s="60"/>
    </row>
    <row r="25" spans="1:13" x14ac:dyDescent="0.3">
      <c r="A25" s="2">
        <f t="shared" si="0"/>
        <v>46013</v>
      </c>
      <c r="B25" s="58"/>
      <c r="C25" s="59"/>
      <c r="D25" s="58"/>
      <c r="E25" s="59"/>
      <c r="F25" s="58"/>
      <c r="G25" s="59"/>
      <c r="H25" s="58"/>
      <c r="I25" s="59"/>
      <c r="J25" s="58"/>
      <c r="K25" s="59"/>
      <c r="L25" s="58"/>
      <c r="M25" s="60"/>
    </row>
    <row r="26" spans="1:13" x14ac:dyDescent="0.3">
      <c r="A26" s="2">
        <f t="shared" si="0"/>
        <v>46014</v>
      </c>
      <c r="B26" s="58"/>
      <c r="C26" s="59"/>
      <c r="D26" s="58"/>
      <c r="E26" s="59"/>
      <c r="F26" s="58"/>
      <c r="G26" s="59"/>
      <c r="H26" s="58"/>
      <c r="I26" s="59"/>
      <c r="J26" s="58"/>
      <c r="K26" s="59"/>
      <c r="L26" s="58"/>
      <c r="M26" s="60"/>
    </row>
    <row r="27" spans="1:13" x14ac:dyDescent="0.3">
      <c r="A27" s="2">
        <f t="shared" si="0"/>
        <v>46015</v>
      </c>
      <c r="B27" s="58"/>
      <c r="C27" s="59"/>
      <c r="D27" s="58"/>
      <c r="E27" s="59"/>
      <c r="F27" s="58"/>
      <c r="G27" s="59"/>
      <c r="H27" s="58"/>
      <c r="I27" s="59"/>
      <c r="J27" s="58"/>
      <c r="K27" s="59"/>
      <c r="L27" s="58"/>
      <c r="M27" s="60"/>
    </row>
    <row r="28" spans="1:13" x14ac:dyDescent="0.3">
      <c r="A28" s="2">
        <f t="shared" si="0"/>
        <v>46016</v>
      </c>
      <c r="B28" s="58"/>
      <c r="C28" s="59"/>
      <c r="D28" s="58"/>
      <c r="E28" s="59"/>
      <c r="F28" s="58"/>
      <c r="G28" s="59"/>
      <c r="H28" s="58"/>
      <c r="I28" s="59"/>
      <c r="J28" s="58"/>
      <c r="K28" s="59"/>
      <c r="L28" s="58"/>
      <c r="M28" s="60"/>
    </row>
    <row r="29" spans="1:13" x14ac:dyDescent="0.3">
      <c r="A29" s="2">
        <f t="shared" si="0"/>
        <v>46017</v>
      </c>
      <c r="B29" s="58"/>
      <c r="C29" s="59"/>
      <c r="D29" s="58"/>
      <c r="E29" s="59"/>
      <c r="F29" s="58"/>
      <c r="G29" s="59"/>
      <c r="H29" s="58"/>
      <c r="I29" s="59"/>
      <c r="J29" s="58"/>
      <c r="K29" s="59"/>
      <c r="L29" s="58"/>
      <c r="M29" s="60"/>
    </row>
    <row r="30" spans="1:13" x14ac:dyDescent="0.3">
      <c r="A30" s="2">
        <f t="shared" si="0"/>
        <v>46018</v>
      </c>
      <c r="B30" s="58"/>
      <c r="C30" s="59"/>
      <c r="D30" s="58"/>
      <c r="E30" s="59"/>
      <c r="F30" s="58"/>
      <c r="G30" s="59"/>
      <c r="H30" s="58"/>
      <c r="I30" s="59"/>
      <c r="J30" s="58"/>
      <c r="K30" s="59"/>
      <c r="L30" s="58"/>
      <c r="M30" s="60"/>
    </row>
    <row r="31" spans="1:13" x14ac:dyDescent="0.3">
      <c r="A31" s="2">
        <f t="shared" si="0"/>
        <v>46019</v>
      </c>
      <c r="B31" s="58"/>
      <c r="C31" s="59"/>
      <c r="D31" s="58"/>
      <c r="E31" s="59"/>
      <c r="F31" s="58"/>
      <c r="G31" s="59"/>
      <c r="H31" s="58"/>
      <c r="I31" s="59"/>
      <c r="J31" s="58"/>
      <c r="K31" s="59"/>
      <c r="L31" s="58"/>
      <c r="M31" s="60"/>
    </row>
    <row r="32" spans="1:13" x14ac:dyDescent="0.3">
      <c r="A32" s="2">
        <f>IF(MONTH($A$31+1)=MONTH($A$31),$A$31+1,"")</f>
        <v>46020</v>
      </c>
      <c r="B32" s="58"/>
      <c r="C32" s="59"/>
      <c r="D32" s="58"/>
      <c r="E32" s="59"/>
      <c r="F32" s="58"/>
      <c r="G32" s="59"/>
      <c r="H32" s="58"/>
      <c r="I32" s="59"/>
      <c r="J32" s="58"/>
      <c r="K32" s="59"/>
      <c r="L32" s="58"/>
      <c r="M32" s="60"/>
    </row>
    <row r="33" spans="1:13" x14ac:dyDescent="0.3">
      <c r="A33" s="2">
        <f>IF(MONTH($A$31+2)=MONTH($A$31),$A$31+2,"")</f>
        <v>46021</v>
      </c>
      <c r="B33" s="58"/>
      <c r="C33" s="59"/>
      <c r="D33" s="58"/>
      <c r="E33" s="59"/>
      <c r="F33" s="58"/>
      <c r="G33" s="59"/>
      <c r="H33" s="58"/>
      <c r="I33" s="59"/>
      <c r="J33" s="58"/>
      <c r="K33" s="59"/>
      <c r="L33" s="58"/>
      <c r="M33" s="60"/>
    </row>
    <row r="34" spans="1:13" ht="15" thickBot="1" x14ac:dyDescent="0.35">
      <c r="A34" s="2">
        <f>IF(MONTH($A$31+3)=MONTH($A$31),$A$31+3,"")</f>
        <v>46022</v>
      </c>
      <c r="B34" s="61"/>
      <c r="C34" s="62"/>
      <c r="D34" s="61"/>
      <c r="E34" s="62"/>
      <c r="F34" s="61"/>
      <c r="G34" s="62"/>
      <c r="H34" s="61"/>
      <c r="I34" s="62"/>
      <c r="J34" s="61"/>
      <c r="K34" s="62"/>
      <c r="L34" s="61"/>
      <c r="M34" s="63"/>
    </row>
    <row r="36" spans="1:13" x14ac:dyDescent="0.3">
      <c r="A36" s="8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conditionalFormatting sqref="A4:M34">
    <cfRule type="expression" dxfId="0" priority="1">
      <formula>COUNTIF(ferie,$A4)&gt;0</formula>
    </cfRule>
    <cfRule type="expression" dxfId="1" priority="2">
      <formula>WEEKDAY($A4,2)&gt;5</formula>
    </cfRule>
  </conditionalFormatting>
  <dataValidations count="1">
    <dataValidation type="list" allowBlank="1" showInputMessage="1" showErrorMessage="1" sqref="B4:M34" xr:uid="{CF23CC2B-818B-4008-9D2B-B4CB5F5D1716}">
      <formula1>l_agent</formula1>
    </dataValidation>
  </dataValidations>
  <hyperlinks>
    <hyperlink ref="A36" location="ACCUEIL!A1" display="ACCUEIL" xr:uid="{38AE8CEB-E4D0-434B-A8AD-7904C8082D39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F3F29BA3-1D4A-447A-B695-72D12C1D8774}">
            <xm:f>B4=donnees!$A$11</xm:f>
            <x14:dxf>
              <fill>
                <patternFill>
                  <bgColor rgb="FFFFFF00"/>
                </patternFill>
              </fill>
            </x14:dxf>
          </x14:cfRule>
          <x14:cfRule type="expression" priority="4" id="{F9A00ACE-B9D1-46C8-8F51-E2468AC0445E}">
            <xm:f>B4=donnees!$A$10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5" id="{8219D210-62BA-4CF1-AA79-F812C7647AF3}">
            <xm:f>B4=donnees!$A$9</xm:f>
            <x14:dxf>
              <fill>
                <patternFill>
                  <bgColor rgb="FF00B0F0"/>
                </patternFill>
              </fill>
            </x14:dxf>
          </x14:cfRule>
          <x14:cfRule type="expression" priority="6" id="{8D4CCC5E-CE27-4C1C-A592-7579EFD203D3}">
            <xm:f>B4=donnees!$A$8</xm:f>
            <x14:dxf>
              <fill>
                <patternFill>
                  <bgColor rgb="FFFFC000"/>
                </patternFill>
              </fill>
            </x14:dxf>
          </x14:cfRule>
          <x14:cfRule type="expression" priority="7" id="{ED68D8D7-0C45-4A62-A690-3478F0B55B90}">
            <xm:f>B4=donnees!$A$7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8" id="{3BE4FFAD-B993-4E07-B84F-CF3ADAB6BD1B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9" id="{BD49E9BC-96A3-4B7F-8EAF-326414895461}">
            <xm:f>B4=donnees!$A$5</xm:f>
            <x14:dxf>
              <fill>
                <patternFill>
                  <bgColor rgb="FFFF66FF"/>
                </patternFill>
              </fill>
            </x14:dxf>
          </x14:cfRule>
          <x14:cfRule type="expression" priority="10" id="{6F31E1F1-5DA4-4BD1-B326-24C2130E3974}">
            <xm:f>B4=donnees!$A$4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1" id="{B6B3A02B-A9C4-4B02-8BC5-C8E34DE10157}">
            <xm:f>B4=donnees!$A$3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2" id="{82A716E4-C75A-47D2-B619-5229426AEC5A}">
            <xm:f>B4=donnees!$A$2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D1063-E2DC-41F8-BA10-396C17C0DBE9}">
  <dimension ref="A1:D14"/>
  <sheetViews>
    <sheetView workbookViewId="0">
      <selection activeCell="K10" sqref="K10"/>
    </sheetView>
  </sheetViews>
  <sheetFormatPr baseColWidth="10" defaultRowHeight="14.4" x14ac:dyDescent="0.3"/>
  <cols>
    <col min="1" max="1" width="16.88671875" bestFit="1" customWidth="1"/>
    <col min="3" max="3" width="24.33203125" customWidth="1"/>
    <col min="4" max="4" width="18.21875" customWidth="1"/>
  </cols>
  <sheetData>
    <row r="1" spans="1:4" x14ac:dyDescent="0.3">
      <c r="A1" t="s">
        <v>44</v>
      </c>
      <c r="C1" s="56" t="s">
        <v>58</v>
      </c>
      <c r="D1" s="55">
        <v>2025</v>
      </c>
    </row>
    <row r="2" spans="1:4" x14ac:dyDescent="0.3">
      <c r="A2" s="9" t="s">
        <v>33</v>
      </c>
      <c r="C2" s="53" t="s">
        <v>45</v>
      </c>
      <c r="D2" s="54">
        <f>DATE(Var_An,1,1)</f>
        <v>45658</v>
      </c>
    </row>
    <row r="3" spans="1:4" x14ac:dyDescent="0.3">
      <c r="A3" s="13" t="s">
        <v>34</v>
      </c>
      <c r="C3" s="53" t="s">
        <v>46</v>
      </c>
      <c r="D3" s="54">
        <f>ROUND(DATE(Var_An,4,MOD(234-11*MOD(Var_An,19),30))/7,)*7-6</f>
        <v>45767</v>
      </c>
    </row>
    <row r="4" spans="1:4" x14ac:dyDescent="0.3">
      <c r="A4" s="11" t="s">
        <v>35</v>
      </c>
      <c r="C4" s="53" t="s">
        <v>47</v>
      </c>
      <c r="D4" s="54">
        <f>SUM(D3+1)</f>
        <v>45768</v>
      </c>
    </row>
    <row r="5" spans="1:4" x14ac:dyDescent="0.3">
      <c r="A5" s="12" t="s">
        <v>36</v>
      </c>
      <c r="C5" s="53" t="s">
        <v>48</v>
      </c>
      <c r="D5" s="54">
        <f>DATE(Var_An,5,1)</f>
        <v>45778</v>
      </c>
    </row>
    <row r="6" spans="1:4" x14ac:dyDescent="0.3">
      <c r="A6" s="14" t="s">
        <v>37</v>
      </c>
      <c r="C6" s="53" t="s">
        <v>49</v>
      </c>
      <c r="D6" s="54">
        <f>DATE(Var_An,5,8)</f>
        <v>45785</v>
      </c>
    </row>
    <row r="7" spans="1:4" x14ac:dyDescent="0.3">
      <c r="A7" s="15" t="s">
        <v>38</v>
      </c>
      <c r="C7" s="53" t="s">
        <v>50</v>
      </c>
      <c r="D7" s="54">
        <f>D3+39</f>
        <v>45806</v>
      </c>
    </row>
    <row r="8" spans="1:4" x14ac:dyDescent="0.3">
      <c r="A8" s="10" t="s">
        <v>39</v>
      </c>
      <c r="C8" s="53" t="s">
        <v>51</v>
      </c>
      <c r="D8" s="54">
        <f>D3+49</f>
        <v>45816</v>
      </c>
    </row>
    <row r="9" spans="1:4" x14ac:dyDescent="0.3">
      <c r="A9" s="24" t="s">
        <v>40</v>
      </c>
      <c r="C9" s="53" t="s">
        <v>52</v>
      </c>
      <c r="D9" s="54">
        <f>D8+1</f>
        <v>45817</v>
      </c>
    </row>
    <row r="10" spans="1:4" x14ac:dyDescent="0.3">
      <c r="A10" s="25" t="s">
        <v>41</v>
      </c>
      <c r="C10" s="53" t="s">
        <v>53</v>
      </c>
      <c r="D10" s="54">
        <f>DATE(Var_An,7,14)</f>
        <v>45852</v>
      </c>
    </row>
    <row r="11" spans="1:4" x14ac:dyDescent="0.3">
      <c r="A11" s="26" t="s">
        <v>42</v>
      </c>
      <c r="C11" s="53" t="s">
        <v>54</v>
      </c>
      <c r="D11" s="54">
        <f>DATE(Var_An,8,15)</f>
        <v>45884</v>
      </c>
    </row>
    <row r="12" spans="1:4" x14ac:dyDescent="0.3">
      <c r="A12" s="38" t="s">
        <v>43</v>
      </c>
      <c r="C12" s="53" t="s">
        <v>55</v>
      </c>
      <c r="D12" s="54">
        <f>DATE(Var_An,11,1)</f>
        <v>45962</v>
      </c>
    </row>
    <row r="13" spans="1:4" x14ac:dyDescent="0.3">
      <c r="C13" s="53" t="s">
        <v>56</v>
      </c>
      <c r="D13" s="54">
        <f>DATE(Var_An,11,11)</f>
        <v>45972</v>
      </c>
    </row>
    <row r="14" spans="1:4" x14ac:dyDescent="0.3">
      <c r="C14" s="53" t="s">
        <v>57</v>
      </c>
      <c r="D14" s="54">
        <f>DATE(Var_An,12,25)</f>
        <v>46016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ACCUEIL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donnees</vt:lpstr>
      <vt:lpstr>ferie</vt:lpstr>
      <vt:lpstr>l_agent</vt:lpstr>
      <vt:lpstr>Var_An</vt:lpstr>
    </vt:vector>
  </TitlesOfParts>
  <Company>OPH 65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FOURCADE Patricia</dc:creator>
  <cp:lastModifiedBy>François ROUZE</cp:lastModifiedBy>
  <dcterms:created xsi:type="dcterms:W3CDTF">2025-02-13T10:35:25Z</dcterms:created>
  <dcterms:modified xsi:type="dcterms:W3CDTF">2025-03-02T14:25:32Z</dcterms:modified>
</cp:coreProperties>
</file>