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5E1E8117-CA8F-4B14-9D34-C2FE3D2CA529}" xr6:coauthVersionLast="36" xr6:coauthVersionMax="47" xr10:uidLastSave="{00000000-0000-0000-0000-000000000000}"/>
  <bookViews>
    <workbookView xWindow="-108" yWindow="-108" windowWidth="19416" windowHeight="10296" xr2:uid="{E0A4A503-556C-4B37-8126-DA2DEE9F43F3}"/>
  </bookViews>
  <sheets>
    <sheet name="17 Février (2)" sheetId="1" r:id="rId1"/>
  </sheets>
  <definedNames>
    <definedName name="_xlnm._FilterDatabase" localSheetId="0" hidden="1">'17 Février (2)'!$A$2:$I$7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J5" i="1"/>
  <c r="J6" i="1"/>
  <c r="G4" i="1" l="1"/>
  <c r="G5" i="1"/>
  <c r="G6" i="1"/>
  <c r="F6" i="1"/>
  <c r="F5" i="1"/>
  <c r="F4" i="1"/>
  <c r="F7" i="1" s="1"/>
  <c r="H2" i="1"/>
  <c r="G7" i="1" l="1"/>
  <c r="H5" i="1"/>
  <c r="I5" i="1" s="1"/>
  <c r="H6" i="1"/>
  <c r="I6" i="1" s="1"/>
  <c r="H4" i="1"/>
  <c r="H7" i="1" s="1"/>
  <c r="I7" i="1" s="1"/>
  <c r="I4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Jack</author>
  </authors>
  <commentList>
    <comment ref="N2" authorId="0" shapeId="0" xr:uid="{A1D9A178-090E-4817-B5AA-A9EDBC441D17}">
      <text>
        <r>
          <rPr>
            <b/>
            <sz val="9"/>
            <color indexed="81"/>
            <rFont val="Tahoma"/>
            <charset val="1"/>
          </rPr>
          <t>Achat de 14 000 Euros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O2" authorId="0" shapeId="0" xr:uid="{06278FC7-AC62-4254-86E8-228E76137270}">
      <text>
        <r>
          <rPr>
            <b/>
            <sz val="9"/>
            <color indexed="81"/>
            <rFont val="Tahoma"/>
            <charset val="1"/>
          </rPr>
          <t>Achat 14 000 euros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<sst xmlns="http://schemas.openxmlformats.org/spreadsheetml/2006/main" count="38" uniqueCount="38">
  <si>
    <t>CODE</t>
  </si>
  <si>
    <t>NOM</t>
  </si>
  <si>
    <t>Quantité</t>
  </si>
  <si>
    <t>PMA</t>
  </si>
  <si>
    <t>Total
achat</t>
  </si>
  <si>
    <r>
      <t xml:space="preserve">cours
 </t>
    </r>
    <r>
      <rPr>
        <b/>
        <sz val="8"/>
        <color theme="1"/>
        <rFont val="Calibri"/>
        <family val="2"/>
        <scheme val="minor"/>
      </rPr>
      <t>06/01/2025</t>
    </r>
  </si>
  <si>
    <r>
      <t xml:space="preserve">cours
 </t>
    </r>
    <r>
      <rPr>
        <b/>
        <sz val="8"/>
        <color theme="1"/>
        <rFont val="Calibri"/>
        <family val="2"/>
        <scheme val="minor"/>
      </rPr>
      <t>06/02/2025</t>
    </r>
  </si>
  <si>
    <r>
      <t xml:space="preserve">cours
 </t>
    </r>
    <r>
      <rPr>
        <b/>
        <sz val="8"/>
        <color theme="1"/>
        <rFont val="Calibri"/>
        <family val="2"/>
        <scheme val="minor"/>
      </rPr>
      <t>08/02/2025</t>
    </r>
  </si>
  <si>
    <r>
      <t xml:space="preserve">cours
 </t>
    </r>
    <r>
      <rPr>
        <b/>
        <sz val="8"/>
        <color theme="1"/>
        <rFont val="Calibri"/>
        <family val="2"/>
        <scheme val="minor"/>
      </rPr>
      <t>17/02/2025</t>
    </r>
  </si>
  <si>
    <t>total
cours</t>
  </si>
  <si>
    <t>% de
 rapport</t>
  </si>
  <si>
    <t>Poids de la valeur</t>
  </si>
  <si>
    <t>FR0010153320</t>
  </si>
  <si>
    <t>AMUNDI ACT USA RESPONS P FCP 3D</t>
  </si>
  <si>
    <t>LU 0119099819</t>
  </si>
  <si>
    <t>AMUNDI EURO CORPR A EUR C 3D</t>
  </si>
  <si>
    <t>FR0010093716</t>
  </si>
  <si>
    <t>AMUNDI SRAT ACT FRA C FCP 3D</t>
  </si>
  <si>
    <r>
      <t xml:space="preserve">cours
</t>
    </r>
    <r>
      <rPr>
        <b/>
        <sz val="8"/>
        <color theme="1"/>
        <rFont val="Calibri"/>
        <family val="2"/>
        <scheme val="minor"/>
      </rPr>
      <t xml:space="preserve"> **/**/2025</t>
    </r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</si>
  <si>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</si>
  <si>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</si>
  <si>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</si>
  <si>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</si>
  <si>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</si>
  <si>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</si>
  <si>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</si>
  <si>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</si>
  <si>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</si>
  <si>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</si>
  <si>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</si>
  <si>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</si>
  <si>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</si>
  <si>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</si>
  <si>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</si>
  <si>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</si>
  <si>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Total</t>
  </si>
  <si>
    <t>Pour inserer une ligne selectionner la dernière cellule (ici B6)</t>
  </si>
  <si>
    <t>Clic droit/ inserer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</si>
</sst>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dd/mm/yy;@"/>
    <numFmt numFmtId="165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indexed="81"/>
      <name val="Tahoma"/>
      <charset val="1"/>
    </font>
    <font>
      <sz val="9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2" fontId="2" fillId="2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165" fontId="0" fillId="0" borderId="1" xfId="0" applyNumberFormat="1" applyBorder="1" applyAlignment="1">
      <alignment horizontal="center" vertical="center"/>
    </xf>
    <xf numFmtId="44" fontId="0" fillId="0" borderId="1" xfId="0" applyNumberFormat="1" applyBorder="1" applyAlignment="1">
      <alignment horizontal="center" vertical="center"/>
    </xf>
    <xf numFmtId="10" fontId="0" fillId="0" borderId="1" xfId="1" applyNumberFormat="1" applyFont="1" applyBorder="1" applyAlignment="1">
      <alignment horizontal="center" vertical="center"/>
    </xf>
    <xf numFmtId="2" fontId="0" fillId="0" borderId="0" xfId="0" applyNumberFormat="1" applyAlignment="1">
      <alignment vertical="center"/>
    </xf>
    <xf numFmtId="2" fontId="0" fillId="0" borderId="1" xfId="0" applyNumberFormat="1" applyBorder="1" applyAlignment="1">
      <alignment horizontal="center" vertical="center"/>
    </xf>
    <xf numFmtId="44" fontId="2" fillId="2" borderId="2" xfId="0" applyNumberFormat="1" applyFont="1" applyFill="1" applyBorder="1" applyAlignment="1">
      <alignment horizontal="center" vertical="center"/>
    </xf>
    <xf numFmtId="10" fontId="2" fillId="2" borderId="2" xfId="1" applyNumberFormat="1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vertical="center"/>
    </xf>
    <xf numFmtId="0" fontId="1" fillId="0" borderId="4" xfId="0" applyNumberFormat="1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2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4" formatCode="0.00%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5" formatCode="0.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general" vertical="center" textRotation="0" wrapText="0" indent="0" justifyLastLine="0" shrinkToFit="0" readingOrder="0"/>
    </dxf>
    <dxf>
      <numFmt numFmtId="165" formatCode="0.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</dxf>
    <dxf>
      <border outline="0">
        <right style="thin">
          <color indexed="64"/>
        </righ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05F81D7-1AEE-43A4-B602-FD30F16BA946}" name="Tableau1" displayName="Tableau1" ref="A3:P7" totalsRowCount="1" headerRowDxfId="18" tableBorderDxfId="27">
  <autoFilter ref="A3:P6" xr:uid="{3EF9381B-7EC7-4303-B2FA-A3566183C708}"/>
  <tableColumns count="16">
    <tableColumn id="1" xr3:uid="{DC97E833-2FF3-43A4-88DA-A61683F6C007}" name="Colonne1" totalsRowLabel="Total" dataDxfId="26" totalsRowDxfId="13"/>
    <tableColumn id="2" xr3:uid="{D66569C6-6EF7-4A77-AF3C-C5ED9E2F09B9}" name="Colonne2" dataDxfId="25" totalsRowDxfId="12"/>
    <tableColumn id="3" xr3:uid="{FF7F328A-0E28-46D3-BA71-7A3FCA8C66F5}" name="Colonne3" dataDxfId="24" totalsRowDxfId="11"/>
    <tableColumn id="4" xr3:uid="{63380BD6-F546-465B-9ADC-ADBDDCD395CB}" name="Colonne4" dataDxfId="23" totalsRowDxfId="10"/>
    <tableColumn id="5" xr3:uid="{8A6102F6-58E9-43FB-AB8E-09FAB5A245FD}" name="Colonne5" dataDxfId="22" totalsRowDxfId="9"/>
    <tableColumn id="6" xr3:uid="{A4F8CDDB-E169-460B-BC53-8BE4937EBA24}" name="Colonne6" totalsRowFunction="sum" dataDxfId="17" totalsRowDxfId="8">
      <calculatedColumnFormula>D4*E4</calculatedColumnFormula>
    </tableColumn>
    <tableColumn id="7" xr3:uid="{3103176D-64EC-4331-801D-2515A73BBD53}" name="Colonne7" totalsRowFunction="sum" dataDxfId="16" totalsRowDxfId="7">
      <calculatedColumnFormula>D4*O4</calculatedColumnFormula>
    </tableColumn>
    <tableColumn id="8" xr3:uid="{157A1342-28CB-4FF7-B28D-7A10CB4D9FD7}" name="Colonne8" totalsRowFunction="sum" dataDxfId="15" totalsRowDxfId="6">
      <calculatedColumnFormula>G4-F4</calculatedColumnFormula>
    </tableColumn>
    <tableColumn id="9" xr3:uid="{3FA54EB9-3879-44E7-A7C7-08DF2BEF89E1}" name="Colonne9" totalsRowFunction="custom" dataDxfId="14" totalsRowDxfId="5" dataCellStyle="Pourcentage" totalsRowCellStyle="Pourcentage">
      <calculatedColumnFormula>+H4/F4</calculatedColumnFormula>
      <totalsRowFormula>Tableau1[[#Totals],[Colonne8]]/Tableau1[[#Totals],[Colonne6]]</totalsRowFormula>
    </tableColumn>
    <tableColumn id="10" xr3:uid="{292423D1-192F-431B-B644-B158320CB419}" name="Colonne10" dataDxfId="0" totalsRowDxfId="4" dataCellStyle="Pourcentage">
      <calculatedColumnFormula>Tableau1[[#This Row],[Colonne7]]/Tableau1[[#Totals],[Colonne7]]</calculatedColumnFormula>
    </tableColumn>
    <tableColumn id="11" xr3:uid="{22C18253-B2D1-4663-9D26-D5F4274DB4DE}" name="Colonne11" dataDxfId="21" totalsRowDxfId="3"/>
    <tableColumn id="12" xr3:uid="{98B870E2-D9C0-48C3-BFF6-660EF565AEC0}" name="Colonne12" dataDxfId="20" totalsRowDxfId="2"/>
    <tableColumn id="13" xr3:uid="{838BBDCC-B270-464A-9BC9-9C54E06133DF}" name="Colonne13"/>
    <tableColumn id="14" xr3:uid="{C703B4AF-9D24-4233-853C-47B020007E5F}" name="Colonne14"/>
    <tableColumn id="15" xr3:uid="{45CA9D32-10B8-4268-8870-69A02F10CC23}" name="Colonne15" dataDxfId="19" totalsRowDxfId="1"/>
    <tableColumn id="16" xr3:uid="{4F38CF03-D528-4B5A-B42C-B647F1A828E1}" name="Colonne1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36AD6D-4D06-4680-B1E6-0C3C6982BC14}">
  <sheetPr codeName="Feuil1"/>
  <dimension ref="A1:P10"/>
  <sheetViews>
    <sheetView tabSelected="1" topLeftCell="B1" zoomScale="90" zoomScaleNormal="90" workbookViewId="0">
      <selection activeCell="B6" sqref="B6"/>
    </sheetView>
  </sheetViews>
  <sheetFormatPr baseColWidth="10" defaultColWidth="10.88671875" defaultRowHeight="34.5" customHeight="1" x14ac:dyDescent="0.3"/>
  <cols>
    <col min="1" max="1" width="3.88671875" style="1" hidden="1" customWidth="1"/>
    <col min="2" max="2" width="14.6640625" style="1" customWidth="1"/>
    <col min="3" max="3" width="32.6640625" style="2" customWidth="1"/>
    <col min="4" max="5" width="11.21875" style="1" customWidth="1"/>
    <col min="6" max="6" width="16.109375" style="1" customWidth="1"/>
    <col min="7" max="7" width="16.21875" style="1" customWidth="1"/>
    <col min="8" max="8" width="15.77734375" style="1" customWidth="1"/>
    <col min="9" max="9" width="13.21875" style="1" bestFit="1" customWidth="1"/>
    <col min="10" max="11" width="12.33203125" style="2" customWidth="1"/>
    <col min="12" max="16" width="12.33203125" style="1" customWidth="1"/>
    <col min="17" max="16384" width="10.88671875" style="2"/>
  </cols>
  <sheetData>
    <row r="1" spans="1:16" ht="13.5" customHeight="1" x14ac:dyDescent="0.3"/>
    <row r="2" spans="1:16" ht="48" customHeight="1" x14ac:dyDescent="0.3">
      <c r="B2" s="3" t="s">
        <v>0</v>
      </c>
      <c r="C2" s="3" t="s">
        <v>1</v>
      </c>
      <c r="D2" s="3" t="s">
        <v>2</v>
      </c>
      <c r="E2" s="3" t="s">
        <v>3</v>
      </c>
      <c r="F2" s="4" t="s">
        <v>4</v>
      </c>
      <c r="G2" s="4" t="s">
        <v>9</v>
      </c>
      <c r="H2" s="7" t="str">
        <f>"+ value"</f>
        <v>+ value</v>
      </c>
      <c r="I2" s="4" t="s">
        <v>10</v>
      </c>
      <c r="J2" s="4" t="s">
        <v>11</v>
      </c>
      <c r="L2" s="5" t="s">
        <v>5</v>
      </c>
      <c r="M2" s="6" t="s">
        <v>6</v>
      </c>
      <c r="N2" s="6" t="s">
        <v>7</v>
      </c>
      <c r="O2" s="6" t="s">
        <v>8</v>
      </c>
      <c r="P2" s="6" t="s">
        <v>18</v>
      </c>
    </row>
    <row r="3" spans="1:16" ht="34.5" hidden="1" customHeight="1" x14ac:dyDescent="0.3">
      <c r="A3" s="1" t="s">
        <v>19</v>
      </c>
      <c r="B3" s="8" t="s">
        <v>20</v>
      </c>
      <c r="C3" s="9" t="s">
        <v>21</v>
      </c>
      <c r="D3" s="8" t="s">
        <v>22</v>
      </c>
      <c r="E3" s="10" t="s">
        <v>23</v>
      </c>
      <c r="F3" s="11" t="s">
        <v>24</v>
      </c>
      <c r="G3" s="11" t="s">
        <v>25</v>
      </c>
      <c r="H3" s="11" t="s">
        <v>26</v>
      </c>
      <c r="I3" s="12" t="s">
        <v>27</v>
      </c>
      <c r="J3" s="12" t="s">
        <v>28</v>
      </c>
      <c r="K3" s="13" t="s">
        <v>29</v>
      </c>
      <c r="L3" s="8" t="s">
        <v>30</v>
      </c>
      <c r="M3" s="8" t="s">
        <v>31</v>
      </c>
      <c r="N3" s="8" t="s">
        <v>32</v>
      </c>
      <c r="O3" s="10" t="s">
        <v>33</v>
      </c>
      <c r="P3" s="17" t="s">
        <v>34</v>
      </c>
    </row>
    <row r="4" spans="1:16" ht="34.5" customHeight="1" x14ac:dyDescent="0.3">
      <c r="A4" s="1">
        <v>1</v>
      </c>
      <c r="B4" s="8" t="s">
        <v>12</v>
      </c>
      <c r="C4" s="9" t="s">
        <v>13</v>
      </c>
      <c r="D4" s="8">
        <v>121.408</v>
      </c>
      <c r="E4" s="10">
        <v>160.29</v>
      </c>
      <c r="F4" s="11">
        <f>D4*E4</f>
        <v>19460.48832</v>
      </c>
      <c r="G4" s="11">
        <f>D4*O4</f>
        <v>19544.259839999999</v>
      </c>
      <c r="H4" s="11">
        <f>G4-F4</f>
        <v>83.771519999998418</v>
      </c>
      <c r="I4" s="12">
        <f>+H4/F4</f>
        <v>4.3046977353545885E-3</v>
      </c>
      <c r="J4" s="12">
        <f>Tableau1[[#This Row],[Colonne7]]/Tableau1[[#Totals],[Colonne7]]</f>
        <v>0.22035299292054783</v>
      </c>
      <c r="K4" s="13"/>
      <c r="L4" s="8">
        <v>157.59</v>
      </c>
      <c r="M4" s="8">
        <v>158.85</v>
      </c>
      <c r="N4" s="8">
        <v>161.06</v>
      </c>
      <c r="O4" s="10">
        <v>160.97999999999999</v>
      </c>
      <c r="P4" s="17"/>
    </row>
    <row r="5" spans="1:16" ht="34.5" customHeight="1" x14ac:dyDescent="0.3">
      <c r="A5" s="1">
        <v>2</v>
      </c>
      <c r="B5" s="8" t="s">
        <v>14</v>
      </c>
      <c r="C5" s="9" t="s">
        <v>15</v>
      </c>
      <c r="D5" s="8">
        <v>1607.421</v>
      </c>
      <c r="E5" s="10">
        <v>19.189</v>
      </c>
      <c r="F5" s="11">
        <f>D5*E5</f>
        <v>30844.801568999999</v>
      </c>
      <c r="G5" s="11">
        <f>D5*O5</f>
        <v>32389.533149999999</v>
      </c>
      <c r="H5" s="11">
        <f>G5-F5</f>
        <v>1544.731581</v>
      </c>
      <c r="I5" s="12">
        <f>+H5/F5</f>
        <v>5.0080775444264945E-2</v>
      </c>
      <c r="J5" s="12">
        <f>Tableau1[[#This Row],[Colonne7]]/Tableau1[[#Totals],[Colonne7]]</f>
        <v>0.36517783877876442</v>
      </c>
      <c r="K5" s="13"/>
      <c r="L5" s="8">
        <v>19.940000000000001</v>
      </c>
      <c r="M5" s="14">
        <v>20.100000000000001</v>
      </c>
      <c r="N5" s="14">
        <v>20.149999999999999</v>
      </c>
      <c r="O5" s="10">
        <v>20.149999999999999</v>
      </c>
      <c r="P5" s="18"/>
    </row>
    <row r="6" spans="1:16" ht="34.5" customHeight="1" thickBot="1" x14ac:dyDescent="0.35">
      <c r="A6" s="1">
        <v>3</v>
      </c>
      <c r="B6" s="8" t="s">
        <v>16</v>
      </c>
      <c r="C6" s="9" t="s">
        <v>17</v>
      </c>
      <c r="D6" s="8">
        <v>75.546000000000006</v>
      </c>
      <c r="E6" s="10">
        <v>448.34899999999999</v>
      </c>
      <c r="F6" s="11">
        <f>D6*E6</f>
        <v>33870.973554000004</v>
      </c>
      <c r="G6" s="11">
        <f>D6*O6</f>
        <v>36761.439060000004</v>
      </c>
      <c r="H6" s="11">
        <f>G6-F6</f>
        <v>2890.4655060000005</v>
      </c>
      <c r="I6" s="12">
        <f>+H6/F6</f>
        <v>8.5337538390851772E-2</v>
      </c>
      <c r="J6" s="12">
        <f>Tableau1[[#This Row],[Colonne7]]/Tableau1[[#Totals],[Colonne7]]</f>
        <v>0.4144691683006877</v>
      </c>
      <c r="K6" s="13"/>
      <c r="L6" s="8">
        <v>446.71</v>
      </c>
      <c r="M6" s="8">
        <v>472.79</v>
      </c>
      <c r="N6" s="8">
        <v>478.32</v>
      </c>
      <c r="O6" s="10">
        <v>486.61</v>
      </c>
      <c r="P6" s="17"/>
    </row>
    <row r="7" spans="1:16" ht="34.5" customHeight="1" thickBot="1" x14ac:dyDescent="0.35">
      <c r="A7" s="1" t="s">
        <v>35</v>
      </c>
      <c r="B7" s="19"/>
      <c r="C7" s="20"/>
      <c r="D7" s="19"/>
      <c r="E7" s="19"/>
      <c r="F7" s="15">
        <f>SUBTOTAL(109,Tableau1[Colonne6])</f>
        <v>84176.263443000003</v>
      </c>
      <c r="G7" s="15">
        <f>SUBTOTAL(109,Tableau1[Colonne7])</f>
        <v>88695.232050000006</v>
      </c>
      <c r="H7" s="15">
        <f>SUBTOTAL(109,Tableau1[Colonne8])</f>
        <v>4518.9686069999989</v>
      </c>
      <c r="I7" s="16">
        <f>Tableau1[[#Totals],[Colonne8]]/Tableau1[[#Totals],[Colonne6]]</f>
        <v>5.3684594945937705E-2</v>
      </c>
      <c r="J7" s="21"/>
      <c r="L7" s="19"/>
      <c r="M7"/>
      <c r="N7"/>
      <c r="O7" s="19"/>
      <c r="P7"/>
    </row>
    <row r="9" spans="1:16" ht="34.5" customHeight="1" x14ac:dyDescent="0.3">
      <c r="C9" s="2" t="s">
        <v>36</v>
      </c>
    </row>
    <row r="10" spans="1:16" ht="34.5" customHeight="1" x14ac:dyDescent="0.3">
      <c r="C10" s="2" t="s">
        <v>37</v>
      </c>
    </row>
  </sheetData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17 Février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DEBERLE</dc:creator>
  <cp:lastModifiedBy>François ROUZE</cp:lastModifiedBy>
  <dcterms:created xsi:type="dcterms:W3CDTF">2025-02-20T06:13:46Z</dcterms:created>
  <dcterms:modified xsi:type="dcterms:W3CDTF">2025-02-20T06:53:12Z</dcterms:modified>
</cp:coreProperties>
</file>