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06DD829-CF3F-4840-8637-0E43EC87AE75}" xr6:coauthVersionLast="36" xr6:coauthVersionMax="36" xr10:uidLastSave="{00000000-0000-0000-0000-000000000000}"/>
  <bookViews>
    <workbookView xWindow="0" yWindow="0" windowWidth="23040" windowHeight="9048" xr2:uid="{E1228922-3FBF-43E5-9E19-0875241D2D9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8" i="1" l="1"/>
  <c r="O17" i="1"/>
  <c r="O12" i="1"/>
  <c r="O11" i="1"/>
  <c r="N12" i="1"/>
  <c r="N11" i="1"/>
  <c r="U11" i="1" s="1"/>
  <c r="T11" i="1" s="1"/>
  <c r="P18" i="1"/>
  <c r="U18" i="1" s="1"/>
  <c r="N18" i="1"/>
  <c r="P17" i="1"/>
  <c r="U17" i="1" s="1"/>
  <c r="N17" i="1"/>
  <c r="P11" i="1"/>
  <c r="O5" i="1"/>
  <c r="N5" i="1"/>
  <c r="U5" i="1"/>
  <c r="Q5" i="1"/>
  <c r="P5" i="1"/>
  <c r="L11" i="1"/>
  <c r="L13" i="1"/>
  <c r="L12" i="1"/>
  <c r="L9" i="1"/>
  <c r="L10" i="1"/>
  <c r="J16" i="1"/>
  <c r="L16" i="1" s="1"/>
  <c r="J17" i="1"/>
  <c r="K17" i="1" s="1"/>
  <c r="J18" i="1"/>
  <c r="L18" i="1" s="1"/>
  <c r="J19" i="1"/>
  <c r="K19" i="1" s="1"/>
  <c r="J15" i="1"/>
  <c r="Q15" i="1" s="1"/>
  <c r="J10" i="1"/>
  <c r="K10" i="1" s="1"/>
  <c r="O10" i="1"/>
  <c r="J11" i="1"/>
  <c r="K11" i="1" s="1"/>
  <c r="K12" i="1"/>
  <c r="K13" i="1"/>
  <c r="J9" i="1"/>
  <c r="Q9" i="1" s="1"/>
  <c r="J4" i="1"/>
  <c r="K4" i="1" s="1"/>
  <c r="J5" i="1"/>
  <c r="K5" i="1" s="1"/>
  <c r="J6" i="1"/>
  <c r="K6" i="1" s="1"/>
  <c r="J7" i="1"/>
  <c r="K7" i="1" s="1"/>
  <c r="N7" i="1"/>
  <c r="U7" i="1"/>
  <c r="J3" i="1"/>
  <c r="O3" i="1" s="1"/>
  <c r="L14" i="1"/>
  <c r="J14" i="1"/>
  <c r="L8" i="1"/>
  <c r="J8" i="1"/>
  <c r="J2" i="1"/>
  <c r="U2" i="1" s="1"/>
  <c r="L2" i="1"/>
  <c r="S18" i="1" l="1"/>
  <c r="T18" i="1"/>
  <c r="R18" i="1"/>
  <c r="Q18" i="1"/>
  <c r="S17" i="1"/>
  <c r="T17" i="1"/>
  <c r="R17" i="1"/>
  <c r="Q17" i="1"/>
  <c r="S11" i="1"/>
  <c r="P12" i="1" s="1"/>
  <c r="U12" i="1" s="1"/>
  <c r="T12" i="1" s="1"/>
  <c r="R11" i="1"/>
  <c r="Q11" i="1"/>
  <c r="L7" i="1"/>
  <c r="Q4" i="1"/>
  <c r="L4" i="1"/>
  <c r="N4" i="1" s="1"/>
  <c r="K9" i="1"/>
  <c r="M10" i="1"/>
  <c r="L5" i="1"/>
  <c r="N13" i="1"/>
  <c r="Q10" i="1"/>
  <c r="N10" i="1"/>
  <c r="O16" i="1"/>
  <c r="M16" i="1"/>
  <c r="U6" i="1"/>
  <c r="S6" i="1" s="1"/>
  <c r="P7" i="1" s="1"/>
  <c r="N6" i="1"/>
  <c r="L6" i="1"/>
  <c r="O9" i="1"/>
  <c r="M12" i="1"/>
  <c r="P19" i="1"/>
  <c r="M18" i="1"/>
  <c r="S2" i="1"/>
  <c r="P3" i="1" s="1"/>
  <c r="T2" i="1"/>
  <c r="H7" i="1" s="1"/>
  <c r="H13" i="1" s="1"/>
  <c r="R2" i="1"/>
  <c r="M3" i="1"/>
  <c r="Q3" i="1"/>
  <c r="L19" i="1"/>
  <c r="L17" i="1"/>
  <c r="K3" i="1"/>
  <c r="Q6" i="1"/>
  <c r="O6" i="1"/>
  <c r="M6" i="1"/>
  <c r="O4" i="1"/>
  <c r="M4" i="1"/>
  <c r="P13" i="1"/>
  <c r="U19" i="1"/>
  <c r="R19" i="1" s="1"/>
  <c r="N19" i="1"/>
  <c r="K18" i="1"/>
  <c r="Q16" i="1"/>
  <c r="N16" i="1"/>
  <c r="K16" i="1"/>
  <c r="L15" i="1"/>
  <c r="Q19" i="1"/>
  <c r="O19" i="1"/>
  <c r="M19" i="1"/>
  <c r="M17" i="1"/>
  <c r="K15" i="1"/>
  <c r="O15" i="1"/>
  <c r="M15" i="1"/>
  <c r="N15" i="1"/>
  <c r="Q13" i="1"/>
  <c r="O13" i="1"/>
  <c r="M13" i="1"/>
  <c r="M11" i="1"/>
  <c r="M9" i="1"/>
  <c r="N9" i="1"/>
  <c r="Q7" i="1"/>
  <c r="O7" i="1"/>
  <c r="M7" i="1"/>
  <c r="M5" i="1"/>
  <c r="L3" i="1"/>
  <c r="N3" i="1" s="1"/>
  <c r="U14" i="1"/>
  <c r="U8" i="1"/>
  <c r="T8" i="1" s="1"/>
  <c r="G8" i="1" s="1"/>
  <c r="S8" i="1"/>
  <c r="P9" i="1" s="1"/>
  <c r="R12" i="1" l="1"/>
  <c r="S12" i="1"/>
  <c r="Q12" i="1"/>
  <c r="T6" i="1"/>
  <c r="U13" i="1"/>
  <c r="T13" i="1" s="1"/>
  <c r="R8" i="1"/>
  <c r="S14" i="1"/>
  <c r="P15" i="1" s="1"/>
  <c r="T14" i="1"/>
  <c r="F9" i="1" s="1"/>
  <c r="R14" i="1"/>
  <c r="T19" i="1"/>
  <c r="S19" i="1"/>
  <c r="U9" i="1"/>
  <c r="U15" i="1"/>
  <c r="U3" i="1"/>
  <c r="R7" i="1"/>
  <c r="S7" i="1"/>
  <c r="T7" i="1"/>
  <c r="S13" i="1" l="1"/>
  <c r="R13" i="1"/>
  <c r="T15" i="1"/>
  <c r="E9" i="1" s="1"/>
  <c r="R15" i="1"/>
  <c r="S15" i="1"/>
  <c r="P16" i="1" s="1"/>
  <c r="U16" i="1" s="1"/>
  <c r="S9" i="1"/>
  <c r="P10" i="1" s="1"/>
  <c r="U10" i="1" s="1"/>
  <c r="R9" i="1"/>
  <c r="T9" i="1"/>
  <c r="F8" i="1" s="1"/>
  <c r="S3" i="1"/>
  <c r="P4" i="1" s="1"/>
  <c r="U4" i="1" s="1"/>
  <c r="R3" i="1"/>
  <c r="T3" i="1"/>
  <c r="G7" i="1" s="1"/>
  <c r="F6" i="1" s="1"/>
  <c r="G13" i="1" l="1"/>
  <c r="S16" i="1"/>
  <c r="T16" i="1"/>
  <c r="D9" i="1" s="1"/>
  <c r="R16" i="1"/>
  <c r="S4" i="1"/>
  <c r="R4" i="1"/>
  <c r="T4" i="1"/>
  <c r="F7" i="1" s="1"/>
  <c r="E6" i="1" s="1"/>
  <c r="S10" i="1"/>
  <c r="R10" i="1"/>
  <c r="T10" i="1"/>
  <c r="F13" i="1" l="1"/>
  <c r="S5" i="1"/>
  <c r="T5" i="1"/>
  <c r="R5" i="1"/>
  <c r="E8" i="1"/>
  <c r="R6" i="1" l="1"/>
  <c r="P6" i="1"/>
  <c r="D6" i="1"/>
  <c r="D13" i="1" l="1"/>
  <c r="C6" i="1"/>
  <c r="C13" i="1" s="1"/>
  <c r="E13" i="1"/>
</calcChain>
</file>

<file path=xl/sharedStrings.xml><?xml version="1.0" encoding="utf-8"?>
<sst xmlns="http://schemas.openxmlformats.org/spreadsheetml/2006/main" count="12" uniqueCount="8">
  <si>
    <t>Saisir le 1er chiffre</t>
  </si>
  <si>
    <t>à multiplier par</t>
  </si>
  <si>
    <t>X</t>
  </si>
  <si>
    <t>x</t>
  </si>
  <si>
    <t>=</t>
  </si>
  <si>
    <t>Unité</t>
  </si>
  <si>
    <t>Dizaine</t>
  </si>
  <si>
    <t>Centaine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</si>
</sst>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8"/>
      <color theme="1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3" borderId="8" xfId="0" applyFill="1" applyBorder="1" applyAlignment="1">
      <alignment horizontal="center"/>
    </xf>
    <xf numFmtId="0" fontId="0" fillId="3" borderId="0" xfId="0" applyFill="1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6" xfId="0" applyFill="1" applyBorder="1"/>
    <xf numFmtId="0" fontId="0" fillId="5" borderId="7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0" xfId="0" applyFill="1" applyBorder="1"/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6" xfId="0" applyFill="1" applyBorder="1"/>
    <xf numFmtId="0" fontId="0" fillId="4" borderId="7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0" xfId="0" applyFill="1" applyBorder="1"/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0" xfId="0" applyFill="1" applyBorder="1"/>
    <xf numFmtId="0" fontId="0" fillId="4" borderId="11" xfId="0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3" borderId="1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quotePrefix="1" applyNumberFormat="1" applyAlignment="1">
      <alignment horizontal="center" vertical="center"/>
    </xf>
    <xf numFmtId="0" fontId="0" fillId="0" borderId="0" xfId="0" quotePrefix="1"/>
    <xf numFmtId="1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AF32A-3880-467B-A83F-FE16E5AD0473}">
  <sheetPr codeName="Feuil1"/>
  <dimension ref="B1:Y25"/>
  <sheetViews>
    <sheetView showZeros="0" tabSelected="1" workbookViewId="0">
      <selection activeCell="W10" sqref="W10"/>
    </sheetView>
  </sheetViews>
  <sheetFormatPr baseColWidth="10" defaultRowHeight="15" x14ac:dyDescent="0.25"/>
  <cols>
    <col min="1" max="1" width="19.08984375" customWidth="1"/>
    <col min="2" max="3" width="3.1796875" customWidth="1"/>
    <col min="4" max="8" width="2.54296875" customWidth="1"/>
    <col min="10" max="10" width="3" style="2" customWidth="1"/>
    <col min="11" max="11" width="2.453125" style="2" customWidth="1"/>
    <col min="12" max="12" width="3" style="2" customWidth="1"/>
    <col min="13" max="13" width="2.453125" style="2" customWidth="1"/>
    <col min="14" max="14" width="3.7265625" customWidth="1"/>
    <col min="15" max="15" width="2.81640625" customWidth="1"/>
    <col min="16" max="16" width="3" style="2" customWidth="1"/>
    <col min="17" max="17" width="2.453125" style="2" customWidth="1"/>
    <col min="18" max="18" width="5.08984375" style="2" customWidth="1"/>
    <col min="19" max="19" width="5.6328125" style="2" customWidth="1"/>
    <col min="20" max="20" width="4" customWidth="1"/>
    <col min="21" max="21" width="5.54296875" customWidth="1"/>
  </cols>
  <sheetData>
    <row r="1" spans="2:25" ht="15.6" thickBot="1" x14ac:dyDescent="0.3">
      <c r="R1" s="10" t="s">
        <v>7</v>
      </c>
      <c r="S1" s="10" t="s">
        <v>6</v>
      </c>
      <c r="T1" s="11" t="s">
        <v>5</v>
      </c>
    </row>
    <row r="2" spans="2:25" ht="15.6" thickBot="1" x14ac:dyDescent="0.3">
      <c r="J2" s="36" t="str">
        <f>RIGHT($D$3,1)</f>
        <v>9</v>
      </c>
      <c r="K2" s="37" t="s">
        <v>3</v>
      </c>
      <c r="L2" s="37" t="str">
        <f t="shared" ref="L2" si="0">RIGHT($D$5,1)</f>
        <v>6</v>
      </c>
      <c r="M2" s="37"/>
      <c r="N2" s="38"/>
      <c r="O2" s="38"/>
      <c r="P2" s="37"/>
      <c r="Q2" s="37" t="s">
        <v>4</v>
      </c>
      <c r="R2" s="55" t="str">
        <f>IFERROR(MID($U2,LEN($U2)-2,1),"")</f>
        <v/>
      </c>
      <c r="S2" s="55" t="str">
        <f>IFERROR(MID($U2,LEN($U2)-1,1),"")</f>
        <v>5</v>
      </c>
      <c r="T2" s="55" t="str">
        <f>RIGHT($U2,1)</f>
        <v>4</v>
      </c>
      <c r="U2" s="39">
        <f>J2*L2</f>
        <v>54</v>
      </c>
    </row>
    <row r="3" spans="2:25" ht="15.6" thickBot="1" x14ac:dyDescent="0.3">
      <c r="C3" s="1" t="s">
        <v>0</v>
      </c>
      <c r="D3" s="4">
        <v>999</v>
      </c>
      <c r="E3" s="5"/>
      <c r="F3" s="5"/>
      <c r="G3" s="5"/>
      <c r="H3" s="6"/>
      <c r="J3" s="40" t="str">
        <f t="shared" ref="J3:J7" si="1">IFERROR(MID($D$3,LEN($D$3)-(ROW()-2),1),"")</f>
        <v>9</v>
      </c>
      <c r="K3" s="41" t="str">
        <f>IF($J3&lt;&gt;"","X","")</f>
        <v>X</v>
      </c>
      <c r="L3" s="41" t="str">
        <f>IF($J3&lt;&gt;"",RIGHT($D$5,1),"")</f>
        <v>6</v>
      </c>
      <c r="M3" s="41" t="str">
        <f>IF($J3&lt;&gt;"","=","")</f>
        <v>=</v>
      </c>
      <c r="N3" s="43">
        <f>IF($J3&lt;&gt;"",J3*L3,"")</f>
        <v>54</v>
      </c>
      <c r="O3" s="41" t="str">
        <f>IF($J3&lt;&gt;"","+","")</f>
        <v>+</v>
      </c>
      <c r="P3" s="41" t="str">
        <f>IF($J3&lt;&gt;"",$S2,"")</f>
        <v>5</v>
      </c>
      <c r="Q3" s="41" t="str">
        <f>IF($J3&lt;&gt;"","=","")</f>
        <v>=</v>
      </c>
      <c r="R3" s="52" t="str">
        <f>IFERROR(MID($U3,LEN($U3)-2,1),"")</f>
        <v/>
      </c>
      <c r="S3" s="52" t="str">
        <f>IFERROR(MID($U3,LEN($U3)-1,1),"")</f>
        <v>5</v>
      </c>
      <c r="T3" s="52" t="str">
        <f>RIGHT($U3,1)</f>
        <v>9</v>
      </c>
      <c r="U3" s="42">
        <f>IF($J3&lt;&gt;"",N3+P3,"")</f>
        <v>59</v>
      </c>
    </row>
    <row r="4" spans="2:25" ht="15.6" thickBot="1" x14ac:dyDescent="0.3">
      <c r="D4" s="3" t="s">
        <v>2</v>
      </c>
      <c r="E4" s="3"/>
      <c r="F4" s="3"/>
      <c r="G4" s="3"/>
      <c r="H4" s="3"/>
      <c r="J4" s="40" t="str">
        <f t="shared" si="1"/>
        <v>9</v>
      </c>
      <c r="K4" s="41" t="str">
        <f t="shared" ref="K4:K7" si="2">IF($J4&lt;&gt;"","X","")</f>
        <v>X</v>
      </c>
      <c r="L4" s="41" t="str">
        <f t="shared" ref="L4:L7" si="3">IF($J4&lt;&gt;"",RIGHT($D$5,1),"")</f>
        <v>6</v>
      </c>
      <c r="M4" s="41" t="str">
        <f t="shared" ref="M4:M7" si="4">IF($J4&lt;&gt;"","=","")</f>
        <v>=</v>
      </c>
      <c r="N4" s="43">
        <f t="shared" ref="N4:N7" si="5">IF($J4&lt;&gt;"",J4*L4,"")</f>
        <v>54</v>
      </c>
      <c r="O4" s="41" t="str">
        <f t="shared" ref="O4:O7" si="6">IF($J4&lt;&gt;"","+","")</f>
        <v>+</v>
      </c>
      <c r="P4" s="41" t="str">
        <f>IF($J4&lt;&gt;"",$S3,"")</f>
        <v>5</v>
      </c>
      <c r="Q4" s="41" t="str">
        <f t="shared" ref="Q4:Q7" si="7">IF($J4&lt;&gt;"","=","")</f>
        <v>=</v>
      </c>
      <c r="R4" s="52" t="str">
        <f>IFERROR(MID($U4,LEN($U4)-2,1),"")</f>
        <v/>
      </c>
      <c r="S4" s="52" t="str">
        <f>IFERROR(MID($U4,LEN($U4)-1,1),"")</f>
        <v>5</v>
      </c>
      <c r="T4" s="52" t="str">
        <f>RIGHT($U4,1)</f>
        <v>9</v>
      </c>
      <c r="U4" s="42">
        <f>IF($J4&lt;&gt;"",N4+P4,"")</f>
        <v>59</v>
      </c>
      <c r="X4" s="1"/>
      <c r="Y4" s="50"/>
    </row>
    <row r="5" spans="2:25" ht="15.6" thickBot="1" x14ac:dyDescent="0.3">
      <c r="C5" s="1" t="s">
        <v>1</v>
      </c>
      <c r="D5" s="7">
        <v>24.6</v>
      </c>
      <c r="E5" s="8"/>
      <c r="F5" s="8"/>
      <c r="G5" s="8"/>
      <c r="H5" s="9"/>
      <c r="J5" s="40" t="str">
        <f t="shared" si="1"/>
        <v/>
      </c>
      <c r="K5" s="41" t="str">
        <f t="shared" si="2"/>
        <v/>
      </c>
      <c r="L5" s="41" t="str">
        <f t="shared" si="3"/>
        <v/>
      </c>
      <c r="M5" s="41" t="str">
        <f t="shared" si="4"/>
        <v/>
      </c>
      <c r="N5" s="43">
        <f>IF($J5&lt;&gt;"",J5*L5,0)</f>
        <v>0</v>
      </c>
      <c r="O5" s="41" t="str">
        <f>"+"</f>
        <v>+</v>
      </c>
      <c r="P5" s="41" t="str">
        <f>IF($S4&lt;&gt;"",$S4,"")</f>
        <v>5</v>
      </c>
      <c r="Q5" s="41" t="str">
        <f>IF($P5&lt;&gt;"","=","")</f>
        <v>=</v>
      </c>
      <c r="R5" s="52" t="str">
        <f>IFERROR(MID($U5,LEN($U5)-2,1),"")</f>
        <v/>
      </c>
      <c r="S5" s="52" t="str">
        <f>IFERROR(MID($U5,LEN($U5)-1,1),"")</f>
        <v/>
      </c>
      <c r="T5" s="52" t="str">
        <f>RIGHT($U5,1)</f>
        <v>5</v>
      </c>
      <c r="U5" s="42">
        <f>IF($P5&lt;&gt;"",N5+P5,"")</f>
        <v>5</v>
      </c>
      <c r="X5" s="1"/>
      <c r="Y5" s="63"/>
    </row>
    <row r="6" spans="2:25" x14ac:dyDescent="0.25">
      <c r="C6" s="64">
        <f>IF(SUM(D6:D12)&gt;9,VALUE(LEFT(SUM(D6:D12),1)),"")</f>
        <v>1</v>
      </c>
      <c r="D6" s="64">
        <f>IF(SUM(E6:E12)&gt;9,VALUE(LEFT(SUM(E6:E12),1)),"")</f>
        <v>2</v>
      </c>
      <c r="E6" s="64">
        <f t="shared" ref="E6:F6" si="8">IF(SUM(F6:F12)&gt;9,VALUE(LEFT(SUM(F6:F12),1)),"")</f>
        <v>2</v>
      </c>
      <c r="F6" s="64">
        <f t="shared" si="8"/>
        <v>1</v>
      </c>
      <c r="J6" s="40" t="str">
        <f t="shared" si="1"/>
        <v/>
      </c>
      <c r="K6" s="41" t="str">
        <f t="shared" si="2"/>
        <v/>
      </c>
      <c r="L6" s="41" t="str">
        <f t="shared" si="3"/>
        <v/>
      </c>
      <c r="M6" s="41" t="str">
        <f t="shared" si="4"/>
        <v/>
      </c>
      <c r="N6" s="43" t="str">
        <f t="shared" si="5"/>
        <v/>
      </c>
      <c r="O6" s="43" t="str">
        <f t="shared" si="6"/>
        <v/>
      </c>
      <c r="P6" s="41" t="str">
        <f>IF($S5&lt;&gt;"",$S5,"")</f>
        <v/>
      </c>
      <c r="Q6" s="41" t="str">
        <f t="shared" si="7"/>
        <v/>
      </c>
      <c r="R6" s="52" t="str">
        <f>IFERROR(MID($U6,LEN($U6)-2,1),"")</f>
        <v/>
      </c>
      <c r="S6" s="52" t="str">
        <f>IFERROR(MID($U6,LEN($U6)-1,1),"")</f>
        <v/>
      </c>
      <c r="T6" s="52" t="str">
        <f>RIGHT($U6,1)</f>
        <v/>
      </c>
      <c r="U6" s="42" t="str">
        <f>IF($J6&lt;&gt;"",N6+P6,"")</f>
        <v/>
      </c>
    </row>
    <row r="7" spans="2:25" ht="15.6" thickBot="1" x14ac:dyDescent="0.3">
      <c r="B7" s="2"/>
      <c r="C7" s="2"/>
      <c r="D7" s="49"/>
      <c r="E7" s="49">
        <v>5</v>
      </c>
      <c r="F7" s="49">
        <f>IFERROR(VALUE(T4),"")</f>
        <v>9</v>
      </c>
      <c r="G7" s="49">
        <f>VALUE(T3)</f>
        <v>9</v>
      </c>
      <c r="H7" s="49">
        <f>VALUE(RIGHT(T2,1))</f>
        <v>4</v>
      </c>
      <c r="J7" s="44" t="str">
        <f t="shared" si="1"/>
        <v/>
      </c>
      <c r="K7" s="45" t="str">
        <f t="shared" si="2"/>
        <v/>
      </c>
      <c r="L7" s="45" t="str">
        <f t="shared" si="3"/>
        <v/>
      </c>
      <c r="M7" s="45" t="str">
        <f t="shared" si="4"/>
        <v/>
      </c>
      <c r="N7" s="46" t="str">
        <f t="shared" si="5"/>
        <v/>
      </c>
      <c r="O7" s="46" t="str">
        <f t="shared" si="6"/>
        <v/>
      </c>
      <c r="P7" s="45" t="str">
        <f>IF($S6&lt;&gt;"",$S6,"")</f>
        <v/>
      </c>
      <c r="Q7" s="45" t="str">
        <f t="shared" si="7"/>
        <v/>
      </c>
      <c r="R7" s="56" t="str">
        <f>IFERROR(MID($U7,LEN($U7)-2,1),"")</f>
        <v/>
      </c>
      <c r="S7" s="56" t="str">
        <f>IFERROR(MID($U7,LEN($U7)-1,1),"")</f>
        <v/>
      </c>
      <c r="T7" s="56" t="str">
        <f>RIGHT($U7,1)</f>
        <v/>
      </c>
      <c r="U7" s="47" t="str">
        <f>IF($J7&lt;&gt;"",N7+P7,"")</f>
        <v/>
      </c>
    </row>
    <row r="8" spans="2:25" x14ac:dyDescent="0.25">
      <c r="B8" s="2"/>
      <c r="C8" s="2"/>
      <c r="D8" s="49">
        <v>3</v>
      </c>
      <c r="E8" s="49">
        <f>IFERROR(VALUE(T10),"")</f>
        <v>9</v>
      </c>
      <c r="F8" s="49">
        <f>VALUE(T9)</f>
        <v>9</v>
      </c>
      <c r="G8" s="49">
        <f>VALUE(T8)</f>
        <v>6</v>
      </c>
      <c r="H8" s="49"/>
      <c r="J8" s="12" t="str">
        <f>RIGHT($D$3,1)</f>
        <v>9</v>
      </c>
      <c r="K8" s="13" t="s">
        <v>3</v>
      </c>
      <c r="L8" s="13" t="str">
        <f>MID($D$5,LEN($D$5)-2,1)</f>
        <v>4</v>
      </c>
      <c r="M8" s="13"/>
      <c r="N8" s="14"/>
      <c r="O8" s="14"/>
      <c r="P8" s="13"/>
      <c r="Q8" s="13" t="s">
        <v>4</v>
      </c>
      <c r="R8" s="57" t="str">
        <f>IFERROR(MID($U8,LEN($U8)-2,1),"")</f>
        <v/>
      </c>
      <c r="S8" s="57" t="str">
        <f>IFERROR(MID($U8,LEN($U8)-1,1),"")</f>
        <v>3</v>
      </c>
      <c r="T8" s="57" t="str">
        <f>RIGHT($U8,1)</f>
        <v>6</v>
      </c>
      <c r="U8" s="15">
        <f>J8*L8</f>
        <v>36</v>
      </c>
    </row>
    <row r="9" spans="2:25" x14ac:dyDescent="0.25">
      <c r="B9" s="2"/>
      <c r="C9" s="2">
        <v>1</v>
      </c>
      <c r="D9" s="49">
        <f>IFERROR(VALUE(T16),"")</f>
        <v>9</v>
      </c>
      <c r="E9" s="49">
        <f>VALUE(T15)</f>
        <v>9</v>
      </c>
      <c r="F9" s="49">
        <f>VALUE(T14)</f>
        <v>8</v>
      </c>
      <c r="G9" s="49"/>
      <c r="H9" s="49"/>
      <c r="J9" s="16" t="str">
        <f>IFERROR(MID($D$3,LEN($D$3)-(ROW()-8),1),"")</f>
        <v>9</v>
      </c>
      <c r="K9" s="17" t="str">
        <f>IF($J9&lt;&gt;"","X","")</f>
        <v>X</v>
      </c>
      <c r="L9" s="17" t="str">
        <f>MID($D$5,LEN($D$5)-2,1)</f>
        <v>4</v>
      </c>
      <c r="M9" s="17" t="str">
        <f>IF($J9&lt;&gt;"","=","")</f>
        <v>=</v>
      </c>
      <c r="N9" s="17">
        <f>IF($J9&lt;&gt;"",J9*L9,"")</f>
        <v>36</v>
      </c>
      <c r="O9" s="18" t="str">
        <f>IF($J9&lt;&gt;"","+","")</f>
        <v>+</v>
      </c>
      <c r="P9" s="17" t="str">
        <f>IF(S8&lt;&gt;"",IF($J9&lt;&gt;"",$S8,""),0)</f>
        <v>3</v>
      </c>
      <c r="Q9" s="17" t="str">
        <f>IF($J9&lt;&gt;"","=","")</f>
        <v>=</v>
      </c>
      <c r="R9" s="53" t="str">
        <f>IFERROR(MID($U9,LEN($U9)-2,1),"")</f>
        <v/>
      </c>
      <c r="S9" s="53" t="str">
        <f>IFERROR(MID($U9,LEN($U9)-1,1),"")</f>
        <v>3</v>
      </c>
      <c r="T9" s="53" t="str">
        <f>RIGHT($U9,1)</f>
        <v>9</v>
      </c>
      <c r="U9" s="19">
        <f>IF($J9&lt;&gt;"",N9+P9,"")</f>
        <v>39</v>
      </c>
    </row>
    <row r="10" spans="2:25" x14ac:dyDescent="0.25">
      <c r="B10" s="2"/>
      <c r="C10" s="2"/>
      <c r="D10" s="49"/>
      <c r="E10" s="49"/>
      <c r="F10" s="49"/>
      <c r="G10" s="49"/>
      <c r="H10" s="49"/>
      <c r="J10" s="16" t="str">
        <f>IFERROR(MID($D$3,LEN($D$3)-(ROW()-8),1),"")</f>
        <v>9</v>
      </c>
      <c r="K10" s="17" t="str">
        <f t="shared" ref="K10:K13" si="9">IF($J10&lt;&gt;"","X","")</f>
        <v>X</v>
      </c>
      <c r="L10" s="17" t="str">
        <f>MID($D$5,LEN($D$5)-2,1)</f>
        <v>4</v>
      </c>
      <c r="M10" s="17" t="str">
        <f t="shared" ref="M10:M13" si="10">IF($J10&lt;&gt;"","=","")</f>
        <v>=</v>
      </c>
      <c r="N10" s="17">
        <f t="shared" ref="N10:N13" si="11">IF($J10&lt;&gt;"",J10*L10,"")</f>
        <v>36</v>
      </c>
      <c r="O10" s="18" t="str">
        <f t="shared" ref="O10:O13" si="12">IF($J10&lt;&gt;"","+","")</f>
        <v>+</v>
      </c>
      <c r="P10" s="17" t="str">
        <f>IF($J10&lt;&gt;"",$S9,"")</f>
        <v>3</v>
      </c>
      <c r="Q10" s="17" t="str">
        <f t="shared" ref="Q10:Q13" si="13">IF($J10&lt;&gt;"","=","")</f>
        <v>=</v>
      </c>
      <c r="R10" s="53" t="str">
        <f>IFERROR(MID($U10,LEN($U10)-2,1),"")</f>
        <v/>
      </c>
      <c r="S10" s="53" t="str">
        <f>IFERROR(MID($U10,LEN($U10)-1,1),"")</f>
        <v>3</v>
      </c>
      <c r="T10" s="53" t="str">
        <f>RIGHT($U10,1)</f>
        <v>9</v>
      </c>
      <c r="U10" s="19">
        <f>IF($J10&lt;&gt;"",N10+P10,"")</f>
        <v>39</v>
      </c>
    </row>
    <row r="11" spans="2:25" x14ac:dyDescent="0.25">
      <c r="B11" s="2"/>
      <c r="C11" s="2"/>
      <c r="D11" s="49"/>
      <c r="E11" s="49"/>
      <c r="F11" s="49"/>
      <c r="G11" s="49"/>
      <c r="H11" s="49"/>
      <c r="J11" s="16" t="str">
        <f>IFERROR(MID($D$3,LEN($D$3)-(ROW()-8),1),"")</f>
        <v/>
      </c>
      <c r="K11" s="17" t="str">
        <f t="shared" si="9"/>
        <v/>
      </c>
      <c r="L11" s="17" t="str">
        <f>IF($J12&lt;&gt;"",MID($D$5,LEN($D$5)-2,1),"")</f>
        <v/>
      </c>
      <c r="M11" s="17" t="str">
        <f t="shared" si="10"/>
        <v/>
      </c>
      <c r="N11" s="20">
        <f>IF($J11&lt;&gt;"",J11*L11,0)</f>
        <v>0</v>
      </c>
      <c r="O11" s="17" t="str">
        <f>IF(J11&lt;&gt;"","+","")</f>
        <v/>
      </c>
      <c r="P11" s="17" t="str">
        <f>IF($S10&lt;&gt;"",$S10,"")</f>
        <v>3</v>
      </c>
      <c r="Q11" s="17" t="str">
        <f>IF($P11&lt;&gt;"","=","")</f>
        <v>=</v>
      </c>
      <c r="R11" s="53" t="str">
        <f>IFERROR(MID($U11,LEN($U11)-2,1),"")</f>
        <v/>
      </c>
      <c r="S11" s="53" t="str">
        <f>IFERROR(MID($U11,LEN($U11)-1,1),"")</f>
        <v/>
      </c>
      <c r="T11" s="53">
        <f>VALUE(RIGHT($U11,1))</f>
        <v>3</v>
      </c>
      <c r="U11" s="19">
        <f>IF($P11&lt;&gt;"",VALUE(N11+P11),"")</f>
        <v>3</v>
      </c>
    </row>
    <row r="12" spans="2:25" x14ac:dyDescent="0.25">
      <c r="B12" s="2"/>
      <c r="C12" s="2"/>
      <c r="D12" s="49"/>
      <c r="E12" s="49"/>
      <c r="F12" s="49"/>
      <c r="G12" s="49"/>
      <c r="H12" s="49"/>
      <c r="J12" s="16"/>
      <c r="K12" s="17" t="str">
        <f t="shared" si="9"/>
        <v/>
      </c>
      <c r="L12" s="17" t="str">
        <f>IF($J12&lt;&gt;"",MID($D$5,LEN($D$5)-2,1),"")</f>
        <v/>
      </c>
      <c r="M12" s="17" t="str">
        <f t="shared" si="10"/>
        <v/>
      </c>
      <c r="N12" s="20">
        <f>IF($J12&lt;&gt;"",J12*L12,0)</f>
        <v>0</v>
      </c>
      <c r="O12" s="17" t="str">
        <f>IF(J12&lt;&gt;"","+","")</f>
        <v/>
      </c>
      <c r="P12" s="17" t="str">
        <f>IF($S11&lt;&gt;"",$S11,"")</f>
        <v/>
      </c>
      <c r="Q12" s="17" t="str">
        <f>IF($P12&lt;&gt;"","=","")</f>
        <v/>
      </c>
      <c r="R12" s="53" t="str">
        <f>IFERROR(MID($U12,LEN($U12)-2,1),"")</f>
        <v/>
      </c>
      <c r="S12" s="53" t="str">
        <f>IFERROR(MID($U12,LEN($U12)-1,1),"")</f>
        <v/>
      </c>
      <c r="T12" s="53" t="str">
        <f>RIGHT($U12,1)</f>
        <v/>
      </c>
      <c r="U12" s="19" t="str">
        <f>IF($P12&lt;&gt;"",N12+P12,"")</f>
        <v/>
      </c>
    </row>
    <row r="13" spans="2:25" ht="15.6" thickBot="1" x14ac:dyDescent="0.3">
      <c r="B13" s="2"/>
      <c r="C13" s="49">
        <f>SUM(C6:C12)</f>
        <v>2</v>
      </c>
      <c r="D13" s="49" t="str">
        <f>RIGHT(SUM(D6:D12))</f>
        <v>4</v>
      </c>
      <c r="E13" s="49" t="str">
        <f>RIGHT(SUM(E6:E12))</f>
        <v>5</v>
      </c>
      <c r="F13" s="62" t="str">
        <f>(RIGHT(SUM(F6:F12),1))</f>
        <v>7</v>
      </c>
      <c r="G13" s="49" t="str">
        <f>RIGHT(SUM(G7:G12),1)</f>
        <v>5</v>
      </c>
      <c r="H13" s="49">
        <f>VALUE(H7)</f>
        <v>4</v>
      </c>
      <c r="J13" s="21"/>
      <c r="K13" s="22" t="str">
        <f t="shared" si="9"/>
        <v/>
      </c>
      <c r="L13" s="22" t="str">
        <f>IF($J13&lt;&gt;"",MID($D$5,LEN($D$5)-2,1),"")</f>
        <v/>
      </c>
      <c r="M13" s="22" t="str">
        <f t="shared" si="10"/>
        <v/>
      </c>
      <c r="N13" s="22" t="str">
        <f t="shared" si="11"/>
        <v/>
      </c>
      <c r="O13" s="51" t="str">
        <f t="shared" si="12"/>
        <v/>
      </c>
      <c r="P13" s="22" t="str">
        <f>IF($J13&lt;&gt;"",$S12,"")</f>
        <v/>
      </c>
      <c r="Q13" s="22" t="str">
        <f t="shared" si="13"/>
        <v/>
      </c>
      <c r="R13" s="58" t="str">
        <f>IFERROR(MID($U13,LEN($U13)-2,1),"")</f>
        <v/>
      </c>
      <c r="S13" s="58" t="str">
        <f>IFERROR(MID($U13,LEN($U13)-1,1),"")</f>
        <v/>
      </c>
      <c r="T13" s="58" t="str">
        <f>RIGHT($U13,1)</f>
        <v/>
      </c>
      <c r="U13" s="23" t="str">
        <f>IF($J13&lt;&gt;"",N13+P13,"")</f>
        <v/>
      </c>
    </row>
    <row r="14" spans="2:25" x14ac:dyDescent="0.25">
      <c r="B14" s="2"/>
      <c r="C14" s="2"/>
      <c r="D14" s="2"/>
      <c r="E14" s="2"/>
      <c r="F14" s="2"/>
      <c r="G14" s="2"/>
      <c r="H14" s="2"/>
      <c r="J14" s="24" t="str">
        <f>RIGHT($D$3,1)</f>
        <v>9</v>
      </c>
      <c r="K14" s="25" t="s">
        <v>3</v>
      </c>
      <c r="L14" s="25" t="str">
        <f>MID($D$5,LEN($D$5)-3,1)</f>
        <v>2</v>
      </c>
      <c r="M14" s="25"/>
      <c r="N14" s="26"/>
      <c r="O14" s="26"/>
      <c r="P14" s="25"/>
      <c r="Q14" s="25" t="s">
        <v>4</v>
      </c>
      <c r="R14" s="59" t="str">
        <f>IFERROR(MID($U14,LEN($U14)-2,1),"")</f>
        <v/>
      </c>
      <c r="S14" s="59" t="str">
        <f>IFERROR(MID($U14,LEN($U14)-1,1),"")</f>
        <v>1</v>
      </c>
      <c r="T14" s="59" t="str">
        <f>RIGHT($U14,1)</f>
        <v>8</v>
      </c>
      <c r="U14" s="27">
        <f>J14*L14</f>
        <v>18</v>
      </c>
    </row>
    <row r="15" spans="2:25" x14ac:dyDescent="0.25">
      <c r="B15" s="2"/>
      <c r="C15" s="2"/>
      <c r="D15" s="2"/>
      <c r="E15" s="61"/>
      <c r="F15" s="2"/>
      <c r="G15" s="2"/>
      <c r="H15" s="2"/>
      <c r="J15" s="28" t="str">
        <f>IFERROR(MID($D$3,LEN($D$3)-(ROW()-14),1),"")</f>
        <v>9</v>
      </c>
      <c r="K15" s="29" t="str">
        <f>IF($J15&lt;&gt;"","X","")</f>
        <v>X</v>
      </c>
      <c r="L15" s="29" t="str">
        <f>IF($J15&lt;&gt;"",MID($D$5,LEN($D$5)-3,1),"")</f>
        <v>2</v>
      </c>
      <c r="M15" s="29" t="str">
        <f>IF($J15&lt;&gt;"","=","")</f>
        <v>=</v>
      </c>
      <c r="N15" s="29">
        <f>IF($J15&lt;&gt;"",J15*L15,"")</f>
        <v>18</v>
      </c>
      <c r="O15" s="30" t="str">
        <f>IF($J15&lt;&gt;"","+","")</f>
        <v>+</v>
      </c>
      <c r="P15" s="29" t="str">
        <f>IF($J15&lt;&gt;"",IF(S14&lt;&gt;"",$S14,0),"")</f>
        <v>1</v>
      </c>
      <c r="Q15" s="29" t="str">
        <f>IF($J15&lt;&gt;"","=","")</f>
        <v>=</v>
      </c>
      <c r="R15" s="54" t="str">
        <f>IFERROR(MID($U15,LEN($U15)-2,1),"")</f>
        <v/>
      </c>
      <c r="S15" s="54" t="str">
        <f>IFERROR(MID($U15,LEN($U15)-1,1),"")</f>
        <v>1</v>
      </c>
      <c r="T15" s="54" t="str">
        <f>RIGHT($U15,1)</f>
        <v>9</v>
      </c>
      <c r="U15" s="31">
        <f>IF($J15&lt;&gt;"",N15+P15,"")</f>
        <v>19</v>
      </c>
    </row>
    <row r="16" spans="2:25" x14ac:dyDescent="0.25">
      <c r="J16" s="28" t="str">
        <f t="shared" ref="J16:J19" si="14">IFERROR(MID($D$3,LEN($D$3)-(ROW()-14),1),"")</f>
        <v>9</v>
      </c>
      <c r="K16" s="29" t="str">
        <f t="shared" ref="K16:K19" si="15">IF($J16&lt;&gt;"","X","")</f>
        <v>X</v>
      </c>
      <c r="L16" s="29" t="str">
        <f t="shared" ref="L16:L19" si="16">IF($J16&lt;&gt;"",MID($D$5,LEN($D$5)-3,1),"")</f>
        <v>2</v>
      </c>
      <c r="M16" s="29" t="str">
        <f t="shared" ref="M16:M19" si="17">IF($J16&lt;&gt;"","=","")</f>
        <v>=</v>
      </c>
      <c r="N16" s="29">
        <f t="shared" ref="N16:N19" si="18">IF($J16&lt;&gt;"",J16*L16,"")</f>
        <v>18</v>
      </c>
      <c r="O16" s="30" t="str">
        <f t="shared" ref="O16:O19" si="19">IF($J16&lt;&gt;"","+","")</f>
        <v>+</v>
      </c>
      <c r="P16" s="29" t="str">
        <f>IF($J16&lt;&gt;"",$S15,"")</f>
        <v>1</v>
      </c>
      <c r="Q16" s="29" t="str">
        <f t="shared" ref="Q16:Q19" si="20">IF($J16&lt;&gt;"","=","")</f>
        <v>=</v>
      </c>
      <c r="R16" s="54" t="str">
        <f>IFERROR(MID($U16,LEN($U16)-2,1),"")</f>
        <v/>
      </c>
      <c r="S16" s="54" t="str">
        <f>IFERROR(MID($U16,LEN($U16)-1,1),"")</f>
        <v>1</v>
      </c>
      <c r="T16" s="54" t="str">
        <f>RIGHT($U16,1)</f>
        <v>9</v>
      </c>
      <c r="U16" s="31">
        <f>IF($J16&lt;&gt;"",N16+P16,"")</f>
        <v>19</v>
      </c>
    </row>
    <row r="17" spans="10:22" x14ac:dyDescent="0.25">
      <c r="J17" s="28" t="str">
        <f t="shared" si="14"/>
        <v/>
      </c>
      <c r="K17" s="29" t="str">
        <f t="shared" si="15"/>
        <v/>
      </c>
      <c r="L17" s="29" t="str">
        <f t="shared" si="16"/>
        <v/>
      </c>
      <c r="M17" s="29" t="str">
        <f t="shared" si="17"/>
        <v/>
      </c>
      <c r="N17" s="32">
        <f>IF($J17&lt;&gt;"",J17*L17,0)</f>
        <v>0</v>
      </c>
      <c r="O17" s="29" t="str">
        <f>IF(J17&lt;&gt;"","+","")</f>
        <v/>
      </c>
      <c r="P17" s="29" t="str">
        <f>IF($S16&lt;&gt;"",$S16,"")</f>
        <v>1</v>
      </c>
      <c r="Q17" s="29" t="str">
        <f>IF($P17&lt;&gt;"","=","")</f>
        <v>=</v>
      </c>
      <c r="R17" s="54" t="str">
        <f>IFERROR(MID($U17,LEN($U17)-2,1),"")</f>
        <v/>
      </c>
      <c r="S17" s="54" t="str">
        <f>IFERROR(MID($U17,LEN($U17)-1,1),"")</f>
        <v/>
      </c>
      <c r="T17" s="54" t="str">
        <f>RIGHT($U17,1)</f>
        <v>1</v>
      </c>
      <c r="U17" s="31">
        <f>IF($P17&lt;&gt;"",N17+P17,"")</f>
        <v>1</v>
      </c>
    </row>
    <row r="18" spans="10:22" x14ac:dyDescent="0.25">
      <c r="J18" s="28" t="str">
        <f t="shared" si="14"/>
        <v/>
      </c>
      <c r="K18" s="29" t="str">
        <f t="shared" si="15"/>
        <v/>
      </c>
      <c r="L18" s="29" t="str">
        <f t="shared" si="16"/>
        <v/>
      </c>
      <c r="M18" s="29" t="str">
        <f t="shared" si="17"/>
        <v/>
      </c>
      <c r="N18" s="32">
        <f>IF($J18&lt;&gt;"",J18*L18,0)</f>
        <v>0</v>
      </c>
      <c r="O18" s="29" t="str">
        <f>IF(J18&lt;&gt;"","+","")</f>
        <v/>
      </c>
      <c r="P18" s="29" t="str">
        <f>IF($S17&lt;&gt;"",$S17,"")</f>
        <v/>
      </c>
      <c r="Q18" s="29" t="str">
        <f>IF($P18&lt;&gt;"","=","")</f>
        <v/>
      </c>
      <c r="R18" s="54" t="str">
        <f>IFERROR(MID($U18,LEN($U18)-2,1),"")</f>
        <v/>
      </c>
      <c r="S18" s="54" t="str">
        <f>IFERROR(MID($U18,LEN($U18)-1,1),"")</f>
        <v/>
      </c>
      <c r="T18" s="54" t="str">
        <f>RIGHT($U18,1)</f>
        <v/>
      </c>
      <c r="U18" s="31" t="str">
        <f>IF($P18&lt;&gt;"",N18+P18,"")</f>
        <v/>
      </c>
    </row>
    <row r="19" spans="10:22" ht="15.6" thickBot="1" x14ac:dyDescent="0.3">
      <c r="J19" s="33" t="str">
        <f t="shared" si="14"/>
        <v/>
      </c>
      <c r="K19" s="34" t="str">
        <f t="shared" si="15"/>
        <v/>
      </c>
      <c r="L19" s="34" t="str">
        <f t="shared" si="16"/>
        <v/>
      </c>
      <c r="M19" s="34" t="str">
        <f t="shared" si="17"/>
        <v/>
      </c>
      <c r="N19" s="34" t="str">
        <f t="shared" si="18"/>
        <v/>
      </c>
      <c r="O19" s="48" t="str">
        <f t="shared" si="19"/>
        <v/>
      </c>
      <c r="P19" s="34" t="str">
        <f>IF($J19&lt;&gt;"",$S18,"")</f>
        <v/>
      </c>
      <c r="Q19" s="34" t="str">
        <f t="shared" si="20"/>
        <v/>
      </c>
      <c r="R19" s="60" t="str">
        <f>IFERROR(MID($U19,LEN($U19)-2,1),"")</f>
        <v/>
      </c>
      <c r="S19" s="60" t="str">
        <f>IFERROR(MID($U19,LEN($U19)-1,1),"")</f>
        <v/>
      </c>
      <c r="T19" s="60" t="str">
        <f>RIGHT($U19,1)</f>
        <v/>
      </c>
      <c r="U19" s="35" t="str">
        <f>IF($J19&lt;&gt;"",N19+P19,"")</f>
        <v/>
      </c>
    </row>
    <row r="20" spans="10:22" x14ac:dyDescent="0.25">
      <c r="N20" s="2"/>
      <c r="O20" s="2"/>
      <c r="T20" s="2"/>
      <c r="U20" s="2"/>
      <c r="V20" s="2"/>
    </row>
    <row r="21" spans="10:22" x14ac:dyDescent="0.25">
      <c r="N21" s="2"/>
      <c r="O21" s="2"/>
      <c r="T21" s="2"/>
      <c r="U21" s="2"/>
      <c r="V21" s="2"/>
    </row>
    <row r="22" spans="10:22" x14ac:dyDescent="0.25">
      <c r="N22" s="2"/>
      <c r="O22" s="2"/>
      <c r="T22" s="2"/>
      <c r="U22" s="2"/>
      <c r="V22" s="2"/>
    </row>
    <row r="23" spans="10:22" x14ac:dyDescent="0.25">
      <c r="N23" s="2"/>
      <c r="O23" s="2"/>
      <c r="T23" s="2"/>
      <c r="U23" s="2"/>
      <c r="V23" s="2"/>
    </row>
    <row r="24" spans="10:22" x14ac:dyDescent="0.25">
      <c r="N24" s="2"/>
      <c r="O24" s="2"/>
      <c r="T24" s="2"/>
      <c r="U24" s="2"/>
      <c r="V24" s="2"/>
    </row>
    <row r="25" spans="10:22" x14ac:dyDescent="0.25">
      <c r="N25" s="2"/>
      <c r="O25" s="2"/>
      <c r="T25" s="2"/>
      <c r="U25" s="2"/>
      <c r="V25" s="2"/>
    </row>
  </sheetData>
  <mergeCells count="3">
    <mergeCell ref="D3:H3"/>
    <mergeCell ref="D5:H5"/>
    <mergeCell ref="D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2025-02-17T14:07:07Z</dcterms:created>
  <dcterms:modified xsi:type="dcterms:W3CDTF">2025-02-17T16:37:18Z</dcterms:modified>
</cp:coreProperties>
</file>