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E5DEE5C-F6A5-4DBA-8986-C2EC446EBF93}" xr6:coauthVersionLast="36" xr6:coauthVersionMax="36" xr10:uidLastSave="{00000000-0000-0000-0000-000000000000}"/>
  <bookViews>
    <workbookView xWindow="-108" yWindow="-108" windowWidth="23256" windowHeight="12456" firstSheet="1" activeTab="4" xr2:uid="{AABF8A17-9C91-4FE0-BB48-5B7C36684161}"/>
  </bookViews>
  <sheets>
    <sheet name="Albert" sheetId="24" state="hidden" r:id="rId1"/>
    <sheet name="BDD" sheetId="26" r:id="rId2"/>
    <sheet name="TECHNICIENS" sheetId="27" r:id="rId3"/>
    <sheet name="Jean" sheetId="25" state="hidden" r:id="rId4"/>
    <sheet name="ACCUEIL" sheetId="28" r:id="rId5"/>
  </sheets>
  <definedNames>
    <definedName name="_xleta.OR" hidden="1" xlm="1">#NAME?</definedName>
    <definedName name="_xleta.SHEET" hidden="1" xlm="1">#NAME?</definedName>
    <definedName name="Articles">#REF!</definedName>
    <definedName name="Caractéristiques">#REF!</definedName>
    <definedName name="Chiffres">#REF!</definedName>
    <definedName name="Config1">#REF!</definedName>
    <definedName name="Config2">#REF!</definedName>
    <definedName name="Dispo">#REF!</definedName>
    <definedName name="Disponibilité">#REF!</definedName>
    <definedName name="Marque">#REF!</definedName>
    <definedName name="N_SERIE" localSheetId="0">#REF!</definedName>
    <definedName name="N_SERIE" localSheetId="3">#REF!</definedName>
    <definedName name="N_SERIE">#REF!</definedName>
    <definedName name="N_Série" localSheetId="0">#REF!</definedName>
    <definedName name="N_Série" localSheetId="3">#REF!</definedName>
    <definedName name="N_Série">#REF!</definedName>
    <definedName name="N°__SERIE">#REF!</definedName>
    <definedName name="Nom">#REF!</definedName>
    <definedName name="Nom_" localSheetId="0">#REF!</definedName>
    <definedName name="Nom_" localSheetId="3">#REF!</definedName>
    <definedName name="Nom_">#REF!</definedName>
    <definedName name="Nom_Des_Outils">#REF!</definedName>
    <definedName name="Nom_Elingues" localSheetId="0">#REF!</definedName>
    <definedName name="Nom_Elingues" localSheetId="3">#REF!</definedName>
    <definedName name="Nom_Elingues">#REF!</definedName>
    <definedName name="Nom_Outils" localSheetId="0">Tableau1115[Nom de l''outil]</definedName>
    <definedName name="Nom_Outils" localSheetId="3">Tableau1121[Nom de l''outil]</definedName>
    <definedName name="Nom_Outils">#REF!</definedName>
    <definedName name="Numéro_De_Série" localSheetId="0">#REF!</definedName>
    <definedName name="Numéro_De_Série" localSheetId="3">#REF!</definedName>
    <definedName name="Numéro_De_Série">#REF!</definedName>
    <definedName name="Statu">#REF!</definedName>
    <definedName name="Statut">#REF!</definedName>
    <definedName name="Statut_" localSheetId="0">#REF!</definedName>
    <definedName name="Statut_" localSheetId="3">#REF!</definedName>
    <definedName name="Statut_">#REF!</definedName>
    <definedName name="Test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28" l="1"/>
  <c r="M6" i="25" l="1"/>
  <c r="C6" i="25"/>
  <c r="C7" i="24"/>
  <c r="M6" i="24"/>
  <c r="C6" i="24"/>
</calcChain>
</file>

<file path=xl/sharedStrings.xml><?xml version="1.0" encoding="utf-8"?>
<sst xmlns="http://schemas.openxmlformats.org/spreadsheetml/2006/main" count="79" uniqueCount="57">
  <si>
    <t>Nom de l'outil</t>
  </si>
  <si>
    <t>Emprunt en cours</t>
  </si>
  <si>
    <t>Quantité Emprunté</t>
  </si>
  <si>
    <t>Quantité Rendue</t>
  </si>
  <si>
    <t>Quantité Emprunté En cours</t>
  </si>
  <si>
    <t>rateau</t>
  </si>
  <si>
    <t>Utilisateur</t>
  </si>
  <si>
    <t>Outil</t>
  </si>
  <si>
    <t>Date emprunt</t>
  </si>
  <si>
    <t>Date retour</t>
  </si>
  <si>
    <t>Albert</t>
  </si>
  <si>
    <t>Rateau</t>
  </si>
  <si>
    <t>Outils</t>
  </si>
  <si>
    <t>Outils1</t>
  </si>
  <si>
    <t>Outils2</t>
  </si>
  <si>
    <t>Outils3</t>
  </si>
  <si>
    <t>Outils4</t>
  </si>
  <si>
    <t>Outils5</t>
  </si>
  <si>
    <t>Outils6</t>
  </si>
  <si>
    <t>Outils7</t>
  </si>
  <si>
    <t>Outils8</t>
  </si>
  <si>
    <t>Outils9</t>
  </si>
  <si>
    <t>Outils10</t>
  </si>
  <si>
    <t>Outils11</t>
  </si>
  <si>
    <t>Jean</t>
  </si>
  <si>
    <t>Nom</t>
  </si>
  <si>
    <t>M d P</t>
  </si>
  <si>
    <t>Nom1</t>
  </si>
  <si>
    <t>MdP1</t>
  </si>
  <si>
    <t>Nom2</t>
  </si>
  <si>
    <t>MdP2</t>
  </si>
  <si>
    <t>Nom3</t>
  </si>
  <si>
    <t>MdP3</t>
  </si>
  <si>
    <t>Nom4</t>
  </si>
  <si>
    <t>MdP4</t>
  </si>
  <si>
    <t>Nom5</t>
  </si>
  <si>
    <t>MdP5</t>
  </si>
  <si>
    <t>Nom6</t>
  </si>
  <si>
    <t>MdP6</t>
  </si>
  <si>
    <t>Nom7</t>
  </si>
  <si>
    <t>MdP7</t>
  </si>
  <si>
    <t>Nom8</t>
  </si>
  <si>
    <t>MdP8</t>
  </si>
  <si>
    <t>Nom9</t>
  </si>
  <si>
    <t>MdP9</t>
  </si>
  <si>
    <t>Nom10</t>
  </si>
  <si>
    <t>MdP10</t>
  </si>
  <si>
    <t>Nom11</t>
  </si>
  <si>
    <t>MdP11</t>
  </si>
  <si>
    <t>Nom12</t>
  </si>
  <si>
    <t>MdP12</t>
  </si>
  <si>
    <t>naeJ</t>
  </si>
  <si>
    <t>treblA</t>
  </si>
  <si>
    <t>Quantite</t>
  </si>
  <si>
    <t>Quant.rendu</t>
  </si>
  <si>
    <t>BIENVENUE</t>
  </si>
  <si>
    <t>Utilisateur: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</si>
</sst>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sz val="11"/>
      <color rgb="FF0000FF"/>
      <name val="Aptos Narrow"/>
      <family val="2"/>
      <scheme val="minor"/>
    </font>
    <font>
      <b/>
      <sz val="48"/>
      <color rgb="FF0000FF"/>
      <name val="Aptos Narrow"/>
      <scheme val="minor"/>
    </font>
    <font>
      <sz val="11"/>
      <color theme="0"/>
      <name val="Aptos Narrow"/>
      <family val="2"/>
      <scheme val="minor"/>
    </font>
    <font>
      <b/>
      <sz val="18"/>
      <color rgb="FFFF0000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" fillId="0" borderId="0" xfId="0" applyFont="1"/>
    <xf numFmtId="0" fontId="4" fillId="0" borderId="0" xfId="0" applyFont="1"/>
    <xf numFmtId="0" fontId="0" fillId="0" borderId="0" xfId="0" applyAlignment="1">
      <alignment horizontal="right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30"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182880</xdr:colOff>
      <xdr:row>11</xdr:row>
      <xdr:rowOff>160020</xdr:rowOff>
    </xdr:from>
    <xdr:to>
      <xdr:col>5</xdr:col>
      <xdr:colOff>457200</xdr:colOff>
      <xdr:row>16</xdr:row>
      <xdr:rowOff>30480</xdr:rowOff>
    </xdr:to>
    <xdr:sp macro="[0]!sort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F409343-83AB-4120-86EF-3C4B1B81FD36}"/>
            </a:ext>
          </a:extLst>
        </xdr:cNvPr>
        <xdr:cNvSpPr/>
      </xdr:nvSpPr>
      <xdr:spPr>
        <a:xfrm>
          <a:off x="2743200" y="2682240"/>
          <a:ext cx="1981200" cy="7467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SORTIR UN OUTILS</a:t>
          </a:r>
        </a:p>
      </xdr:txBody>
    </xdr:sp>
    <xdr:clientData/>
  </xdr:twoCellAnchor>
  <xdr:twoCellAnchor>
    <xdr:from>
      <xdr:col>11</xdr:col>
      <xdr:colOff>472440</xdr:colOff>
      <xdr:row>11</xdr:row>
      <xdr:rowOff>129540</xdr:rowOff>
    </xdr:from>
    <xdr:to>
      <xdr:col>13</xdr:col>
      <xdr:colOff>746760</xdr:colOff>
      <xdr:row>16</xdr:row>
      <xdr:rowOff>0</xdr:rowOff>
    </xdr:to>
    <xdr:sp macro="[0]!rend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B862265-DF65-4E1E-983E-8A4175E86B85}"/>
            </a:ext>
          </a:extLst>
        </xdr:cNvPr>
        <xdr:cNvSpPr/>
      </xdr:nvSpPr>
      <xdr:spPr>
        <a:xfrm>
          <a:off x="9860280" y="2651760"/>
          <a:ext cx="1981200" cy="7467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RENDRE UN OUTILS</a:t>
          </a:r>
        </a:p>
      </xdr:txBody>
    </xdr:sp>
    <xdr:clientData/>
  </xdr:twoCellAnchor>
  <xdr:twoCellAnchor>
    <xdr:from>
      <xdr:col>7</xdr:col>
      <xdr:colOff>350520</xdr:colOff>
      <xdr:row>11</xdr:row>
      <xdr:rowOff>137160</xdr:rowOff>
    </xdr:from>
    <xdr:to>
      <xdr:col>9</xdr:col>
      <xdr:colOff>624840</xdr:colOff>
      <xdr:row>16</xdr:row>
      <xdr:rowOff>7620</xdr:rowOff>
    </xdr:to>
    <xdr:sp macro="[0]!chang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DFA0F6A7-F1AC-4943-BE09-FC7FD457DEA5}"/>
            </a:ext>
          </a:extLst>
        </xdr:cNvPr>
        <xdr:cNvSpPr/>
      </xdr:nvSpPr>
      <xdr:spPr>
        <a:xfrm>
          <a:off x="6324600" y="2659380"/>
          <a:ext cx="1981200" cy="7467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Changer d'utilisateur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BBE8B8-72D7-49BD-915F-4106B9B8386D}" name="Tableau82" displayName="Tableau82" ref="B5:C7" totalsRowShown="0" headerRowDxfId="29" dataDxfId="28">
  <autoFilter ref="B5:C7" xr:uid="{26FE6EBC-035C-497F-A108-83D109A034DC}"/>
  <tableColumns count="2">
    <tableColumn id="1" xr3:uid="{EC661321-1919-4098-8872-2503DE771581}" name="Nom de l'outil" dataDxfId="27"/>
    <tableColumn id="2" xr3:uid="{42AE3ED8-1D70-4061-B11B-CE7F8FF1D522}" name="Emprunt en cours" dataDxfId="26">
      <calculatedColumnFormula>SUMIF(Tableau913[Nom de l''outil],Tableau82[[#This Row],[Nom de l''outil]],Tableau913[Quantité Emprunté])-SUMIF(Tableau1014[Nom de l''outil],Tableau82[[#This Row],[Nom de l''outil]],Tableau1014[Quantité Rendue])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352B146-C435-4273-A13C-4F965B880D35}" name="Tableau913" displayName="Tableau913" ref="E5:F7" totalsRowShown="0" headerRowDxfId="25" dataDxfId="24">
  <autoFilter ref="E5:F7" xr:uid="{374510D7-D4D3-4A10-A065-B9A0DE747315}"/>
  <tableColumns count="2">
    <tableColumn id="1" xr3:uid="{D0080D78-2C37-4842-871F-0F232F5CCF94}" name="Nom de l'outil" dataDxfId="23"/>
    <tableColumn id="2" xr3:uid="{2040AA06-8B65-47CA-B46E-C93143342F4F}" name="Quantité Emprunté" dataDxfId="22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1C58042-C135-4DC6-8ADF-72C5AC92E580}" name="Tableau1014" displayName="Tableau1014" ref="H5:I6" totalsRowShown="0" headerRowDxfId="21" dataDxfId="20">
  <autoFilter ref="H5:I6" xr:uid="{D6E3268D-1E93-4C16-BD51-2DAAA554EAED}"/>
  <tableColumns count="2">
    <tableColumn id="1" xr3:uid="{29CBE68B-02BD-46B1-ADA2-838D4B356F7F}" name="Nom de l'outil" dataDxfId="19"/>
    <tableColumn id="2" xr3:uid="{FA42783B-3C8B-425F-B8DF-390193C8697D}" name="Quantité Rendue" dataDxfId="18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8AF344A6-A1A7-470E-A313-564C63B74002}" name="Tableau1115" displayName="Tableau1115" ref="L5:M6" totalsRowShown="0">
  <autoFilter ref="L5:M6" xr:uid="{B77B4729-BD05-4A2A-8CE2-324FF6AFE07B}"/>
  <tableColumns count="2">
    <tableColumn id="1" xr3:uid="{8E9D731E-1C07-4C78-9394-024CE17FA30E}" name="Nom de l'outil"/>
    <tableColumn id="2" xr3:uid="{A3EAB1EA-C566-4C6C-896C-6A20E8304AA4}" name="Quantité Emprunté En cours">
      <calculatedColumnFormula>IFERROR(VLOOKUP(Tableau1115[[#This Row],[Nom de l''outil]],Tableau82[],2,FALSE),"")</calculatedColumnFormula>
    </tableColumn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7704B4-15C9-4E02-A4AB-F1A9C601CEA4}" name="T_BDD" displayName="T_BDD" ref="A1:F6" totalsRowShown="0" headerRowDxfId="17">
  <tableColumns count="6">
    <tableColumn id="1" xr3:uid="{08D60361-F396-4D2E-A7DC-B8621FCE7F26}" name="Utilisateur"/>
    <tableColumn id="2" xr3:uid="{A3CD2013-A8A6-46F3-8F71-8E61514FDF04}" name="Outil"/>
    <tableColumn id="5" xr3:uid="{B691A957-2704-4E41-B802-5942203F2856}" name="Quantite" dataDxfId="2"/>
    <tableColumn id="3" xr3:uid="{F2FFE00F-0515-42CB-B0B2-0F46BE98FFB7}" name="Date emprunt" dataDxfId="1"/>
    <tableColumn id="4" xr3:uid="{9094EE9A-84FC-41A1-9F81-82A7F6A91C0A}" name="Date retour" dataDxfId="0"/>
    <tableColumn id="6" xr3:uid="{F3B753EC-0FFB-4244-A828-C1EA8BDE1B15}" name="Quant.rendu" dataDxfId="1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9CB970-BC88-42A0-96A6-63AB39509ACA}" name="T_outils" displayName="T_outils" ref="O1:O13" totalsRowShown="0">
  <autoFilter ref="O1:O13" xr:uid="{10827F25-FA21-4741-B49B-FE2063B41DB2}"/>
  <tableColumns count="1">
    <tableColumn id="1" xr3:uid="{17002C56-DF72-4D77-99CC-FBBBC92B3FE7}" name="Outil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620104D-E869-4E99-A549-15AE340B2EEC}" name="T_util" displayName="T_util" ref="B1:C15" totalsRowShown="0" headerRowDxfId="15">
  <tableColumns count="2">
    <tableColumn id="1" xr3:uid="{6F7E4AA2-ED71-4D18-99CB-00AA894A840C}" name="Nom"/>
    <tableColumn id="2" xr3:uid="{D078CCA3-04BB-43E0-9E89-0915EF75EDF5}" name="M d P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CFF9E3BE-76FB-41A2-9F95-9FED1181BFC6}" name="Tableau816" displayName="Tableau816" ref="B5:C6" totalsRowShown="0" headerRowDxfId="14" dataDxfId="13">
  <autoFilter ref="B5:C6" xr:uid="{26FE6EBC-035C-497F-A108-83D109A034DC}"/>
  <tableColumns count="2">
    <tableColumn id="1" xr3:uid="{CF7385B1-05DF-475E-A622-5011B1F5CF71}" name="Nom de l'outil" dataDxfId="12"/>
    <tableColumn id="2" xr3:uid="{53B12A9A-91E9-41CE-8633-2BF2164B147C}" name="Emprunt en cours" dataDxfId="11">
      <calculatedColumnFormula>SUMIF(Tableau918[Nom de l''outil],Tableau816[[#This Row],[Nom de l''outil]],Tableau918[Quantité Emprunté])-SUMIF(Tableau1020[Nom de l''outil],Tableau816[[#This Row],[Nom de l''outil]],Tableau1020[Quantité Rendue])</calculatedColumnFormula>
    </tableColumn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EAE996A-754D-4B37-B310-DB1FD3489FFF}" name="Tableau918" displayName="Tableau918" ref="E5:F6" totalsRowShown="0" headerRowDxfId="10" dataDxfId="9">
  <autoFilter ref="E5:F6" xr:uid="{374510D7-D4D3-4A10-A065-B9A0DE747315}"/>
  <tableColumns count="2">
    <tableColumn id="1" xr3:uid="{60E4B3A6-740F-4902-AC9C-F481A342D839}" name="Nom de l'outil" dataDxfId="8"/>
    <tableColumn id="2" xr3:uid="{7A54FFB4-66B4-4B7B-AAD2-66BA561D9A96}" name="Quantité Emprunté" dataDxfId="7"/>
  </tableColumns>
  <tableStyleInfo name="TableStyleMedium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918994-8C88-4BA0-8023-43B8652248F9}" name="Tableau1020" displayName="Tableau1020" ref="H5:I6" totalsRowShown="0" headerRowDxfId="6" dataDxfId="5">
  <autoFilter ref="H5:I6" xr:uid="{D6E3268D-1E93-4C16-BD51-2DAAA554EAED}"/>
  <tableColumns count="2">
    <tableColumn id="1" xr3:uid="{0EAB386D-062E-43FD-9763-2A3C1A6F2BCB}" name="Nom de l'outil" dataDxfId="4"/>
    <tableColumn id="2" xr3:uid="{8056D472-ED79-455C-AFE4-6836F5C02A5C}" name="Quantité Rendue" dataDxfId="3"/>
  </tableColumns>
  <tableStyleInfo name="TableStyleLight14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F94D3F15-C1D5-48EE-8B5B-34C1FAB7ADF3}" name="Tableau1121" displayName="Tableau1121" ref="L5:M6" totalsRowShown="0">
  <autoFilter ref="L5:M6" xr:uid="{B77B4729-BD05-4A2A-8CE2-324FF6AFE07B}"/>
  <tableColumns count="2">
    <tableColumn id="1" xr3:uid="{4344C8C6-01C8-4E2F-A536-98898EEAF4A9}" name="Nom de l'outil"/>
    <tableColumn id="2" xr3:uid="{AB53D47D-5B8C-4201-83E3-4A5850F2C546}" name="Quantité Emprunté En cours">
      <calculatedColumnFormula>IFERROR(VLOOKUP(Tableau1121[[#This Row],[Nom de l''outil]],Tableau816[],2,FALSE),"")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Relationship Id="rId4" Type="http://schemas.openxmlformats.org/officeDocument/2006/relationships/table" Target="../tables/table1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EF45D-BF71-45EA-81FE-2B583A46DECF}">
  <sheetPr codeName="Feuil9">
    <tabColor theme="5" tint="-0.499984740745262"/>
  </sheetPr>
  <dimension ref="B5:M9"/>
  <sheetViews>
    <sheetView zoomScaleNormal="100" workbookViewId="0">
      <selection activeCell="E17" sqref="E17"/>
    </sheetView>
  </sheetViews>
  <sheetFormatPr baseColWidth="10" defaultRowHeight="13.8"/>
  <cols>
    <col min="2" max="2" width="28.69921875" customWidth="1"/>
    <col min="3" max="3" width="28.09765625" customWidth="1"/>
    <col min="5" max="5" width="28.3984375" customWidth="1"/>
    <col min="6" max="6" width="23.69921875" customWidth="1"/>
    <col min="8" max="8" width="29.69921875" customWidth="1"/>
    <col min="9" max="9" width="24.296875" customWidth="1"/>
    <col min="10" max="10" width="9.765625E-2" customWidth="1"/>
    <col min="12" max="12" width="40.296875" customWidth="1"/>
    <col min="13" max="13" width="31.59765625" customWidth="1"/>
    <col min="14" max="14" width="21" customWidth="1"/>
  </cols>
  <sheetData>
    <row r="5" spans="2:13">
      <c r="B5" s="1" t="s">
        <v>0</v>
      </c>
      <c r="C5" s="1" t="s">
        <v>1</v>
      </c>
      <c r="E5" s="1" t="s">
        <v>0</v>
      </c>
      <c r="F5" s="1" t="s">
        <v>2</v>
      </c>
      <c r="H5" s="1" t="s">
        <v>0</v>
      </c>
      <c r="I5" s="1" t="s">
        <v>3</v>
      </c>
      <c r="L5" t="s">
        <v>0</v>
      </c>
      <c r="M5" t="s">
        <v>4</v>
      </c>
    </row>
    <row r="6" spans="2:13">
      <c r="B6" s="1"/>
      <c r="C6" s="1">
        <f>SUMIF(Tableau913[Nom de l''outil],Tableau82[[#This Row],[Nom de l''outil]],Tableau913[Quantité Emprunté])-SUMIF(Tableau1014[Nom de l''outil],Tableau82[[#This Row],[Nom de l''outil]],Tableau1014[Quantité Rendue])</f>
        <v>0</v>
      </c>
      <c r="E6" s="1"/>
      <c r="F6" s="1"/>
      <c r="H6" s="1"/>
      <c r="I6" s="1"/>
      <c r="M6" t="str">
        <f>IFERROR(VLOOKUP(Tableau1115[[#This Row],[Nom de l''outil]],Tableau82[],2,FALSE),"")</f>
        <v/>
      </c>
    </row>
    <row r="7" spans="2:13">
      <c r="B7" s="1" t="s">
        <v>5</v>
      </c>
      <c r="C7" s="1">
        <f>SUMIF(Tableau913[Nom de l''outil],Tableau82[[#This Row],[Nom de l''outil]],Tableau913[Quantité Emprunté])-SUMIF(Tableau1014[Nom de l''outil],Tableau82[[#This Row],[Nom de l''outil]],Tableau1014[Quantité Rendue])</f>
        <v>1</v>
      </c>
      <c r="E7" s="1" t="s">
        <v>5</v>
      </c>
      <c r="F7" s="1">
        <v>1</v>
      </c>
      <c r="H7" s="1"/>
      <c r="I7" s="1"/>
    </row>
    <row r="8" spans="2:13">
      <c r="B8" s="1"/>
      <c r="C8" s="1"/>
      <c r="E8" s="1"/>
      <c r="F8" s="1"/>
      <c r="H8" s="1"/>
      <c r="I8" s="1"/>
    </row>
    <row r="9" spans="2:13">
      <c r="B9" s="1"/>
      <c r="C9" s="1"/>
      <c r="E9" s="1"/>
      <c r="F9" s="1"/>
    </row>
  </sheetData>
  <sheetProtection algorithmName="SHA-512" hashValue="wWNsZx0TXP2Ovgv5sZya9fdla6k4kBg0LIIPO64TnJpaKBc2GcnZJhBglIpFwhXgb79//0kO5XZqKkJooCoBhQ==" saltValue="uJ2T3Yo0D1GJUtJuBV6/Ag==" spinCount="100000" sheet="1" objects="1" scenarios="1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D8826-8A3E-468E-BB48-4EAA0A04551D}">
  <sheetPr codeName="Feuil1">
    <tabColor theme="5" tint="-0.499984740745262"/>
  </sheetPr>
  <dimension ref="A1:O13"/>
  <sheetViews>
    <sheetView workbookViewId="0">
      <selection activeCell="C9" sqref="C9"/>
    </sheetView>
  </sheetViews>
  <sheetFormatPr baseColWidth="10" defaultRowHeight="13.8"/>
  <cols>
    <col min="1" max="2" width="15.3984375" customWidth="1"/>
    <col min="3" max="3" width="15.3984375" style="9" customWidth="1"/>
    <col min="4" max="4" width="14.5" style="2" customWidth="1"/>
    <col min="5" max="5" width="14.59765625" style="2" customWidth="1"/>
    <col min="6" max="6" width="11.19921875" style="1"/>
    <col min="8" max="8" width="3" customWidth="1"/>
  </cols>
  <sheetData>
    <row r="1" spans="1:15">
      <c r="A1" s="1" t="s">
        <v>6</v>
      </c>
      <c r="B1" s="1" t="s">
        <v>7</v>
      </c>
      <c r="C1" s="9" t="s">
        <v>53</v>
      </c>
      <c r="D1" s="2" t="s">
        <v>8</v>
      </c>
      <c r="E1" s="2" t="s">
        <v>9</v>
      </c>
      <c r="F1" s="1" t="s">
        <v>54</v>
      </c>
      <c r="O1" t="s">
        <v>12</v>
      </c>
    </row>
    <row r="2" spans="1:15">
      <c r="A2" t="s">
        <v>10</v>
      </c>
      <c r="B2" t="s">
        <v>11</v>
      </c>
      <c r="C2" s="9">
        <v>5</v>
      </c>
      <c r="D2" s="2">
        <v>45575</v>
      </c>
      <c r="O2" t="s">
        <v>11</v>
      </c>
    </row>
    <row r="3" spans="1:15">
      <c r="A3" t="s">
        <v>10</v>
      </c>
      <c r="B3" t="s">
        <v>11</v>
      </c>
      <c r="E3" s="2">
        <v>45655</v>
      </c>
      <c r="F3" s="1">
        <v>2</v>
      </c>
      <c r="O3" t="s">
        <v>13</v>
      </c>
    </row>
    <row r="4" spans="1:15">
      <c r="A4" t="s">
        <v>10</v>
      </c>
      <c r="B4" t="s">
        <v>11</v>
      </c>
      <c r="E4" s="2">
        <v>45656</v>
      </c>
      <c r="F4" s="1">
        <v>3</v>
      </c>
      <c r="O4" t="s">
        <v>14</v>
      </c>
    </row>
    <row r="5" spans="1:15">
      <c r="A5" t="s">
        <v>10</v>
      </c>
      <c r="B5" t="s">
        <v>15</v>
      </c>
      <c r="C5" s="9">
        <v>2</v>
      </c>
      <c r="D5" s="2">
        <v>45656</v>
      </c>
      <c r="O5" t="s">
        <v>15</v>
      </c>
    </row>
    <row r="6" spans="1:15">
      <c r="A6" t="s">
        <v>10</v>
      </c>
      <c r="B6" t="s">
        <v>15</v>
      </c>
      <c r="E6" s="2">
        <v>45656</v>
      </c>
      <c r="F6" s="1">
        <v>2</v>
      </c>
      <c r="O6" t="s">
        <v>16</v>
      </c>
    </row>
    <row r="7" spans="1:15">
      <c r="O7" t="s">
        <v>17</v>
      </c>
    </row>
    <row r="8" spans="1:15">
      <c r="O8" t="s">
        <v>18</v>
      </c>
    </row>
    <row r="9" spans="1:15">
      <c r="O9" t="s">
        <v>19</v>
      </c>
    </row>
    <row r="10" spans="1:15">
      <c r="O10" t="s">
        <v>20</v>
      </c>
    </row>
    <row r="11" spans="1:15">
      <c r="O11" t="s">
        <v>21</v>
      </c>
    </row>
    <row r="12" spans="1:15">
      <c r="O12" t="s">
        <v>22</v>
      </c>
    </row>
    <row r="13" spans="1:15">
      <c r="O13" t="s">
        <v>23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3ED12-90CF-4A63-B108-2393629526C3}">
  <sheetPr codeName="Feuil2">
    <tabColor theme="5" tint="-0.499984740745262"/>
  </sheetPr>
  <dimension ref="B1:C15"/>
  <sheetViews>
    <sheetView workbookViewId="0">
      <selection activeCell="B27" sqref="B27"/>
    </sheetView>
  </sheetViews>
  <sheetFormatPr baseColWidth="10" defaultRowHeight="13.8"/>
  <sheetData>
    <row r="1" spans="2:3">
      <c r="B1" s="1" t="s">
        <v>25</v>
      </c>
      <c r="C1" s="1" t="s">
        <v>26</v>
      </c>
    </row>
    <row r="2" spans="2:3">
      <c r="B2" t="s">
        <v>27</v>
      </c>
      <c r="C2" t="s">
        <v>28</v>
      </c>
    </row>
    <row r="3" spans="2:3">
      <c r="B3" t="s">
        <v>29</v>
      </c>
      <c r="C3" t="s">
        <v>30</v>
      </c>
    </row>
    <row r="4" spans="2:3">
      <c r="B4" t="s">
        <v>31</v>
      </c>
      <c r="C4" t="s">
        <v>32</v>
      </c>
    </row>
    <row r="5" spans="2:3">
      <c r="B5" t="s">
        <v>33</v>
      </c>
      <c r="C5" t="s">
        <v>34</v>
      </c>
    </row>
    <row r="6" spans="2:3">
      <c r="B6" t="s">
        <v>35</v>
      </c>
      <c r="C6" t="s">
        <v>36</v>
      </c>
    </row>
    <row r="7" spans="2:3">
      <c r="B7" t="s">
        <v>37</v>
      </c>
      <c r="C7" t="s">
        <v>38</v>
      </c>
    </row>
    <row r="8" spans="2:3">
      <c r="B8" t="s">
        <v>39</v>
      </c>
      <c r="C8" t="s">
        <v>40</v>
      </c>
    </row>
    <row r="9" spans="2:3">
      <c r="B9" t="s">
        <v>41</v>
      </c>
      <c r="C9" t="s">
        <v>42</v>
      </c>
    </row>
    <row r="10" spans="2:3">
      <c r="B10" t="s">
        <v>43</v>
      </c>
      <c r="C10" t="s">
        <v>44</v>
      </c>
    </row>
    <row r="11" spans="2:3">
      <c r="B11" t="s">
        <v>45</v>
      </c>
      <c r="C11" t="s">
        <v>46</v>
      </c>
    </row>
    <row r="12" spans="2:3">
      <c r="B12" t="s">
        <v>47</v>
      </c>
      <c r="C12" t="s">
        <v>48</v>
      </c>
    </row>
    <row r="13" spans="2:3">
      <c r="B13" t="s">
        <v>49</v>
      </c>
      <c r="C13" t="s">
        <v>50</v>
      </c>
    </row>
    <row r="14" spans="2:3">
      <c r="B14" t="s">
        <v>10</v>
      </c>
      <c r="C14" t="s">
        <v>52</v>
      </c>
    </row>
    <row r="15" spans="2:3">
      <c r="B15" t="s">
        <v>24</v>
      </c>
      <c r="C15" t="s">
        <v>51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0A31E-8334-447D-B3B7-EC0A484AC615}">
  <sheetPr codeName="Feuil12">
    <tabColor theme="5" tint="-0.499984740745262"/>
  </sheetPr>
  <dimension ref="B5:M8"/>
  <sheetViews>
    <sheetView zoomScaleNormal="100" workbookViewId="0">
      <selection activeCell="L6" sqref="L6"/>
    </sheetView>
  </sheetViews>
  <sheetFormatPr baseColWidth="10" defaultRowHeight="13.8"/>
  <cols>
    <col min="2" max="2" width="28.69921875" customWidth="1"/>
    <col min="3" max="3" width="28.09765625" customWidth="1"/>
    <col min="5" max="5" width="28.3984375" customWidth="1"/>
    <col min="6" max="6" width="23.69921875" customWidth="1"/>
    <col min="8" max="8" width="29.69921875" customWidth="1"/>
    <col min="9" max="9" width="24.296875" customWidth="1"/>
    <col min="10" max="10" width="9.765625E-2" customWidth="1"/>
    <col min="12" max="12" width="40.296875" customWidth="1"/>
    <col min="13" max="13" width="31.59765625" customWidth="1"/>
    <col min="14" max="14" width="21" customWidth="1"/>
  </cols>
  <sheetData>
    <row r="5" spans="2:13">
      <c r="B5" s="1" t="s">
        <v>0</v>
      </c>
      <c r="C5" s="1" t="s">
        <v>1</v>
      </c>
      <c r="E5" s="1" t="s">
        <v>0</v>
      </c>
      <c r="F5" s="1" t="s">
        <v>2</v>
      </c>
      <c r="H5" s="1" t="s">
        <v>0</v>
      </c>
      <c r="I5" s="1" t="s">
        <v>3</v>
      </c>
      <c r="L5" t="s">
        <v>0</v>
      </c>
      <c r="M5" t="s">
        <v>4</v>
      </c>
    </row>
    <row r="6" spans="2:13">
      <c r="B6" s="1"/>
      <c r="C6" s="1">
        <f>SUMIF(Tableau918[Nom de l''outil],Tableau816[[#This Row],[Nom de l''outil]],Tableau918[Quantité Emprunté])-SUMIF(Tableau1020[Nom de l''outil],Tableau816[[#This Row],[Nom de l''outil]],Tableau1020[Quantité Rendue])</f>
        <v>0</v>
      </c>
      <c r="E6" s="1"/>
      <c r="F6" s="1"/>
      <c r="H6" s="1"/>
      <c r="I6" s="1"/>
      <c r="M6" t="str">
        <f>IFERROR(VLOOKUP(Tableau1121[[#This Row],[Nom de l''outil]],Tableau816[],2,FALSE),"")</f>
        <v/>
      </c>
    </row>
    <row r="7" spans="2:13">
      <c r="B7" s="1"/>
      <c r="C7" s="1"/>
      <c r="E7" s="1"/>
      <c r="F7" s="1"/>
      <c r="H7" s="1"/>
      <c r="I7" s="1"/>
    </row>
    <row r="8" spans="2:13">
      <c r="B8" s="1"/>
      <c r="C8" s="1"/>
      <c r="E8" s="1"/>
      <c r="F8" s="1"/>
      <c r="H8" s="1"/>
      <c r="I8" s="1"/>
    </row>
  </sheetData>
  <sheetProtection algorithmName="SHA-512" hashValue="Tjsf+/8jRdxs8gp29wvXQc1mFS2mw0+PRZnkZJrM3ZxNy28bagZKNZjE3uf5VHzgmL8lOjGSsoVkp3NNVrmHfw==" saltValue="vZ2a+mVmL2cncfmB0TczXA==" spinCount="100000" sheet="1" objects="1" scenarios="1" selectLockedCells="1" selectUnlockedCells="1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8C09-D84B-48B4-8679-226A29359E45}">
  <sheetPr codeName="Feuil3"/>
  <dimension ref="A1:X16"/>
  <sheetViews>
    <sheetView showGridLines="0" showRowColHeaders="0" tabSelected="1" workbookViewId="0">
      <selection activeCell="E23" sqref="E23"/>
    </sheetView>
  </sheetViews>
  <sheetFormatPr baseColWidth="10" defaultRowHeight="13.8"/>
  <sheetData>
    <row r="1" spans="1:24">
      <c r="X1" s="6"/>
    </row>
    <row r="3" spans="1:24" ht="60.6">
      <c r="A3" s="4" t="s">
        <v>55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7" spans="1:24" ht="22.8">
      <c r="H7" s="8" t="s">
        <v>56</v>
      </c>
      <c r="I7" s="7" t="str">
        <f>IF(X1="","",X1)</f>
        <v/>
      </c>
    </row>
    <row r="16" spans="1:24">
      <c r="C16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Albert</vt:lpstr>
      <vt:lpstr>BDD</vt:lpstr>
      <vt:lpstr>TECHNICIENS</vt:lpstr>
      <vt:lpstr>Jean</vt:lpstr>
      <vt:lpstr>ACCUEIL</vt:lpstr>
      <vt:lpstr>Albert!Nom_Outils</vt:lpstr>
      <vt:lpstr>Jean!Nom_Outils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 .</dc:creator>
  <cp:lastModifiedBy>François ROUZE</cp:lastModifiedBy>
  <cp:lastPrinted>2024-12-13T22:17:42Z</cp:lastPrinted>
  <dcterms:created xsi:type="dcterms:W3CDTF">2024-10-13T10:22:42Z</dcterms:created>
  <dcterms:modified xsi:type="dcterms:W3CDTF">2024-12-30T08:53:02Z</dcterms:modified>
</cp:coreProperties>
</file>