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36E1A29-ECD0-4F2D-8C07-78612466670D}" xr6:coauthVersionLast="36" xr6:coauthVersionMax="47" xr10:uidLastSave="{00000000-0000-0000-0000-000000000000}"/>
  <bookViews>
    <workbookView xWindow="-120" yWindow="-120" windowWidth="15600" windowHeight="11160" firstSheet="1" activeTab="1" xr2:uid="{00000000-000D-0000-FFFF-FFFF00000000}"/>
  </bookViews>
  <sheets>
    <sheet name="Accueil" sheetId="2" r:id="rId1"/>
    <sheet name="Rapports Financiers" sheetId="15" r:id="rId2"/>
    <sheet name="Etudiants" sheetId="1" r:id="rId3"/>
    <sheet name="Honoraires" sheetId="9" r:id="rId4"/>
    <sheet name="Recettes" sheetId="3" r:id="rId5"/>
    <sheet name="Dépenses" sheetId="4" r:id="rId6"/>
    <sheet name="Paramètres" sheetId="8" r:id="rId7"/>
  </sheets>
  <externalReferences>
    <externalReference r:id="rId8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15" l="1"/>
  <c r="B15" i="15"/>
  <c r="B14" i="15"/>
  <c r="B13" i="15"/>
  <c r="B12" i="15"/>
  <c r="B6" i="15"/>
  <c r="B5" i="15"/>
  <c r="B4" i="15"/>
  <c r="B3" i="15"/>
  <c r="D4" i="3"/>
  <c r="B1" i="9" l="1"/>
  <c r="C4" i="4" l="1"/>
  <c r="B8" i="15" l="1"/>
  <c r="B4" i="3" l="1"/>
  <c r="B4" i="4"/>
  <c r="A4" i="2"/>
  <c r="B4" i="1" l="1"/>
</calcChain>
</file>

<file path=xl/sharedStrings.xml><?xml version="1.0" encoding="utf-8"?>
<sst xmlns="http://schemas.openxmlformats.org/spreadsheetml/2006/main" count="142" uniqueCount="98">
  <si>
    <t>GESTION DES ETUDIANTS</t>
  </si>
  <si>
    <t xml:space="preserve">Aujourd'hui : </t>
  </si>
  <si>
    <t>NOM</t>
  </si>
  <si>
    <t>Prénoms</t>
  </si>
  <si>
    <t>TELEPHONE</t>
  </si>
  <si>
    <t>FILIERE</t>
  </si>
  <si>
    <t>NIVEAU</t>
  </si>
  <si>
    <t>Versements effectués</t>
  </si>
  <si>
    <t>Versement annuel attendu</t>
  </si>
  <si>
    <t>Reste à payer annuel</t>
  </si>
  <si>
    <t xml:space="preserve">Commentaire </t>
  </si>
  <si>
    <t>ÉCOLE PRIVÉE DE FORMATION DES PERSONNELS DE LA SANTÉ HOSANNA</t>
  </si>
  <si>
    <t>Application de gestion financière</t>
  </si>
  <si>
    <t>Date</t>
  </si>
  <si>
    <t>DEPENSES EFFECTUEES</t>
  </si>
  <si>
    <t>Description</t>
  </si>
  <si>
    <t>Catégories</t>
  </si>
  <si>
    <t xml:space="preserve">Montant </t>
  </si>
  <si>
    <t>Observations</t>
  </si>
  <si>
    <t>RECETTES ENCAISSEES</t>
  </si>
  <si>
    <t>Mode de paiement</t>
  </si>
  <si>
    <t>Montant</t>
  </si>
  <si>
    <t>scolarité</t>
  </si>
  <si>
    <t>Autres</t>
  </si>
  <si>
    <t>Espèces</t>
  </si>
  <si>
    <t>eau</t>
  </si>
  <si>
    <t>Logement</t>
  </si>
  <si>
    <t>Filière</t>
  </si>
  <si>
    <t>Niveau</t>
  </si>
  <si>
    <t>POPPL</t>
  </si>
  <si>
    <t>JBJK</t>
  </si>
  <si>
    <t>Cumul des dépenses :</t>
  </si>
  <si>
    <t>Salaires</t>
  </si>
  <si>
    <t>Honoraires</t>
  </si>
  <si>
    <t>Impôts</t>
  </si>
  <si>
    <t>Cnps</t>
  </si>
  <si>
    <t>Electricité</t>
  </si>
  <si>
    <t>Equipements école</t>
  </si>
  <si>
    <t>Consommables</t>
  </si>
  <si>
    <t>Construction</t>
  </si>
  <si>
    <t>Entretien</t>
  </si>
  <si>
    <t>Frais de mission</t>
  </si>
  <si>
    <t>Organisation des manifestations</t>
  </si>
  <si>
    <t>Divers</t>
  </si>
  <si>
    <t>Nouvelle dépense</t>
  </si>
  <si>
    <t>RAS</t>
  </si>
  <si>
    <t>OK</t>
  </si>
  <si>
    <t>Internet</t>
  </si>
  <si>
    <t>Cumul des Recettes :</t>
  </si>
  <si>
    <t>Nom</t>
  </si>
  <si>
    <t>UE</t>
  </si>
  <si>
    <t>Coût horaire</t>
  </si>
  <si>
    <t>Total heures</t>
  </si>
  <si>
    <t>Total honoraires</t>
  </si>
  <si>
    <t>Téléphone</t>
  </si>
  <si>
    <t>Signature</t>
  </si>
  <si>
    <t>guy</t>
  </si>
  <si>
    <t>ytre</t>
  </si>
  <si>
    <t>IDE</t>
  </si>
  <si>
    <t>lgfg</t>
  </si>
  <si>
    <t>opiyu</t>
  </si>
  <si>
    <t>ffh</t>
  </si>
  <si>
    <t>Rapports Financiers</t>
  </si>
  <si>
    <t>Montant total des recettes :</t>
  </si>
  <si>
    <t>Montant total des dépenses :</t>
  </si>
  <si>
    <t>Répartition des recettes par catégorie :</t>
  </si>
  <si>
    <t>Catégorie</t>
  </si>
  <si>
    <t>Ventes</t>
  </si>
  <si>
    <t>Investissements</t>
  </si>
  <si>
    <t>Remboursements</t>
  </si>
  <si>
    <t>Montant total des honoraires :</t>
  </si>
  <si>
    <t>Montant total des versements étudiants :</t>
  </si>
  <si>
    <t>Solde net global (Recettes - Dépenses - Honoraires + Versements) :</t>
  </si>
  <si>
    <t>TAM</t>
  </si>
  <si>
    <t>Niveau2</t>
  </si>
  <si>
    <t>essai</t>
  </si>
  <si>
    <t>nom1</t>
  </si>
  <si>
    <t>prenom1</t>
  </si>
  <si>
    <t>Niveau1</t>
  </si>
  <si>
    <t>filieres</t>
  </si>
  <si>
    <t>niveaux</t>
  </si>
  <si>
    <t>ATMS</t>
  </si>
  <si>
    <t>ASG</t>
  </si>
  <si>
    <t>SF</t>
  </si>
  <si>
    <t>Niveau3</t>
  </si>
  <si>
    <t>Cumul Total Honoraires:</t>
  </si>
  <si>
    <t>Dons</t>
  </si>
  <si>
    <t>Carte</t>
  </si>
  <si>
    <t>nom2</t>
  </si>
  <si>
    <t>prenom2</t>
  </si>
  <si>
    <t>Frais de Scolarité</t>
  </si>
  <si>
    <t>Chèque</t>
  </si>
  <si>
    <t>03 03 03 03 03</t>
  </si>
  <si>
    <t>nom3</t>
  </si>
  <si>
    <t>prenom3</t>
  </si>
  <si>
    <t>04 74 74 74 74</t>
  </si>
  <si>
    <t>Virement bancaire</t>
  </si>
  <si>
    <t>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</si>
</sst>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0\ 00\ 00\ 00"/>
    <numFmt numFmtId="165" formatCode="#,##0\ _€"/>
    <numFmt numFmtId="166" formatCode="#,##0.00\ &quot;€&quot;"/>
    <numFmt numFmtId="167" formatCode="#,##0\ [$CFA-300C]"/>
    <numFmt numFmtId="168" formatCode="0#&quot; &quot;##&quot; &quot;##&quot; &quot;##&quot; &quot;##"/>
    <numFmt numFmtId="170" formatCode="[$-40C]dd\-mmm\-yy;@"/>
  </numFmts>
  <fonts count="1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b/>
      <sz val="11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20"/>
      <color rgb="FFFFFFFF"/>
      <name val="Calibri"/>
      <family val="2"/>
      <scheme val="minor"/>
    </font>
    <font>
      <i/>
      <sz val="12"/>
      <color rgb="FFFFFFFF"/>
      <name val="Calibri"/>
      <family val="2"/>
      <scheme val="minor"/>
    </font>
    <font>
      <sz val="10"/>
      <color rgb="FF177245"/>
      <name val="Courier New"/>
      <family val="3"/>
    </font>
    <font>
      <sz val="13"/>
      <color rgb="FF333333"/>
      <name val="Courier New"/>
      <family val="3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6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rgb="FF800000"/>
        <bgColor indexed="64"/>
      </patternFill>
    </fill>
    <fill>
      <patternFill patternType="solid">
        <fgColor rgb="FF00BB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2C3E50"/>
        <bgColor indexed="64"/>
      </patternFill>
    </fill>
    <fill>
      <patternFill patternType="solid">
        <fgColor rgb="FF34495E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8FFC8"/>
        <bgColor indexed="64"/>
      </patternFill>
    </fill>
  </fills>
  <borders count="16">
    <border>
      <left/>
      <right/>
      <top/>
      <bottom/>
      <diagonal/>
    </border>
    <border>
      <left style="hair">
        <color rgb="FF990033"/>
      </left>
      <right style="hair">
        <color rgb="FF990033"/>
      </right>
      <top style="hair">
        <color rgb="FF990033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hair">
        <color rgb="FF990033"/>
      </left>
      <right style="hair">
        <color rgb="FF990033"/>
      </right>
      <top/>
      <bottom style="hair">
        <color rgb="FF99003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166" fontId="4" fillId="4" borderId="2" applyNumberFormat="0" applyProtection="0"/>
    <xf numFmtId="0" fontId="4" fillId="5" borderId="1">
      <alignment horizontal="center" vertical="center" wrapText="1"/>
      <protection hidden="1"/>
    </xf>
  </cellStyleXfs>
  <cellXfs count="69">
    <xf numFmtId="0" fontId="0" fillId="0" borderId="0" xfId="0"/>
    <xf numFmtId="0" fontId="4" fillId="3" borderId="1" xfId="0" applyFont="1" applyFill="1" applyBorder="1" applyAlignment="1" applyProtection="1">
      <alignment horizontal="center" vertical="center" wrapText="1"/>
      <protection hidden="1"/>
    </xf>
    <xf numFmtId="164" fontId="4" fillId="3" borderId="1" xfId="0" applyNumberFormat="1" applyFont="1" applyFill="1" applyBorder="1" applyAlignment="1" applyProtection="1">
      <alignment horizontal="center" vertical="center" wrapText="1"/>
      <protection hidden="1"/>
    </xf>
    <xf numFmtId="165" fontId="4" fillId="4" borderId="2" xfId="2" applyNumberFormat="1" applyAlignment="1" applyProtection="1">
      <alignment horizontal="center" vertical="center" wrapText="1"/>
      <protection hidden="1"/>
    </xf>
    <xf numFmtId="165" fontId="4" fillId="5" borderId="1" xfId="3" applyNumberFormat="1">
      <alignment horizontal="center" vertical="center" wrapText="1"/>
      <protection hidden="1"/>
    </xf>
    <xf numFmtId="0" fontId="5" fillId="0" borderId="0" xfId="0" applyFont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0" xfId="0" applyFill="1"/>
    <xf numFmtId="14" fontId="9" fillId="8" borderId="0" xfId="0" applyNumberFormat="1" applyFont="1" applyFill="1"/>
    <xf numFmtId="14" fontId="12" fillId="0" borderId="0" xfId="0" applyNumberFormat="1" applyFont="1" applyAlignment="1">
      <alignment vertical="center" wrapText="1"/>
    </xf>
    <xf numFmtId="15" fontId="5" fillId="0" borderId="0" xfId="0" applyNumberFormat="1" applyFont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15" fontId="8" fillId="0" borderId="4" xfId="0" applyNumberFormat="1" applyFont="1" applyBorder="1" applyAlignment="1">
      <alignment horizontal="center" vertical="center"/>
    </xf>
    <xf numFmtId="0" fontId="15" fillId="3" borderId="5" xfId="0" applyFont="1" applyFill="1" applyBorder="1" applyAlignment="1" applyProtection="1">
      <alignment horizontal="center" vertical="center" wrapText="1"/>
      <protection hidden="1"/>
    </xf>
    <xf numFmtId="0" fontId="14" fillId="0" borderId="0" xfId="0" applyFont="1"/>
    <xf numFmtId="0" fontId="16" fillId="0" borderId="0" xfId="0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14" fontId="3" fillId="0" borderId="0" xfId="0" applyNumberFormat="1" applyFont="1"/>
    <xf numFmtId="22" fontId="13" fillId="0" borderId="0" xfId="0" applyNumberFormat="1" applyFont="1"/>
    <xf numFmtId="165" fontId="0" fillId="0" borderId="0" xfId="0" applyNumberFormat="1" applyAlignment="1">
      <alignment horizontal="center"/>
    </xf>
    <xf numFmtId="0" fontId="5" fillId="0" borderId="6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3" fillId="9" borderId="7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167" fontId="3" fillId="9" borderId="8" xfId="0" applyNumberFormat="1" applyFont="1" applyFill="1" applyBorder="1" applyAlignment="1">
      <alignment horizontal="center" vertical="center"/>
    </xf>
    <xf numFmtId="0" fontId="17" fillId="10" borderId="0" xfId="0" applyFont="1" applyFill="1"/>
    <xf numFmtId="15" fontId="5" fillId="0" borderId="6" xfId="0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Alignment="1">
      <alignment horizontal="left" vertical="center"/>
    </xf>
    <xf numFmtId="3" fontId="0" fillId="0" borderId="0" xfId="0" applyNumberFormat="1" applyAlignment="1">
      <alignment horizontal="right" vertical="center" indent="2"/>
    </xf>
    <xf numFmtId="15" fontId="5" fillId="0" borderId="3" xfId="0" applyNumberFormat="1" applyFont="1" applyBorder="1" applyAlignment="1" applyProtection="1">
      <alignment horizontal="center" vertical="center"/>
      <protection locked="0"/>
    </xf>
    <xf numFmtId="0" fontId="14" fillId="11" borderId="0" xfId="0" applyFont="1" applyFill="1"/>
    <xf numFmtId="0" fontId="5" fillId="0" borderId="6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5" fillId="0" borderId="3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/>
    </xf>
    <xf numFmtId="165" fontId="6" fillId="0" borderId="3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5" fontId="5" fillId="0" borderId="6" xfId="0" applyNumberFormat="1" applyFont="1" applyFill="1" applyBorder="1" applyAlignment="1" applyProtection="1">
      <alignment horizontal="center" vertical="center"/>
      <protection locked="0"/>
    </xf>
    <xf numFmtId="3" fontId="0" fillId="0" borderId="0" xfId="0" applyNumberFormat="1" applyFill="1" applyAlignment="1">
      <alignment horizontal="right" vertical="center" indent="2"/>
    </xf>
    <xf numFmtId="168" fontId="0" fillId="0" borderId="0" xfId="0" applyNumberFormat="1" applyAlignment="1">
      <alignment horizontal="center" vertical="center"/>
    </xf>
    <xf numFmtId="168" fontId="0" fillId="0" borderId="0" xfId="0" applyNumberFormat="1" applyFill="1" applyBorder="1" applyAlignment="1">
      <alignment horizontal="center" vertical="center"/>
    </xf>
    <xf numFmtId="0" fontId="0" fillId="0" borderId="0" xfId="0" quotePrefix="1"/>
    <xf numFmtId="166" fontId="0" fillId="0" borderId="0" xfId="0" applyNumberFormat="1"/>
    <xf numFmtId="166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0" fontId="6" fillId="0" borderId="0" xfId="0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/>
    </xf>
    <xf numFmtId="0" fontId="11" fillId="7" borderId="0" xfId="0" applyFont="1" applyFill="1" applyAlignment="1">
      <alignment horizontal="center"/>
    </xf>
    <xf numFmtId="164" fontId="2" fillId="0" borderId="0" xfId="1" applyNumberFormat="1" applyFont="1" applyFill="1" applyAlignment="1">
      <alignment horizontal="center" vertical="center"/>
    </xf>
    <xf numFmtId="167" fontId="3" fillId="9" borderId="11" xfId="0" applyNumberFormat="1" applyFont="1" applyFill="1" applyBorder="1" applyAlignment="1">
      <alignment horizontal="center" vertical="center"/>
    </xf>
    <xf numFmtId="167" fontId="3" fillId="9" borderId="12" xfId="0" applyNumberFormat="1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170" fontId="0" fillId="0" borderId="0" xfId="0" applyNumberFormat="1"/>
    <xf numFmtId="170" fontId="3" fillId="0" borderId="0" xfId="0" applyNumberFormat="1" applyFont="1"/>
    <xf numFmtId="170" fontId="4" fillId="3" borderId="1" xfId="0" applyNumberFormat="1" applyFont="1" applyFill="1" applyBorder="1" applyAlignment="1" applyProtection="1">
      <alignment horizontal="center" vertical="center" wrapText="1"/>
      <protection hidden="1"/>
    </xf>
    <xf numFmtId="170" fontId="5" fillId="0" borderId="0" xfId="0" applyNumberFormat="1" applyFont="1" applyAlignment="1" applyProtection="1">
      <alignment horizontal="center" vertical="center"/>
      <protection locked="0"/>
    </xf>
    <xf numFmtId="170" fontId="5" fillId="0" borderId="3" xfId="0" applyNumberFormat="1" applyFont="1" applyFill="1" applyBorder="1" applyAlignment="1" applyProtection="1">
      <alignment horizontal="center" vertical="center"/>
      <protection locked="0"/>
    </xf>
    <xf numFmtId="167" fontId="0" fillId="0" borderId="8" xfId="0" applyNumberFormat="1" applyFont="1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0" fontId="0" fillId="0" borderId="14" xfId="0" applyNumberFormat="1" applyFill="1" applyBorder="1" applyAlignment="1">
      <alignment horizontal="center" vertical="center"/>
    </xf>
    <xf numFmtId="167" fontId="0" fillId="0" borderId="15" xfId="0" applyNumberFormat="1" applyFont="1" applyFill="1" applyBorder="1" applyAlignment="1">
      <alignment horizontal="center" vertical="center"/>
    </xf>
  </cellXfs>
  <cellStyles count="4">
    <cellStyle name="Accent6" xfId="1" builtinId="49"/>
    <cellStyle name="Bleu Clair" xfId="2" xr:uid="{00000000-0005-0000-0000-000001000000}"/>
    <cellStyle name="Normal" xfId="0" builtinId="0"/>
    <cellStyle name="Style 1" xfId="3" xr:uid="{00000000-0005-0000-0000-000003000000}"/>
  </cellStyles>
  <dxfs count="60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[$CFA-300C]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outline="0">
        <left style="thin">
          <color auto="1"/>
        </left>
      </border>
    </dxf>
    <dxf>
      <numFmt numFmtId="164" formatCode="00\ 00\ 00\ 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outline="0">
        <right style="thin">
          <color auto="1"/>
        </right>
      </border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70" formatCode="[$-40C]d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/>
        <i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6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numFmt numFmtId="166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2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numFmt numFmtId="164" formatCode="00\ 00\ 00\ 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20" formatCode="dd\-mmm\-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border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hair">
          <color rgb="FF99003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990033"/>
        </left>
        <right style="hair">
          <color rgb="FF990033"/>
        </right>
        <top/>
        <bottom/>
      </border>
      <protection locked="1" hidden="1"/>
    </dxf>
    <dxf>
      <font>
        <strike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6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numFmt numFmtId="166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hair">
          <color rgb="FF99003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990033"/>
        </left>
        <right style="hair">
          <color rgb="FF990033"/>
        </right>
        <top/>
        <bottom/>
      </border>
      <protection locked="1" hidden="1"/>
    </dxf>
    <dxf>
      <numFmt numFmtId="166" formatCode="#,##0.00\ &quot;€&quot;"/>
    </dxf>
    <dxf>
      <numFmt numFmtId="166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6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numFmt numFmtId="166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numFmt numFmtId="168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border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hair">
          <color rgb="FF99003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990033"/>
        </left>
        <right style="hair">
          <color rgb="FF990033"/>
        </right>
        <top/>
        <bottom/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Comparaison Recettes, Dépenses, Honoraires et Versements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Lit>
              <c:ptCount val="4"/>
              <c:pt idx="0">
                <c:v>Recettes</c:v>
              </c:pt>
              <c:pt idx="1">
                <c:v>Dépenses</c:v>
              </c:pt>
              <c:pt idx="2">
                <c:v>Honoraires</c:v>
              </c:pt>
              <c:pt idx="3">
                <c:v>Versements</c:v>
              </c:pt>
            </c:strLit>
          </c:cat>
          <c:val>
            <c:numRef>
              <c:f>'Rapports Financiers'!$B$3:$B$6</c:f>
              <c:numCache>
                <c:formatCode>General</c:formatCode>
                <c:ptCount val="4"/>
                <c:pt idx="0">
                  <c:v>101352</c:v>
                </c:pt>
                <c:pt idx="1">
                  <c:v>1321110</c:v>
                </c:pt>
                <c:pt idx="2">
                  <c:v>330000</c:v>
                </c:pt>
                <c:pt idx="3">
                  <c:v>100352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412-49ED-801D-96C0CC7A8FD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491056"/>
        <c:axId val="11498256"/>
      </c:barChart>
      <c:catAx>
        <c:axId val="114910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1498256"/>
        <c:crosses val="autoZero"/>
        <c:auto val="1"/>
        <c:lblAlgn val="ctr"/>
        <c:lblOffset val="100"/>
        <c:noMultiLvlLbl val="0"/>
      </c:catAx>
      <c:valAx>
        <c:axId val="114982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491056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des Recettes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'Rapports Financiers'!$B$11</c:f>
              <c:strCache>
                <c:ptCount val="1"/>
                <c:pt idx="0">
                  <c:v>Montant</c:v>
                </c:pt>
              </c:strCache>
            </c:strRef>
          </c:tx>
          <c:cat>
            <c:strRef>
              <c:f>'Rapports Financiers'!$A$12:$A$16</c:f>
              <c:strCache>
                <c:ptCount val="5"/>
                <c:pt idx="0">
                  <c:v>Salaires</c:v>
                </c:pt>
                <c:pt idx="1">
                  <c:v>Ventes</c:v>
                </c:pt>
                <c:pt idx="2">
                  <c:v>Investissements</c:v>
                </c:pt>
                <c:pt idx="3">
                  <c:v>Remboursements</c:v>
                </c:pt>
                <c:pt idx="4">
                  <c:v>Autres</c:v>
                </c:pt>
              </c:strCache>
            </c:strRef>
          </c:cat>
          <c:val>
            <c:numRef>
              <c:f>'Rapports Financiers'!$B$12:$B$16</c:f>
              <c:numCache>
                <c:formatCode>General</c:formatCode>
                <c:ptCount val="5"/>
                <c:pt idx="0">
                  <c:v>50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E97-41AB-AF54-739B162B82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D&#233;penses!A1"/><Relationship Id="rId2" Type="http://schemas.openxmlformats.org/officeDocument/2006/relationships/hyperlink" Target="#Recettes!A1"/><Relationship Id="rId1" Type="http://schemas.openxmlformats.org/officeDocument/2006/relationships/hyperlink" Target="#Etudiants!A1"/><Relationship Id="rId6" Type="http://schemas.openxmlformats.org/officeDocument/2006/relationships/image" Target="../media/image1.jpg"/><Relationship Id="rId5" Type="http://schemas.openxmlformats.org/officeDocument/2006/relationships/hyperlink" Target="#'Tableau de bord'!A1"/><Relationship Id="rId4" Type="http://schemas.openxmlformats.org/officeDocument/2006/relationships/hyperlink" Target="#'Rapports financier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635000</xdr:colOff>
      <xdr:row>5</xdr:row>
      <xdr:rowOff>133350</xdr:rowOff>
    </xdr:from>
    <xdr:to>
      <xdr:col>5</xdr:col>
      <xdr:colOff>254000</xdr:colOff>
      <xdr:row>9</xdr:row>
      <xdr:rowOff>6350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635000" y="1524000"/>
          <a:ext cx="3810000" cy="635000"/>
        </a:xfrm>
        <a:prstGeom prst="roundRect">
          <a:avLst/>
        </a:prstGeom>
        <a:solidFill>
          <a:srgbClr val="3498DB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GESTION DES ÉTUDIANTS</a:t>
          </a:r>
        </a:p>
      </xdr:txBody>
    </xdr:sp>
    <xdr:clientData/>
  </xdr:twoCellAnchor>
  <xdr:twoCellAnchor>
    <xdr:from>
      <xdr:col>6</xdr:col>
      <xdr:colOff>50800</xdr:colOff>
      <xdr:row>5</xdr:row>
      <xdr:rowOff>133350</xdr:rowOff>
    </xdr:from>
    <xdr:to>
      <xdr:col>10</xdr:col>
      <xdr:colOff>508000</xdr:colOff>
      <xdr:row>9</xdr:row>
      <xdr:rowOff>6350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5080000" y="1524000"/>
          <a:ext cx="3810000" cy="635000"/>
        </a:xfrm>
        <a:prstGeom prst="roundRect">
          <a:avLst/>
        </a:prstGeom>
        <a:solidFill>
          <a:srgbClr val="F1C40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RAPPORTS FINANCIERS</a:t>
          </a:r>
        </a:p>
      </xdr:txBody>
    </xdr:sp>
    <xdr:clientData/>
  </xdr:twoCellAnchor>
  <xdr:twoCellAnchor>
    <xdr:from>
      <xdr:col>0</xdr:col>
      <xdr:colOff>635000</xdr:colOff>
      <xdr:row>5</xdr:row>
      <xdr:rowOff>133350</xdr:rowOff>
    </xdr:from>
    <xdr:to>
      <xdr:col>5</xdr:col>
      <xdr:colOff>254000</xdr:colOff>
      <xdr:row>9</xdr:row>
      <xdr:rowOff>6350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635000" y="1524000"/>
          <a:ext cx="3810000" cy="635000"/>
        </a:xfrm>
        <a:prstGeom prst="roundRect">
          <a:avLst/>
        </a:prstGeom>
        <a:solidFill>
          <a:srgbClr val="3498DB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GESTION DES ÉTUDIANTS</a:t>
          </a:r>
        </a:p>
      </xdr:txBody>
    </xdr:sp>
    <xdr:clientData/>
  </xdr:twoCellAnchor>
  <xdr:twoCellAnchor>
    <xdr:from>
      <xdr:col>6</xdr:col>
      <xdr:colOff>50800</xdr:colOff>
      <xdr:row>5</xdr:row>
      <xdr:rowOff>133350</xdr:rowOff>
    </xdr:from>
    <xdr:to>
      <xdr:col>10</xdr:col>
      <xdr:colOff>508000</xdr:colOff>
      <xdr:row>9</xdr:row>
      <xdr:rowOff>6350</xdr:rowOff>
    </xdr:to>
    <xdr:sp macro="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5080000" y="1524000"/>
          <a:ext cx="3810000" cy="635000"/>
        </a:xfrm>
        <a:prstGeom prst="roundRect">
          <a:avLst/>
        </a:prstGeom>
        <a:solidFill>
          <a:srgbClr val="F1C40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RAPPORTS FINANCIERS</a:t>
          </a:r>
        </a:p>
      </xdr:txBody>
    </xdr:sp>
    <xdr:clientData/>
  </xdr:twoCellAnchor>
  <xdr:twoCellAnchor>
    <xdr:from>
      <xdr:col>0</xdr:col>
      <xdr:colOff>635000</xdr:colOff>
      <xdr:row>5</xdr:row>
      <xdr:rowOff>133350</xdr:rowOff>
    </xdr:from>
    <xdr:to>
      <xdr:col>5</xdr:col>
      <xdr:colOff>254000</xdr:colOff>
      <xdr:row>9</xdr:row>
      <xdr:rowOff>6350</xdr:rowOff>
    </xdr:to>
    <xdr:sp macro="[1]!AfficherFormulaireEtudiant" textlink="">
      <xdr:nvSpPr>
        <xdr:cNvPr id="24" name="Rectangle : coins arrondis 2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635000" y="1524000"/>
          <a:ext cx="3810000" cy="635000"/>
        </a:xfrm>
        <a:prstGeom prst="roundRect">
          <a:avLst/>
        </a:prstGeom>
        <a:solidFill>
          <a:srgbClr val="3498DB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GESTION DES ÉTUDIANTS</a:t>
          </a:r>
        </a:p>
      </xdr:txBody>
    </xdr:sp>
    <xdr:clientData/>
  </xdr:twoCellAnchor>
  <xdr:twoCellAnchor>
    <xdr:from>
      <xdr:col>0</xdr:col>
      <xdr:colOff>654050</xdr:colOff>
      <xdr:row>10</xdr:row>
      <xdr:rowOff>79375</xdr:rowOff>
    </xdr:from>
    <xdr:to>
      <xdr:col>5</xdr:col>
      <xdr:colOff>273050</xdr:colOff>
      <xdr:row>13</xdr:row>
      <xdr:rowOff>142875</xdr:rowOff>
    </xdr:to>
    <xdr:sp macro="" textlink="">
      <xdr:nvSpPr>
        <xdr:cNvPr id="25" name="Rectangle : coins arrondis 2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654050" y="2422525"/>
          <a:ext cx="3810000" cy="635000"/>
        </a:xfrm>
        <a:prstGeom prst="roundRect">
          <a:avLst/>
        </a:prstGeom>
        <a:solidFill>
          <a:srgbClr val="9B59B6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RECETTES</a:t>
          </a:r>
        </a:p>
      </xdr:txBody>
    </xdr:sp>
    <xdr:clientData/>
  </xdr:twoCellAnchor>
  <xdr:twoCellAnchor>
    <xdr:from>
      <xdr:col>6</xdr:col>
      <xdr:colOff>63500</xdr:colOff>
      <xdr:row>10</xdr:row>
      <xdr:rowOff>76200</xdr:rowOff>
    </xdr:from>
    <xdr:to>
      <xdr:col>10</xdr:col>
      <xdr:colOff>520700</xdr:colOff>
      <xdr:row>13</xdr:row>
      <xdr:rowOff>139700</xdr:rowOff>
    </xdr:to>
    <xdr:sp macro="" textlink="">
      <xdr:nvSpPr>
        <xdr:cNvPr id="26" name="Rectangle : coins arrondis 2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5092700" y="2419350"/>
          <a:ext cx="3810000" cy="635000"/>
        </a:xfrm>
        <a:prstGeom prst="roundRect">
          <a:avLst/>
        </a:prstGeom>
        <a:solidFill>
          <a:srgbClr val="E74C3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DÉPENSES</a:t>
          </a:r>
        </a:p>
      </xdr:txBody>
    </xdr:sp>
    <xdr:clientData/>
  </xdr:twoCellAnchor>
  <xdr:twoCellAnchor>
    <xdr:from>
      <xdr:col>6</xdr:col>
      <xdr:colOff>50800</xdr:colOff>
      <xdr:row>5</xdr:row>
      <xdr:rowOff>133350</xdr:rowOff>
    </xdr:from>
    <xdr:to>
      <xdr:col>10</xdr:col>
      <xdr:colOff>508000</xdr:colOff>
      <xdr:row>9</xdr:row>
      <xdr:rowOff>6350</xdr:rowOff>
    </xdr:to>
    <xdr:sp macro="[1]!CreerFeuillesMenu" textlink="">
      <xdr:nvSpPr>
        <xdr:cNvPr id="27" name="Rectangle : coins arrondis 2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5080000" y="1524000"/>
          <a:ext cx="3810000" cy="635000"/>
        </a:xfrm>
        <a:prstGeom prst="roundRect">
          <a:avLst/>
        </a:prstGeom>
        <a:solidFill>
          <a:srgbClr val="F1C40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RAPPORTS FINANCIERS</a:t>
          </a:r>
        </a:p>
      </xdr:txBody>
    </xdr:sp>
    <xdr:clientData/>
  </xdr:twoCellAnchor>
  <xdr:twoCellAnchor>
    <xdr:from>
      <xdr:col>3</xdr:col>
      <xdr:colOff>98425</xdr:colOff>
      <xdr:row>16</xdr:row>
      <xdr:rowOff>41275</xdr:rowOff>
    </xdr:from>
    <xdr:to>
      <xdr:col>7</xdr:col>
      <xdr:colOff>555625</xdr:colOff>
      <xdr:row>19</xdr:row>
      <xdr:rowOff>104775</xdr:rowOff>
    </xdr:to>
    <xdr:sp macro="" textlink="">
      <xdr:nvSpPr>
        <xdr:cNvPr id="28" name="Rectangle : coins arrondis 2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2613025" y="3527425"/>
          <a:ext cx="3810000" cy="635000"/>
        </a:xfrm>
        <a:prstGeom prst="roundRect">
          <a:avLst/>
        </a:prstGeom>
        <a:solidFill>
          <a:srgbClr val="34495E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TABLEAU DE BORD</a:t>
          </a:r>
        </a:p>
      </xdr:txBody>
    </xdr:sp>
    <xdr:clientData/>
  </xdr:twoCellAnchor>
  <xdr:twoCellAnchor editAs="oneCell">
    <xdr:from>
      <xdr:col>8</xdr:col>
      <xdr:colOff>809624</xdr:colOff>
      <xdr:row>14</xdr:row>
      <xdr:rowOff>47624</xdr:rowOff>
    </xdr:from>
    <xdr:to>
      <xdr:col>10</xdr:col>
      <xdr:colOff>647699</xdr:colOff>
      <xdr:row>22</xdr:row>
      <xdr:rowOff>38099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15224" y="3152774"/>
          <a:ext cx="1514475" cy="15144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635000</xdr:colOff>
      <xdr:row>16</xdr:row>
      <xdr:rowOff>50800</xdr:rowOff>
    </xdr:from>
    <xdr:to>
      <xdr:col>6</xdr:col>
      <xdr:colOff>685800</xdr:colOff>
      <xdr:row>32</xdr:row>
      <xdr:rowOff>177800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482600</xdr:colOff>
      <xdr:row>16</xdr:row>
      <xdr:rowOff>50800</xdr:rowOff>
    </xdr:from>
    <xdr:to>
      <xdr:col>13</xdr:col>
      <xdr:colOff>533400</xdr:colOff>
      <xdr:row>32</xdr:row>
      <xdr:rowOff>177800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914400</xdr:colOff>
      <xdr:row>0</xdr:row>
      <xdr:rowOff>166687</xdr:rowOff>
    </xdr:from>
    <xdr:to>
      <xdr:col>6</xdr:col>
      <xdr:colOff>47625</xdr:colOff>
      <xdr:row>3</xdr:row>
      <xdr:rowOff>166687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7848600" y="166687"/>
          <a:ext cx="714375" cy="714375"/>
        </a:xfrm>
        <a:prstGeom prst="rect">
          <a:avLst/>
        </a:prstGeom>
      </xdr:spPr>
    </xdr:pic>
    <xdr:clientData/>
  </xdr:twoCellAnchor>
  <xdr:twoCellAnchor>
    <xdr:from>
      <xdr:col>0</xdr:col>
      <xdr:colOff>571501</xdr:colOff>
      <xdr:row>0</xdr:row>
      <xdr:rowOff>83819</xdr:rowOff>
    </xdr:from>
    <xdr:to>
      <xdr:col>1</xdr:col>
      <xdr:colOff>937261</xdr:colOff>
      <xdr:row>2</xdr:row>
      <xdr:rowOff>7620</xdr:rowOff>
    </xdr:to>
    <xdr:sp macro="[0]!OuvrirFormEtudiant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71501" y="83819"/>
          <a:ext cx="1714500" cy="43434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Gestion Etudiants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</xdr:colOff>
      <xdr:row>0</xdr:row>
      <xdr:rowOff>0</xdr:rowOff>
    </xdr:from>
    <xdr:to>
      <xdr:col>4</xdr:col>
      <xdr:colOff>923926</xdr:colOff>
      <xdr:row>0</xdr:row>
      <xdr:rowOff>533400</xdr:rowOff>
    </xdr:to>
    <xdr:sp macro="[0]!OuvrirFormulaireHonorair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3571876" y="0"/>
          <a:ext cx="2114550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Ajouter Honoraires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1304925</xdr:colOff>
      <xdr:row>1</xdr:row>
      <xdr:rowOff>85725</xdr:rowOff>
    </xdr:from>
    <xdr:to>
      <xdr:col>4</xdr:col>
      <xdr:colOff>2019300</xdr:colOff>
      <xdr:row>5</xdr:row>
      <xdr:rowOff>38100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8467725" y="276225"/>
          <a:ext cx="714375" cy="762000"/>
        </a:xfrm>
        <a:prstGeom prst="rect">
          <a:avLst/>
        </a:prstGeom>
      </xdr:spPr>
    </xdr:pic>
    <xdr:clientData/>
  </xdr:twoCellAnchor>
  <xdr:twoCellAnchor>
    <xdr:from>
      <xdr:col>0</xdr:col>
      <xdr:colOff>373380</xdr:colOff>
      <xdr:row>0</xdr:row>
      <xdr:rowOff>131445</xdr:rowOff>
    </xdr:from>
    <xdr:to>
      <xdr:col>1</xdr:col>
      <xdr:colOff>815340</xdr:colOff>
      <xdr:row>2</xdr:row>
      <xdr:rowOff>22860</xdr:rowOff>
    </xdr:to>
    <xdr:sp macro="[0]!OuvrirFormulaireRecet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373380" y="131445"/>
          <a:ext cx="1630680" cy="40195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Ajouter Recettes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</xdr:row>
      <xdr:rowOff>76199</xdr:rowOff>
    </xdr:from>
    <xdr:to>
      <xdr:col>1</xdr:col>
      <xdr:colOff>819150</xdr:colOff>
      <xdr:row>2</xdr:row>
      <xdr:rowOff>133349</xdr:rowOff>
    </xdr:to>
    <xdr:sp macro="[0]!OuvrirFormulaireDepense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123825" y="266699"/>
          <a:ext cx="1857375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Ajouter Dépenses</a:t>
          </a:r>
        </a:p>
      </xdr:txBody>
    </xdr:sp>
    <xdr:clientData fPrintsWithSheet="0"/>
  </xdr:twoCellAnchor>
  <xdr:twoCellAnchor editAs="oneCell">
    <xdr:from>
      <xdr:col>5</xdr:col>
      <xdr:colOff>0</xdr:colOff>
      <xdr:row>0</xdr:row>
      <xdr:rowOff>38100</xdr:rowOff>
    </xdr:from>
    <xdr:to>
      <xdr:col>5</xdr:col>
      <xdr:colOff>714375</xdr:colOff>
      <xdr:row>3</xdr:row>
      <xdr:rowOff>38100</xdr:rowOff>
    </xdr:to>
    <xdr:pic>
      <xdr:nvPicPr>
        <xdr:cNvPr id="11" name="Image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8772525" y="38100"/>
          <a:ext cx="714375" cy="7620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CHOOLFIN\Schoolfin1%20de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estion des Etudiants"/>
      <sheetName val="Recettes"/>
      <sheetName val="Dépenses"/>
      <sheetName val="Rapports financiers"/>
      <sheetName val="Tableau de bord"/>
      <sheetName val="Schoolfin1 dev"/>
    </sheetNames>
    <definedNames>
      <definedName name="AfficherFormulaireEtudiant"/>
      <definedName name="CreerFeuillesMenu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Etudiant" displayName="t_Etudiant" ref="A6:I10" totalsRowShown="0" headerRowDxfId="59" dataDxfId="57" totalsRowDxfId="56" headerRowBorderDxfId="58" totalsRowBorderDxfId="55">
  <sortState ref="A6:I7">
    <sortCondition ref="A6"/>
  </sortState>
  <tableColumns count="9">
    <tableColumn id="1" xr3:uid="{00000000-0010-0000-0000-000001000000}" name="NOM" dataDxfId="54" totalsRowDxfId="53"/>
    <tableColumn id="19" xr3:uid="{00000000-0010-0000-0000-000013000000}" name="Prénoms" dataDxfId="52" totalsRowDxfId="51"/>
    <tableColumn id="24" xr3:uid="{00000000-0010-0000-0000-000018000000}" name="TELEPHONE" dataDxfId="50" totalsRowDxfId="49"/>
    <tableColumn id="3" xr3:uid="{00000000-0010-0000-0000-000003000000}" name="FILIERE" dataDxfId="48" totalsRowDxfId="47"/>
    <tableColumn id="4" xr3:uid="{00000000-0010-0000-0000-000004000000}" name="NIVEAU" dataDxfId="46" totalsRowDxfId="45"/>
    <tableColumn id="21" xr3:uid="{00000000-0010-0000-0000-000015000000}" name="Versements effectués" dataDxfId="44" totalsRowDxfId="43"/>
    <tableColumn id="25" xr3:uid="{00000000-0010-0000-0000-000019000000}" name="Versement annuel attendu" dataDxfId="42" totalsRowDxfId="41"/>
    <tableColumn id="23" xr3:uid="{00000000-0010-0000-0000-000017000000}" name="Reste à payer annuel" dataDxfId="40" totalsRowDxfId="39"/>
    <tableColumn id="13" xr3:uid="{00000000-0010-0000-0000-00000D000000}" name="Commentaire " dataDxfId="38" totalsRowDxfId="37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A9E52A3-6240-499F-89DE-AC88168947D8}" name="T_honoraire" displayName="T_honoraire" ref="A2:I6" totalsRowShown="0">
  <tableColumns count="9">
    <tableColumn id="1" xr3:uid="{DD4913DD-03B1-44C0-ACAF-27FAAB515D02}" name="Nom"/>
    <tableColumn id="2" xr3:uid="{950CB907-1916-4E14-A846-370021AE9525}" name="UE"/>
    <tableColumn id="3" xr3:uid="{A1F75A3B-996A-4697-861D-2BD3169F715C}" name="Filière"/>
    <tableColumn id="4" xr3:uid="{83F14448-3AF7-454A-B722-37D5981D5D65}" name="Niveau"/>
    <tableColumn id="5" xr3:uid="{2817645D-DEB2-4608-8B4C-FCE9A9AD88C7}" name="Coût horaire" dataDxfId="36"/>
    <tableColumn id="6" xr3:uid="{913D9562-A368-401B-B28E-7C978C975BDB}" name="Total heures"/>
    <tableColumn id="7" xr3:uid="{0B1D3ED6-3EB3-4A7A-813E-66C9C99F5EFF}" name="Total honoraires" dataDxfId="35"/>
    <tableColumn id="8" xr3:uid="{548C6C94-7658-4DCB-BB42-DE927575DFAE}" name="Téléphone"/>
    <tableColumn id="9" xr3:uid="{E335D2AD-B2C5-43CC-8594-8E25EABE28C6}" name="Signatur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Recettes" displayName="t_Recettes" ref="A6:F12" totalsRowShown="0" headerRowDxfId="34" dataDxfId="32" totalsRowDxfId="31" headerRowBorderDxfId="33" totalsRowBorderDxfId="30">
  <sortState ref="A7:E7">
    <sortCondition ref="A6"/>
  </sortState>
  <tableColumns count="6">
    <tableColumn id="1" xr3:uid="{00000000-0010-0000-0100-000001000000}" name="Date" dataDxfId="6" totalsRowDxfId="29"/>
    <tableColumn id="19" xr3:uid="{00000000-0010-0000-0100-000013000000}" name="Description" dataDxfId="28" totalsRowDxfId="27"/>
    <tableColumn id="24" xr3:uid="{00000000-0010-0000-0100-000018000000}" name="Catégories" dataDxfId="5" totalsRowDxfId="26"/>
    <tableColumn id="3" xr3:uid="{00000000-0010-0000-0100-000003000000}" name="Montant " dataDxfId="3" totalsRowDxfId="25"/>
    <tableColumn id="4" xr3:uid="{00000000-0010-0000-0100-000004000000}" name="Mode de paiement" dataDxfId="4" totalsRowDxfId="24"/>
    <tableColumn id="2" xr3:uid="{00000000-0010-0000-0100-000002000000}" name="Observations" dataDxfId="23" totalsRowDxfId="22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Depenses" displayName="t_Depenses" ref="A6:E11" totalsRowShown="0" headerRowDxfId="21" dataDxfId="19" totalsRowDxfId="18" headerRowBorderDxfId="20" totalsRowBorderDxfId="17">
  <sortState ref="A7:E7">
    <sortCondition ref="A6"/>
  </sortState>
  <tableColumns count="5">
    <tableColumn id="1" xr3:uid="{00000000-0010-0000-0200-000001000000}" name="Date" dataDxfId="16"/>
    <tableColumn id="19" xr3:uid="{00000000-0010-0000-0200-000013000000}" name="Description" dataDxfId="15" totalsRowDxfId="14"/>
    <tableColumn id="24" xr3:uid="{00000000-0010-0000-0200-000018000000}" name="Catégories" dataDxfId="13" totalsRowDxfId="12"/>
    <tableColumn id="3" xr3:uid="{00000000-0010-0000-0200-000003000000}" name="Montant " dataDxfId="11" totalsRowDxfId="10"/>
    <tableColumn id="4" xr3:uid="{00000000-0010-0000-0200-000004000000}" name="Observations" dataDxfId="9" totalsRowDxfId="8"/>
  </tableColumns>
  <tableStyleInfo name="TableStyleMedium2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_Categories" displayName="t_Categories" ref="B2:B14" totalsRowShown="0" headerRowDxfId="7">
  <autoFilter ref="B2:B14" xr:uid="{00000000-0009-0000-0100-000002000000}">
    <filterColumn colId="0" hiddenButton="1"/>
  </autoFilter>
  <tableColumns count="1">
    <tableColumn id="1" xr3:uid="{00000000-0010-0000-0300-000001000000}" name="Catégories"/>
  </tableColumns>
  <tableStyleInfo name="TableStyleMedium2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3868F89-F406-43F1-AA86-E5754CC2C787}" name="T_filieres" displayName="T_filieres" ref="D2:D7" totalsRowShown="0">
  <tableColumns count="1">
    <tableColumn id="1" xr3:uid="{2DB1DA70-D4DD-4F44-805B-6CCF54596C48}" name="filiere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2C89EC8-8A75-474D-814D-8F632724BF59}" name="T_niveaux" displayName="T_niveaux" ref="F2:F5" totalsRowShown="0">
  <tableColumns count="1">
    <tableColumn id="1" xr3:uid="{AD61E5D3-D546-4945-B7C3-5D73C3300A6E}" name="niveau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L38"/>
  <sheetViews>
    <sheetView showGridLines="0" workbookViewId="0">
      <selection sqref="A1:L1"/>
    </sheetView>
  </sheetViews>
  <sheetFormatPr baseColWidth="10" defaultRowHeight="14.4" x14ac:dyDescent="0.3"/>
  <cols>
    <col min="1" max="1" width="12.77734375" customWidth="1"/>
    <col min="10" max="10" width="11" customWidth="1"/>
  </cols>
  <sheetData>
    <row r="1" spans="1:12" ht="39.9" customHeight="1" x14ac:dyDescent="0.5">
      <c r="A1" s="53" t="s">
        <v>11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</row>
    <row r="2" spans="1:12" ht="24.9" customHeight="1" x14ac:dyDescent="0.3">
      <c r="A2" s="54" t="s">
        <v>12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</row>
    <row r="3" spans="1:12" x14ac:dyDescent="0.3">
      <c r="A3" s="8"/>
      <c r="B3" s="8"/>
      <c r="C3" s="8"/>
      <c r="D3" s="8"/>
      <c r="E3" s="8"/>
      <c r="F3" s="8"/>
      <c r="G3" s="8"/>
      <c r="H3" s="8"/>
      <c r="I3" s="8"/>
      <c r="J3" s="8"/>
      <c r="K3" s="9"/>
      <c r="L3" s="9"/>
    </row>
    <row r="4" spans="1:12" x14ac:dyDescent="0.3">
      <c r="A4" s="10">
        <f ca="1">TODAY()</f>
        <v>45632</v>
      </c>
      <c r="B4" s="8"/>
      <c r="C4" s="8"/>
      <c r="D4" s="8"/>
      <c r="E4" s="8"/>
      <c r="F4" s="8"/>
      <c r="G4" s="8"/>
      <c r="H4" s="8"/>
      <c r="I4" s="8"/>
      <c r="J4" s="8"/>
      <c r="K4" s="8"/>
      <c r="L4" s="9"/>
    </row>
    <row r="5" spans="1:12" x14ac:dyDescent="0.3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9"/>
    </row>
    <row r="6" spans="1:12" x14ac:dyDescent="0.3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9"/>
    </row>
    <row r="7" spans="1:12" x14ac:dyDescent="0.3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9"/>
    </row>
    <row r="8" spans="1:12" x14ac:dyDescent="0.3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9"/>
    </row>
    <row r="9" spans="1:12" x14ac:dyDescent="0.3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9"/>
    </row>
    <row r="10" spans="1:12" x14ac:dyDescent="0.3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9"/>
    </row>
    <row r="11" spans="1:12" x14ac:dyDescent="0.3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9"/>
    </row>
    <row r="12" spans="1:12" x14ac:dyDescent="0.3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9"/>
    </row>
    <row r="13" spans="1:12" x14ac:dyDescent="0.3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9"/>
    </row>
    <row r="14" spans="1:12" x14ac:dyDescent="0.3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9"/>
    </row>
    <row r="15" spans="1:12" x14ac:dyDescent="0.3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9"/>
    </row>
    <row r="16" spans="1:12" x14ac:dyDescent="0.3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9"/>
    </row>
    <row r="17" spans="1:12" x14ac:dyDescent="0.3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9"/>
    </row>
    <row r="18" spans="1:12" x14ac:dyDescent="0.3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9"/>
    </row>
    <row r="19" spans="1:12" x14ac:dyDescent="0.3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9"/>
    </row>
    <row r="20" spans="1:12" x14ac:dyDescent="0.3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9"/>
    </row>
    <row r="21" spans="1:12" x14ac:dyDescent="0.3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9"/>
    </row>
    <row r="22" spans="1:12" x14ac:dyDescent="0.3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9"/>
    </row>
    <row r="23" spans="1:12" x14ac:dyDescent="0.3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9"/>
    </row>
    <row r="24" spans="1:12" x14ac:dyDescent="0.3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9"/>
    </row>
    <row r="25" spans="1:12" x14ac:dyDescent="0.3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9"/>
    </row>
    <row r="26" spans="1:12" x14ac:dyDescent="0.3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9"/>
    </row>
    <row r="27" spans="1:12" x14ac:dyDescent="0.3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9"/>
    </row>
    <row r="28" spans="1:12" x14ac:dyDescent="0.3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9"/>
    </row>
    <row r="29" spans="1:12" x14ac:dyDescent="0.3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9"/>
    </row>
    <row r="30" spans="1:12" x14ac:dyDescent="0.3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9"/>
    </row>
    <row r="31" spans="1:12" x14ac:dyDescent="0.3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9"/>
    </row>
    <row r="32" spans="1:12" x14ac:dyDescent="0.3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9"/>
    </row>
    <row r="33" spans="1:12" x14ac:dyDescent="0.3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9"/>
    </row>
    <row r="34" spans="1:12" x14ac:dyDescent="0.3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9"/>
    </row>
    <row r="35" spans="1:12" x14ac:dyDescent="0.3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9"/>
    </row>
    <row r="36" spans="1:12" x14ac:dyDescent="0.3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9"/>
    </row>
    <row r="37" spans="1:12" x14ac:dyDescent="0.3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9"/>
    </row>
    <row r="38" spans="1:12" x14ac:dyDescent="0.3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9"/>
    </row>
  </sheetData>
  <mergeCells count="2">
    <mergeCell ref="A1:L1"/>
    <mergeCell ref="A2:L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1EBF90-DFC2-4CEC-9E30-7DC00EB8AB4A}">
  <sheetPr codeName="Feuil14"/>
  <dimension ref="A1:B16"/>
  <sheetViews>
    <sheetView showZeros="0" tabSelected="1" topLeftCell="A10" workbookViewId="0">
      <selection activeCell="A13" sqref="A13"/>
    </sheetView>
  </sheetViews>
  <sheetFormatPr baseColWidth="10" defaultRowHeight="14.4" x14ac:dyDescent="0.3"/>
  <cols>
    <col min="1" max="1" width="55.88671875" customWidth="1"/>
    <col min="2" max="2" width="16.6640625" customWidth="1"/>
  </cols>
  <sheetData>
    <row r="1" spans="1:2" ht="21" x14ac:dyDescent="0.4">
      <c r="A1" s="16" t="s">
        <v>62</v>
      </c>
    </row>
    <row r="3" spans="1:2" x14ac:dyDescent="0.3">
      <c r="A3" t="s">
        <v>63</v>
      </c>
      <c r="B3" s="15">
        <f>SUM(t_Recettes[[Montant ]])</f>
        <v>101352</v>
      </c>
    </row>
    <row r="4" spans="1:2" x14ac:dyDescent="0.3">
      <c r="A4" t="s">
        <v>64</v>
      </c>
      <c r="B4" s="15">
        <f>SUM(t_Depenses[[Montant ]])</f>
        <v>1321110</v>
      </c>
    </row>
    <row r="5" spans="1:2" x14ac:dyDescent="0.3">
      <c r="A5" t="s">
        <v>70</v>
      </c>
      <c r="B5" s="15">
        <f>SUM(T_honoraire[Total honoraires])</f>
        <v>330000</v>
      </c>
    </row>
    <row r="6" spans="1:2" x14ac:dyDescent="0.3">
      <c r="A6" t="s">
        <v>71</v>
      </c>
      <c r="B6" s="15">
        <f>SUM(t_Etudiant[Versements effectués])</f>
        <v>100352</v>
      </c>
    </row>
    <row r="7" spans="1:2" x14ac:dyDescent="0.3">
      <c r="B7" s="15"/>
    </row>
    <row r="8" spans="1:2" x14ac:dyDescent="0.3">
      <c r="A8" t="s">
        <v>72</v>
      </c>
      <c r="B8" s="33">
        <f>B3-B4-B5+B6</f>
        <v>-1449406</v>
      </c>
    </row>
    <row r="10" spans="1:2" x14ac:dyDescent="0.3">
      <c r="A10" s="15" t="s">
        <v>65</v>
      </c>
    </row>
    <row r="11" spans="1:2" x14ac:dyDescent="0.3">
      <c r="A11" s="15" t="s">
        <v>66</v>
      </c>
      <c r="B11" s="15" t="s">
        <v>21</v>
      </c>
    </row>
    <row r="12" spans="1:2" x14ac:dyDescent="0.3">
      <c r="A12" t="s">
        <v>32</v>
      </c>
      <c r="B12">
        <f>SUMIF(t_Recettes[Catégories],A12,t_Recettes[[Montant ]])</f>
        <v>50</v>
      </c>
    </row>
    <row r="13" spans="1:2" x14ac:dyDescent="0.3">
      <c r="A13" t="s">
        <v>67</v>
      </c>
      <c r="B13">
        <f>SUMIF(t_Recettes[Catégories],A13,t_Recettes[[Montant ]])</f>
        <v>0</v>
      </c>
    </row>
    <row r="14" spans="1:2" x14ac:dyDescent="0.3">
      <c r="A14" t="s">
        <v>68</v>
      </c>
      <c r="B14">
        <f>SUMIF(t_Recettes[Catégories],A14,t_Recettes[[Montant ]])</f>
        <v>0</v>
      </c>
    </row>
    <row r="15" spans="1:2" x14ac:dyDescent="0.3">
      <c r="A15" t="s">
        <v>69</v>
      </c>
      <c r="B15">
        <f>SUMIF(t_Recettes[Catégories],A15,t_Recettes[[Montant ]])</f>
        <v>0</v>
      </c>
    </row>
    <row r="16" spans="1:2" x14ac:dyDescent="0.3">
      <c r="A16" t="s">
        <v>23</v>
      </c>
      <c r="B16">
        <f>SUMIF(t_Recettes[Catégories],A16,t_Recettes[[Montant ]])</f>
        <v>100000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2:I10"/>
  <sheetViews>
    <sheetView showGridLines="0" showZeros="0" workbookViewId="0">
      <selection activeCell="F7" sqref="F7:F10"/>
    </sheetView>
  </sheetViews>
  <sheetFormatPr baseColWidth="10" defaultColWidth="11.33203125" defaultRowHeight="14.4" x14ac:dyDescent="0.3"/>
  <cols>
    <col min="1" max="1" width="19.6640625" customWidth="1"/>
    <col min="2" max="2" width="20.77734375" customWidth="1"/>
    <col min="3" max="3" width="14.33203125" style="17" customWidth="1"/>
    <col min="4" max="4" width="11.6640625" customWidth="1"/>
    <col min="5" max="5" width="11" style="18" customWidth="1"/>
    <col min="6" max="6" width="20.77734375" style="18" customWidth="1"/>
    <col min="7" max="8" width="17" style="22" customWidth="1"/>
    <col min="9" max="9" width="30.21875" style="18" customWidth="1"/>
  </cols>
  <sheetData>
    <row r="2" spans="1:9" ht="25.8" x14ac:dyDescent="0.3">
      <c r="C2" s="55" t="s">
        <v>0</v>
      </c>
      <c r="D2" s="55"/>
      <c r="E2" s="55"/>
    </row>
    <row r="4" spans="1:9" ht="18" x14ac:dyDescent="0.35">
      <c r="A4" s="19" t="s">
        <v>1</v>
      </c>
      <c r="B4" s="20">
        <f ca="1">TODAY()</f>
        <v>45632</v>
      </c>
    </row>
    <row r="5" spans="1:9" ht="15" customHeight="1" x14ac:dyDescent="0.3"/>
    <row r="6" spans="1:9" ht="49.5" customHeight="1" x14ac:dyDescent="0.3">
      <c r="A6" s="1" t="s">
        <v>2</v>
      </c>
      <c r="B6" s="1" t="s">
        <v>3</v>
      </c>
      <c r="C6" s="2" t="s">
        <v>4</v>
      </c>
      <c r="D6" s="1" t="s">
        <v>5</v>
      </c>
      <c r="E6" s="1" t="s">
        <v>6</v>
      </c>
      <c r="F6" s="3" t="s">
        <v>7</v>
      </c>
      <c r="G6" s="4" t="s">
        <v>8</v>
      </c>
      <c r="H6" s="4" t="s">
        <v>9</v>
      </c>
      <c r="I6" s="1" t="s">
        <v>10</v>
      </c>
    </row>
    <row r="7" spans="1:9" s="7" customFormat="1" x14ac:dyDescent="0.3">
      <c r="A7" s="12" t="s">
        <v>29</v>
      </c>
      <c r="B7" s="12" t="s">
        <v>30</v>
      </c>
      <c r="C7" s="46">
        <v>101010101</v>
      </c>
      <c r="D7" s="7" t="s">
        <v>73</v>
      </c>
      <c r="E7" s="7" t="s">
        <v>74</v>
      </c>
      <c r="F7" s="40">
        <v>100000</v>
      </c>
      <c r="G7" s="41">
        <v>300000</v>
      </c>
      <c r="H7" s="42">
        <v>200000</v>
      </c>
      <c r="I7" s="7" t="s">
        <v>75</v>
      </c>
    </row>
    <row r="8" spans="1:9" x14ac:dyDescent="0.3">
      <c r="A8" s="37" t="s">
        <v>76</v>
      </c>
      <c r="B8" s="37" t="s">
        <v>77</v>
      </c>
      <c r="C8" s="47" t="s">
        <v>92</v>
      </c>
      <c r="D8" s="39" t="s">
        <v>73</v>
      </c>
      <c r="E8" s="39" t="s">
        <v>78</v>
      </c>
      <c r="F8" s="40">
        <v>50</v>
      </c>
      <c r="G8" s="41">
        <v>50</v>
      </c>
      <c r="H8" s="42">
        <v>0</v>
      </c>
      <c r="I8" s="43" t="s">
        <v>75</v>
      </c>
    </row>
    <row r="9" spans="1:9" x14ac:dyDescent="0.3">
      <c r="A9" s="37" t="s">
        <v>88</v>
      </c>
      <c r="B9" s="37" t="s">
        <v>89</v>
      </c>
      <c r="C9" s="47" t="s">
        <v>95</v>
      </c>
      <c r="D9" s="39" t="s">
        <v>83</v>
      </c>
      <c r="E9" s="39" t="s">
        <v>74</v>
      </c>
      <c r="F9" s="40">
        <v>250</v>
      </c>
      <c r="G9" s="41">
        <v>5000</v>
      </c>
      <c r="H9" s="42">
        <v>4750</v>
      </c>
      <c r="I9" s="43" t="s">
        <v>75</v>
      </c>
    </row>
    <row r="10" spans="1:9" x14ac:dyDescent="0.3">
      <c r="A10" s="37" t="s">
        <v>93</v>
      </c>
      <c r="B10" s="37" t="s">
        <v>94</v>
      </c>
      <c r="C10" s="47">
        <v>333333333</v>
      </c>
      <c r="D10" s="39" t="s">
        <v>83</v>
      </c>
      <c r="E10" s="39" t="s">
        <v>78</v>
      </c>
      <c r="F10" s="40">
        <v>52</v>
      </c>
      <c r="G10" s="41">
        <v>5000</v>
      </c>
      <c r="H10" s="42">
        <v>4948</v>
      </c>
      <c r="I10" s="43" t="s">
        <v>75</v>
      </c>
    </row>
  </sheetData>
  <mergeCells count="1">
    <mergeCell ref="C2:E2"/>
  </mergeCells>
  <conditionalFormatting sqref="G7:H10">
    <cfRule type="expression" dxfId="2" priority="7">
      <formula>G7=0</formula>
    </cfRule>
    <cfRule type="expression" dxfId="1" priority="8">
      <formula>G7&lt;0</formula>
    </cfRule>
    <cfRule type="expression" dxfId="0" priority="9">
      <formula>G7&gt;0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AE2DDC-095C-459D-B53E-10DE46B8A96F}">
  <sheetPr codeName="Feuil8"/>
  <dimension ref="A1:I6"/>
  <sheetViews>
    <sheetView workbookViewId="0">
      <selection activeCell="B13" sqref="B13"/>
    </sheetView>
  </sheetViews>
  <sheetFormatPr baseColWidth="10" defaultRowHeight="14.4" x14ac:dyDescent="0.3"/>
  <cols>
    <col min="1" max="1" width="23.6640625" customWidth="1"/>
    <col min="2" max="4" width="15.6640625" customWidth="1"/>
    <col min="5" max="5" width="11.33203125" customWidth="1"/>
    <col min="6" max="6" width="11.88671875" customWidth="1"/>
    <col min="7" max="9" width="15.6640625" customWidth="1"/>
  </cols>
  <sheetData>
    <row r="1" spans="1:9" ht="48" customHeight="1" x14ac:dyDescent="0.3">
      <c r="A1" s="51" t="s">
        <v>85</v>
      </c>
      <c r="B1" s="50">
        <f>SUM(T_honoraire[Total honoraires])</f>
        <v>330000</v>
      </c>
    </row>
    <row r="2" spans="1:9" ht="49.5" customHeight="1" x14ac:dyDescent="0.3">
      <c r="A2" s="1" t="s">
        <v>49</v>
      </c>
      <c r="B2" s="1" t="s">
        <v>50</v>
      </c>
      <c r="C2" s="2" t="s">
        <v>27</v>
      </c>
      <c r="D2" s="1" t="s">
        <v>28</v>
      </c>
      <c r="E2" s="1" t="s">
        <v>51</v>
      </c>
      <c r="F2" s="14" t="s">
        <v>52</v>
      </c>
      <c r="G2" s="14" t="s">
        <v>53</v>
      </c>
      <c r="H2" s="14" t="s">
        <v>54</v>
      </c>
      <c r="I2" s="14" t="s">
        <v>55</v>
      </c>
    </row>
    <row r="3" spans="1:9" x14ac:dyDescent="0.3">
      <c r="A3" t="s">
        <v>56</v>
      </c>
      <c r="B3" t="s">
        <v>57</v>
      </c>
      <c r="C3" t="s">
        <v>58</v>
      </c>
      <c r="D3">
        <v>1</v>
      </c>
      <c r="E3" s="49">
        <v>3000</v>
      </c>
      <c r="F3">
        <v>30</v>
      </c>
      <c r="G3" s="49">
        <v>90000</v>
      </c>
    </row>
    <row r="4" spans="1:9" x14ac:dyDescent="0.3">
      <c r="A4" t="s">
        <v>59</v>
      </c>
      <c r="B4" t="s">
        <v>60</v>
      </c>
      <c r="C4" t="s">
        <v>58</v>
      </c>
      <c r="D4">
        <v>1</v>
      </c>
      <c r="E4" s="49">
        <v>5000</v>
      </c>
      <c r="F4">
        <v>30</v>
      </c>
      <c r="G4" s="49">
        <v>150000</v>
      </c>
    </row>
    <row r="5" spans="1:9" x14ac:dyDescent="0.3">
      <c r="A5" t="s">
        <v>61</v>
      </c>
      <c r="B5" t="s">
        <v>58</v>
      </c>
      <c r="C5" t="s">
        <v>58</v>
      </c>
      <c r="D5">
        <v>1</v>
      </c>
      <c r="E5" s="49">
        <v>4000</v>
      </c>
      <c r="F5">
        <v>20</v>
      </c>
      <c r="G5" s="49">
        <v>80000</v>
      </c>
    </row>
    <row r="6" spans="1:9" x14ac:dyDescent="0.3">
      <c r="A6" t="s">
        <v>75</v>
      </c>
      <c r="B6" t="s">
        <v>97</v>
      </c>
      <c r="C6" t="s">
        <v>58</v>
      </c>
      <c r="D6">
        <v>2</v>
      </c>
      <c r="E6" s="49">
        <v>1000</v>
      </c>
      <c r="F6">
        <v>10</v>
      </c>
      <c r="G6" s="49">
        <v>10000</v>
      </c>
    </row>
  </sheetData>
  <phoneticPr fontId="18" type="noConversion"/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F12"/>
  <sheetViews>
    <sheetView showGridLines="0" workbookViewId="0">
      <selection activeCell="C11" sqref="C11"/>
    </sheetView>
  </sheetViews>
  <sheetFormatPr baseColWidth="10" defaultColWidth="11.33203125" defaultRowHeight="14.4" x14ac:dyDescent="0.3"/>
  <cols>
    <col min="1" max="1" width="17.33203125" style="60" customWidth="1"/>
    <col min="2" max="2" width="31.77734375" customWidth="1"/>
    <col min="3" max="3" width="18.33203125" style="17" customWidth="1"/>
    <col min="4" max="4" width="26.21875" customWidth="1"/>
    <col min="5" max="6" width="31.88671875" style="18" customWidth="1"/>
  </cols>
  <sheetData>
    <row r="2" spans="1:6" ht="25.8" x14ac:dyDescent="0.3">
      <c r="C2" s="55" t="s">
        <v>19</v>
      </c>
      <c r="D2" s="55"/>
      <c r="E2" s="55"/>
      <c r="F2"/>
    </row>
    <row r="3" spans="1:6" ht="18" x14ac:dyDescent="0.3">
      <c r="D3" s="25" t="s">
        <v>48</v>
      </c>
    </row>
    <row r="4" spans="1:6" ht="18" x14ac:dyDescent="0.35">
      <c r="A4" s="61" t="s">
        <v>1</v>
      </c>
      <c r="B4" s="20">
        <f ca="1">TODAY()</f>
        <v>45632</v>
      </c>
      <c r="C4" s="21"/>
      <c r="D4" s="27">
        <f>SUM(t_Recettes[[Montant ]])</f>
        <v>101352</v>
      </c>
    </row>
    <row r="5" spans="1:6" ht="15" customHeight="1" x14ac:dyDescent="0.3"/>
    <row r="6" spans="1:6" ht="49.5" customHeight="1" x14ac:dyDescent="0.3">
      <c r="A6" s="62" t="s">
        <v>13</v>
      </c>
      <c r="B6" s="1" t="s">
        <v>15</v>
      </c>
      <c r="C6" s="2" t="s">
        <v>16</v>
      </c>
      <c r="D6" s="1" t="s">
        <v>17</v>
      </c>
      <c r="E6" s="1" t="s">
        <v>20</v>
      </c>
      <c r="F6" s="14" t="s">
        <v>18</v>
      </c>
    </row>
    <row r="7" spans="1:6" s="7" customFormat="1" x14ac:dyDescent="0.3">
      <c r="A7" s="63">
        <v>45618</v>
      </c>
      <c r="B7" s="5" t="s">
        <v>22</v>
      </c>
      <c r="C7" s="6" t="s">
        <v>23</v>
      </c>
      <c r="D7" s="65">
        <v>100000</v>
      </c>
      <c r="E7" s="7" t="s">
        <v>24</v>
      </c>
      <c r="F7" s="13"/>
    </row>
    <row r="8" spans="1:6" x14ac:dyDescent="0.3">
      <c r="A8" s="64">
        <v>45455</v>
      </c>
      <c r="B8" s="37" t="s">
        <v>75</v>
      </c>
      <c r="C8" s="38" t="s">
        <v>86</v>
      </c>
      <c r="D8" s="65">
        <v>500</v>
      </c>
      <c r="E8" s="39" t="s">
        <v>87</v>
      </c>
      <c r="F8" s="52" t="s">
        <v>75</v>
      </c>
    </row>
    <row r="9" spans="1:6" x14ac:dyDescent="0.3">
      <c r="A9" s="64">
        <v>45455</v>
      </c>
      <c r="B9" s="37" t="s">
        <v>88</v>
      </c>
      <c r="C9" s="38" t="s">
        <v>90</v>
      </c>
      <c r="D9" s="65">
        <v>500</v>
      </c>
      <c r="E9" s="39" t="s">
        <v>91</v>
      </c>
      <c r="F9" s="52" t="s">
        <v>75</v>
      </c>
    </row>
    <row r="10" spans="1:6" x14ac:dyDescent="0.3">
      <c r="A10" s="64">
        <v>45455</v>
      </c>
      <c r="B10" s="37" t="s">
        <v>76</v>
      </c>
      <c r="C10" s="38" t="s">
        <v>32</v>
      </c>
      <c r="D10" s="65">
        <v>50</v>
      </c>
      <c r="E10" s="39"/>
      <c r="F10" s="52"/>
    </row>
    <row r="11" spans="1:6" x14ac:dyDescent="0.3">
      <c r="A11" s="64">
        <v>45632</v>
      </c>
      <c r="B11" s="37" t="s">
        <v>93</v>
      </c>
      <c r="C11" s="66" t="s">
        <v>90</v>
      </c>
      <c r="D11" s="68">
        <v>52</v>
      </c>
      <c r="E11" s="67" t="s">
        <v>91</v>
      </c>
      <c r="F11" s="52" t="s">
        <v>75</v>
      </c>
    </row>
    <row r="12" spans="1:6" x14ac:dyDescent="0.3">
      <c r="A12" s="64">
        <v>45632</v>
      </c>
      <c r="B12" s="37" t="s">
        <v>88</v>
      </c>
      <c r="C12" s="66" t="s">
        <v>90</v>
      </c>
      <c r="D12" s="68">
        <v>250</v>
      </c>
      <c r="E12" s="67" t="s">
        <v>96</v>
      </c>
      <c r="F12" s="52"/>
    </row>
  </sheetData>
  <mergeCells count="1">
    <mergeCell ref="C2:E2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E11"/>
  <sheetViews>
    <sheetView showGridLines="0" workbookViewId="0">
      <pane ySplit="6" topLeftCell="A7" activePane="bottomLeft" state="frozen"/>
      <selection pane="bottomLeft" activeCell="B20" sqref="B20"/>
    </sheetView>
  </sheetViews>
  <sheetFormatPr baseColWidth="10" defaultColWidth="11.33203125" defaultRowHeight="14.4" x14ac:dyDescent="0.3"/>
  <cols>
    <col min="1" max="1" width="17.33203125" style="24" customWidth="1"/>
    <col min="2" max="2" width="31.77734375" style="24" customWidth="1"/>
    <col min="3" max="3" width="18.33203125" style="6" customWidth="1"/>
    <col min="4" max="4" width="15.77734375" style="24" customWidth="1"/>
    <col min="5" max="5" width="31.88671875" style="7" customWidth="1"/>
    <col min="6" max="16384" width="11.33203125" style="24"/>
  </cols>
  <sheetData>
    <row r="2" spans="1:5" ht="25.8" x14ac:dyDescent="0.3">
      <c r="C2" s="55" t="s">
        <v>14</v>
      </c>
      <c r="D2" s="55"/>
      <c r="E2" s="55"/>
    </row>
    <row r="3" spans="1:5" ht="18" x14ac:dyDescent="0.3">
      <c r="C3" s="58" t="s">
        <v>31</v>
      </c>
      <c r="D3" s="59"/>
    </row>
    <row r="4" spans="1:5" ht="18" x14ac:dyDescent="0.3">
      <c r="A4" s="26" t="s">
        <v>1</v>
      </c>
      <c r="B4" s="30">
        <f ca="1">TODAY()</f>
        <v>45632</v>
      </c>
      <c r="C4" s="56">
        <f>SUM(t_Depenses[[Montant ]])</f>
        <v>1321110</v>
      </c>
      <c r="D4" s="57"/>
    </row>
    <row r="5" spans="1:5" ht="15" customHeight="1" x14ac:dyDescent="0.3"/>
    <row r="6" spans="1:5" ht="49.5" customHeight="1" x14ac:dyDescent="0.3">
      <c r="A6" s="1" t="s">
        <v>13</v>
      </c>
      <c r="B6" s="1" t="s">
        <v>15</v>
      </c>
      <c r="C6" s="2" t="s">
        <v>16</v>
      </c>
      <c r="D6" s="1" t="s">
        <v>17</v>
      </c>
      <c r="E6" s="1" t="s">
        <v>18</v>
      </c>
    </row>
    <row r="7" spans="1:5" s="7" customFormat="1" x14ac:dyDescent="0.3">
      <c r="A7" s="11">
        <v>45619</v>
      </c>
      <c r="B7" s="5" t="s">
        <v>25</v>
      </c>
      <c r="C7" s="6" t="s">
        <v>26</v>
      </c>
      <c r="D7" s="31">
        <v>50000</v>
      </c>
    </row>
    <row r="8" spans="1:5" s="7" customFormat="1" x14ac:dyDescent="0.3">
      <c r="A8" s="29">
        <v>45573</v>
      </c>
      <c r="B8" s="23" t="s">
        <v>44</v>
      </c>
      <c r="C8" s="6" t="s">
        <v>36</v>
      </c>
      <c r="D8" s="31">
        <v>123456</v>
      </c>
      <c r="E8" s="7" t="s">
        <v>45</v>
      </c>
    </row>
    <row r="9" spans="1:5" x14ac:dyDescent="0.3">
      <c r="A9" s="32">
        <v>45574</v>
      </c>
      <c r="B9" s="12" t="s">
        <v>47</v>
      </c>
      <c r="C9" s="6" t="s">
        <v>26</v>
      </c>
      <c r="D9" s="31">
        <v>987654</v>
      </c>
      <c r="E9" s="7" t="s">
        <v>46</v>
      </c>
    </row>
    <row r="10" spans="1:5" x14ac:dyDescent="0.3">
      <c r="A10" s="44">
        <v>45631</v>
      </c>
      <c r="B10" s="34"/>
      <c r="C10" s="35"/>
      <c r="D10" s="45">
        <v>150000</v>
      </c>
      <c r="E10" s="36"/>
    </row>
    <row r="11" spans="1:5" x14ac:dyDescent="0.3">
      <c r="A11" s="44">
        <v>45632</v>
      </c>
      <c r="B11" s="34" t="s">
        <v>75</v>
      </c>
      <c r="C11" s="35" t="s">
        <v>33</v>
      </c>
      <c r="D11" s="45">
        <v>10000</v>
      </c>
      <c r="E11" s="36" t="s">
        <v>75</v>
      </c>
    </row>
  </sheetData>
  <mergeCells count="3">
    <mergeCell ref="C2:E2"/>
    <mergeCell ref="C4:D4"/>
    <mergeCell ref="C3:D3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B2:H14"/>
  <sheetViews>
    <sheetView workbookViewId="0">
      <selection activeCell="D11" sqref="D11"/>
    </sheetView>
  </sheetViews>
  <sheetFormatPr baseColWidth="10" defaultRowHeight="14.4" x14ac:dyDescent="0.3"/>
  <cols>
    <col min="2" max="2" width="30" bestFit="1" customWidth="1"/>
  </cols>
  <sheetData>
    <row r="2" spans="2:8" x14ac:dyDescent="0.3">
      <c r="B2" s="28" t="s">
        <v>16</v>
      </c>
      <c r="D2" t="s">
        <v>79</v>
      </c>
      <c r="F2" t="s">
        <v>80</v>
      </c>
    </row>
    <row r="3" spans="2:8" x14ac:dyDescent="0.3">
      <c r="B3" t="s">
        <v>32</v>
      </c>
      <c r="D3" t="s">
        <v>58</v>
      </c>
      <c r="F3" t="s">
        <v>78</v>
      </c>
      <c r="H3" s="48"/>
    </row>
    <row r="4" spans="2:8" x14ac:dyDescent="0.3">
      <c r="B4" t="s">
        <v>33</v>
      </c>
      <c r="D4" t="s">
        <v>83</v>
      </c>
      <c r="F4" t="s">
        <v>74</v>
      </c>
    </row>
    <row r="5" spans="2:8" x14ac:dyDescent="0.3">
      <c r="B5" t="s">
        <v>34</v>
      </c>
      <c r="D5" t="s">
        <v>73</v>
      </c>
      <c r="F5" t="s">
        <v>84</v>
      </c>
    </row>
    <row r="6" spans="2:8" x14ac:dyDescent="0.3">
      <c r="B6" t="s">
        <v>35</v>
      </c>
      <c r="D6" t="s">
        <v>82</v>
      </c>
    </row>
    <row r="7" spans="2:8" x14ac:dyDescent="0.3">
      <c r="B7" t="s">
        <v>36</v>
      </c>
      <c r="D7" t="s">
        <v>81</v>
      </c>
    </row>
    <row r="8" spans="2:8" x14ac:dyDescent="0.3">
      <c r="B8" t="s">
        <v>37</v>
      </c>
    </row>
    <row r="9" spans="2:8" x14ac:dyDescent="0.3">
      <c r="B9" t="s">
        <v>38</v>
      </c>
    </row>
    <row r="10" spans="2:8" x14ac:dyDescent="0.3">
      <c r="B10" t="s">
        <v>39</v>
      </c>
    </row>
    <row r="11" spans="2:8" x14ac:dyDescent="0.3">
      <c r="B11" t="s">
        <v>40</v>
      </c>
    </row>
    <row r="12" spans="2:8" x14ac:dyDescent="0.3">
      <c r="B12" t="s">
        <v>41</v>
      </c>
    </row>
    <row r="13" spans="2:8" x14ac:dyDescent="0.3">
      <c r="B13" t="s">
        <v>42</v>
      </c>
    </row>
    <row r="14" spans="2:8" x14ac:dyDescent="0.3">
      <c r="B14" t="s">
        <v>43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Rapports Financiers</vt:lpstr>
      <vt:lpstr>Etudiants</vt:lpstr>
      <vt:lpstr>Honoraires</vt:lpstr>
      <vt:lpstr>Recettes</vt:lpstr>
      <vt:lpstr>Dépenses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HOLLTECH</dc:creator>
  <cp:lastModifiedBy>François ROUZE</cp:lastModifiedBy>
  <dcterms:created xsi:type="dcterms:W3CDTF">2024-11-26T13:36:42Z</dcterms:created>
  <dcterms:modified xsi:type="dcterms:W3CDTF">2024-12-06T07:27:38Z</dcterms:modified>
</cp:coreProperties>
</file>