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141E9023-24D8-4273-BC15-2B5E1150E7EA}" xr6:coauthVersionLast="36" xr6:coauthVersionMax="47" xr10:uidLastSave="{00000000-0000-0000-0000-000000000000}"/>
  <bookViews>
    <workbookView xWindow="5532" yWindow="3792" windowWidth="19560" windowHeight="10164" xr2:uid="{00000000-000D-0000-FFFF-FFFF00000000}"/>
  </bookViews>
  <sheets>
    <sheet name="Modèle_Articles" sheetId="1" r:id="rId1"/>
    <sheet name="Modèle_Commande" sheetId="3" r:id="rId2"/>
    <sheet name="BAM_Articles" sheetId="4" r:id="rId3"/>
    <sheet name="FILA_Articles" sheetId="5" r:id="rId4"/>
    <sheet name="BAM+FILA_Commande" sheetId="6" r:id="rId5"/>
  </sheets>
  <definedNames>
    <definedName name="_xlnm.Print_Titles" localSheetId="2">BAM_Articles!$1:$5</definedName>
    <definedName name="_xlnm.Print_Titles" localSheetId="3">FILA_Articles!$1:$5</definedName>
    <definedName name="_xlnm.Print_Titles" localSheetId="0">Modèle_Articles!$1:$5</definedName>
    <definedName name="TitreColonne1" localSheetId="2">Inventaire3[[#Headers],[Articles avec indicateur à réapprovisionner]]</definedName>
    <definedName name="TitreColonne1" localSheetId="4">Inventaire[[#Headers],[Articles avec indicateur à réapprovisionner]]</definedName>
    <definedName name="TitreColonne1" localSheetId="3">Inventaire5[[#Headers],[Articles avec indicateur à réapprovisionner]]</definedName>
    <definedName name="TitreColonne1">Inventaire[[#Headers],[Articles avec indicateur à réapprovisionner]]</definedName>
    <definedName name="valHighlight" localSheetId="2">IFERROR(IF(BAM_Articles!$P$1="oui", TRUE, FALSE),FALSE)</definedName>
    <definedName name="valHighlight" localSheetId="3">IFERROR(IF(FILA_Articles!$P$1="oui", TRUE, FALSE),FALSE)</definedName>
    <definedName name="valHighlight">IFERROR(IF(Modèle_Articles!$P$1="oui", TRUE, FALSE),FALSE)</definedName>
    <definedName name="_xlnm.Print_Area" localSheetId="4">'BAM+FILA_Commande'!$B$1:$D$92</definedName>
    <definedName name="_xlnm.Print_Area" localSheetId="1">Modèle_Commande!$B$1:$D$91</definedName>
  </definedNames>
  <calcPr calcId="191029"/>
</workbook>
</file>

<file path=xl/calcChain.xml><?xml version="1.0" encoding="utf-8"?>
<calcChain xmlns="http://schemas.openxmlformats.org/spreadsheetml/2006/main">
  <c r="B7" i="1" l="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54" i="6"/>
  <c r="C54" i="6"/>
  <c r="D54" i="6"/>
  <c r="B55" i="6"/>
  <c r="C55" i="6"/>
  <c r="D55" i="6"/>
  <c r="B56" i="6"/>
  <c r="C56" i="6"/>
  <c r="D56" i="6"/>
  <c r="B57" i="6"/>
  <c r="C57" i="6"/>
  <c r="D57" i="6"/>
  <c r="B58" i="6"/>
  <c r="C58" i="6"/>
  <c r="D58" i="6"/>
  <c r="B59" i="6"/>
  <c r="C59" i="6"/>
  <c r="D59" i="6"/>
  <c r="B60" i="6"/>
  <c r="C60" i="6"/>
  <c r="D60" i="6"/>
  <c r="B61" i="6"/>
  <c r="C61" i="6"/>
  <c r="D61" i="6"/>
  <c r="B62" i="6"/>
  <c r="C62" i="6"/>
  <c r="D62" i="6"/>
  <c r="B63" i="6"/>
  <c r="C63" i="6"/>
  <c r="D63" i="6"/>
  <c r="B64" i="6"/>
  <c r="C64" i="6"/>
  <c r="D64" i="6"/>
  <c r="B65" i="6"/>
  <c r="C65" i="6"/>
  <c r="D65" i="6"/>
  <c r="B66" i="6"/>
  <c r="C66" i="6"/>
  <c r="D66" i="6"/>
  <c r="B67" i="6"/>
  <c r="C67" i="6"/>
  <c r="D67" i="6"/>
  <c r="B68" i="6"/>
  <c r="C68" i="6"/>
  <c r="D68" i="6"/>
  <c r="B69" i="6"/>
  <c r="C69" i="6"/>
  <c r="D69" i="6"/>
  <c r="B70" i="6"/>
  <c r="C70" i="6"/>
  <c r="D70" i="6"/>
  <c r="B71" i="6"/>
  <c r="C71" i="6"/>
  <c r="D71" i="6"/>
  <c r="B72" i="6"/>
  <c r="C72" i="6"/>
  <c r="D72" i="6"/>
  <c r="B73" i="6"/>
  <c r="C73" i="6"/>
  <c r="D73" i="6"/>
  <c r="B74" i="6"/>
  <c r="C74" i="6"/>
  <c r="D74" i="6"/>
  <c r="B75" i="6"/>
  <c r="C75" i="6"/>
  <c r="D75" i="6"/>
  <c r="B76" i="6"/>
  <c r="C76" i="6"/>
  <c r="D76" i="6"/>
  <c r="B77" i="6"/>
  <c r="C77" i="6"/>
  <c r="D77" i="6"/>
  <c r="B78" i="6"/>
  <c r="C78" i="6"/>
  <c r="D78" i="6"/>
  <c r="B79" i="6"/>
  <c r="C79" i="6"/>
  <c r="D79" i="6"/>
  <c r="B80" i="6"/>
  <c r="C80" i="6"/>
  <c r="D80" i="6"/>
  <c r="B81" i="6"/>
  <c r="C81" i="6"/>
  <c r="D81" i="6"/>
  <c r="B82" i="6"/>
  <c r="C82" i="6"/>
  <c r="D82" i="6"/>
  <c r="B83" i="6"/>
  <c r="C83" i="6"/>
  <c r="D83" i="6"/>
  <c r="B84" i="6"/>
  <c r="C84" i="6"/>
  <c r="D84" i="6"/>
  <c r="B85" i="6"/>
  <c r="C85" i="6"/>
  <c r="D85" i="6"/>
  <c r="B86" i="6"/>
  <c r="C86" i="6"/>
  <c r="D86" i="6"/>
  <c r="B87" i="6"/>
  <c r="C87" i="6"/>
  <c r="D87" i="6"/>
  <c r="B17" i="6"/>
  <c r="C17" i="6"/>
  <c r="D17" i="6"/>
  <c r="B18" i="6"/>
  <c r="C18" i="6"/>
  <c r="D18" i="6"/>
  <c r="B19" i="6"/>
  <c r="C19" i="6"/>
  <c r="D19" i="6"/>
  <c r="B20" i="6"/>
  <c r="C20" i="6"/>
  <c r="D20" i="6"/>
  <c r="B21" i="6"/>
  <c r="C21" i="6"/>
  <c r="D21" i="6"/>
  <c r="B22" i="6"/>
  <c r="C22" i="6"/>
  <c r="D22" i="6"/>
  <c r="B23" i="6"/>
  <c r="C23" i="6"/>
  <c r="D23" i="6"/>
  <c r="B24" i="6"/>
  <c r="C24" i="6"/>
  <c r="D24" i="6"/>
  <c r="B25" i="6"/>
  <c r="C25" i="6"/>
  <c r="D25" i="6"/>
  <c r="B26" i="6"/>
  <c r="C26" i="6"/>
  <c r="D26" i="6"/>
  <c r="B27" i="6"/>
  <c r="C27" i="6"/>
  <c r="D27" i="6"/>
  <c r="B28" i="6"/>
  <c r="C28" i="6"/>
  <c r="D28" i="6"/>
  <c r="B29" i="6"/>
  <c r="C29" i="6"/>
  <c r="D29" i="6"/>
  <c r="B30" i="6"/>
  <c r="C30" i="6"/>
  <c r="D30" i="6"/>
  <c r="B31" i="6"/>
  <c r="C31" i="6"/>
  <c r="D31" i="6"/>
  <c r="B32" i="6"/>
  <c r="C32" i="6"/>
  <c r="D32" i="6"/>
  <c r="B33" i="6"/>
  <c r="C33" i="6"/>
  <c r="D33" i="6"/>
  <c r="B34" i="6"/>
  <c r="C34" i="6"/>
  <c r="D34" i="6"/>
  <c r="B35" i="6"/>
  <c r="C35" i="6"/>
  <c r="D35" i="6"/>
  <c r="B36" i="6"/>
  <c r="C36" i="6"/>
  <c r="D36" i="6"/>
  <c r="B37" i="6"/>
  <c r="C37" i="6"/>
  <c r="D37" i="6"/>
  <c r="B38" i="6"/>
  <c r="C38" i="6"/>
  <c r="D38" i="6"/>
  <c r="B39" i="6"/>
  <c r="C39" i="6"/>
  <c r="D39" i="6"/>
  <c r="B40" i="6"/>
  <c r="C40" i="6"/>
  <c r="D40" i="6"/>
  <c r="B41" i="6"/>
  <c r="C41" i="6"/>
  <c r="D41" i="6"/>
  <c r="B42" i="6"/>
  <c r="C42" i="6"/>
  <c r="D42" i="6"/>
  <c r="B43" i="6"/>
  <c r="C43" i="6"/>
  <c r="D43" i="6"/>
  <c r="B44" i="6"/>
  <c r="C44" i="6"/>
  <c r="D44" i="6"/>
  <c r="B45" i="6"/>
  <c r="C45" i="6"/>
  <c r="D45" i="6"/>
  <c r="B46" i="6"/>
  <c r="C46" i="6"/>
  <c r="D46" i="6"/>
  <c r="B47" i="6"/>
  <c r="C47" i="6"/>
  <c r="D47" i="6"/>
  <c r="B48" i="6"/>
  <c r="C48" i="6"/>
  <c r="D48" i="6"/>
  <c r="B49" i="6"/>
  <c r="C49" i="6"/>
  <c r="D49" i="6"/>
  <c r="B50" i="6"/>
  <c r="C50" i="6"/>
  <c r="D50" i="6"/>
  <c r="B17" i="3"/>
  <c r="C17" i="3"/>
  <c r="D17" i="3"/>
  <c r="B18" i="3"/>
  <c r="C18" i="3"/>
  <c r="D18" i="3"/>
  <c r="B19" i="3"/>
  <c r="C19" i="3"/>
  <c r="D19" i="3"/>
  <c r="B20" i="3"/>
  <c r="C20" i="3"/>
  <c r="D20" i="3"/>
  <c r="B21" i="3"/>
  <c r="C21" i="3"/>
  <c r="D21" i="3"/>
  <c r="B22" i="3"/>
  <c r="C22" i="3"/>
  <c r="D22" i="3"/>
  <c r="B23" i="3"/>
  <c r="C23" i="3"/>
  <c r="D23" i="3"/>
  <c r="B24" i="3"/>
  <c r="C24" i="3"/>
  <c r="D24" i="3"/>
  <c r="B25" i="3"/>
  <c r="C25" i="3"/>
  <c r="D25" i="3"/>
  <c r="B26" i="3"/>
  <c r="C26" i="3"/>
  <c r="D26" i="3"/>
  <c r="B27" i="3"/>
  <c r="C27" i="3"/>
  <c r="D27" i="3"/>
  <c r="B28" i="3"/>
  <c r="C28" i="3"/>
  <c r="D28" i="3"/>
  <c r="B29" i="3"/>
  <c r="C29" i="3"/>
  <c r="D29" i="3"/>
  <c r="B30" i="3"/>
  <c r="C30" i="3"/>
  <c r="D30" i="3"/>
  <c r="B31" i="3"/>
  <c r="C31" i="3"/>
  <c r="D31" i="3"/>
  <c r="B32" i="3"/>
  <c r="C32" i="3"/>
  <c r="D32" i="3"/>
  <c r="B33" i="3"/>
  <c r="C33" i="3"/>
  <c r="D33" i="3"/>
  <c r="B34" i="3"/>
  <c r="C34" i="3"/>
  <c r="D34" i="3"/>
  <c r="B35" i="3"/>
  <c r="C35" i="3"/>
  <c r="D35" i="3"/>
  <c r="B36" i="3"/>
  <c r="C36" i="3"/>
  <c r="D36" i="3"/>
  <c r="B37" i="3"/>
  <c r="C37" i="3"/>
  <c r="D37" i="3"/>
  <c r="B38" i="3"/>
  <c r="C38" i="3"/>
  <c r="D38" i="3"/>
  <c r="B39" i="3"/>
  <c r="C39" i="3"/>
  <c r="D39" i="3"/>
  <c r="B40" i="3"/>
  <c r="C40" i="3"/>
  <c r="D40" i="3"/>
  <c r="B41" i="3"/>
  <c r="C41" i="3"/>
  <c r="D41" i="3"/>
  <c r="B42" i="3"/>
  <c r="C42" i="3"/>
  <c r="D42" i="3"/>
  <c r="B43" i="3"/>
  <c r="C43" i="3"/>
  <c r="D43" i="3"/>
  <c r="B44" i="3"/>
  <c r="C44" i="3"/>
  <c r="D44" i="3"/>
  <c r="B45" i="3"/>
  <c r="C45" i="3"/>
  <c r="D45" i="3"/>
  <c r="B46" i="3"/>
  <c r="C46" i="3"/>
  <c r="D46" i="3"/>
  <c r="B47" i="3"/>
  <c r="C47" i="3"/>
  <c r="D47" i="3"/>
  <c r="B48" i="3"/>
  <c r="C48" i="3"/>
  <c r="D48" i="3"/>
  <c r="B49" i="3"/>
  <c r="C49" i="3"/>
  <c r="D49" i="3"/>
  <c r="B50" i="3"/>
  <c r="C50" i="3"/>
  <c r="D50" i="3"/>
  <c r="B51" i="3"/>
  <c r="C51" i="3"/>
  <c r="D51" i="3"/>
  <c r="B52" i="3"/>
  <c r="C52" i="3"/>
  <c r="D52" i="3"/>
  <c r="B53" i="3"/>
  <c r="C53" i="3"/>
  <c r="D53" i="3"/>
  <c r="B54" i="3"/>
  <c r="C54" i="3"/>
  <c r="D54" i="3"/>
  <c r="B55" i="3"/>
  <c r="C55" i="3"/>
  <c r="D55" i="3"/>
  <c r="B56" i="3"/>
  <c r="C56" i="3"/>
  <c r="D56" i="3"/>
  <c r="B57" i="3"/>
  <c r="C57" i="3"/>
  <c r="D57" i="3"/>
  <c r="B58" i="3"/>
  <c r="C58" i="3"/>
  <c r="D58" i="3"/>
  <c r="B59" i="3"/>
  <c r="C59" i="3"/>
  <c r="D59" i="3"/>
  <c r="B60" i="3"/>
  <c r="C60" i="3"/>
  <c r="D60" i="3"/>
  <c r="B61" i="3"/>
  <c r="C61" i="3"/>
  <c r="D61" i="3"/>
  <c r="B62" i="3"/>
  <c r="C62" i="3"/>
  <c r="D62" i="3"/>
  <c r="B63" i="3"/>
  <c r="C63" i="3"/>
  <c r="D63" i="3"/>
  <c r="B64" i="3"/>
  <c r="C64" i="3"/>
  <c r="D64" i="3"/>
  <c r="B65" i="3"/>
  <c r="C65" i="3"/>
  <c r="D65" i="3"/>
  <c r="B66" i="3"/>
  <c r="C66" i="3"/>
  <c r="D66" i="3"/>
  <c r="B67" i="3"/>
  <c r="C67" i="3"/>
  <c r="D67" i="3"/>
  <c r="B68" i="3"/>
  <c r="C68" i="3"/>
  <c r="D68" i="3"/>
  <c r="B69" i="3"/>
  <c r="C69" i="3"/>
  <c r="D69" i="3"/>
  <c r="B70" i="3"/>
  <c r="C70" i="3"/>
  <c r="D70" i="3"/>
  <c r="B71" i="3"/>
  <c r="C71" i="3"/>
  <c r="D71" i="3"/>
  <c r="B72" i="3"/>
  <c r="C72" i="3"/>
  <c r="D72" i="3"/>
  <c r="B73" i="3"/>
  <c r="C73" i="3"/>
  <c r="D73" i="3"/>
  <c r="B74" i="3"/>
  <c r="C74" i="3"/>
  <c r="D74" i="3"/>
  <c r="B75" i="3"/>
  <c r="C75" i="3"/>
  <c r="D75" i="3"/>
  <c r="B76" i="3"/>
  <c r="C76" i="3"/>
  <c r="D76" i="3"/>
  <c r="B77" i="3"/>
  <c r="C77" i="3"/>
  <c r="D77" i="3"/>
  <c r="B78" i="3"/>
  <c r="C78" i="3"/>
  <c r="D78" i="3"/>
  <c r="B79" i="3"/>
  <c r="C79" i="3"/>
  <c r="D79" i="3"/>
  <c r="B80" i="3"/>
  <c r="C80" i="3"/>
  <c r="D80" i="3"/>
  <c r="B81" i="3"/>
  <c r="C81" i="3"/>
  <c r="D81" i="3"/>
  <c r="B82" i="3"/>
  <c r="C82" i="3"/>
  <c r="D82" i="3"/>
  <c r="B83" i="3"/>
  <c r="C83" i="3"/>
  <c r="D83" i="3"/>
  <c r="B84" i="3"/>
  <c r="C84" i="3"/>
  <c r="D84" i="3"/>
  <c r="B85" i="3"/>
  <c r="C85" i="3"/>
  <c r="D85" i="3"/>
  <c r="B86" i="3"/>
  <c r="C86" i="3"/>
  <c r="D86" i="3"/>
  <c r="B87" i="3"/>
  <c r="C87" i="3"/>
  <c r="D87" i="3"/>
  <c r="D53" i="6"/>
  <c r="C53" i="6"/>
  <c r="B53" i="6"/>
  <c r="D16" i="6"/>
  <c r="C16" i="6"/>
  <c r="B16" i="6"/>
  <c r="G10" i="1"/>
  <c r="L10" i="1"/>
  <c r="O10" i="1"/>
  <c r="G13" i="1"/>
  <c r="L13" i="1"/>
  <c r="O13" i="1"/>
  <c r="O6" i="1"/>
  <c r="O7" i="1"/>
  <c r="O8" i="1"/>
  <c r="O9" i="1"/>
  <c r="O11" i="1"/>
  <c r="O12"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G18" i="1"/>
  <c r="L18" i="1"/>
  <c r="D6" i="6"/>
  <c r="O40" i="5"/>
  <c r="L40" i="5"/>
  <c r="G40" i="5"/>
  <c r="B40" i="5"/>
  <c r="O39" i="5"/>
  <c r="L39" i="5"/>
  <c r="G39" i="5"/>
  <c r="B39" i="5"/>
  <c r="O38" i="5"/>
  <c r="L38" i="5"/>
  <c r="G38" i="5"/>
  <c r="B38" i="5"/>
  <c r="O37" i="5"/>
  <c r="L37" i="5"/>
  <c r="G37" i="5"/>
  <c r="B37" i="5"/>
  <c r="O36" i="5"/>
  <c r="L36" i="5"/>
  <c r="G36" i="5"/>
  <c r="B36" i="5"/>
  <c r="O35" i="5"/>
  <c r="L35" i="5"/>
  <c r="G35" i="5"/>
  <c r="B35" i="5"/>
  <c r="O34" i="5"/>
  <c r="L34" i="5"/>
  <c r="G34" i="5"/>
  <c r="B34" i="5"/>
  <c r="O33" i="5"/>
  <c r="L33" i="5"/>
  <c r="G33" i="5"/>
  <c r="B33" i="5"/>
  <c r="O32" i="5"/>
  <c r="L32" i="5"/>
  <c r="G32" i="5"/>
  <c r="B32" i="5"/>
  <c r="O31" i="5"/>
  <c r="L31" i="5"/>
  <c r="G31" i="5"/>
  <c r="B31" i="5"/>
  <c r="O30" i="5"/>
  <c r="L30" i="5"/>
  <c r="G30" i="5"/>
  <c r="B30" i="5"/>
  <c r="O29" i="5"/>
  <c r="L29" i="5"/>
  <c r="G29" i="5"/>
  <c r="B29" i="5"/>
  <c r="O28" i="5"/>
  <c r="L28" i="5"/>
  <c r="G28" i="5"/>
  <c r="B28" i="5"/>
  <c r="O27" i="5"/>
  <c r="L27" i="5"/>
  <c r="G27" i="5"/>
  <c r="B27" i="5"/>
  <c r="O26" i="5"/>
  <c r="L26" i="5"/>
  <c r="G26" i="5"/>
  <c r="B26" i="5"/>
  <c r="O25" i="5"/>
  <c r="L25" i="5"/>
  <c r="G25" i="5"/>
  <c r="B25" i="5"/>
  <c r="O24" i="5"/>
  <c r="L24" i="5"/>
  <c r="G24" i="5"/>
  <c r="B24" i="5"/>
  <c r="O23" i="5"/>
  <c r="L23" i="5"/>
  <c r="G23" i="5"/>
  <c r="B23" i="5"/>
  <c r="O22" i="5"/>
  <c r="L22" i="5"/>
  <c r="G22" i="5"/>
  <c r="B22" i="5"/>
  <c r="O21" i="5"/>
  <c r="L21" i="5"/>
  <c r="G21" i="5"/>
  <c r="B21" i="5"/>
  <c r="O20" i="5"/>
  <c r="L20" i="5"/>
  <c r="G20" i="5"/>
  <c r="B20" i="5"/>
  <c r="O19" i="5"/>
  <c r="L19" i="5"/>
  <c r="G19" i="5"/>
  <c r="B19" i="5"/>
  <c r="O18" i="5"/>
  <c r="L18" i="5"/>
  <c r="G18" i="5"/>
  <c r="B18" i="5"/>
  <c r="O17" i="5"/>
  <c r="L17" i="5"/>
  <c r="G17" i="5"/>
  <c r="B17" i="5"/>
  <c r="O16" i="5"/>
  <c r="L16" i="5"/>
  <c r="G16" i="5"/>
  <c r="B16" i="5"/>
  <c r="O15" i="5"/>
  <c r="L15" i="5"/>
  <c r="G15" i="5"/>
  <c r="B15" i="5"/>
  <c r="O14" i="5"/>
  <c r="L14" i="5"/>
  <c r="G14" i="5"/>
  <c r="B14" i="5"/>
  <c r="O13" i="5"/>
  <c r="L13" i="5"/>
  <c r="G13" i="5"/>
  <c r="B13" i="5"/>
  <c r="O12" i="5"/>
  <c r="L12" i="5"/>
  <c r="G12" i="5"/>
  <c r="B12" i="5"/>
  <c r="O11" i="5"/>
  <c r="L11" i="5"/>
  <c r="G11" i="5"/>
  <c r="B11" i="5"/>
  <c r="O10" i="5"/>
  <c r="L10" i="5"/>
  <c r="G10" i="5"/>
  <c r="B10" i="5"/>
  <c r="O9" i="5"/>
  <c r="L9" i="5"/>
  <c r="G9" i="5"/>
  <c r="B9" i="5"/>
  <c r="O8" i="5"/>
  <c r="L8" i="5"/>
  <c r="G8" i="5"/>
  <c r="B8" i="5"/>
  <c r="O7" i="5"/>
  <c r="L7" i="5"/>
  <c r="G7" i="5"/>
  <c r="B7" i="5"/>
  <c r="O6" i="5"/>
  <c r="L6" i="5"/>
  <c r="G6" i="5"/>
  <c r="B6" i="5"/>
  <c r="O40" i="4"/>
  <c r="L40" i="4"/>
  <c r="G40" i="4"/>
  <c r="B40" i="4"/>
  <c r="O39" i="4"/>
  <c r="L39" i="4"/>
  <c r="G39" i="4"/>
  <c r="B39" i="4"/>
  <c r="O38" i="4"/>
  <c r="L38" i="4"/>
  <c r="G38" i="4"/>
  <c r="B38" i="4"/>
  <c r="O37" i="4"/>
  <c r="L37" i="4"/>
  <c r="G37" i="4"/>
  <c r="B37" i="4"/>
  <c r="O36" i="4"/>
  <c r="L36" i="4"/>
  <c r="G36" i="4"/>
  <c r="B36" i="4"/>
  <c r="O35" i="4"/>
  <c r="L35" i="4"/>
  <c r="G35" i="4"/>
  <c r="B35" i="4"/>
  <c r="O34" i="4"/>
  <c r="L34" i="4"/>
  <c r="G34" i="4"/>
  <c r="B34" i="4"/>
  <c r="O33" i="4"/>
  <c r="L33" i="4"/>
  <c r="G33" i="4"/>
  <c r="B33" i="4"/>
  <c r="O32" i="4"/>
  <c r="L32" i="4"/>
  <c r="G32" i="4"/>
  <c r="B32" i="4"/>
  <c r="O31" i="4"/>
  <c r="L31" i="4"/>
  <c r="G31" i="4"/>
  <c r="B31" i="4"/>
  <c r="O30" i="4"/>
  <c r="L30" i="4"/>
  <c r="G30" i="4"/>
  <c r="B30" i="4"/>
  <c r="O29" i="4"/>
  <c r="L29" i="4"/>
  <c r="G29" i="4"/>
  <c r="B29" i="4"/>
  <c r="O28" i="4"/>
  <c r="L28" i="4"/>
  <c r="G28" i="4"/>
  <c r="B28" i="4"/>
  <c r="O27" i="4"/>
  <c r="L27" i="4"/>
  <c r="G27" i="4"/>
  <c r="B27" i="4"/>
  <c r="O26" i="4"/>
  <c r="L26" i="4"/>
  <c r="G26" i="4"/>
  <c r="B26" i="4"/>
  <c r="O25" i="4"/>
  <c r="L25" i="4"/>
  <c r="G25" i="4"/>
  <c r="B25" i="4"/>
  <c r="O24" i="4"/>
  <c r="L24" i="4"/>
  <c r="G24" i="4"/>
  <c r="B24" i="4"/>
  <c r="O23" i="4"/>
  <c r="L23" i="4"/>
  <c r="G23" i="4"/>
  <c r="B23" i="4"/>
  <c r="O22" i="4"/>
  <c r="L22" i="4"/>
  <c r="G22" i="4"/>
  <c r="B22" i="4"/>
  <c r="O21" i="4"/>
  <c r="L21" i="4"/>
  <c r="G21" i="4"/>
  <c r="B21" i="4"/>
  <c r="O20" i="4"/>
  <c r="L20" i="4"/>
  <c r="G20" i="4"/>
  <c r="B20" i="4"/>
  <c r="O19" i="4"/>
  <c r="L19" i="4"/>
  <c r="G19" i="4"/>
  <c r="B19" i="4"/>
  <c r="O18" i="4"/>
  <c r="L18" i="4"/>
  <c r="G18" i="4"/>
  <c r="B18" i="4"/>
  <c r="O17" i="4"/>
  <c r="L17" i="4"/>
  <c r="G17" i="4"/>
  <c r="B17" i="4"/>
  <c r="O16" i="4"/>
  <c r="L16" i="4"/>
  <c r="G16" i="4"/>
  <c r="B16" i="4"/>
  <c r="O15" i="4"/>
  <c r="L15" i="4"/>
  <c r="G15" i="4"/>
  <c r="B15" i="4"/>
  <c r="O14" i="4"/>
  <c r="L14" i="4"/>
  <c r="G14" i="4"/>
  <c r="B14" i="4"/>
  <c r="O13" i="4"/>
  <c r="L13" i="4"/>
  <c r="G13" i="4"/>
  <c r="B13" i="4"/>
  <c r="O12" i="4"/>
  <c r="L12" i="4"/>
  <c r="G12" i="4"/>
  <c r="B12" i="4"/>
  <c r="O11" i="4"/>
  <c r="L11" i="4"/>
  <c r="G11" i="4"/>
  <c r="B11" i="4"/>
  <c r="O10" i="4"/>
  <c r="L10" i="4"/>
  <c r="G10" i="4"/>
  <c r="B10" i="4"/>
  <c r="O9" i="4"/>
  <c r="L9" i="4"/>
  <c r="G9" i="4"/>
  <c r="B9" i="4"/>
  <c r="O8" i="4"/>
  <c r="L8" i="4"/>
  <c r="G8" i="4"/>
  <c r="B8" i="4"/>
  <c r="O7" i="4"/>
  <c r="L7" i="4"/>
  <c r="G7" i="4"/>
  <c r="B7" i="4"/>
  <c r="O6" i="4"/>
  <c r="L6" i="4"/>
  <c r="G6" i="4"/>
  <c r="B6" i="4"/>
  <c r="G19" i="1"/>
  <c r="L19" i="1"/>
  <c r="G20" i="1"/>
  <c r="L20" i="1"/>
  <c r="G21" i="1"/>
  <c r="L21" i="1"/>
  <c r="G22" i="1"/>
  <c r="L22" i="1"/>
  <c r="G23" i="1"/>
  <c r="L23" i="1"/>
  <c r="G24" i="1"/>
  <c r="L24" i="1"/>
  <c r="G25" i="1"/>
  <c r="L25" i="1"/>
  <c r="G26" i="1"/>
  <c r="L26" i="1"/>
  <c r="G27" i="1"/>
  <c r="L27" i="1"/>
  <c r="G28" i="1"/>
  <c r="L28" i="1"/>
  <c r="G29" i="1"/>
  <c r="L29" i="1"/>
  <c r="G30" i="1"/>
  <c r="L30" i="1"/>
  <c r="G31" i="1"/>
  <c r="L31" i="1"/>
  <c r="G32" i="1"/>
  <c r="L32" i="1"/>
  <c r="G33" i="1"/>
  <c r="L33" i="1"/>
  <c r="G34" i="1"/>
  <c r="L34" i="1"/>
  <c r="G35" i="1"/>
  <c r="L35" i="1"/>
  <c r="G36" i="1"/>
  <c r="L36" i="1"/>
  <c r="G37" i="1"/>
  <c r="L37" i="1"/>
  <c r="G38" i="1"/>
  <c r="L38" i="1"/>
  <c r="G39" i="1"/>
  <c r="L39" i="1"/>
  <c r="G40" i="1"/>
  <c r="L40" i="1"/>
  <c r="G41" i="1"/>
  <c r="L41" i="1"/>
  <c r="G42" i="1"/>
  <c r="L42" i="1"/>
  <c r="G12" i="1"/>
  <c r="L12" i="1"/>
  <c r="G9" i="1"/>
  <c r="G11" i="1"/>
  <c r="L9" i="1"/>
  <c r="L11" i="1"/>
  <c r="D16" i="3"/>
  <c r="C16" i="3"/>
  <c r="B16" i="3"/>
  <c r="D6" i="3"/>
  <c r="L6" i="1" l="1"/>
  <c r="L7" i="1"/>
  <c r="L8" i="1"/>
  <c r="L14" i="1"/>
  <c r="L15" i="1"/>
  <c r="L16" i="1"/>
  <c r="L17" i="1"/>
  <c r="B6" i="1"/>
  <c r="G6" i="1"/>
  <c r="G7" i="1"/>
  <c r="G8" i="1"/>
  <c r="G14" i="1"/>
  <c r="G15" i="1"/>
  <c r="G16" i="1"/>
  <c r="G17" i="1"/>
</calcChain>
</file>

<file path=xl/sharedStrings.xml><?xml version="1.0" encoding="utf-8"?>
<sst xmlns="http://schemas.openxmlformats.org/spreadsheetml/2006/main" count="332" uniqueCount="89">
  <si>
    <t>Articles avec indicateur à réapprovisionner</t>
  </si>
  <si>
    <t>IN0001</t>
  </si>
  <si>
    <t>IN0002</t>
  </si>
  <si>
    <t>IN0003</t>
  </si>
  <si>
    <t>IN0004</t>
  </si>
  <si>
    <t>IN0006</t>
  </si>
  <si>
    <t>Nom</t>
  </si>
  <si>
    <t>Description</t>
  </si>
  <si>
    <t>Desc 1</t>
  </si>
  <si>
    <t>Desc 2</t>
  </si>
  <si>
    <t>Desc 3</t>
  </si>
  <si>
    <t>Desc 4</t>
  </si>
  <si>
    <t>Desc 5</t>
  </si>
  <si>
    <t>Desc 6</t>
  </si>
  <si>
    <t>Desc 7</t>
  </si>
  <si>
    <t>Mettre en surbrillance les articles à réapprovisionner ?</t>
  </si>
  <si>
    <t>Oui</t>
  </si>
  <si>
    <t/>
  </si>
  <si>
    <t>Prix de vente</t>
  </si>
  <si>
    <t>Prix d'achat</t>
  </si>
  <si>
    <t>Prix de vente élèves -15%</t>
  </si>
  <si>
    <t>Exemple</t>
  </si>
  <si>
    <t>Quantité à commander</t>
  </si>
  <si>
    <t>Qté minimale d'achat</t>
  </si>
  <si>
    <t>Indispensable</t>
  </si>
  <si>
    <t>M</t>
  </si>
  <si>
    <t>C</t>
  </si>
  <si>
    <t>E</t>
  </si>
  <si>
    <t>A</t>
  </si>
  <si>
    <t>Numéro d'article</t>
  </si>
  <si>
    <t>Prénom élève</t>
  </si>
  <si>
    <t>Colonne12</t>
  </si>
  <si>
    <t>! Formule !</t>
  </si>
  <si>
    <t>Dominique</t>
  </si>
  <si>
    <t>A commander</t>
  </si>
  <si>
    <t>Nouvelle article à tester</t>
  </si>
  <si>
    <t>BAM</t>
  </si>
  <si>
    <t xml:space="preserve">Liens : </t>
  </si>
  <si>
    <t>https://bam4u.ch/</t>
  </si>
  <si>
    <t>L’espace réservé au logo figure dans cette cellule.</t>
  </si>
  <si>
    <t>Nom de votre société</t>
  </si>
  <si>
    <t>Adresse</t>
  </si>
  <si>
    <t>N° CLIENT</t>
  </si>
  <si>
    <t>Code postal, Ville</t>
  </si>
  <si>
    <t xml:space="preserve">DATE </t>
  </si>
  <si>
    <t>Téléphone Télécopie</t>
  </si>
  <si>
    <t>Adresse e-mail</t>
  </si>
  <si>
    <t>POUR</t>
  </si>
  <si>
    <t>Nom de la société</t>
  </si>
  <si>
    <t>Téléphone</t>
  </si>
  <si>
    <t>DESCRIPTION</t>
  </si>
  <si>
    <t>Veuillez libeller tous les chèques à l’ordre de</t>
  </si>
  <si>
    <t>NOUS VOUS REMERCIONS DE VOTRE CONFIANCE !</t>
  </si>
  <si>
    <t>01560</t>
  </si>
  <si>
    <t>ART. NR.</t>
  </si>
  <si>
    <t>QUANTITE</t>
  </si>
  <si>
    <t>Exemple 1</t>
  </si>
  <si>
    <t>Exemple 2</t>
  </si>
  <si>
    <t>Exemple 3</t>
  </si>
  <si>
    <t>Exemple 4</t>
  </si>
  <si>
    <t>Desc 8</t>
  </si>
  <si>
    <t>Desc 9</t>
  </si>
  <si>
    <t>Desc 10</t>
  </si>
  <si>
    <t>Desc 11</t>
  </si>
  <si>
    <t>Desc 12</t>
  </si>
  <si>
    <t>Desc 13</t>
  </si>
  <si>
    <t>Desc 14</t>
  </si>
  <si>
    <t>Desc 15</t>
  </si>
  <si>
    <t>Desc 16</t>
  </si>
  <si>
    <t>Desc 17</t>
  </si>
  <si>
    <t>Desc 18</t>
  </si>
  <si>
    <t>Desc 19</t>
  </si>
  <si>
    <t>Desc 20</t>
  </si>
  <si>
    <t>Desc 21</t>
  </si>
  <si>
    <t>Desc 22</t>
  </si>
  <si>
    <t>Desc 23</t>
  </si>
  <si>
    <t>Desc 24</t>
  </si>
  <si>
    <t>Desc 25</t>
  </si>
  <si>
    <t>Desc 26</t>
  </si>
  <si>
    <t>Desc 27</t>
  </si>
  <si>
    <t>Desc 28</t>
  </si>
  <si>
    <t>Desc 29</t>
  </si>
  <si>
    <t>Desc 30</t>
  </si>
  <si>
    <t>Desc 31</t>
  </si>
  <si>
    <t>FILA</t>
  </si>
  <si>
    <t>ART. NR. (BAM)</t>
  </si>
  <si>
    <t>ART. NR. (FILA)</t>
  </si>
  <si>
    <t xml:space="preserve">Pour :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</si>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</sst>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164" formatCode="_-* #,##0.00\ &quot;CHF&quot;_-;\-* #,##0.00\ &quot;CHF&quot;_-;_-* &quot;-&quot;??\ &quot;CHF&quot;_-;_-@_-"/>
    <numFmt numFmtId="165" formatCode="&quot;$&quot;#,##0.00_);\(&quot;$&quot;#,##0.00\)"/>
    <numFmt numFmtId="166" formatCode="&quot;Reorder&quot;;&quot;&quot;;&quot;&quot;"/>
    <numFmt numFmtId="167" formatCode="&quot;RéApprovisionnement&quot;;&quot;&quot;;&quot;&quot;"/>
    <numFmt numFmtId="168" formatCode="#,##0_ ;\-#,##0\ "/>
    <numFmt numFmtId="169" formatCode="[$-40C]d\ mmmm\ yyyy;@"/>
  </numFmts>
  <fonts count="30"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8"/>
      <name val="Calibri"/>
      <family val="2"/>
      <scheme val="minor"/>
    </font>
    <font>
      <b/>
      <sz val="8"/>
      <color rgb="FFFF0000"/>
      <name val="Calibri"/>
      <family val="2"/>
      <scheme val="minor"/>
    </font>
    <font>
      <b/>
      <sz val="11"/>
      <color rgb="FFFF0000"/>
      <name val="Calibri"/>
      <family val="2"/>
      <scheme val="minor"/>
    </font>
    <font>
      <b/>
      <sz val="18"/>
      <color theme="6" tint="-0.24994659260841701"/>
      <name val="Corbel"/>
      <family val="2"/>
      <scheme val="major"/>
    </font>
    <font>
      <u/>
      <sz val="11"/>
      <color theme="10"/>
      <name val="Calibri"/>
      <family val="2"/>
      <scheme val="minor"/>
    </font>
    <font>
      <sz val="11"/>
      <color theme="1"/>
      <name val="Microsoft Sans Serif"/>
      <family val="2"/>
    </font>
    <font>
      <sz val="10"/>
      <color theme="0"/>
      <name val="Calibri"/>
      <family val="2"/>
      <scheme val="minor"/>
    </font>
    <font>
      <sz val="10"/>
      <name val="Calibri"/>
      <family val="2"/>
      <scheme val="minor"/>
    </font>
    <font>
      <sz val="20"/>
      <name val="Microsoft Sans Serif"/>
      <family val="2"/>
    </font>
    <font>
      <b/>
      <sz val="11"/>
      <name val="Calibri"/>
      <family val="2"/>
      <scheme val="minor"/>
    </font>
    <font>
      <sz val="11"/>
      <color theme="0"/>
      <name val="Calibri"/>
      <family val="2"/>
    </font>
    <font>
      <b/>
      <sz val="12"/>
      <color rgb="FF333333"/>
      <name val="Microsoft Sans Serif"/>
      <family val="2"/>
    </font>
    <font>
      <i/>
      <sz val="9"/>
      <color rgb="FF000000"/>
      <name val="Microsoft Sans Serif"/>
      <family val="2"/>
    </font>
    <font>
      <sz val="8"/>
      <name val="Microsoft Sans Serif"/>
      <family val="2"/>
    </font>
    <font>
      <b/>
      <sz val="8"/>
      <name val="Microsoft Sans Serif"/>
      <family val="2"/>
    </font>
    <font>
      <sz val="8"/>
      <color theme="0"/>
      <name val="Calibri"/>
      <family val="2"/>
      <scheme val="minor"/>
    </font>
    <font>
      <sz val="10"/>
      <color theme="0"/>
      <name val="Microsoft Sans Serif"/>
      <family val="2"/>
    </font>
    <font>
      <i/>
      <sz val="8"/>
      <name val="Calibri"/>
      <family val="2"/>
      <scheme val="minor"/>
    </font>
    <font>
      <sz val="10"/>
      <color rgb="FFFFFFFF"/>
      <name val="Microsoft Sans Serif"/>
      <family val="2"/>
    </font>
    <font>
      <b/>
      <sz val="11"/>
      <color rgb="FFFFFFFF"/>
      <name val="Microsoft Sans Serif"/>
      <family val="2"/>
    </font>
    <font>
      <sz val="8"/>
      <color theme="6" tint="-0.499984740745262"/>
      <name val="Calibri"/>
      <family val="2"/>
      <scheme val="minor"/>
    </font>
    <font>
      <sz val="11"/>
      <color rgb="FF000000"/>
      <name val="Calibri"/>
      <family val="2"/>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
      <patternFill patternType="solid">
        <fgColor rgb="FF92D050"/>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4"/>
        <bgColor indexed="64"/>
      </patternFill>
    </fill>
    <fill>
      <patternFill patternType="solid">
        <fgColor indexed="9"/>
        <bgColor indexed="64"/>
      </patternFill>
    </fill>
  </fills>
  <borders count="14">
    <border>
      <left/>
      <right/>
      <top/>
      <bottom/>
      <diagonal/>
    </border>
    <border>
      <left/>
      <right/>
      <top style="thick">
        <color theme="0"/>
      </top>
      <bottom style="thick">
        <color theme="0"/>
      </bottom>
      <diagonal/>
    </border>
    <border>
      <left style="double">
        <color rgb="FF3F3F3F"/>
      </left>
      <right style="double">
        <color rgb="FF3F3F3F"/>
      </right>
      <top style="double">
        <color rgb="FF3F3F3F"/>
      </top>
      <bottom style="double">
        <color rgb="FF3F3F3F"/>
      </bottom>
      <diagonal/>
    </border>
    <border>
      <left style="double">
        <color rgb="FF3F3F3F"/>
      </left>
      <right style="double">
        <color rgb="FF3F3F3F"/>
      </right>
      <top/>
      <bottom/>
      <diagonal/>
    </border>
    <border>
      <left/>
      <right/>
      <top/>
      <bottom style="thin">
        <color theme="0" tint="-0.14996795556505021"/>
      </bottom>
      <diagonal/>
    </border>
    <border>
      <left/>
      <right/>
      <top/>
      <bottom style="thin">
        <color theme="0" tint="-0.14993743705557422"/>
      </bottom>
      <diagonal/>
    </border>
    <border>
      <left style="thick">
        <color theme="1"/>
      </left>
      <right/>
      <top style="thick">
        <color theme="1"/>
      </top>
      <bottom/>
      <diagonal/>
    </border>
    <border>
      <left/>
      <right/>
      <top style="thick">
        <color theme="1"/>
      </top>
      <bottom/>
      <diagonal/>
    </border>
    <border>
      <left/>
      <right style="thick">
        <color theme="1"/>
      </right>
      <top style="thick">
        <color theme="1"/>
      </top>
      <bottom/>
      <diagonal/>
    </border>
    <border>
      <left style="thick">
        <color theme="1"/>
      </left>
      <right/>
      <top/>
      <bottom/>
      <diagonal/>
    </border>
    <border>
      <left/>
      <right style="thick">
        <color theme="1"/>
      </right>
      <top/>
      <bottom/>
      <diagonal/>
    </border>
    <border>
      <left style="thick">
        <color theme="1"/>
      </left>
      <right/>
      <top/>
      <bottom style="thick">
        <color theme="1"/>
      </bottom>
      <diagonal/>
    </border>
    <border>
      <left/>
      <right/>
      <top/>
      <bottom style="thick">
        <color theme="1"/>
      </bottom>
      <diagonal/>
    </border>
    <border>
      <left/>
      <right style="thick">
        <color theme="1"/>
      </right>
      <top/>
      <bottom style="thick">
        <color theme="1"/>
      </bottom>
      <diagonal/>
    </border>
  </borders>
  <cellStyleXfs count="14">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5"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6" fontId="1" fillId="2" borderId="0">
      <alignment horizontal="left" vertical="center" indent="1"/>
    </xf>
    <xf numFmtId="0" fontId="6" fillId="3" borderId="0" applyNumberFormat="0" applyProtection="0">
      <alignment horizontal="left" vertical="center" indent="1"/>
    </xf>
    <xf numFmtId="0" fontId="12" fillId="0" borderId="0" applyNumberFormat="0" applyFill="0" applyBorder="0" applyAlignment="0" applyProtection="0">
      <alignment vertical="center"/>
    </xf>
    <xf numFmtId="0" fontId="13" fillId="0" borderId="0"/>
    <xf numFmtId="0" fontId="24" fillId="10" borderId="2" applyNumberFormat="0" applyAlignment="0" applyProtection="0"/>
    <xf numFmtId="0" fontId="13" fillId="3" borderId="0" applyNumberFormat="0" applyAlignment="0" applyProtection="0"/>
  </cellStyleXfs>
  <cellXfs count="88">
    <xf numFmtId="0" fontId="0" fillId="0" borderId="0" xfId="0">
      <alignment vertical="center"/>
    </xf>
    <xf numFmtId="0" fontId="0" fillId="0" borderId="0" xfId="0" applyAlignment="1">
      <alignment horizontal="right"/>
    </xf>
    <xf numFmtId="0" fontId="4" fillId="0" borderId="0" xfId="0" applyFont="1" applyFill="1" applyAlignment="1">
      <alignment vertical="top"/>
    </xf>
    <xf numFmtId="0" fontId="5" fillId="0" borderId="0" xfId="0" applyFont="1">
      <alignment vertical="center"/>
    </xf>
    <xf numFmtId="0" fontId="0" fillId="0" borderId="0" xfId="0" applyNumberFormat="1">
      <alignment vertical="center"/>
    </xf>
    <xf numFmtId="0" fontId="6" fillId="3" borderId="0" xfId="9">
      <alignment horizontal="left" vertical="center" indent="1"/>
    </xf>
    <xf numFmtId="0" fontId="2" fillId="4" borderId="0" xfId="2" applyNumberFormat="1" applyFont="1" applyFill="1" applyBorder="1" applyAlignment="1">
      <alignment horizontal="left" vertical="center" wrapText="1" indent="1"/>
    </xf>
    <xf numFmtId="0" fontId="0" fillId="0" borderId="0" xfId="7" applyNumberFormat="1" applyFont="1" applyFill="1" applyBorder="1" applyAlignment="1">
      <alignment horizontal="left" vertical="center" wrapText="1" indent="1"/>
    </xf>
    <xf numFmtId="0" fontId="0" fillId="0" borderId="0" xfId="6" applyNumberFormat="1" applyFont="1" applyFill="1" applyBorder="1" applyAlignment="1">
      <alignment horizontal="center" vertical="center"/>
    </xf>
    <xf numFmtId="167" fontId="1" fillId="2" borderId="0" xfId="8" applyNumberFormat="1" applyFont="1" applyFill="1" applyBorder="1" applyAlignment="1">
      <alignment horizontal="left" vertical="center" indent="1"/>
    </xf>
    <xf numFmtId="164" fontId="0" fillId="0" borderId="0" xfId="4" applyNumberFormat="1" applyFont="1" applyFill="1" applyBorder="1" applyAlignment="1">
      <alignment horizontal="right" vertical="center" indent="1"/>
    </xf>
    <xf numFmtId="164" fontId="0" fillId="0" borderId="0" xfId="5" applyNumberFormat="1" applyFont="1" applyFill="1" applyBorder="1" applyAlignment="1">
      <alignment horizontal="right" vertical="center" indent="1"/>
    </xf>
    <xf numFmtId="0" fontId="6" fillId="3" borderId="0" xfId="3" applyAlignment="1">
      <alignment horizontal="left" vertical="center" wrapText="1"/>
    </xf>
    <xf numFmtId="0" fontId="0" fillId="5" borderId="0" xfId="7" applyNumberFormat="1" applyFont="1" applyFill="1" applyBorder="1" applyAlignment="1">
      <alignment horizontal="left" vertical="center" wrapText="1" indent="1"/>
    </xf>
    <xf numFmtId="0" fontId="0" fillId="5" borderId="1" xfId="7" applyNumberFormat="1" applyFont="1" applyFill="1" applyBorder="1" applyAlignment="1">
      <alignment horizontal="left" vertical="center" wrapText="1" indent="1"/>
    </xf>
    <xf numFmtId="0" fontId="0" fillId="0" borderId="0" xfId="5" applyNumberFormat="1" applyFont="1" applyFill="1" applyBorder="1" applyAlignment="1">
      <alignment horizontal="center" vertical="center"/>
    </xf>
    <xf numFmtId="168" fontId="0" fillId="0" borderId="0" xfId="5" applyNumberFormat="1" applyFont="1" applyFill="1" applyBorder="1" applyAlignment="1">
      <alignment horizontal="right" vertical="center" indent="1"/>
    </xf>
    <xf numFmtId="0" fontId="2" fillId="6" borderId="0" xfId="2" applyNumberFormat="1" applyFont="1" applyFill="1" applyBorder="1" applyAlignment="1">
      <alignment horizontal="left" vertical="center" wrapText="1" indent="1"/>
    </xf>
    <xf numFmtId="0" fontId="0" fillId="0" borderId="0" xfId="0" applyAlignment="1">
      <alignment horizontal="center" vertical="center" wrapText="1"/>
    </xf>
    <xf numFmtId="0" fontId="2" fillId="7" borderId="0" xfId="2" applyNumberFormat="1" applyFont="1" applyFill="1" applyBorder="1" applyAlignment="1">
      <alignment horizontal="left" vertical="center" wrapText="1" indent="1"/>
    </xf>
    <xf numFmtId="168" fontId="0" fillId="8" borderId="0" xfId="5" applyNumberFormat="1" applyFont="1" applyFill="1" applyBorder="1" applyAlignment="1">
      <alignment horizontal="right" vertical="center" indent="1"/>
    </xf>
    <xf numFmtId="0" fontId="9" fillId="0" borderId="0" xfId="0" applyFont="1" applyAlignment="1">
      <alignment horizontal="center" vertical="center" wrapText="1"/>
    </xf>
    <xf numFmtId="0" fontId="10" fillId="0" borderId="0" xfId="0" applyFont="1">
      <alignment vertical="center"/>
    </xf>
    <xf numFmtId="0" fontId="10" fillId="0" borderId="0" xfId="0" applyFont="1" applyAlignment="1">
      <alignment horizontal="center" vertical="center" wrapText="1"/>
    </xf>
    <xf numFmtId="0" fontId="0" fillId="9" borderId="0" xfId="0" applyFill="1" applyAlignment="1">
      <alignment vertical="center" wrapText="1"/>
    </xf>
    <xf numFmtId="0" fontId="0" fillId="9" borderId="0" xfId="7" applyNumberFormat="1" applyFont="1" applyFill="1" applyBorder="1" applyAlignment="1">
      <alignment horizontal="left" vertical="center" wrapText="1" indent="1"/>
    </xf>
    <xf numFmtId="0" fontId="3" fillId="3" borderId="0" xfId="1" applyAlignment="1">
      <alignment vertical="center"/>
    </xf>
    <xf numFmtId="0" fontId="11" fillId="3" borderId="0" xfId="1" applyFont="1" applyAlignment="1">
      <alignment horizontal="center" vertical="center"/>
    </xf>
    <xf numFmtId="0" fontId="12" fillId="3" borderId="0" xfId="10" applyFill="1" applyAlignment="1">
      <alignment vertical="center" wrapText="1"/>
    </xf>
    <xf numFmtId="0" fontId="14" fillId="0" borderId="0" xfId="11" applyFont="1" applyAlignment="1">
      <alignment wrapText="1"/>
    </xf>
    <xf numFmtId="0" fontId="15" fillId="0" borderId="0" xfId="11" applyFont="1"/>
    <xf numFmtId="0" fontId="17" fillId="0" borderId="0" xfId="11" applyFont="1" applyAlignment="1">
      <alignment horizontal="center"/>
    </xf>
    <xf numFmtId="0" fontId="18" fillId="0" borderId="0" xfId="11" applyFont="1" applyAlignment="1">
      <alignment vertical="center" wrapText="1"/>
    </xf>
    <xf numFmtId="0" fontId="15" fillId="0" borderId="0" xfId="11" applyFont="1" applyAlignment="1">
      <alignment vertical="top"/>
    </xf>
    <xf numFmtId="0" fontId="22" fillId="0" borderId="0" xfId="11" applyFont="1" applyAlignment="1">
      <alignment horizontal="right"/>
    </xf>
    <xf numFmtId="0" fontId="21" fillId="0" borderId="0" xfId="11" applyFont="1" applyAlignment="1">
      <alignment horizontal="left"/>
    </xf>
    <xf numFmtId="0" fontId="8" fillId="0" borderId="0" xfId="11" applyFont="1"/>
    <xf numFmtId="169" fontId="21" fillId="0" borderId="0" xfId="11" applyNumberFormat="1" applyFont="1" applyAlignment="1">
      <alignment horizontal="left"/>
    </xf>
    <xf numFmtId="0" fontId="18" fillId="0" borderId="0" xfId="11" applyFont="1" applyAlignment="1">
      <alignment vertical="top" wrapText="1"/>
    </xf>
    <xf numFmtId="0" fontId="21" fillId="0" borderId="0" xfId="11" applyFont="1" applyAlignment="1">
      <alignment vertical="top"/>
    </xf>
    <xf numFmtId="0" fontId="21" fillId="0" borderId="0" xfId="11" applyFont="1" applyAlignment="1">
      <alignment horizontal="right" vertical="top"/>
    </xf>
    <xf numFmtId="0" fontId="8" fillId="0" borderId="0" xfId="11" applyFont="1" applyAlignment="1">
      <alignment vertical="top"/>
    </xf>
    <xf numFmtId="0" fontId="22" fillId="0" borderId="0" xfId="11" applyFont="1" applyAlignment="1">
      <alignment horizontal="left" wrapText="1" indent="1"/>
    </xf>
    <xf numFmtId="0" fontId="22" fillId="0" borderId="0" xfId="11" applyFont="1"/>
    <xf numFmtId="0" fontId="23" fillId="0" borderId="0" xfId="11" applyFont="1" applyAlignment="1">
      <alignment wrapText="1"/>
    </xf>
    <xf numFmtId="0" fontId="22" fillId="0" borderId="0" xfId="11" applyFont="1" applyAlignment="1">
      <alignment horizontal="left" indent="1"/>
    </xf>
    <xf numFmtId="0" fontId="21" fillId="0" borderId="0" xfId="11" applyFont="1"/>
    <xf numFmtId="0" fontId="23" fillId="0" borderId="0" xfId="11" applyFont="1" applyAlignment="1">
      <alignment vertical="top" wrapText="1"/>
    </xf>
    <xf numFmtId="0" fontId="21" fillId="0" borderId="0" xfId="11" applyFont="1" applyAlignment="1">
      <alignment horizontal="left" vertical="top"/>
    </xf>
    <xf numFmtId="0" fontId="22" fillId="0" borderId="0" xfId="11" applyFont="1" applyAlignment="1">
      <alignment vertical="top"/>
    </xf>
    <xf numFmtId="0" fontId="14" fillId="11" borderId="0" xfId="11" applyFont="1" applyFill="1" applyAlignment="1">
      <alignment wrapText="1"/>
    </xf>
    <xf numFmtId="2" fontId="8" fillId="11" borderId="0" xfId="11" applyNumberFormat="1" applyFont="1" applyFill="1" applyAlignment="1">
      <alignment horizontal="center"/>
    </xf>
    <xf numFmtId="44" fontId="8" fillId="11" borderId="0" xfId="11" applyNumberFormat="1" applyFont="1" applyFill="1" applyAlignment="1">
      <alignment horizontal="right"/>
    </xf>
    <xf numFmtId="0" fontId="15" fillId="11" borderId="0" xfId="11" applyFont="1" applyFill="1"/>
    <xf numFmtId="0" fontId="24" fillId="10" borderId="3" xfId="12" applyBorder="1"/>
    <xf numFmtId="0" fontId="8" fillId="0" borderId="4" xfId="11" applyFont="1" applyBorder="1" applyAlignment="1">
      <alignment horizontal="left" wrapText="1" indent="1"/>
    </xf>
    <xf numFmtId="0" fontId="25" fillId="11" borderId="0" xfId="11" applyFont="1" applyFill="1"/>
    <xf numFmtId="0" fontId="8" fillId="11" borderId="0" xfId="11" applyFont="1" applyFill="1"/>
    <xf numFmtId="0" fontId="26" fillId="10" borderId="9" xfId="11" applyFont="1" applyFill="1" applyBorder="1" applyAlignment="1">
      <alignment horizontal="right" readingOrder="1"/>
    </xf>
    <xf numFmtId="0" fontId="26" fillId="10" borderId="0" xfId="11" applyFont="1" applyFill="1" applyAlignment="1">
      <alignment horizontal="right" readingOrder="1"/>
    </xf>
    <xf numFmtId="0" fontId="26" fillId="10" borderId="10" xfId="11" applyFont="1" applyFill="1" applyBorder="1" applyAlignment="1">
      <alignment readingOrder="1"/>
    </xf>
    <xf numFmtId="49" fontId="21" fillId="0" borderId="0" xfId="11" applyNumberFormat="1" applyFont="1" applyAlignment="1">
      <alignment horizontal="left"/>
    </xf>
    <xf numFmtId="0" fontId="16" fillId="0" borderId="0" xfId="11" applyFont="1" applyAlignment="1">
      <alignment horizontal="center" vertical="center" readingOrder="1"/>
    </xf>
    <xf numFmtId="0" fontId="26" fillId="10" borderId="8" xfId="11" applyFont="1" applyFill="1" applyBorder="1" applyAlignment="1">
      <alignment readingOrder="1"/>
    </xf>
    <xf numFmtId="0" fontId="21" fillId="0" borderId="0" xfId="11" applyFont="1" applyAlignment="1"/>
    <xf numFmtId="168" fontId="13" fillId="3" borderId="5" xfId="13" applyNumberFormat="1" applyBorder="1" applyAlignment="1">
      <alignment horizontal="right" indent="1"/>
    </xf>
    <xf numFmtId="0" fontId="24" fillId="10" borderId="3" xfId="12" applyBorder="1" applyAlignment="1">
      <alignment horizontal="right"/>
    </xf>
    <xf numFmtId="2" fontId="8" fillId="0" borderId="4" xfId="11" applyNumberFormat="1" applyFont="1" applyBorder="1" applyAlignment="1">
      <alignment horizontal="left" indent="1"/>
    </xf>
    <xf numFmtId="0" fontId="0" fillId="0" borderId="0" xfId="7" applyNumberFormat="1" applyFont="1" applyFill="1" applyAlignment="1">
      <alignment horizontal="left" vertical="center" wrapText="1" indent="1"/>
    </xf>
    <xf numFmtId="164" fontId="0" fillId="0" borderId="0" xfId="4" applyNumberFormat="1" applyFont="1" applyFill="1" applyAlignment="1">
      <alignment horizontal="right" vertical="center" indent="1"/>
    </xf>
    <xf numFmtId="164" fontId="0" fillId="0" borderId="0" xfId="5" applyNumberFormat="1" applyFont="1" applyFill="1" applyAlignment="1">
      <alignment horizontal="right" vertical="center" indent="1"/>
    </xf>
    <xf numFmtId="168" fontId="0" fillId="0" borderId="0" xfId="5" applyNumberFormat="1" applyFont="1" applyFill="1" applyAlignment="1">
      <alignment horizontal="right" vertical="center" indent="1"/>
    </xf>
    <xf numFmtId="168" fontId="0" fillId="8" borderId="0" xfId="5" applyNumberFormat="1" applyFont="1" applyFill="1" applyAlignment="1">
      <alignment horizontal="right" vertical="center" indent="1"/>
    </xf>
    <xf numFmtId="0" fontId="0" fillId="0" borderId="0" xfId="5" applyNumberFormat="1" applyFont="1" applyFill="1" applyAlignment="1">
      <alignment horizontal="center" vertical="center"/>
    </xf>
    <xf numFmtId="0" fontId="0" fillId="0" borderId="0" xfId="6" applyNumberFormat="1" applyFont="1" applyFill="1" applyAlignment="1">
      <alignment horizontal="center" vertical="center"/>
    </xf>
    <xf numFmtId="0" fontId="0" fillId="0" borderId="0" xfId="0" applyAlignment="1">
      <alignment horizontal="center"/>
    </xf>
    <xf numFmtId="0" fontId="2" fillId="6" borderId="0" xfId="2" applyNumberFormat="1" applyFont="1" applyFill="1" applyBorder="1" applyAlignment="1">
      <alignment horizontal="center" vertical="center" wrapText="1"/>
    </xf>
    <xf numFmtId="168" fontId="0" fillId="8" borderId="0" xfId="5" applyNumberFormat="1" applyFont="1" applyFill="1" applyBorder="1" applyAlignment="1">
      <alignment horizontal="center" vertical="center"/>
    </xf>
    <xf numFmtId="168" fontId="0" fillId="8" borderId="0" xfId="5" applyNumberFormat="1" applyFont="1" applyFill="1" applyAlignment="1">
      <alignment horizontal="center" vertical="center"/>
    </xf>
    <xf numFmtId="0" fontId="28" fillId="3" borderId="0" xfId="3" applyFont="1" applyAlignment="1">
      <alignment horizontal="center" vertical="center" wrapText="1"/>
    </xf>
    <xf numFmtId="0" fontId="26" fillId="10" borderId="6" xfId="11" applyFont="1" applyFill="1" applyBorder="1" applyAlignment="1">
      <alignment horizontal="right" readingOrder="1"/>
    </xf>
    <xf numFmtId="0" fontId="26" fillId="10" borderId="7" xfId="11" applyFont="1" applyFill="1" applyBorder="1" applyAlignment="1">
      <alignment horizontal="right" readingOrder="1"/>
    </xf>
    <xf numFmtId="0" fontId="27" fillId="10" borderId="11" xfId="11" applyFont="1" applyFill="1" applyBorder="1" applyAlignment="1">
      <alignment horizontal="left" vertical="top" indent="10" readingOrder="1"/>
    </xf>
    <xf numFmtId="0" fontId="27" fillId="10" borderId="12" xfId="11" applyFont="1" applyFill="1" applyBorder="1" applyAlignment="1">
      <alignment horizontal="left" vertical="top" indent="10" readingOrder="1"/>
    </xf>
    <xf numFmtId="0" fontId="27" fillId="10" borderId="13" xfId="11" applyFont="1" applyFill="1" applyBorder="1" applyAlignment="1">
      <alignment horizontal="left" vertical="top" indent="10" readingOrder="1"/>
    </xf>
    <xf numFmtId="0" fontId="15" fillId="0" borderId="0" xfId="11" applyFont="1"/>
    <xf numFmtId="0" fontId="19" fillId="0" borderId="0" xfId="11" applyFont="1" applyAlignment="1">
      <alignment horizontal="left" vertical="top" indent="5" readingOrder="1"/>
    </xf>
    <xf numFmtId="0" fontId="20" fillId="0" borderId="0" xfId="11" applyFont="1" applyAlignment="1">
      <alignment horizontal="left" vertical="top" indent="5" readingOrder="1"/>
    </xf>
  </cellXfs>
  <cellStyles count="14">
    <cellStyle name="Colonne Indicateur" xfId="8" xr:uid="{00000000-0005-0000-0000-000000000000}"/>
    <cellStyle name="Détails du tableau droite" xfId="5" xr:uid="{00000000-0005-0000-0000-000001000000}"/>
    <cellStyle name="Détails du tableau gauche" xfId="7" xr:uid="{00000000-0005-0000-0000-000002000000}"/>
    <cellStyle name="Devise du tableau" xfId="4" xr:uid="{00000000-0005-0000-0000-000003000000}"/>
    <cellStyle name="Lien hypertexte" xfId="10" builtinId="8"/>
    <cellStyle name="Neutre 2" xfId="13" xr:uid="{E7DFD621-470D-45C3-BF00-8FA46449BC28}"/>
    <cellStyle name="Normal" xfId="0" builtinId="0" customBuiltin="1"/>
    <cellStyle name="Normal 2" xfId="11" xr:uid="{19B34E07-7941-4C1C-B7F4-E81EF675004B}"/>
    <cellStyle name="Retiré" xfId="6" xr:uid="{00000000-0005-0000-0000-000005000000}"/>
    <cellStyle name="Titre" xfId="1" builtinId="15" customBuiltin="1"/>
    <cellStyle name="Titre 1" xfId="2" builtinId="16" customBuiltin="1"/>
    <cellStyle name="Titre 2" xfId="3" builtinId="17" customBuiltin="1"/>
    <cellStyle name="Titre 3" xfId="9" builtinId="18" customBuiltin="1"/>
    <cellStyle name="Vérification 2" xfId="12" xr:uid="{74C7F520-DE31-4D82-8B58-D0668E7F066E}"/>
  </cellStyles>
  <dxfs count="75">
    <dxf>
      <numFmt numFmtId="168" formatCode="#,##0_ ;\-#,##0\ "/>
      <alignment horizontal="right" vertical="bottom" textRotation="0" wrapText="0" indent="1" justifyLastLine="0" shrinkToFit="0" readingOrder="0"/>
      <border diagonalUp="0" diagonalDown="0">
        <left/>
        <right/>
        <top style="thin">
          <color theme="0" tint="-0.14993743705557422"/>
        </top>
        <bottom style="thin">
          <color theme="0" tint="-0.14993743705557422"/>
        </bottom>
        <vertical/>
        <horizontal style="thin">
          <color theme="0" tint="-0.14993743705557422"/>
        </horizontal>
      </border>
    </dxf>
    <dxf>
      <font>
        <b val="0"/>
        <i val="0"/>
        <strike val="0"/>
        <condense val="0"/>
        <extend val="0"/>
        <outline val="0"/>
        <shadow val="0"/>
        <u val="none"/>
        <vertAlign val="baseline"/>
        <sz val="8"/>
        <color auto="1"/>
        <name val="Calibri"/>
        <family val="2"/>
        <scheme val="minor"/>
      </font>
      <numFmt numFmtId="0" formatCode="General"/>
      <fill>
        <patternFill patternType="none">
          <fgColor indexed="64"/>
          <bgColor indexed="65"/>
        </patternFill>
      </fill>
      <alignment horizontal="left" vertical="bottom" textRotation="0" wrapText="1" indent="1" justifyLastLine="0" shrinkToFit="0" readingOrder="0"/>
      <border diagonalUp="0" diagonalDown="0">
        <left/>
        <right/>
        <top style="thin">
          <color theme="0" tint="-0.14996795556505021"/>
        </top>
        <bottom style="thin">
          <color theme="0" tint="-0.14996795556505021"/>
        </bottom>
      </border>
    </dxf>
    <dxf>
      <font>
        <b val="0"/>
        <i val="0"/>
        <strike val="0"/>
        <condense val="0"/>
        <extend val="0"/>
        <outline val="0"/>
        <shadow val="0"/>
        <u val="none"/>
        <vertAlign val="baseline"/>
        <sz val="8"/>
        <color auto="1"/>
        <name val="Calibri"/>
        <family val="2"/>
        <scheme val="minor"/>
      </font>
      <numFmt numFmtId="2" formatCode="0.00"/>
      <fill>
        <patternFill patternType="none">
          <fgColor indexed="64"/>
          <bgColor indexed="65"/>
        </patternFill>
      </fill>
      <alignment horizontal="left" vertical="bottom" textRotation="0" wrapText="0" indent="1" justifyLastLine="0" shrinkToFit="0" readingOrder="0"/>
      <border diagonalUp="0" diagonalDown="0">
        <left/>
        <right/>
        <top style="thin">
          <color theme="0" tint="-0.14996795556505021"/>
        </top>
        <bottom style="thin">
          <color theme="0" tint="-0.14996795556505021"/>
        </bottom>
      </border>
    </dxf>
    <dxf>
      <border outline="0">
        <top style="double">
          <color rgb="FF3F3F3F"/>
        </top>
        <bottom style="thin">
          <color rgb="FFD9D9D9"/>
        </bottom>
      </border>
    </dxf>
    <dxf>
      <font>
        <b val="0"/>
        <i val="0"/>
        <strike val="0"/>
        <condense val="0"/>
        <extend val="0"/>
        <outline val="0"/>
        <shadow val="0"/>
        <u val="none"/>
        <vertAlign val="baseline"/>
        <sz val="10"/>
        <color theme="0"/>
        <name val="Microsoft Sans Serif"/>
        <family val="2"/>
        <scheme val="none"/>
      </font>
      <border diagonalUp="0" diagonalDown="0" outline="0">
        <left style="double">
          <color rgb="FF3F3F3F"/>
        </left>
        <right style="double">
          <color rgb="FF3F3F3F"/>
        </right>
        <top/>
        <bottom/>
      </border>
    </dxf>
    <dxf>
      <numFmt numFmtId="168" formatCode="#,##0_ ;\-#,##0\ "/>
      <alignment horizontal="right" vertical="bottom" textRotation="0" wrapText="0" indent="1" justifyLastLine="0" shrinkToFit="0" readingOrder="0"/>
      <border diagonalUp="0" diagonalDown="0">
        <left/>
        <right/>
        <top style="thin">
          <color theme="0" tint="-0.14993743705557422"/>
        </top>
        <bottom style="thin">
          <color theme="0" tint="-0.14993743705557422"/>
        </bottom>
        <vertical/>
        <horizontal style="thin">
          <color theme="0" tint="-0.14993743705557422"/>
        </horizontal>
      </border>
    </dxf>
    <dxf>
      <font>
        <b val="0"/>
        <i val="0"/>
        <strike val="0"/>
        <condense val="0"/>
        <extend val="0"/>
        <outline val="0"/>
        <shadow val="0"/>
        <u val="none"/>
        <vertAlign val="baseline"/>
        <sz val="8"/>
        <color auto="1"/>
        <name val="Calibri"/>
        <family val="2"/>
        <scheme val="minor"/>
      </font>
      <numFmt numFmtId="0" formatCode="General"/>
      <fill>
        <patternFill patternType="none">
          <fgColor indexed="64"/>
          <bgColor indexed="65"/>
        </patternFill>
      </fill>
      <alignment horizontal="left" vertical="bottom" textRotation="0" wrapText="1" indent="1" justifyLastLine="0" shrinkToFit="0" readingOrder="0"/>
      <border diagonalUp="0" diagonalDown="0">
        <left/>
        <right/>
        <top style="thin">
          <color theme="0" tint="-0.14996795556505021"/>
        </top>
        <bottom style="thin">
          <color theme="0" tint="-0.14996795556505021"/>
        </bottom>
      </border>
    </dxf>
    <dxf>
      <font>
        <b val="0"/>
        <i val="0"/>
        <strike val="0"/>
        <condense val="0"/>
        <extend val="0"/>
        <outline val="0"/>
        <shadow val="0"/>
        <u val="none"/>
        <vertAlign val="baseline"/>
        <sz val="8"/>
        <color auto="1"/>
        <name val="Calibri"/>
        <family val="2"/>
        <scheme val="minor"/>
      </font>
      <numFmt numFmtId="2" formatCode="0.00"/>
      <fill>
        <patternFill patternType="none">
          <fgColor indexed="64"/>
          <bgColor indexed="65"/>
        </patternFill>
      </fill>
      <alignment horizontal="left" vertical="bottom" textRotation="0" wrapText="0" indent="1" justifyLastLine="0" shrinkToFit="0" readingOrder="0"/>
      <border diagonalUp="0" diagonalDown="0">
        <left/>
        <right/>
        <top style="thin">
          <color theme="0" tint="-0.14996795556505021"/>
        </top>
        <bottom style="thin">
          <color theme="0" tint="-0.14996795556505021"/>
        </bottom>
      </border>
    </dxf>
    <dxf>
      <border outline="0">
        <top style="double">
          <color rgb="FF3F3F3F"/>
        </top>
        <bottom style="thin">
          <color rgb="FFD9D9D9"/>
        </bottom>
      </border>
    </dxf>
    <dxf>
      <font>
        <b val="0"/>
        <i val="0"/>
        <strike val="0"/>
        <condense val="0"/>
        <extend val="0"/>
        <outline val="0"/>
        <shadow val="0"/>
        <u val="none"/>
        <vertAlign val="baseline"/>
        <sz val="10"/>
        <color theme="0"/>
        <name val="Microsoft Sans Serif"/>
        <family val="2"/>
        <scheme val="none"/>
      </font>
      <border diagonalUp="0" diagonalDown="0" outline="0">
        <left style="double">
          <color rgb="FF3F3F3F"/>
        </left>
        <right style="double">
          <color rgb="FF3F3F3F"/>
        </right>
        <top/>
        <bottom/>
      </border>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7"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none"/>
      </font>
      <fill>
        <patternFill patternType="solid">
          <fgColor rgb="FFDEECED"/>
          <bgColor rgb="FFE6E8EA"/>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7"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none"/>
      </font>
      <fill>
        <patternFill patternType="solid">
          <fgColor rgb="FFDEECED"/>
          <bgColor rgb="FFE6E8EA"/>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numFmt numFmtId="168" formatCode="#,##0_ ;\-#,##0\ "/>
      <alignment horizontal="right" vertical="bottom" textRotation="0" wrapText="0" indent="1" justifyLastLine="0" shrinkToFit="0" readingOrder="0"/>
      <border diagonalUp="0" diagonalDown="0">
        <left/>
        <right/>
        <top style="thin">
          <color theme="0" tint="-0.14993743705557422"/>
        </top>
        <bottom style="thin">
          <color theme="0" tint="-0.14993743705557422"/>
        </bottom>
        <vertical/>
        <horizontal style="thin">
          <color theme="0" tint="-0.14993743705557422"/>
        </horizontal>
      </border>
    </dxf>
    <dxf>
      <font>
        <b val="0"/>
        <i val="0"/>
        <strike val="0"/>
        <condense val="0"/>
        <extend val="0"/>
        <outline val="0"/>
        <shadow val="0"/>
        <u val="none"/>
        <vertAlign val="baseline"/>
        <sz val="8"/>
        <color auto="1"/>
        <name val="Calibri"/>
        <family val="2"/>
        <scheme val="minor"/>
      </font>
      <numFmt numFmtId="0" formatCode="General"/>
      <fill>
        <patternFill patternType="none">
          <fgColor indexed="64"/>
          <bgColor indexed="65"/>
        </patternFill>
      </fill>
      <alignment horizontal="left" vertical="bottom" textRotation="0" wrapText="1" indent="1" justifyLastLine="0" shrinkToFit="0" readingOrder="0"/>
      <border diagonalUp="0" diagonalDown="0">
        <left/>
        <right/>
        <top style="thin">
          <color theme="0" tint="-0.14996795556505021"/>
        </top>
        <bottom style="thin">
          <color theme="0" tint="-0.14996795556505021"/>
        </bottom>
      </border>
    </dxf>
    <dxf>
      <font>
        <b val="0"/>
        <i val="0"/>
        <strike val="0"/>
        <condense val="0"/>
        <extend val="0"/>
        <outline val="0"/>
        <shadow val="0"/>
        <u val="none"/>
        <vertAlign val="baseline"/>
        <sz val="8"/>
        <color auto="1"/>
        <name val="Calibri"/>
        <family val="2"/>
        <scheme val="minor"/>
      </font>
      <numFmt numFmtId="2" formatCode="0.00"/>
      <fill>
        <patternFill patternType="none">
          <fgColor indexed="64"/>
          <bgColor indexed="65"/>
        </patternFill>
      </fill>
      <alignment horizontal="left" vertical="bottom" textRotation="0" wrapText="0" indent="1" justifyLastLine="0" shrinkToFit="0" readingOrder="0"/>
      <border diagonalUp="0" diagonalDown="0">
        <left/>
        <right/>
        <top style="thin">
          <color theme="0" tint="-0.14996795556505021"/>
        </top>
        <bottom style="thin">
          <color theme="0" tint="-0.14996795556505021"/>
        </bottom>
      </border>
    </dxf>
    <dxf>
      <border outline="0">
        <top style="double">
          <color rgb="FF3F3F3F"/>
        </top>
        <bottom style="thin">
          <color theme="0" tint="-0.14996795556505021"/>
        </bottom>
      </border>
    </dxf>
    <dxf>
      <font>
        <b val="0"/>
        <i val="0"/>
        <strike val="0"/>
        <condense val="0"/>
        <extend val="0"/>
        <outline val="0"/>
        <shadow val="0"/>
        <u val="none"/>
        <vertAlign val="baseline"/>
        <sz val="10"/>
        <color theme="0"/>
        <name val="Microsoft Sans Serif"/>
        <family val="2"/>
        <scheme val="none"/>
      </font>
      <border diagonalUp="0" diagonalDown="0" outline="0">
        <left style="double">
          <color rgb="FF3F3F3F"/>
        </left>
        <right style="double">
          <color rgb="FF3F3F3F"/>
        </right>
        <top/>
        <bottom/>
      </border>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solid">
          <fgColor indexed="64"/>
          <bgColor theme="6" tint="0.5999938962981048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8"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7"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xr9:uid="{00000000-0011-0000-FFFF-FFFF00000000}">
      <tableStyleElement type="wholeTable" dxfId="74"/>
      <tableStyleElement type="headerRow" dxfId="73"/>
      <tableStyleElement type="firstColumn" dxfId="7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000-000002000000}"/>
            </a:ext>
          </a:extLst>
        </xdr:cNvPr>
        <xdr:cNvGrpSpPr/>
      </xdr:nvGrpSpPr>
      <xdr:grpSpPr>
        <a:xfrm>
          <a:off x="323399" y="916265"/>
          <a:ext cx="14205690" cy="93385"/>
          <a:chOff x="313008" y="630515"/>
          <a:chExt cx="11155680" cy="93385"/>
        </a:xfrm>
      </xdr:grpSpPr>
      <xdr:sp macro="" textlink="">
        <xdr:nvSpPr>
          <xdr:cNvPr id="16" name="Forme de bordure de titre">
            <a:extLst>
              <a:ext uri="{FF2B5EF4-FFF2-40B4-BE49-F238E27FC236}">
                <a16:creationId xmlns:a16="http://schemas.microsoft.com/office/drawing/2014/main" id="{00000000-0008-0000-0000-000010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7" name="Forme de bordure de titre">
            <a:extLst>
              <a:ext uri="{FF2B5EF4-FFF2-40B4-BE49-F238E27FC236}">
                <a16:creationId xmlns:a16="http://schemas.microsoft.com/office/drawing/2014/main" id="{00000000-0008-0000-0000-000011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mc:AlternateContent xmlns:mc="http://schemas.openxmlformats.org/markup-compatibility/2006">
    <mc:Choice xmlns:a14="http://schemas.microsoft.com/office/drawing/2010/main" Requires="a14">
      <xdr:twoCellAnchor>
        <xdr:from>
          <xdr:col>16</xdr:col>
          <xdr:colOff>76200</xdr:colOff>
          <xdr:row>0</xdr:row>
          <xdr:rowOff>144780</xdr:rowOff>
        </xdr:from>
        <xdr:to>
          <xdr:col>18</xdr:col>
          <xdr:colOff>579120</xdr:colOff>
          <xdr:row>2</xdr:row>
          <xdr:rowOff>182880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Si vous ajouter des lignes, cliquer ici pour actualiser les formules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68580</xdr:colOff>
          <xdr:row>0</xdr:row>
          <xdr:rowOff>434340</xdr:rowOff>
        </xdr:from>
        <xdr:to>
          <xdr:col>20</xdr:col>
          <xdr:colOff>152400</xdr:colOff>
          <xdr:row>1</xdr:row>
          <xdr:rowOff>91440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Articles Maya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213360</xdr:colOff>
          <xdr:row>0</xdr:row>
          <xdr:rowOff>411480</xdr:rowOff>
        </xdr:from>
        <xdr:to>
          <xdr:col>21</xdr:col>
          <xdr:colOff>243840</xdr:colOff>
          <xdr:row>1</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Articles Clémence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304800</xdr:colOff>
          <xdr:row>0</xdr:row>
          <xdr:rowOff>411480</xdr:rowOff>
        </xdr:from>
        <xdr:to>
          <xdr:col>22</xdr:col>
          <xdr:colOff>342900</xdr:colOff>
          <xdr:row>1</xdr:row>
          <xdr:rowOff>76200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Articles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464820</xdr:colOff>
          <xdr:row>0</xdr:row>
          <xdr:rowOff>480060</xdr:rowOff>
        </xdr:from>
        <xdr:to>
          <xdr:col>25</xdr:col>
          <xdr:colOff>129540</xdr:colOff>
          <xdr:row>1</xdr:row>
          <xdr:rowOff>38100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Enlever tous les filtres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628650</xdr:colOff>
      <xdr:row>0</xdr:row>
      <xdr:rowOff>495300</xdr:rowOff>
    </xdr:from>
    <xdr:to>
      <xdr:col>3</xdr:col>
      <xdr:colOff>184390</xdr:colOff>
      <xdr:row>1</xdr:row>
      <xdr:rowOff>123826</xdr:rowOff>
    </xdr:to>
    <xdr:grpSp>
      <xdr:nvGrpSpPr>
        <xdr:cNvPr id="2" name="Groupe 1" descr="rectangle rose, bleu, gris">
          <a:extLst>
            <a:ext uri="{FF2B5EF4-FFF2-40B4-BE49-F238E27FC236}">
              <a16:creationId xmlns:a16="http://schemas.microsoft.com/office/drawing/2014/main" id="{00000000-0008-0000-0100-000002000000}"/>
            </a:ext>
          </a:extLst>
        </xdr:cNvPr>
        <xdr:cNvGrpSpPr/>
      </xdr:nvGrpSpPr>
      <xdr:grpSpPr>
        <a:xfrm>
          <a:off x="833804" y="495300"/>
          <a:ext cx="5593124" cy="368545"/>
          <a:chOff x="628650" y="457200"/>
          <a:chExt cx="4619625" cy="114301"/>
        </a:xfrm>
      </xdr:grpSpPr>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628650" y="466725"/>
            <a:ext cx="1724025" cy="104776"/>
          </a:xfrm>
          <a:prstGeom prst="rect">
            <a:avLst/>
          </a:prstGeom>
          <a:solidFill>
            <a:schemeClr val="accent2"/>
          </a:solidFill>
          <a:ln>
            <a:noFill/>
          </a:ln>
        </xdr:spPr>
        <xdr:txBody>
          <a:bodyPr/>
          <a:lstStyle/>
          <a:p>
            <a:endParaRPr lang="en-US"/>
          </a:p>
        </xdr:txBody>
      </xdr:sp>
      <xdr:sp macro="" textlink="">
        <xdr:nvSpPr>
          <xdr:cNvPr id="4" name="Rectangle 2">
            <a:extLst>
              <a:ext uri="{FF2B5EF4-FFF2-40B4-BE49-F238E27FC236}">
                <a16:creationId xmlns:a16="http://schemas.microsoft.com/office/drawing/2014/main" id="{00000000-0008-0000-0100-000004000000}"/>
              </a:ext>
            </a:extLst>
          </xdr:cNvPr>
          <xdr:cNvSpPr>
            <a:spLocks noChangeArrowheads="1"/>
          </xdr:cNvSpPr>
        </xdr:nvSpPr>
        <xdr:spPr bwMode="auto">
          <a:xfrm>
            <a:off x="2333626" y="457200"/>
            <a:ext cx="1657350" cy="114301"/>
          </a:xfrm>
          <a:prstGeom prst="rect">
            <a:avLst/>
          </a:prstGeom>
          <a:solidFill>
            <a:schemeClr val="accent3"/>
          </a:solidFill>
          <a:ln>
            <a:noFill/>
          </a:ln>
        </xdr:spPr>
        <xdr:txBody>
          <a:bodyPr/>
          <a:lstStyle/>
          <a:p>
            <a:endParaRPr lang="en-US"/>
          </a:p>
        </xdr:txBody>
      </xdr:sp>
      <xdr:sp macro="" textlink="">
        <xdr:nvSpPr>
          <xdr:cNvPr id="5" name="Rectangle 2">
            <a:extLst>
              <a:ext uri="{FF2B5EF4-FFF2-40B4-BE49-F238E27FC236}">
                <a16:creationId xmlns:a16="http://schemas.microsoft.com/office/drawing/2014/main" id="{00000000-0008-0000-0100-000005000000}"/>
              </a:ext>
            </a:extLst>
          </xdr:cNvPr>
          <xdr:cNvSpPr>
            <a:spLocks noChangeArrowheads="1"/>
          </xdr:cNvSpPr>
        </xdr:nvSpPr>
        <xdr:spPr bwMode="auto">
          <a:xfrm>
            <a:off x="3990976" y="457200"/>
            <a:ext cx="1257299" cy="114301"/>
          </a:xfrm>
          <a:prstGeom prst="rect">
            <a:avLst/>
          </a:prstGeom>
          <a:solidFill>
            <a:schemeClr val="accent4"/>
          </a:solidFill>
          <a:ln>
            <a:noFill/>
          </a:ln>
        </xdr:spPr>
        <xdr:txBody>
          <a:bodyPr/>
          <a:lstStyle/>
          <a:p>
            <a:endParaRPr lang="en-US"/>
          </a:p>
        </xdr:txBody>
      </xdr:sp>
    </xdr:grpSp>
    <xdr:clientData/>
  </xdr:twoCellAnchor>
  <xdr:twoCellAnchor editAs="oneCell">
    <xdr:from>
      <xdr:col>0</xdr:col>
      <xdr:colOff>200023</xdr:colOff>
      <xdr:row>0</xdr:row>
      <xdr:rowOff>9525</xdr:rowOff>
    </xdr:from>
    <xdr:to>
      <xdr:col>4</xdr:col>
      <xdr:colOff>78992</xdr:colOff>
      <xdr:row>1</xdr:row>
      <xdr:rowOff>0</xdr:rowOff>
    </xdr:to>
    <xdr:sp macro="" textlink="">
      <xdr:nvSpPr>
        <xdr:cNvPr id="6" name="Rectangle 2" descr="rectangle noir">
          <a:extLst>
            <a:ext uri="{FF2B5EF4-FFF2-40B4-BE49-F238E27FC236}">
              <a16:creationId xmlns:a16="http://schemas.microsoft.com/office/drawing/2014/main" id="{00000000-0008-0000-0100-000006000000}"/>
            </a:ext>
          </a:extLst>
        </xdr:cNvPr>
        <xdr:cNvSpPr>
          <a:spLocks noChangeArrowheads="1"/>
        </xdr:cNvSpPr>
      </xdr:nvSpPr>
      <xdr:spPr bwMode="auto">
        <a:xfrm>
          <a:off x="200023" y="9525"/>
          <a:ext cx="7193871" cy="732347"/>
        </a:xfrm>
        <a:prstGeom prst="rect">
          <a:avLst/>
        </a:prstGeom>
        <a:solidFill>
          <a:schemeClr val="accent1"/>
        </a:solidFill>
        <a:ln>
          <a:noFill/>
        </a:ln>
      </xdr:spPr>
      <xdr:txBody>
        <a:bodyPr/>
        <a:lstStyle/>
        <a:p>
          <a:endParaRPr lang="en-US"/>
        </a:p>
      </xdr:txBody>
    </xdr:sp>
    <xdr:clientData/>
  </xdr:twoCellAnchor>
  <xdr:twoCellAnchor editAs="absolute">
    <xdr:from>
      <xdr:col>2</xdr:col>
      <xdr:colOff>2905510</xdr:colOff>
      <xdr:row>0</xdr:row>
      <xdr:rowOff>180975</xdr:rowOff>
    </xdr:from>
    <xdr:to>
      <xdr:col>3</xdr:col>
      <xdr:colOff>422515</xdr:colOff>
      <xdr:row>0</xdr:row>
      <xdr:rowOff>657225</xdr:rowOff>
    </xdr:to>
    <xdr:sp macro="" textlink="#REF!">
      <xdr:nvSpPr>
        <xdr:cNvPr id="7" name="Zone de texte 3">
          <a:extLst>
            <a:ext uri="{FF2B5EF4-FFF2-40B4-BE49-F238E27FC236}">
              <a16:creationId xmlns:a16="http://schemas.microsoft.com/office/drawing/2014/main" id="{00000000-0008-0000-0100-000007000000}"/>
            </a:ext>
          </a:extLst>
        </xdr:cNvPr>
        <xdr:cNvSpPr txBox="1">
          <a:spLocks noChangeArrowheads="1"/>
        </xdr:cNvSpPr>
      </xdr:nvSpPr>
      <xdr:spPr bwMode="auto">
        <a:xfrm>
          <a:off x="4410075" y="180975"/>
          <a:ext cx="2301096" cy="476250"/>
        </a:xfrm>
        <a:prstGeom prst="rect">
          <a:avLst/>
        </a:prstGeom>
        <a:solidFill>
          <a:srgbClr val="FFFFFF">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1440" tIns="45720" rIns="91440" bIns="45720" rtlCol="0" anchor="ctr" upright="1"/>
        <a:lstStyle/>
        <a:p>
          <a:pPr algn="r" rtl="0">
            <a:defRPr sz="1000"/>
          </a:pPr>
          <a:r>
            <a:rPr lang="en-US" sz="1600" b="0" cap="all" baseline="0">
              <a:solidFill>
                <a:schemeClr val="bg1"/>
              </a:solidFill>
              <a:latin typeface="Microsoft Sans Serif" panose="020B0604020202020204" pitchFamily="34" charset="0"/>
              <a:cs typeface="Microsoft Sans Serif" panose="020B0604020202020204" pitchFamily="34" charset="0"/>
            </a:rPr>
            <a:t>Commande</a:t>
          </a:r>
        </a:p>
      </xdr:txBody>
    </xdr:sp>
    <xdr:clientData/>
  </xdr:twoCellAnchor>
  <mc:AlternateContent xmlns:mc="http://schemas.openxmlformats.org/markup-compatibility/2006">
    <mc:Choice xmlns:a14="http://schemas.microsoft.com/office/drawing/2010/main" Requires="a14">
      <xdr:twoCellAnchor>
        <xdr:from>
          <xdr:col>4</xdr:col>
          <xdr:colOff>121920</xdr:colOff>
          <xdr:row>10</xdr:row>
          <xdr:rowOff>38100</xdr:rowOff>
        </xdr:from>
        <xdr:to>
          <xdr:col>6</xdr:col>
          <xdr:colOff>579120</xdr:colOff>
          <xdr:row>13</xdr:row>
          <xdr:rowOff>129540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2) Cliquer ici pour cacher les lignes où la quantité = 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144780</xdr:colOff>
          <xdr:row>7</xdr:row>
          <xdr:rowOff>266700</xdr:rowOff>
        </xdr:from>
        <xdr:to>
          <xdr:col>9</xdr:col>
          <xdr:colOff>388620</xdr:colOff>
          <xdr:row>12</xdr:row>
          <xdr:rowOff>7620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Cliquer là pour afficher toutes les lignes cachées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129540</xdr:colOff>
          <xdr:row>5</xdr:row>
          <xdr:rowOff>91440</xdr:rowOff>
        </xdr:from>
        <xdr:to>
          <xdr:col>6</xdr:col>
          <xdr:colOff>579120</xdr:colOff>
          <xdr:row>9</xdr:row>
          <xdr:rowOff>152400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1) Cliquer ici pour actualiser la liste des articles, si vous en avez rajouter par exemple, ou supprimer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200-000002000000}"/>
            </a:ext>
          </a:extLst>
        </xdr:cNvPr>
        <xdr:cNvGrpSpPr/>
      </xdr:nvGrpSpPr>
      <xdr:grpSpPr>
        <a:xfrm>
          <a:off x="319024" y="914260"/>
          <a:ext cx="12965343" cy="93385"/>
          <a:chOff x="313008" y="630515"/>
          <a:chExt cx="11155680" cy="93385"/>
        </a:xfrm>
      </xdr:grpSpPr>
      <xdr:sp macro="" textlink="">
        <xdr:nvSpPr>
          <xdr:cNvPr id="3" name="Forme de bordure de titre">
            <a:extLst>
              <a:ext uri="{FF2B5EF4-FFF2-40B4-BE49-F238E27FC236}">
                <a16:creationId xmlns:a16="http://schemas.microsoft.com/office/drawing/2014/main" id="{00000000-0008-0000-0200-000003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4" name="Forme de bordure de titre">
            <a:extLst>
              <a:ext uri="{FF2B5EF4-FFF2-40B4-BE49-F238E27FC236}">
                <a16:creationId xmlns:a16="http://schemas.microsoft.com/office/drawing/2014/main" id="{00000000-0008-0000-0200-000004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300-000002000000}"/>
            </a:ext>
          </a:extLst>
        </xdr:cNvPr>
        <xdr:cNvGrpSpPr/>
      </xdr:nvGrpSpPr>
      <xdr:grpSpPr>
        <a:xfrm>
          <a:off x="319024" y="914260"/>
          <a:ext cx="12965343" cy="93385"/>
          <a:chOff x="313008" y="630515"/>
          <a:chExt cx="11155680" cy="93385"/>
        </a:xfrm>
      </xdr:grpSpPr>
      <xdr:sp macro="" textlink="">
        <xdr:nvSpPr>
          <xdr:cNvPr id="3" name="Forme de bordure de titre">
            <a:extLst>
              <a:ext uri="{FF2B5EF4-FFF2-40B4-BE49-F238E27FC236}">
                <a16:creationId xmlns:a16="http://schemas.microsoft.com/office/drawing/2014/main" id="{00000000-0008-0000-0300-000003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4" name="Forme de bordure de titre">
            <a:extLst>
              <a:ext uri="{FF2B5EF4-FFF2-40B4-BE49-F238E27FC236}">
                <a16:creationId xmlns:a16="http://schemas.microsoft.com/office/drawing/2014/main" id="{00000000-0008-0000-0300-000004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628650</xdr:colOff>
      <xdr:row>0</xdr:row>
      <xdr:rowOff>495300</xdr:rowOff>
    </xdr:from>
    <xdr:to>
      <xdr:col>3</xdr:col>
      <xdr:colOff>184390</xdr:colOff>
      <xdr:row>1</xdr:row>
      <xdr:rowOff>123826</xdr:rowOff>
    </xdr:to>
    <xdr:grpSp>
      <xdr:nvGrpSpPr>
        <xdr:cNvPr id="2" name="Groupe 1" descr="rectangle rose, bleu, gris">
          <a:extLst>
            <a:ext uri="{FF2B5EF4-FFF2-40B4-BE49-F238E27FC236}">
              <a16:creationId xmlns:a16="http://schemas.microsoft.com/office/drawing/2014/main" id="{00000000-0008-0000-0400-000002000000}"/>
            </a:ext>
          </a:extLst>
        </xdr:cNvPr>
        <xdr:cNvGrpSpPr/>
      </xdr:nvGrpSpPr>
      <xdr:grpSpPr>
        <a:xfrm>
          <a:off x="833804" y="495300"/>
          <a:ext cx="5593124" cy="368545"/>
          <a:chOff x="628650" y="457200"/>
          <a:chExt cx="4619625" cy="114301"/>
        </a:xfrm>
      </xdr:grpSpPr>
      <xdr:sp macro="" textlink="">
        <xdr:nvSpPr>
          <xdr:cNvPr id="3" name="Rectangle 2">
            <a:extLst>
              <a:ext uri="{FF2B5EF4-FFF2-40B4-BE49-F238E27FC236}">
                <a16:creationId xmlns:a16="http://schemas.microsoft.com/office/drawing/2014/main" id="{00000000-0008-0000-0400-000003000000}"/>
              </a:ext>
            </a:extLst>
          </xdr:cNvPr>
          <xdr:cNvSpPr>
            <a:spLocks noChangeArrowheads="1"/>
          </xdr:cNvSpPr>
        </xdr:nvSpPr>
        <xdr:spPr bwMode="auto">
          <a:xfrm>
            <a:off x="628650" y="466725"/>
            <a:ext cx="1724025" cy="104776"/>
          </a:xfrm>
          <a:prstGeom prst="rect">
            <a:avLst/>
          </a:prstGeom>
          <a:solidFill>
            <a:schemeClr val="accent2"/>
          </a:solidFill>
          <a:ln>
            <a:noFill/>
          </a:ln>
        </xdr:spPr>
        <xdr:txBody>
          <a:bodyPr/>
          <a:lstStyle/>
          <a:p>
            <a:endParaRPr lang="en-US"/>
          </a:p>
        </xdr:txBody>
      </xdr:sp>
      <xdr:sp macro="" textlink="">
        <xdr:nvSpPr>
          <xdr:cNvPr id="4" name="Rectangle 2">
            <a:extLst>
              <a:ext uri="{FF2B5EF4-FFF2-40B4-BE49-F238E27FC236}">
                <a16:creationId xmlns:a16="http://schemas.microsoft.com/office/drawing/2014/main" id="{00000000-0008-0000-0400-000004000000}"/>
              </a:ext>
            </a:extLst>
          </xdr:cNvPr>
          <xdr:cNvSpPr>
            <a:spLocks noChangeArrowheads="1"/>
          </xdr:cNvSpPr>
        </xdr:nvSpPr>
        <xdr:spPr bwMode="auto">
          <a:xfrm>
            <a:off x="2333626" y="457200"/>
            <a:ext cx="1657350" cy="114301"/>
          </a:xfrm>
          <a:prstGeom prst="rect">
            <a:avLst/>
          </a:prstGeom>
          <a:solidFill>
            <a:schemeClr val="accent3"/>
          </a:solidFill>
          <a:ln>
            <a:noFill/>
          </a:ln>
        </xdr:spPr>
        <xdr:txBody>
          <a:bodyPr/>
          <a:lstStyle/>
          <a:p>
            <a:endParaRPr lang="en-US"/>
          </a:p>
        </xdr:txBody>
      </xdr:sp>
      <xdr:sp macro="" textlink="">
        <xdr:nvSpPr>
          <xdr:cNvPr id="5" name="Rectangle 2">
            <a:extLst>
              <a:ext uri="{FF2B5EF4-FFF2-40B4-BE49-F238E27FC236}">
                <a16:creationId xmlns:a16="http://schemas.microsoft.com/office/drawing/2014/main" id="{00000000-0008-0000-0400-000005000000}"/>
              </a:ext>
            </a:extLst>
          </xdr:cNvPr>
          <xdr:cNvSpPr>
            <a:spLocks noChangeArrowheads="1"/>
          </xdr:cNvSpPr>
        </xdr:nvSpPr>
        <xdr:spPr bwMode="auto">
          <a:xfrm>
            <a:off x="3990976" y="457200"/>
            <a:ext cx="1257299" cy="114301"/>
          </a:xfrm>
          <a:prstGeom prst="rect">
            <a:avLst/>
          </a:prstGeom>
          <a:solidFill>
            <a:schemeClr val="accent4"/>
          </a:solidFill>
          <a:ln>
            <a:noFill/>
          </a:ln>
        </xdr:spPr>
        <xdr:txBody>
          <a:bodyPr/>
          <a:lstStyle/>
          <a:p>
            <a:endParaRPr lang="en-US"/>
          </a:p>
        </xdr:txBody>
      </xdr:sp>
    </xdr:grpSp>
    <xdr:clientData/>
  </xdr:twoCellAnchor>
  <xdr:twoCellAnchor editAs="oneCell">
    <xdr:from>
      <xdr:col>0</xdr:col>
      <xdr:colOff>200023</xdr:colOff>
      <xdr:row>0</xdr:row>
      <xdr:rowOff>9525</xdr:rowOff>
    </xdr:from>
    <xdr:to>
      <xdr:col>4</xdr:col>
      <xdr:colOff>78992</xdr:colOff>
      <xdr:row>1</xdr:row>
      <xdr:rowOff>0</xdr:rowOff>
    </xdr:to>
    <xdr:sp macro="" textlink="">
      <xdr:nvSpPr>
        <xdr:cNvPr id="6" name="Rectangle 2" descr="rectangle noir">
          <a:extLst>
            <a:ext uri="{FF2B5EF4-FFF2-40B4-BE49-F238E27FC236}">
              <a16:creationId xmlns:a16="http://schemas.microsoft.com/office/drawing/2014/main" id="{00000000-0008-0000-0400-000006000000}"/>
            </a:ext>
          </a:extLst>
        </xdr:cNvPr>
        <xdr:cNvSpPr>
          <a:spLocks noChangeArrowheads="1"/>
        </xdr:cNvSpPr>
      </xdr:nvSpPr>
      <xdr:spPr bwMode="auto">
        <a:xfrm>
          <a:off x="200023" y="9525"/>
          <a:ext cx="7185543" cy="732347"/>
        </a:xfrm>
        <a:prstGeom prst="rect">
          <a:avLst/>
        </a:prstGeom>
        <a:solidFill>
          <a:schemeClr val="accent1"/>
        </a:solidFill>
        <a:ln>
          <a:noFill/>
        </a:ln>
      </xdr:spPr>
      <xdr:txBody>
        <a:bodyPr/>
        <a:lstStyle/>
        <a:p>
          <a:endParaRPr lang="en-US"/>
        </a:p>
      </xdr:txBody>
    </xdr:sp>
    <xdr:clientData/>
  </xdr:twoCellAnchor>
  <xdr:twoCellAnchor editAs="absolute">
    <xdr:from>
      <xdr:col>2</xdr:col>
      <xdr:colOff>2905510</xdr:colOff>
      <xdr:row>0</xdr:row>
      <xdr:rowOff>180975</xdr:rowOff>
    </xdr:from>
    <xdr:to>
      <xdr:col>3</xdr:col>
      <xdr:colOff>422515</xdr:colOff>
      <xdr:row>0</xdr:row>
      <xdr:rowOff>657225</xdr:rowOff>
    </xdr:to>
    <xdr:sp macro="" textlink="#REF!">
      <xdr:nvSpPr>
        <xdr:cNvPr id="7" name="Zone de texte 3">
          <a:extLst>
            <a:ext uri="{FF2B5EF4-FFF2-40B4-BE49-F238E27FC236}">
              <a16:creationId xmlns:a16="http://schemas.microsoft.com/office/drawing/2014/main" id="{00000000-0008-0000-0400-000007000000}"/>
            </a:ext>
          </a:extLst>
        </xdr:cNvPr>
        <xdr:cNvSpPr txBox="1">
          <a:spLocks noChangeArrowheads="1"/>
        </xdr:cNvSpPr>
      </xdr:nvSpPr>
      <xdr:spPr bwMode="auto">
        <a:xfrm>
          <a:off x="4406506" y="180975"/>
          <a:ext cx="2296039" cy="476250"/>
        </a:xfrm>
        <a:prstGeom prst="rect">
          <a:avLst/>
        </a:prstGeom>
        <a:solidFill>
          <a:srgbClr val="FFFFFF">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1440" tIns="45720" rIns="91440" bIns="45720" rtlCol="0" anchor="ctr" upright="1"/>
        <a:lstStyle/>
        <a:p>
          <a:pPr algn="r" rtl="0">
            <a:defRPr sz="1000"/>
          </a:pPr>
          <a:r>
            <a:rPr lang="en-US" sz="1600" b="0" cap="all" baseline="0">
              <a:solidFill>
                <a:schemeClr val="bg1"/>
              </a:solidFill>
              <a:latin typeface="Microsoft Sans Serif" panose="020B0604020202020204" pitchFamily="34" charset="0"/>
              <a:cs typeface="Microsoft Sans Serif" panose="020B0604020202020204" pitchFamily="34" charset="0"/>
            </a:rPr>
            <a:t>Commande</a:t>
          </a:r>
        </a:p>
      </xdr:txBody>
    </xdr:sp>
    <xdr:clientData/>
  </xdr:twoCellAnchor>
  <mc:AlternateContent xmlns:mc="http://schemas.openxmlformats.org/markup-compatibility/2006">
    <mc:Choice xmlns:a14="http://schemas.microsoft.com/office/drawing/2010/main" Requires="a14">
      <xdr:twoCellAnchor>
        <xdr:from>
          <xdr:col>4</xdr:col>
          <xdr:colOff>121920</xdr:colOff>
          <xdr:row>10</xdr:row>
          <xdr:rowOff>38100</xdr:rowOff>
        </xdr:from>
        <xdr:to>
          <xdr:col>6</xdr:col>
          <xdr:colOff>579120</xdr:colOff>
          <xdr:row>13</xdr:row>
          <xdr:rowOff>129540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2) Cliquer ici pour cacher les lignes où la quantité = 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144780</xdr:colOff>
          <xdr:row>7</xdr:row>
          <xdr:rowOff>266700</xdr:rowOff>
        </xdr:from>
        <xdr:to>
          <xdr:col>9</xdr:col>
          <xdr:colOff>388620</xdr:colOff>
          <xdr:row>12</xdr:row>
          <xdr:rowOff>7620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Cliquer là pour afficher toutes les lignes cachées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129540</xdr:colOff>
          <xdr:row>5</xdr:row>
          <xdr:rowOff>91440</xdr:rowOff>
        </xdr:from>
        <xdr:to>
          <xdr:col>6</xdr:col>
          <xdr:colOff>579120</xdr:colOff>
          <xdr:row>9</xdr:row>
          <xdr:rowOff>152400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1) Cliquer ici pour actualiser la liste des articles, si vous en avez rajouter par exemple, ou supprimer</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nventaire" displayName="Inventaire" ref="B5:P42" totalsRowShown="0" headerRowDxfId="69" dataDxfId="68" headerRowCellStyle="Titre 1" dataCellStyle="Détails du tableau droite">
  <tableColumns count="15">
    <tableColumn id="1" xr3:uid="{00000000-0010-0000-0000-000001000000}" name="Articles avec indicateur à réapprovisionner" dataDxfId="67" dataCellStyle="Colonne Indicateur">
      <calculatedColumnFormula>IFERROR(OR(Inventaire[[#This Row],[A commander]]="x",Inventaire[[#This Row],[Quantité à commander]]&gt;0)*valHighlight,0)</calculatedColumnFormula>
    </tableColumn>
    <tableColumn id="2" xr3:uid="{00000000-0010-0000-0000-000002000000}" name="Numéro d'article" dataDxfId="66" dataCellStyle="Détails du tableau gauche"/>
    <tableColumn id="4" xr3:uid="{00000000-0010-0000-0000-000004000000}" name="Description" dataDxfId="65" dataCellStyle="Détails du tableau gauche"/>
    <tableColumn id="5" xr3:uid="{00000000-0010-0000-0000-000005000000}" name="Prix d'achat" dataDxfId="64" dataCellStyle="Devise du tableau"/>
    <tableColumn id="7" xr3:uid="{00000000-0010-0000-0000-000007000000}" name="Prix de vente" dataDxfId="63" dataCellStyle="Devise du tableau"/>
    <tableColumn id="8" xr3:uid="{00000000-0010-0000-0000-000008000000}" name="Prix de vente élèves -15%" dataDxfId="62" dataCellStyle="Détails du tableau droite">
      <calculatedColumnFormula>Inventaire[[#This Row],[Prix de vente]]*85/100</calculatedColumnFormula>
    </tableColumn>
    <tableColumn id="9" xr3:uid="{23FD0DD1-28FD-4FAD-9B4A-A6E3748EE920}" name="Qté minimale d'achat" dataDxfId="61" dataCellStyle="Détails du tableau droite"/>
    <tableColumn id="14" xr3:uid="{34B7EC59-30C0-418E-B12D-0FFB9B5930D6}" name="M" dataDxfId="60" dataCellStyle="Détails du tableau droite"/>
    <tableColumn id="15" xr3:uid="{A0DED10A-E611-4B1A-883D-5877251FBEFB}" name="C" dataDxfId="59" dataCellStyle="Détails du tableau droite"/>
    <tableColumn id="13" xr3:uid="{F5A99E08-33AB-470F-8B9F-B2580EF12A48}" name="E" dataDxfId="58" dataCellStyle="Détails du tableau droite"/>
    <tableColumn id="12" xr3:uid="{55B40F55-C128-4160-BE37-9EECE6EF81D1}" name="A" dataDxfId="57" dataCellStyle="Détails du tableau droite">
      <calculatedColumnFormula>IF(Inventaire[[#This Row],[Quantité à commander]]&gt;0,Inventaire[[#This Row],[Quantité à commander]],0)-Inventaire[[#This Row],[M]]-Inventaire[[#This Row],[C]]-Inventaire[[#This Row],[E]]</calculatedColumnFormula>
    </tableColumn>
    <tableColumn id="10" xr3:uid="{00000000-0010-0000-0000-00000A000000}" name="Quantité à commander" dataDxfId="56" dataCellStyle="Détails du tableau droite"/>
    <tableColumn id="11" xr3:uid="{00000000-0010-0000-0000-00000B000000}" name="A commander" dataDxfId="55" dataCellStyle="Retiré"/>
    <tableColumn id="17" xr3:uid="{C636062F-9F43-4EE2-B79E-8BE698F615FA}" name="Pour : " dataDxfId="54" dataCellStyle="Détails du tableau droite">
      <calculatedColumnFormula>IF(Inventaire[[#This Row],[E]]&gt;0,"Pour :","")</calculatedColumnFormula>
    </tableColumn>
    <tableColumn id="18" xr3:uid="{1AADF810-4090-4FDF-8808-270140216D23}" name="Prénom élève" dataDxfId="53" dataCellStyle="Détails du tableau droite"/>
  </tableColumns>
  <tableStyleInfo name="Inventaire"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F1A1213-63CA-4FE8-A888-C8146A4EDC41}" name="Tableau1" displayName="Tableau1" ref="B15:D87" totalsRowShown="0" headerRowDxfId="52" tableBorderDxfId="51">
  <tableColumns count="3">
    <tableColumn id="1" xr3:uid="{6BBF15AA-8C54-4FEA-82BC-AC499D866E2E}" name="ART. NR." dataDxfId="50">
      <calculatedColumnFormula>Modèle_Articles!C6</calculatedColumnFormula>
    </tableColumn>
    <tableColumn id="2" xr3:uid="{01660C6A-5B65-4C92-8034-0D6AB09C1167}" name="DESCRIPTION" dataDxfId="49">
      <calculatedColumnFormula>Modèle_Articles!D6</calculatedColumnFormula>
    </tableColumn>
    <tableColumn id="4" xr3:uid="{4A961347-2589-47DD-A3C1-C358BF321DC7}" name="QUANTITE" dataDxfId="48">
      <calculatedColumnFormula>IF(Modèle_Articles!M6&gt;0,Modèle_Articles!M6,0)</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C518D52-9699-4C40-8383-66974990447D}" name="Inventaire3" displayName="Inventaire3" ref="B5:P40" totalsRowShown="0" headerRowDxfId="45" dataDxfId="44" headerRowCellStyle="Titre 1" dataCellStyle="Détails du tableau droite">
  <tableColumns count="15">
    <tableColumn id="1" xr3:uid="{6CAD58A6-0D3D-4E07-BDFB-592404844D83}" name="Articles avec indicateur à réapprovisionner" dataDxfId="43" dataCellStyle="Colonne Indicateur">
      <calculatedColumnFormula>IFERROR(OR(Inventaire3[[#This Row],[A commander]]="x",Inventaire3[[#This Row],[Quantité à commander]]&gt;0)*valHighlight,0)</calculatedColumnFormula>
    </tableColumn>
    <tableColumn id="2" xr3:uid="{B9E0F80A-BCC9-4F44-884B-A1091C94ACBD}" name="Numéro d'article" dataDxfId="42" dataCellStyle="Détails du tableau gauche"/>
    <tableColumn id="4" xr3:uid="{73BD2BAD-5F61-41EB-A782-7BEB949AED22}" name="Description" dataDxfId="41" dataCellStyle="Détails du tableau gauche"/>
    <tableColumn id="5" xr3:uid="{82ED0654-C41C-46E9-B2D9-137FA5EF4AEA}" name="Prix d'achat" dataDxfId="40" dataCellStyle="Devise du tableau"/>
    <tableColumn id="7" xr3:uid="{CFE78298-7B74-4285-B39B-261AE1A54BAE}" name="Prix de vente" dataDxfId="39" dataCellStyle="Devise du tableau"/>
    <tableColumn id="8" xr3:uid="{C154C857-78B4-458B-8149-755A546BEFE9}" name="Prix de vente élèves -15%" dataDxfId="38" dataCellStyle="Détails du tableau droite">
      <calculatedColumnFormula>Inventaire3[[#This Row],[Prix de vente]]*85/100</calculatedColumnFormula>
    </tableColumn>
    <tableColumn id="9" xr3:uid="{F0922573-6E18-4F27-82A3-968A4FC2C116}" name="Qté minimale d'achat" dataDxfId="37" dataCellStyle="Détails du tableau droite"/>
    <tableColumn id="14" xr3:uid="{E9E16DBA-5AAA-4ECD-8D59-238BB2DA8C6D}" name="M" dataDxfId="36" dataCellStyle="Détails du tableau droite"/>
    <tableColumn id="15" xr3:uid="{04FA50D4-FFCD-43A8-9985-00ABAE4AEDFD}" name="C" dataDxfId="35" dataCellStyle="Détails du tableau droite"/>
    <tableColumn id="13" xr3:uid="{EF9C1549-2F16-417C-AFEE-589D81030CC2}" name="E" dataDxfId="34" dataCellStyle="Détails du tableau droite"/>
    <tableColumn id="12" xr3:uid="{6E202621-E1C0-4E88-B53F-3D604D8F7389}" name="A" dataDxfId="33" dataCellStyle="Détails du tableau droite">
      <calculatedColumnFormula>IF(Inventaire3[[#This Row],[Quantité à commander]]&gt;0,Inventaire3[[#This Row],[Quantité à commander]],0)-Inventaire3[[#This Row],[M]]-Inventaire3[[#This Row],[C]]-Inventaire3[[#This Row],[E]]</calculatedColumnFormula>
    </tableColumn>
    <tableColumn id="10" xr3:uid="{58A9AC6C-E771-4681-B079-8F6FCE84C4F7}" name="Quantité à commander" dataDxfId="32" dataCellStyle="Détails du tableau droite"/>
    <tableColumn id="11" xr3:uid="{5CF88AF6-CB4E-4D15-8450-C91C68FC45D3}" name="A commander" dataDxfId="31" dataCellStyle="Retiré"/>
    <tableColumn id="17" xr3:uid="{0E2FBF00-6730-40D4-A0E6-484F000F8B82}" name="Colonne12" dataDxfId="30" dataCellStyle="Détails du tableau droite">
      <calculatedColumnFormula>IF(Inventaire3[[#This Row],[E]]&gt;0,"Pour qui ?","")</calculatedColumnFormula>
    </tableColumn>
    <tableColumn id="18" xr3:uid="{8D34A7C0-BC67-46AA-A173-92A2C5CE5818}" name="Prénom élève" dataDxfId="29" dataCellStyle="Détails du tableau droite"/>
  </tableColumns>
  <tableStyleInfo name="Inventaire" showFirstColumn="1"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42551C-5282-440B-AF39-93EAEA0C0888}" name="Inventaire5" displayName="Inventaire5" ref="B5:P40" totalsRowShown="0" headerRowDxfId="26" dataDxfId="25" headerRowCellStyle="Titre 1" dataCellStyle="Détails du tableau droite">
  <tableColumns count="15">
    <tableColumn id="1" xr3:uid="{22ABA875-E3BB-4151-BD2A-0C112D3A6E95}" name="Articles avec indicateur à réapprovisionner" dataDxfId="24" dataCellStyle="Colonne Indicateur">
      <calculatedColumnFormula>IFERROR(OR(Inventaire5[[#This Row],[A commander]]="x",Inventaire5[[#This Row],[Quantité à commander]]&gt;0)*valHighlight,0)</calculatedColumnFormula>
    </tableColumn>
    <tableColumn id="2" xr3:uid="{8758EB23-7993-4CA4-BC0D-B674BF9E98DA}" name="Numéro d'article" dataDxfId="23" dataCellStyle="Détails du tableau gauche"/>
    <tableColumn id="4" xr3:uid="{765959DA-BCC5-431F-BA98-0B0EB2CB3DFB}" name="Description" dataDxfId="22" dataCellStyle="Détails du tableau gauche"/>
    <tableColumn id="5" xr3:uid="{55248962-9B50-488D-A848-D4D6F4D95FC7}" name="Prix d'achat" dataDxfId="21" dataCellStyle="Devise du tableau"/>
    <tableColumn id="7" xr3:uid="{5117B317-30FA-49CE-9942-25DD24676B3D}" name="Prix de vente" dataDxfId="20" dataCellStyle="Devise du tableau"/>
    <tableColumn id="8" xr3:uid="{30AF0E92-3DF9-4FF4-B090-02EB1F187EBB}" name="Prix de vente élèves -15%" dataDxfId="19" dataCellStyle="Détails du tableau droite">
      <calculatedColumnFormula>Inventaire5[[#This Row],[Prix de vente]]*85/100</calculatedColumnFormula>
    </tableColumn>
    <tableColumn id="9" xr3:uid="{59686244-CCD6-48BD-8EAD-648EB5EBDF3D}" name="Qté minimale d'achat" dataDxfId="18" dataCellStyle="Détails du tableau droite"/>
    <tableColumn id="14" xr3:uid="{B54BD59A-8399-458D-916B-2DDFE0D263C0}" name="M" dataDxfId="17" dataCellStyle="Détails du tableau droite"/>
    <tableColumn id="15" xr3:uid="{BBE6A19C-6851-44B0-AA25-7CBFB50B6B86}" name="C" dataDxfId="16" dataCellStyle="Détails du tableau droite"/>
    <tableColumn id="13" xr3:uid="{171AF3E3-C6D2-4BF1-B3E3-45379C1CF472}" name="E" dataDxfId="15" dataCellStyle="Détails du tableau droite"/>
    <tableColumn id="12" xr3:uid="{204E2EA1-CD8A-41DA-BD14-D250D89B7520}" name="A" dataDxfId="14" dataCellStyle="Détails du tableau droite">
      <calculatedColumnFormula>IF(Inventaire5[[#This Row],[Quantité à commander]]&gt;0,Inventaire5[[#This Row],[Quantité à commander]],0)-Inventaire5[[#This Row],[M]]-Inventaire5[[#This Row],[C]]-Inventaire5[[#This Row],[E]]</calculatedColumnFormula>
    </tableColumn>
    <tableColumn id="10" xr3:uid="{2C06D4D4-8389-47C5-AF7E-B23AD33EBB58}" name="Quantité à commander" dataDxfId="13" dataCellStyle="Détails du tableau droite"/>
    <tableColumn id="11" xr3:uid="{6FB90D56-2415-4391-B3AC-0113242BC922}" name="A commander" dataDxfId="12" dataCellStyle="Retiré"/>
    <tableColumn id="17" xr3:uid="{F7F63B96-1BE2-421D-B462-102CBBE0D391}" name="Colonne12" dataDxfId="11" dataCellStyle="Détails du tableau droite">
      <calculatedColumnFormula>IF(Inventaire5[[#This Row],[E]]&gt;0,"Pour qui ?","")</calculatedColumnFormula>
    </tableColumn>
    <tableColumn id="18" xr3:uid="{7C570007-6580-4E84-8449-42A66563ED0B}" name="Prénom élève" dataDxfId="10" dataCellStyle="Détails du tableau droite"/>
  </tableColumns>
  <tableStyleInfo name="Inventaire"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D4C479B-D219-4FC4-B1F8-4EFD7C816D97}" name="Tableau16" displayName="Tableau16" ref="B15:D50" totalsRowShown="0" headerRowDxfId="9" tableBorderDxfId="8">
  <tableColumns count="3">
    <tableColumn id="1" xr3:uid="{7AB33D98-01AE-4530-9012-1F590E21AB02}" name="ART. NR. (BAM)" dataDxfId="7">
      <calculatedColumnFormula>BAM_Articles!C6</calculatedColumnFormula>
    </tableColumn>
    <tableColumn id="2" xr3:uid="{9EA109D1-C37A-4698-AD35-4FAF61254E0F}" name="DESCRIPTION" dataDxfId="6">
      <calculatedColumnFormula>BAM_Articles!D6</calculatedColumnFormula>
    </tableColumn>
    <tableColumn id="4" xr3:uid="{32B4D27C-3661-40A9-B19B-66C3F59AE4DF}" name="QUANTITE" dataDxfId="5">
      <calculatedColumnFormula>IF(BAM_Articles!M6&gt;0,BAM_Articles!M6,0)</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4C9F7B8-C4FB-441C-8325-BDA0DC12D24A}" name="Tableau167" displayName="Tableau167" ref="B52:D87" totalsRowShown="0" headerRowDxfId="4" tableBorderDxfId="3">
  <tableColumns count="3">
    <tableColumn id="1" xr3:uid="{96B81CBA-1B3E-45ED-84C8-1EBE58DBD970}" name="ART. NR. (FILA)" dataDxfId="2">
      <calculatedColumnFormula>FILA_Articles!C6</calculatedColumnFormula>
    </tableColumn>
    <tableColumn id="2" xr3:uid="{B0847C9E-7136-41E5-9CBD-529335B47F00}" name="DESCRIPTION" dataDxfId="1">
      <calculatedColumnFormula>FILA_Articles!D6</calculatedColumnFormula>
    </tableColumn>
    <tableColumn id="4" xr3:uid="{6BAE0C86-4BDA-4108-93C4-D704E50D0214}" name="QUANTITE" dataDxfId="0">
      <calculatedColumnFormula>IF(FILA_Articles!M6&gt;0,FILA_Articles!M6,0)</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bam4u.ch/"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table" Target="../tables/table1.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bam4u.ch/" TargetMode="Externa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bam4u.ch/" TargetMode="External"/><Relationship Id="rId4" Type="http://schemas.openxmlformats.org/officeDocument/2006/relationships/table" Target="../tables/table4.xml"/></Relationships>
</file>

<file path=xl/worksheets/_rels/sheet5.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vmlDrawing" Target="../drawings/vmlDrawing3.vml"/><Relationship Id="rId7"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59999389629810485"/>
    <pageSetUpPr fitToPage="1"/>
  </sheetPr>
  <dimension ref="A1:P42"/>
  <sheetViews>
    <sheetView showGridLines="0" showZeros="0" tabSelected="1" zoomScale="55" zoomScaleNormal="55" workbookViewId="0">
      <pane xSplit="2" ySplit="5" topLeftCell="C23" activePane="bottomRight" state="frozen"/>
      <selection pane="topRight" activeCell="C1" sqref="C1"/>
      <selection pane="bottomLeft" activeCell="A6" sqref="A6"/>
      <selection pane="bottomRight" activeCell="M5" sqref="M5"/>
    </sheetView>
  </sheetViews>
  <sheetFormatPr baseColWidth="10" defaultColWidth="9.109375" defaultRowHeight="30.15" customHeight="1" x14ac:dyDescent="0.3"/>
  <cols>
    <col min="1" max="1" width="1.77734375" customWidth="1"/>
    <col min="2" max="2" width="3" style="3" customWidth="1"/>
    <col min="3" max="3" width="22.88671875" customWidth="1"/>
    <col min="4" max="4" width="18.77734375" style="1" customWidth="1"/>
    <col min="5" max="5" width="20.6640625" style="1" customWidth="1"/>
    <col min="6" max="6" width="17.5546875" style="1" customWidth="1"/>
    <col min="7" max="7" width="22.109375" style="1" customWidth="1"/>
    <col min="8" max="8" width="16.21875" style="1" customWidth="1"/>
    <col min="9" max="12" width="6.109375" style="1" customWidth="1"/>
    <col min="13" max="13" width="20.33203125" customWidth="1"/>
    <col min="14" max="14" width="21.21875" customWidth="1"/>
    <col min="15" max="15" width="9.33203125" style="75" customWidth="1"/>
    <col min="16" max="16" width="13.77734375" style="1" customWidth="1"/>
    <col min="17" max="17" width="1.77734375" customWidth="1"/>
  </cols>
  <sheetData>
    <row r="1" spans="1:16" ht="72" customHeight="1" x14ac:dyDescent="0.3">
      <c r="A1" s="4"/>
      <c r="B1" s="2"/>
      <c r="C1" s="26" t="s">
        <v>36</v>
      </c>
      <c r="D1" s="27" t="s">
        <v>37</v>
      </c>
      <c r="E1" s="28" t="s">
        <v>38</v>
      </c>
      <c r="F1" s="28"/>
      <c r="G1" s="28"/>
      <c r="H1" s="28"/>
      <c r="I1" s="28"/>
      <c r="J1" s="28"/>
      <c r="K1" s="28"/>
      <c r="L1" s="28"/>
      <c r="M1" s="28"/>
      <c r="N1" s="28"/>
      <c r="O1" s="79" t="s">
        <v>15</v>
      </c>
      <c r="P1" s="5" t="s">
        <v>16</v>
      </c>
    </row>
    <row r="2" spans="1:16" ht="11.55" customHeight="1" thickBot="1" x14ac:dyDescent="0.35">
      <c r="D2"/>
    </row>
    <row r="3" spans="1:16" ht="37.5" customHeight="1" thickTop="1" thickBot="1" x14ac:dyDescent="0.35">
      <c r="C3" s="14" t="s">
        <v>24</v>
      </c>
      <c r="D3" s="24" t="s">
        <v>35</v>
      </c>
      <c r="L3" s="21" t="s">
        <v>32</v>
      </c>
      <c r="M3" s="22"/>
      <c r="N3" s="22"/>
      <c r="O3" s="23" t="s">
        <v>32</v>
      </c>
      <c r="P3" s="18"/>
    </row>
    <row r="4" spans="1:16" ht="4.05" customHeight="1" thickTop="1" x14ac:dyDescent="0.3"/>
    <row r="5" spans="1:16" ht="42.75" customHeight="1" x14ac:dyDescent="0.3">
      <c r="B5" s="9" t="s">
        <v>0</v>
      </c>
      <c r="C5" s="6" t="s">
        <v>29</v>
      </c>
      <c r="D5" s="6" t="s">
        <v>7</v>
      </c>
      <c r="E5" s="6" t="s">
        <v>19</v>
      </c>
      <c r="F5" s="6" t="s">
        <v>18</v>
      </c>
      <c r="G5" s="6" t="s">
        <v>20</v>
      </c>
      <c r="H5" s="6" t="s">
        <v>23</v>
      </c>
      <c r="I5" s="6" t="s">
        <v>25</v>
      </c>
      <c r="J5" s="6" t="s">
        <v>26</v>
      </c>
      <c r="K5" s="6" t="s">
        <v>27</v>
      </c>
      <c r="L5" s="17" t="s">
        <v>28</v>
      </c>
      <c r="M5" s="6" t="s">
        <v>22</v>
      </c>
      <c r="N5" s="6" t="s">
        <v>34</v>
      </c>
      <c r="O5" s="76" t="s">
        <v>87</v>
      </c>
      <c r="P5" s="19" t="s">
        <v>30</v>
      </c>
    </row>
    <row r="6" spans="1:16" ht="30.15" customHeight="1" x14ac:dyDescent="0.3">
      <c r="B6" s="9">
        <f>IFERROR(OR(Inventaire[[#This Row],[A commander]]="x",Inventaire[[#This Row],[Quantité à commander]]&gt;0)*valHighlight,0)</f>
        <v>1</v>
      </c>
      <c r="C6" s="7" t="s">
        <v>1</v>
      </c>
      <c r="D6" s="7" t="s">
        <v>8</v>
      </c>
      <c r="E6" s="10">
        <v>10</v>
      </c>
      <c r="F6" s="10">
        <v>51</v>
      </c>
      <c r="G6" s="11">
        <f>Inventaire[[#This Row],[Prix de vente]]*85/100</f>
        <v>43.35</v>
      </c>
      <c r="H6" s="11"/>
      <c r="I6" s="16"/>
      <c r="J6" s="16"/>
      <c r="K6" s="16"/>
      <c r="L6" s="20">
        <f>IF(Inventaire[[#This Row],[Quantité à commander]]&gt;0,Inventaire[[#This Row],[Quantité à commander]],0)-Inventaire[[#This Row],[M]]-Inventaire[[#This Row],[C]]-Inventaire[[#This Row],[E]]</f>
        <v>5</v>
      </c>
      <c r="M6" s="15">
        <v>5</v>
      </c>
      <c r="N6" s="8"/>
      <c r="O6" s="77" t="str">
        <f>IF(Inventaire[[#This Row],[E]]&gt;0,"Pour :","")</f>
        <v/>
      </c>
      <c r="P6" s="16"/>
    </row>
    <row r="7" spans="1:16" ht="30.15" customHeight="1" x14ac:dyDescent="0.3">
      <c r="B7" s="9">
        <f>IFERROR(OR(Inventaire[[#This Row],[A commander]]="x",Inventaire[[#This Row],[Quantité à commander]]&gt;0)*valHighlight,0)</f>
        <v>1</v>
      </c>
      <c r="C7" s="7" t="s">
        <v>2</v>
      </c>
      <c r="D7" s="7" t="s">
        <v>9</v>
      </c>
      <c r="E7" s="10">
        <v>10</v>
      </c>
      <c r="F7" s="10">
        <v>93</v>
      </c>
      <c r="G7" s="11">
        <f>Inventaire[[#This Row],[Prix de vente]]*85/100</f>
        <v>79.05</v>
      </c>
      <c r="H7" s="11"/>
      <c r="I7" s="16"/>
      <c r="J7" s="16"/>
      <c r="K7" s="16"/>
      <c r="L7" s="20">
        <f>IF(Inventaire[[#This Row],[Quantité à commander]]&gt;0,Inventaire[[#This Row],[Quantité à commander]],0)-Inventaire[[#This Row],[M]]-Inventaire[[#This Row],[C]]-Inventaire[[#This Row],[E]]</f>
        <v>5</v>
      </c>
      <c r="M7" s="15">
        <v>5</v>
      </c>
      <c r="N7" s="8"/>
      <c r="O7" s="77" t="str">
        <f>IF(Inventaire[[#This Row],[E]]&gt;0,"Pour :","")</f>
        <v/>
      </c>
      <c r="P7" s="16"/>
    </row>
    <row r="8" spans="1:16" ht="30.15" customHeight="1" x14ac:dyDescent="0.3">
      <c r="B8" s="9">
        <f>IFERROR(OR(Inventaire[[#This Row],[A commander]]="x",Inventaire[[#This Row],[Quantité à commander]]&gt;0)*valHighlight,0)</f>
        <v>1</v>
      </c>
      <c r="C8" s="7" t="s">
        <v>3</v>
      </c>
      <c r="D8" s="7" t="s">
        <v>10</v>
      </c>
      <c r="E8" s="10">
        <v>101</v>
      </c>
      <c r="F8" s="10">
        <v>57</v>
      </c>
      <c r="G8" s="11">
        <f>Inventaire[[#This Row],[Prix de vente]]*85/100</f>
        <v>48.45</v>
      </c>
      <c r="H8" s="11"/>
      <c r="I8" s="16"/>
      <c r="J8" s="16"/>
      <c r="K8" s="16"/>
      <c r="L8" s="20">
        <f>IF(Inventaire[[#This Row],[Quantité à commander]]&gt;0,Inventaire[[#This Row],[Quantité à commander]],0)-Inventaire[[#This Row],[M]]-Inventaire[[#This Row],[C]]-Inventaire[[#This Row],[E]]</f>
        <v>0</v>
      </c>
      <c r="M8" s="15"/>
      <c r="N8" s="8" t="s">
        <v>88</v>
      </c>
      <c r="O8" s="77" t="str">
        <f>IF(Inventaire[[#This Row],[E]]&gt;0,"Pour :","")</f>
        <v/>
      </c>
      <c r="P8" s="16"/>
    </row>
    <row r="9" spans="1:16" ht="30.15" customHeight="1" x14ac:dyDescent="0.3">
      <c r="B9" s="9">
        <f>IFERROR(OR(Inventaire[[#This Row],[A commander]]="x",Inventaire[[#This Row],[Quantité à commander]]&gt;0)*valHighlight,0)</f>
        <v>1</v>
      </c>
      <c r="C9" s="68" t="s">
        <v>57</v>
      </c>
      <c r="D9" s="68" t="s">
        <v>57</v>
      </c>
      <c r="E9" s="69"/>
      <c r="F9" s="69"/>
      <c r="G9" s="70">
        <f>Inventaire[[#This Row],[Prix de vente]]*85/100</f>
        <v>0</v>
      </c>
      <c r="H9" s="70"/>
      <c r="I9" s="71"/>
      <c r="J9" s="71"/>
      <c r="K9" s="71"/>
      <c r="L9" s="72">
        <f>IF(Inventaire[[#This Row],[Quantité à commander]]&gt;0,Inventaire[[#This Row],[Quantité à commander]],0)-Inventaire[[#This Row],[M]]-Inventaire[[#This Row],[C]]-Inventaire[[#This Row],[E]]</f>
        <v>5</v>
      </c>
      <c r="M9" s="73">
        <v>5</v>
      </c>
      <c r="N9" s="74" t="s">
        <v>88</v>
      </c>
      <c r="O9" s="78" t="str">
        <f>IF(Inventaire[[#This Row],[E]]&gt;0,"Pour :","")</f>
        <v/>
      </c>
      <c r="P9" s="71"/>
    </row>
    <row r="10" spans="1:16" ht="30.15" customHeight="1" x14ac:dyDescent="0.3">
      <c r="B10" s="9">
        <f>IFERROR(OR(Inventaire[[#This Row],[A commander]]="x",Inventaire[[#This Row],[Quantité à commander]]&gt;0)*valHighlight,0)</f>
        <v>1</v>
      </c>
      <c r="C10" s="68"/>
      <c r="D10" s="68"/>
      <c r="E10" s="69"/>
      <c r="F10" s="69"/>
      <c r="G10" s="70">
        <f>Inventaire[[#This Row],[Prix de vente]]*85/100</f>
        <v>0</v>
      </c>
      <c r="H10" s="70"/>
      <c r="I10" s="71"/>
      <c r="J10" s="71"/>
      <c r="K10" s="71"/>
      <c r="L10" s="72">
        <f>IF(Inventaire[[#This Row],[Quantité à commander]]&gt;0,Inventaire[[#This Row],[Quantité à commander]],0)-Inventaire[[#This Row],[M]]-Inventaire[[#This Row],[C]]-Inventaire[[#This Row],[E]]</f>
        <v>0</v>
      </c>
      <c r="M10" s="73"/>
      <c r="N10" s="74" t="s">
        <v>88</v>
      </c>
      <c r="O10" s="78" t="str">
        <f>IF(Inventaire[[#This Row],[E]]&gt;0,"Pour :","")</f>
        <v/>
      </c>
      <c r="P10" s="71"/>
    </row>
    <row r="11" spans="1:16" ht="30.15" customHeight="1" x14ac:dyDescent="0.3">
      <c r="B11" s="9">
        <f>IFERROR(OR(Inventaire[[#This Row],[A commander]]="x",Inventaire[[#This Row],[Quantité à commander]]&gt;0)*valHighlight,0)</f>
        <v>1</v>
      </c>
      <c r="C11" s="68" t="s">
        <v>58</v>
      </c>
      <c r="D11" s="68" t="s">
        <v>58</v>
      </c>
      <c r="E11" s="69"/>
      <c r="F11" s="69"/>
      <c r="G11" s="70">
        <f>Inventaire[[#This Row],[Prix de vente]]*85/100</f>
        <v>0</v>
      </c>
      <c r="H11" s="70"/>
      <c r="I11" s="71"/>
      <c r="J11" s="71"/>
      <c r="K11" s="71"/>
      <c r="L11" s="72">
        <f>IF(Inventaire[[#This Row],[Quantité à commander]]&gt;0,Inventaire[[#This Row],[Quantité à commander]],0)-Inventaire[[#This Row],[M]]-Inventaire[[#This Row],[C]]-Inventaire[[#This Row],[E]]</f>
        <v>2</v>
      </c>
      <c r="M11" s="73">
        <v>2</v>
      </c>
      <c r="N11" s="74" t="s">
        <v>88</v>
      </c>
      <c r="O11" s="78" t="str">
        <f>IF(Inventaire[[#This Row],[E]]&gt;0,"Pour :","")</f>
        <v/>
      </c>
      <c r="P11" s="71"/>
    </row>
    <row r="12" spans="1:16" ht="30.15" customHeight="1" x14ac:dyDescent="0.3">
      <c r="B12" s="9">
        <f>IFERROR(OR(Inventaire[[#This Row],[A commander]]="x",Inventaire[[#This Row],[Quantité à commander]]&gt;0)*valHighlight,0)</f>
        <v>1</v>
      </c>
      <c r="C12" s="68" t="s">
        <v>59</v>
      </c>
      <c r="D12" s="68" t="s">
        <v>59</v>
      </c>
      <c r="E12" s="69"/>
      <c r="F12" s="69"/>
      <c r="G12" s="70">
        <f>Inventaire[[#This Row],[Prix de vente]]*85/100</f>
        <v>0</v>
      </c>
      <c r="H12" s="70"/>
      <c r="I12" s="71"/>
      <c r="J12" s="71"/>
      <c r="K12" s="71"/>
      <c r="L12" s="72">
        <f>IF(Inventaire[[#This Row],[Quantité à commander]]&gt;0,Inventaire[[#This Row],[Quantité à commander]],0)-Inventaire[[#This Row],[M]]-Inventaire[[#This Row],[C]]-Inventaire[[#This Row],[E]]</f>
        <v>0</v>
      </c>
      <c r="M12" s="73"/>
      <c r="N12" s="74" t="s">
        <v>88</v>
      </c>
      <c r="O12" s="78" t="str">
        <f>IF(Inventaire[[#This Row],[E]]&gt;0,"Pour :","")</f>
        <v/>
      </c>
      <c r="P12" s="71"/>
    </row>
    <row r="13" spans="1:16" ht="30.15" customHeight="1" x14ac:dyDescent="0.3">
      <c r="B13" s="9">
        <f>IFERROR(OR(Inventaire[[#This Row],[A commander]]="x",Inventaire[[#This Row],[Quantité à commander]]&gt;0)*valHighlight,0)</f>
        <v>0</v>
      </c>
      <c r="C13" s="68"/>
      <c r="D13" s="68"/>
      <c r="E13" s="69"/>
      <c r="F13" s="69"/>
      <c r="G13" s="70">
        <f>Inventaire[[#This Row],[Prix de vente]]*85/100</f>
        <v>0</v>
      </c>
      <c r="H13" s="70"/>
      <c r="I13" s="71"/>
      <c r="J13" s="71"/>
      <c r="K13" s="71"/>
      <c r="L13" s="72">
        <f>IF(Inventaire[[#This Row],[Quantité à commander]]&gt;0,Inventaire[[#This Row],[Quantité à commander]],0)-Inventaire[[#This Row],[M]]-Inventaire[[#This Row],[C]]-Inventaire[[#This Row],[E]]</f>
        <v>0</v>
      </c>
      <c r="M13" s="73"/>
      <c r="N13" s="74"/>
      <c r="O13" s="78" t="str">
        <f>IF(Inventaire[[#This Row],[E]]&gt;0,"Pour :","")</f>
        <v/>
      </c>
      <c r="P13" s="71"/>
    </row>
    <row r="14" spans="1:16" ht="30.15" customHeight="1" x14ac:dyDescent="0.3">
      <c r="B14" s="9">
        <f>IFERROR(OR(Inventaire[[#This Row],[A commander]]="x",Inventaire[[#This Row],[Quantité à commander]]&gt;0)*valHighlight,0)</f>
        <v>0</v>
      </c>
      <c r="C14" s="7" t="s">
        <v>4</v>
      </c>
      <c r="D14" s="7" t="s">
        <v>11</v>
      </c>
      <c r="E14" s="10">
        <v>1100</v>
      </c>
      <c r="F14" s="10">
        <v>19</v>
      </c>
      <c r="G14" s="11">
        <f>Inventaire[[#This Row],[Prix de vente]]*85/100</f>
        <v>16.149999999999999</v>
      </c>
      <c r="H14" s="11"/>
      <c r="I14" s="16"/>
      <c r="J14" s="16"/>
      <c r="K14" s="16"/>
      <c r="L14" s="20">
        <f>IF(Inventaire[[#This Row],[Quantité à commander]]&gt;0,Inventaire[[#This Row],[Quantité à commander]],0)-Inventaire[[#This Row],[M]]-Inventaire[[#This Row],[C]]-Inventaire[[#This Row],[E]]</f>
        <v>0</v>
      </c>
      <c r="M14" s="15"/>
      <c r="N14" s="8"/>
      <c r="O14" s="77" t="str">
        <f>IF(Inventaire[[#This Row],[E]]&gt;0,"Pour :","")</f>
        <v/>
      </c>
      <c r="P14" s="16"/>
    </row>
    <row r="15" spans="1:16" ht="30.15" customHeight="1" x14ac:dyDescent="0.3">
      <c r="B15" s="9">
        <f>IFERROR(OR(Inventaire[[#This Row],[A commander]]="x",Inventaire[[#This Row],[Quantité à commander]]&gt;0)*valHighlight,0)</f>
        <v>0</v>
      </c>
      <c r="C15" s="13" t="s">
        <v>24</v>
      </c>
      <c r="D15" s="7" t="s">
        <v>12</v>
      </c>
      <c r="E15" s="10">
        <v>123</v>
      </c>
      <c r="F15" s="10">
        <v>75</v>
      </c>
      <c r="G15" s="11">
        <f>Inventaire[[#This Row],[Prix de vente]]*85/100</f>
        <v>63.75</v>
      </c>
      <c r="H15" s="11"/>
      <c r="I15" s="16"/>
      <c r="J15" s="16"/>
      <c r="K15" s="16"/>
      <c r="L15" s="20">
        <f>IF(Inventaire[[#This Row],[Quantité à commander]]&gt;0,Inventaire[[#This Row],[Quantité à commander]],0)-Inventaire[[#This Row],[M]]-Inventaire[[#This Row],[C]]-Inventaire[[#This Row],[E]]</f>
        <v>0</v>
      </c>
      <c r="M15" s="15"/>
      <c r="N15" s="8"/>
      <c r="O15" s="77" t="str">
        <f>IF(Inventaire[[#This Row],[E]]&gt;0,"Pour :","")</f>
        <v/>
      </c>
      <c r="P15" s="16"/>
    </row>
    <row r="16" spans="1:16" ht="30.15" customHeight="1" x14ac:dyDescent="0.3">
      <c r="B16" s="9">
        <f>IFERROR(OR(Inventaire[[#This Row],[A commander]]="x",Inventaire[[#This Row],[Quantité à commander]]&gt;0)*valHighlight,0)</f>
        <v>0</v>
      </c>
      <c r="C16" s="25" t="s">
        <v>5</v>
      </c>
      <c r="D16" s="7" t="s">
        <v>13</v>
      </c>
      <c r="E16" s="10">
        <v>123</v>
      </c>
      <c r="F16" s="10">
        <v>11</v>
      </c>
      <c r="G16" s="11">
        <f>Inventaire[[#This Row],[Prix de vente]]*85/100</f>
        <v>9.35</v>
      </c>
      <c r="H16" s="11"/>
      <c r="I16" s="16"/>
      <c r="J16" s="16"/>
      <c r="K16" s="16"/>
      <c r="L16" s="20">
        <f>IF(Inventaire[[#This Row],[Quantité à commander]]&gt;0,Inventaire[[#This Row],[Quantité à commander]],0)-Inventaire[[#This Row],[M]]-Inventaire[[#This Row],[C]]-Inventaire[[#This Row],[E]]</f>
        <v>0</v>
      </c>
      <c r="M16" s="15"/>
      <c r="N16" s="8"/>
      <c r="O16" s="77" t="str">
        <f>IF(Inventaire[[#This Row],[E]]&gt;0,"Pour :","")</f>
        <v/>
      </c>
      <c r="P16" s="16"/>
    </row>
    <row r="17" spans="2:16" ht="30.15" customHeight="1" x14ac:dyDescent="0.3">
      <c r="B17" s="9">
        <f>IFERROR(OR(Inventaire[[#This Row],[A commander]]="x",Inventaire[[#This Row],[Quantité à commander]]&gt;0)*valHighlight,0)</f>
        <v>0</v>
      </c>
      <c r="C17" s="7" t="s">
        <v>21</v>
      </c>
      <c r="D17" s="7" t="s">
        <v>14</v>
      </c>
      <c r="E17" s="10">
        <v>123</v>
      </c>
      <c r="F17" s="10">
        <v>56</v>
      </c>
      <c r="G17" s="11">
        <f>Inventaire[[#This Row],[Prix de vente]]*85/100</f>
        <v>47.6</v>
      </c>
      <c r="H17" s="11"/>
      <c r="I17" s="16"/>
      <c r="J17" s="16"/>
      <c r="K17" s="16"/>
      <c r="L17" s="20">
        <f>IF(Inventaire[[#This Row],[Quantité à commander]]&gt;0,Inventaire[[#This Row],[Quantité à commander]],0)-Inventaire[[#This Row],[M]]-Inventaire[[#This Row],[C]]-Inventaire[[#This Row],[E]]</f>
        <v>0</v>
      </c>
      <c r="M17" s="15"/>
      <c r="N17" s="8"/>
      <c r="O17" s="77" t="str">
        <f>IF(Inventaire[[#This Row],[E]]&gt;0,"Pour :","")</f>
        <v/>
      </c>
      <c r="P17" s="16"/>
    </row>
    <row r="18" spans="2:16" ht="30.15" customHeight="1" x14ac:dyDescent="0.3">
      <c r="B18" s="9">
        <f>IFERROR(OR(Inventaire[[#This Row],[A commander]]="x",Inventaire[[#This Row],[Quantité à commander]]&gt;0)*valHighlight,0)</f>
        <v>0</v>
      </c>
      <c r="C18" s="68"/>
      <c r="D18" s="68"/>
      <c r="E18" s="69"/>
      <c r="F18" s="69"/>
      <c r="G18" s="70">
        <f>Inventaire[[#This Row],[Prix de vente]]*85/100</f>
        <v>0</v>
      </c>
      <c r="H18" s="70"/>
      <c r="I18" s="71"/>
      <c r="J18" s="71"/>
      <c r="K18" s="71"/>
      <c r="L18" s="72">
        <f>IF(Inventaire[[#This Row],[Quantité à commander]]&gt;0,Inventaire[[#This Row],[Quantité à commander]],0)-Inventaire[[#This Row],[M]]-Inventaire[[#This Row],[C]]-Inventaire[[#This Row],[E]]</f>
        <v>0</v>
      </c>
      <c r="M18" s="73"/>
      <c r="N18" s="74"/>
      <c r="O18" s="78" t="str">
        <f>IF(Inventaire[[#This Row],[E]]&gt;0,"Pour :","")</f>
        <v/>
      </c>
      <c r="P18" s="71"/>
    </row>
    <row r="19" spans="2:16" ht="30.15" customHeight="1" x14ac:dyDescent="0.3">
      <c r="B19" s="9">
        <f>IFERROR(OR(Inventaire[[#This Row],[A commander]]="x",Inventaire[[#This Row],[Quantité à commander]]&gt;0)*valHighlight,0)</f>
        <v>0</v>
      </c>
      <c r="C19" s="7" t="s">
        <v>21</v>
      </c>
      <c r="D19" s="7" t="s">
        <v>60</v>
      </c>
      <c r="E19" s="10">
        <v>123</v>
      </c>
      <c r="F19" s="10">
        <v>56</v>
      </c>
      <c r="G19" s="11">
        <f>Inventaire[[#This Row],[Prix de vente]]*85/100</f>
        <v>47.6</v>
      </c>
      <c r="H19" s="11"/>
      <c r="I19" s="16"/>
      <c r="J19" s="16"/>
      <c r="K19" s="16"/>
      <c r="L19" s="20">
        <f>IF(Inventaire[[#This Row],[Quantité à commander]]&gt;0,Inventaire[[#This Row],[Quantité à commander]],0)-Inventaire[[#This Row],[M]]-Inventaire[[#This Row],[C]]-Inventaire[[#This Row],[E]]</f>
        <v>0</v>
      </c>
      <c r="M19" s="15"/>
      <c r="N19" s="8"/>
      <c r="O19" s="77" t="str">
        <f>IF(Inventaire[[#This Row],[E]]&gt;0,"Pour :","")</f>
        <v/>
      </c>
      <c r="P19" s="16"/>
    </row>
    <row r="20" spans="2:16" ht="30.15" customHeight="1" x14ac:dyDescent="0.3">
      <c r="B20" s="9">
        <f>IFERROR(OR(Inventaire[[#This Row],[A commander]]="x",Inventaire[[#This Row],[Quantité à commander]]&gt;0)*valHighlight,0)</f>
        <v>0</v>
      </c>
      <c r="C20" s="7" t="s">
        <v>21</v>
      </c>
      <c r="D20" s="7" t="s">
        <v>61</v>
      </c>
      <c r="E20" s="10">
        <v>123</v>
      </c>
      <c r="F20" s="10">
        <v>56</v>
      </c>
      <c r="G20" s="11">
        <f>Inventaire[[#This Row],[Prix de vente]]*85/100</f>
        <v>47.6</v>
      </c>
      <c r="H20" s="11"/>
      <c r="I20" s="16"/>
      <c r="J20" s="16"/>
      <c r="K20" s="16"/>
      <c r="L20" s="20">
        <f>IF(Inventaire[[#This Row],[Quantité à commander]]&gt;0,Inventaire[[#This Row],[Quantité à commander]],0)-Inventaire[[#This Row],[M]]-Inventaire[[#This Row],[C]]-Inventaire[[#This Row],[E]]</f>
        <v>0</v>
      </c>
      <c r="M20" s="15"/>
      <c r="N20" s="8"/>
      <c r="O20" s="77" t="str">
        <f>IF(Inventaire[[#This Row],[E]]&gt;0,"Pour :","")</f>
        <v/>
      </c>
      <c r="P20" s="16"/>
    </row>
    <row r="21" spans="2:16" ht="30.15" customHeight="1" x14ac:dyDescent="0.3">
      <c r="B21" s="9">
        <f>IFERROR(OR(Inventaire[[#This Row],[A commander]]="x",Inventaire[[#This Row],[Quantité à commander]]&gt;0)*valHighlight,0)</f>
        <v>0</v>
      </c>
      <c r="C21" s="7" t="s">
        <v>21</v>
      </c>
      <c r="D21" s="7" t="s">
        <v>62</v>
      </c>
      <c r="E21" s="10">
        <v>123</v>
      </c>
      <c r="F21" s="10">
        <v>56</v>
      </c>
      <c r="G21" s="11">
        <f>Inventaire[[#This Row],[Prix de vente]]*85/100</f>
        <v>47.6</v>
      </c>
      <c r="H21" s="11"/>
      <c r="I21" s="16"/>
      <c r="J21" s="16"/>
      <c r="K21" s="16"/>
      <c r="L21" s="20">
        <f>IF(Inventaire[[#This Row],[Quantité à commander]]&gt;0,Inventaire[[#This Row],[Quantité à commander]],0)-Inventaire[[#This Row],[M]]-Inventaire[[#This Row],[C]]-Inventaire[[#This Row],[E]]</f>
        <v>0</v>
      </c>
      <c r="M21" s="15"/>
      <c r="N21" s="8"/>
      <c r="O21" s="77" t="str">
        <f>IF(Inventaire[[#This Row],[E]]&gt;0,"Pour :","")</f>
        <v/>
      </c>
      <c r="P21" s="16"/>
    </row>
    <row r="22" spans="2:16" ht="30.15" customHeight="1" x14ac:dyDescent="0.3">
      <c r="B22" s="9">
        <f>IFERROR(OR(Inventaire[[#This Row],[A commander]]="x",Inventaire[[#This Row],[Quantité à commander]]&gt;0)*valHighlight,0)</f>
        <v>0</v>
      </c>
      <c r="C22" s="7" t="s">
        <v>21</v>
      </c>
      <c r="D22" s="7" t="s">
        <v>63</v>
      </c>
      <c r="E22" s="10">
        <v>123</v>
      </c>
      <c r="F22" s="10">
        <v>56</v>
      </c>
      <c r="G22" s="11">
        <f>Inventaire[[#This Row],[Prix de vente]]*85/100</f>
        <v>47.6</v>
      </c>
      <c r="H22" s="11"/>
      <c r="I22" s="16"/>
      <c r="J22" s="16"/>
      <c r="K22" s="16"/>
      <c r="L22" s="20">
        <f>IF(Inventaire[[#This Row],[Quantité à commander]]&gt;0,Inventaire[[#This Row],[Quantité à commander]],0)-Inventaire[[#This Row],[M]]-Inventaire[[#This Row],[C]]-Inventaire[[#This Row],[E]]</f>
        <v>0</v>
      </c>
      <c r="M22" s="15"/>
      <c r="N22" s="8"/>
      <c r="O22" s="77" t="str">
        <f>IF(Inventaire[[#This Row],[E]]&gt;0,"Pour :","")</f>
        <v/>
      </c>
      <c r="P22" s="16"/>
    </row>
    <row r="23" spans="2:16" ht="30.15" customHeight="1" x14ac:dyDescent="0.3">
      <c r="B23" s="9">
        <f>IFERROR(OR(Inventaire[[#This Row],[A commander]]="x",Inventaire[[#This Row],[Quantité à commander]]&gt;0)*valHighlight,0)</f>
        <v>0</v>
      </c>
      <c r="C23" s="7" t="s">
        <v>21</v>
      </c>
      <c r="D23" s="7" t="s">
        <v>64</v>
      </c>
      <c r="E23" s="10">
        <v>123</v>
      </c>
      <c r="F23" s="10">
        <v>56</v>
      </c>
      <c r="G23" s="11">
        <f>Inventaire[[#This Row],[Prix de vente]]*85/100</f>
        <v>47.6</v>
      </c>
      <c r="H23" s="11"/>
      <c r="I23" s="16"/>
      <c r="J23" s="16"/>
      <c r="K23" s="16"/>
      <c r="L23" s="20">
        <f>IF(Inventaire[[#This Row],[Quantité à commander]]&gt;0,Inventaire[[#This Row],[Quantité à commander]],0)-Inventaire[[#This Row],[M]]-Inventaire[[#This Row],[C]]-Inventaire[[#This Row],[E]]</f>
        <v>0</v>
      </c>
      <c r="M23" s="15"/>
      <c r="N23" s="8"/>
      <c r="O23" s="77" t="str">
        <f>IF(Inventaire[[#This Row],[E]]&gt;0,"Pour :","")</f>
        <v/>
      </c>
      <c r="P23" s="16"/>
    </row>
    <row r="24" spans="2:16" ht="30.15" customHeight="1" x14ac:dyDescent="0.3">
      <c r="B24" s="9">
        <f>IFERROR(OR(Inventaire[[#This Row],[A commander]]="x",Inventaire[[#This Row],[Quantité à commander]]&gt;0)*valHighlight,0)</f>
        <v>0</v>
      </c>
      <c r="C24" s="7" t="s">
        <v>21</v>
      </c>
      <c r="D24" s="7" t="s">
        <v>65</v>
      </c>
      <c r="E24" s="10">
        <v>123</v>
      </c>
      <c r="F24" s="10">
        <v>56</v>
      </c>
      <c r="G24" s="11">
        <f>Inventaire[[#This Row],[Prix de vente]]*85/100</f>
        <v>47.6</v>
      </c>
      <c r="H24" s="11"/>
      <c r="I24" s="16"/>
      <c r="J24" s="16"/>
      <c r="K24" s="16"/>
      <c r="L24" s="20">
        <f>IF(Inventaire[[#This Row],[Quantité à commander]]&gt;0,Inventaire[[#This Row],[Quantité à commander]],0)-Inventaire[[#This Row],[M]]-Inventaire[[#This Row],[C]]-Inventaire[[#This Row],[E]]</f>
        <v>0</v>
      </c>
      <c r="M24" s="15"/>
      <c r="N24" s="8"/>
      <c r="O24" s="77" t="str">
        <f>IF(Inventaire[[#This Row],[E]]&gt;0,"Pour :","")</f>
        <v/>
      </c>
      <c r="P24" s="16"/>
    </row>
    <row r="25" spans="2:16" ht="30.15" customHeight="1" x14ac:dyDescent="0.3">
      <c r="B25" s="9">
        <f>IFERROR(OR(Inventaire[[#This Row],[A commander]]="x",Inventaire[[#This Row],[Quantité à commander]]&gt;0)*valHighlight,0)</f>
        <v>0</v>
      </c>
      <c r="C25" s="7" t="s">
        <v>21</v>
      </c>
      <c r="D25" s="7" t="s">
        <v>66</v>
      </c>
      <c r="E25" s="10">
        <v>123</v>
      </c>
      <c r="F25" s="10">
        <v>56</v>
      </c>
      <c r="G25" s="11">
        <f>Inventaire[[#This Row],[Prix de vente]]*85/100</f>
        <v>47.6</v>
      </c>
      <c r="H25" s="11"/>
      <c r="I25" s="16"/>
      <c r="J25" s="16"/>
      <c r="K25" s="16"/>
      <c r="L25" s="20">
        <f>IF(Inventaire[[#This Row],[Quantité à commander]]&gt;0,Inventaire[[#This Row],[Quantité à commander]],0)-Inventaire[[#This Row],[M]]-Inventaire[[#This Row],[C]]-Inventaire[[#This Row],[E]]</f>
        <v>0</v>
      </c>
      <c r="M25" s="15"/>
      <c r="N25" s="8"/>
      <c r="O25" s="77" t="str">
        <f>IF(Inventaire[[#This Row],[E]]&gt;0,"Pour :","")</f>
        <v/>
      </c>
      <c r="P25" s="16"/>
    </row>
    <row r="26" spans="2:16" ht="30.15" customHeight="1" x14ac:dyDescent="0.3">
      <c r="B26" s="9">
        <f>IFERROR(OR(Inventaire[[#This Row],[A commander]]="x",Inventaire[[#This Row],[Quantité à commander]]&gt;0)*valHighlight,0)</f>
        <v>0</v>
      </c>
      <c r="C26" s="7" t="s">
        <v>21</v>
      </c>
      <c r="D26" s="7" t="s">
        <v>67</v>
      </c>
      <c r="E26" s="10">
        <v>123</v>
      </c>
      <c r="F26" s="10">
        <v>56</v>
      </c>
      <c r="G26" s="11">
        <f>Inventaire[[#This Row],[Prix de vente]]*85/100</f>
        <v>47.6</v>
      </c>
      <c r="H26" s="11"/>
      <c r="I26" s="16"/>
      <c r="J26" s="16"/>
      <c r="K26" s="16"/>
      <c r="L26" s="20">
        <f>IF(Inventaire[[#This Row],[Quantité à commander]]&gt;0,Inventaire[[#This Row],[Quantité à commander]],0)-Inventaire[[#This Row],[M]]-Inventaire[[#This Row],[C]]-Inventaire[[#This Row],[E]]</f>
        <v>0</v>
      </c>
      <c r="M26" s="15"/>
      <c r="N26" s="8"/>
      <c r="O26" s="77" t="str">
        <f>IF(Inventaire[[#This Row],[E]]&gt;0,"Pour :","")</f>
        <v/>
      </c>
      <c r="P26" s="16"/>
    </row>
    <row r="27" spans="2:16" ht="30.15" customHeight="1" x14ac:dyDescent="0.3">
      <c r="B27" s="9">
        <f>IFERROR(OR(Inventaire[[#This Row],[A commander]]="x",Inventaire[[#This Row],[Quantité à commander]]&gt;0)*valHighlight,0)</f>
        <v>0</v>
      </c>
      <c r="C27" s="7" t="s">
        <v>21</v>
      </c>
      <c r="D27" s="7" t="s">
        <v>68</v>
      </c>
      <c r="E27" s="10">
        <v>123</v>
      </c>
      <c r="F27" s="10">
        <v>56</v>
      </c>
      <c r="G27" s="11">
        <f>Inventaire[[#This Row],[Prix de vente]]*85/100</f>
        <v>47.6</v>
      </c>
      <c r="H27" s="11"/>
      <c r="I27" s="16"/>
      <c r="J27" s="16"/>
      <c r="K27" s="16"/>
      <c r="L27" s="20">
        <f>IF(Inventaire[[#This Row],[Quantité à commander]]&gt;0,Inventaire[[#This Row],[Quantité à commander]],0)-Inventaire[[#This Row],[M]]-Inventaire[[#This Row],[C]]-Inventaire[[#This Row],[E]]</f>
        <v>0</v>
      </c>
      <c r="M27" s="15"/>
      <c r="N27" s="8"/>
      <c r="O27" s="77" t="str">
        <f>IF(Inventaire[[#This Row],[E]]&gt;0,"Pour :","")</f>
        <v/>
      </c>
      <c r="P27" s="16"/>
    </row>
    <row r="28" spans="2:16" ht="30.15" customHeight="1" x14ac:dyDescent="0.3">
      <c r="B28" s="9">
        <f>IFERROR(OR(Inventaire[[#This Row],[A commander]]="x",Inventaire[[#This Row],[Quantité à commander]]&gt;0)*valHighlight,0)</f>
        <v>0</v>
      </c>
      <c r="C28" s="7" t="s">
        <v>21</v>
      </c>
      <c r="D28" s="7" t="s">
        <v>69</v>
      </c>
      <c r="E28" s="10">
        <v>123</v>
      </c>
      <c r="F28" s="10">
        <v>56</v>
      </c>
      <c r="G28" s="11">
        <f>Inventaire[[#This Row],[Prix de vente]]*85/100</f>
        <v>47.6</v>
      </c>
      <c r="H28" s="11"/>
      <c r="I28" s="16"/>
      <c r="J28" s="16"/>
      <c r="K28" s="16"/>
      <c r="L28" s="20">
        <f>IF(Inventaire[[#This Row],[Quantité à commander]]&gt;0,Inventaire[[#This Row],[Quantité à commander]],0)-Inventaire[[#This Row],[M]]-Inventaire[[#This Row],[C]]-Inventaire[[#This Row],[E]]</f>
        <v>0</v>
      </c>
      <c r="M28" s="15"/>
      <c r="N28" s="8"/>
      <c r="O28" s="77" t="str">
        <f>IF(Inventaire[[#This Row],[E]]&gt;0,"Pour :","")</f>
        <v/>
      </c>
      <c r="P28" s="16"/>
    </row>
    <row r="29" spans="2:16" ht="30.15" customHeight="1" x14ac:dyDescent="0.3">
      <c r="B29" s="9">
        <f>IFERROR(OR(Inventaire[[#This Row],[A commander]]="x",Inventaire[[#This Row],[Quantité à commander]]&gt;0)*valHighlight,0)</f>
        <v>0</v>
      </c>
      <c r="C29" s="7" t="s">
        <v>21</v>
      </c>
      <c r="D29" s="7" t="s">
        <v>70</v>
      </c>
      <c r="E29" s="10">
        <v>123</v>
      </c>
      <c r="F29" s="10">
        <v>56</v>
      </c>
      <c r="G29" s="11">
        <f>Inventaire[[#This Row],[Prix de vente]]*85/100</f>
        <v>47.6</v>
      </c>
      <c r="H29" s="11"/>
      <c r="I29" s="16"/>
      <c r="J29" s="16"/>
      <c r="K29" s="16"/>
      <c r="L29" s="20">
        <f>IF(Inventaire[[#This Row],[Quantité à commander]]&gt;0,Inventaire[[#This Row],[Quantité à commander]],0)-Inventaire[[#This Row],[M]]-Inventaire[[#This Row],[C]]-Inventaire[[#This Row],[E]]</f>
        <v>0</v>
      </c>
      <c r="M29" s="15"/>
      <c r="N29" s="8"/>
      <c r="O29" s="77" t="str">
        <f>IF(Inventaire[[#This Row],[E]]&gt;0,"Pour :","")</f>
        <v/>
      </c>
      <c r="P29" s="16"/>
    </row>
    <row r="30" spans="2:16" ht="30.15" customHeight="1" x14ac:dyDescent="0.3">
      <c r="B30" s="9">
        <f>IFERROR(OR(Inventaire[[#This Row],[A commander]]="x",Inventaire[[#This Row],[Quantité à commander]]&gt;0)*valHighlight,0)</f>
        <v>0</v>
      </c>
      <c r="C30" s="7" t="s">
        <v>21</v>
      </c>
      <c r="D30" s="7" t="s">
        <v>71</v>
      </c>
      <c r="E30" s="10">
        <v>123</v>
      </c>
      <c r="F30" s="10">
        <v>56</v>
      </c>
      <c r="G30" s="11">
        <f>Inventaire[[#This Row],[Prix de vente]]*85/100</f>
        <v>47.6</v>
      </c>
      <c r="H30" s="11"/>
      <c r="I30" s="16"/>
      <c r="J30" s="16"/>
      <c r="K30" s="16"/>
      <c r="L30" s="20">
        <f>IF(Inventaire[[#This Row],[Quantité à commander]]&gt;0,Inventaire[[#This Row],[Quantité à commander]],0)-Inventaire[[#This Row],[M]]-Inventaire[[#This Row],[C]]-Inventaire[[#This Row],[E]]</f>
        <v>0</v>
      </c>
      <c r="M30" s="15"/>
      <c r="N30" s="8"/>
      <c r="O30" s="77" t="str">
        <f>IF(Inventaire[[#This Row],[E]]&gt;0,"Pour :","")</f>
        <v/>
      </c>
      <c r="P30" s="16"/>
    </row>
    <row r="31" spans="2:16" ht="30.15" customHeight="1" x14ac:dyDescent="0.3">
      <c r="B31" s="9">
        <f>IFERROR(OR(Inventaire[[#This Row],[A commander]]="x",Inventaire[[#This Row],[Quantité à commander]]&gt;0)*valHighlight,0)</f>
        <v>0</v>
      </c>
      <c r="C31" s="7" t="s">
        <v>21</v>
      </c>
      <c r="D31" s="7" t="s">
        <v>72</v>
      </c>
      <c r="E31" s="10">
        <v>123</v>
      </c>
      <c r="F31" s="10">
        <v>56</v>
      </c>
      <c r="G31" s="11">
        <f>Inventaire[[#This Row],[Prix de vente]]*85/100</f>
        <v>47.6</v>
      </c>
      <c r="H31" s="11"/>
      <c r="I31" s="16"/>
      <c r="J31" s="16"/>
      <c r="K31" s="16"/>
      <c r="L31" s="20">
        <f>IF(Inventaire[[#This Row],[Quantité à commander]]&gt;0,Inventaire[[#This Row],[Quantité à commander]],0)-Inventaire[[#This Row],[M]]-Inventaire[[#This Row],[C]]-Inventaire[[#This Row],[E]]</f>
        <v>0</v>
      </c>
      <c r="M31" s="15"/>
      <c r="N31" s="8"/>
      <c r="O31" s="77" t="str">
        <f>IF(Inventaire[[#This Row],[E]]&gt;0,"Pour :","")</f>
        <v/>
      </c>
      <c r="P31" s="16"/>
    </row>
    <row r="32" spans="2:16" ht="30.15" customHeight="1" x14ac:dyDescent="0.3">
      <c r="B32" s="9">
        <f>IFERROR(OR(Inventaire[[#This Row],[A commander]]="x",Inventaire[[#This Row],[Quantité à commander]]&gt;0)*valHighlight,0)</f>
        <v>0</v>
      </c>
      <c r="C32" s="7" t="s">
        <v>21</v>
      </c>
      <c r="D32" s="7" t="s">
        <v>73</v>
      </c>
      <c r="E32" s="10">
        <v>123</v>
      </c>
      <c r="F32" s="10">
        <v>56</v>
      </c>
      <c r="G32" s="11">
        <f>Inventaire[[#This Row],[Prix de vente]]*85/100</f>
        <v>47.6</v>
      </c>
      <c r="H32" s="11"/>
      <c r="I32" s="16"/>
      <c r="J32" s="16"/>
      <c r="K32" s="16"/>
      <c r="L32" s="20">
        <f>IF(Inventaire[[#This Row],[Quantité à commander]]&gt;0,Inventaire[[#This Row],[Quantité à commander]],0)-Inventaire[[#This Row],[M]]-Inventaire[[#This Row],[C]]-Inventaire[[#This Row],[E]]</f>
        <v>0</v>
      </c>
      <c r="M32" s="15"/>
      <c r="N32" s="8"/>
      <c r="O32" s="77" t="str">
        <f>IF(Inventaire[[#This Row],[E]]&gt;0,"Pour :","")</f>
        <v/>
      </c>
      <c r="P32" s="16"/>
    </row>
    <row r="33" spans="2:16" ht="30.15" customHeight="1" x14ac:dyDescent="0.3">
      <c r="B33" s="9">
        <f>IFERROR(OR(Inventaire[[#This Row],[A commander]]="x",Inventaire[[#This Row],[Quantité à commander]]&gt;0)*valHighlight,0)</f>
        <v>0</v>
      </c>
      <c r="C33" s="7" t="s">
        <v>21</v>
      </c>
      <c r="D33" s="7" t="s">
        <v>74</v>
      </c>
      <c r="E33" s="10">
        <v>123</v>
      </c>
      <c r="F33" s="10">
        <v>56</v>
      </c>
      <c r="G33" s="11">
        <f>Inventaire[[#This Row],[Prix de vente]]*85/100</f>
        <v>47.6</v>
      </c>
      <c r="H33" s="11"/>
      <c r="I33" s="16"/>
      <c r="J33" s="16"/>
      <c r="K33" s="16"/>
      <c r="L33" s="20">
        <f>IF(Inventaire[[#This Row],[Quantité à commander]]&gt;0,Inventaire[[#This Row],[Quantité à commander]],0)-Inventaire[[#This Row],[M]]-Inventaire[[#This Row],[C]]-Inventaire[[#This Row],[E]]</f>
        <v>0</v>
      </c>
      <c r="M33" s="15"/>
      <c r="N33" s="8"/>
      <c r="O33" s="77" t="str">
        <f>IF(Inventaire[[#This Row],[E]]&gt;0,"Pour :","")</f>
        <v/>
      </c>
      <c r="P33" s="16"/>
    </row>
    <row r="34" spans="2:16" ht="30.15" customHeight="1" x14ac:dyDescent="0.3">
      <c r="B34" s="9">
        <f>IFERROR(OR(Inventaire[[#This Row],[A commander]]="x",Inventaire[[#This Row],[Quantité à commander]]&gt;0)*valHighlight,0)</f>
        <v>0</v>
      </c>
      <c r="C34" s="7" t="s">
        <v>21</v>
      </c>
      <c r="D34" s="7" t="s">
        <v>75</v>
      </c>
      <c r="E34" s="10">
        <v>123</v>
      </c>
      <c r="F34" s="10">
        <v>56</v>
      </c>
      <c r="G34" s="11">
        <f>Inventaire[[#This Row],[Prix de vente]]*85/100</f>
        <v>47.6</v>
      </c>
      <c r="H34" s="11"/>
      <c r="I34" s="16"/>
      <c r="J34" s="16"/>
      <c r="K34" s="16"/>
      <c r="L34" s="20">
        <f>IF(Inventaire[[#This Row],[Quantité à commander]]&gt;0,Inventaire[[#This Row],[Quantité à commander]],0)-Inventaire[[#This Row],[M]]-Inventaire[[#This Row],[C]]-Inventaire[[#This Row],[E]]</f>
        <v>0</v>
      </c>
      <c r="M34" s="15"/>
      <c r="N34" s="8"/>
      <c r="O34" s="77" t="str">
        <f>IF(Inventaire[[#This Row],[E]]&gt;0,"Pour :","")</f>
        <v/>
      </c>
      <c r="P34" s="16"/>
    </row>
    <row r="35" spans="2:16" ht="30.15" customHeight="1" x14ac:dyDescent="0.3">
      <c r="B35" s="9">
        <f>IFERROR(OR(Inventaire[[#This Row],[A commander]]="x",Inventaire[[#This Row],[Quantité à commander]]&gt;0)*valHighlight,0)</f>
        <v>0</v>
      </c>
      <c r="C35" s="7" t="s">
        <v>21</v>
      </c>
      <c r="D35" s="7" t="s">
        <v>76</v>
      </c>
      <c r="E35" s="10">
        <v>123</v>
      </c>
      <c r="F35" s="10">
        <v>56</v>
      </c>
      <c r="G35" s="11">
        <f>Inventaire[[#This Row],[Prix de vente]]*85/100</f>
        <v>47.6</v>
      </c>
      <c r="H35" s="11"/>
      <c r="I35" s="16"/>
      <c r="J35" s="16"/>
      <c r="K35" s="16"/>
      <c r="L35" s="20">
        <f>IF(Inventaire[[#This Row],[Quantité à commander]]&gt;0,Inventaire[[#This Row],[Quantité à commander]],0)-Inventaire[[#This Row],[M]]-Inventaire[[#This Row],[C]]-Inventaire[[#This Row],[E]]</f>
        <v>0</v>
      </c>
      <c r="M35" s="15"/>
      <c r="N35" s="8"/>
      <c r="O35" s="77" t="str">
        <f>IF(Inventaire[[#This Row],[E]]&gt;0,"Pour :","")</f>
        <v/>
      </c>
      <c r="P35" s="16"/>
    </row>
    <row r="36" spans="2:16" ht="30.15" customHeight="1" x14ac:dyDescent="0.3">
      <c r="B36" s="9">
        <f>IFERROR(OR(Inventaire[[#This Row],[A commander]]="x",Inventaire[[#This Row],[Quantité à commander]]&gt;0)*valHighlight,0)</f>
        <v>0</v>
      </c>
      <c r="C36" s="7" t="s">
        <v>21</v>
      </c>
      <c r="D36" s="7" t="s">
        <v>77</v>
      </c>
      <c r="E36" s="10">
        <v>123</v>
      </c>
      <c r="F36" s="10">
        <v>56</v>
      </c>
      <c r="G36" s="11">
        <f>Inventaire[[#This Row],[Prix de vente]]*85/100</f>
        <v>47.6</v>
      </c>
      <c r="H36" s="11"/>
      <c r="I36" s="16"/>
      <c r="J36" s="16"/>
      <c r="K36" s="16"/>
      <c r="L36" s="20">
        <f>IF(Inventaire[[#This Row],[Quantité à commander]]&gt;0,Inventaire[[#This Row],[Quantité à commander]],0)-Inventaire[[#This Row],[M]]-Inventaire[[#This Row],[C]]-Inventaire[[#This Row],[E]]</f>
        <v>0</v>
      </c>
      <c r="M36" s="15"/>
      <c r="N36" s="8"/>
      <c r="O36" s="77" t="str">
        <f>IF(Inventaire[[#This Row],[E]]&gt;0,"Pour :","")</f>
        <v/>
      </c>
      <c r="P36" s="16"/>
    </row>
    <row r="37" spans="2:16" ht="30.15" customHeight="1" x14ac:dyDescent="0.3">
      <c r="B37" s="9">
        <f>IFERROR(OR(Inventaire[[#This Row],[A commander]]="x",Inventaire[[#This Row],[Quantité à commander]]&gt;0)*valHighlight,0)</f>
        <v>0</v>
      </c>
      <c r="C37" s="7" t="s">
        <v>21</v>
      </c>
      <c r="D37" s="7" t="s">
        <v>78</v>
      </c>
      <c r="E37" s="10">
        <v>123</v>
      </c>
      <c r="F37" s="10">
        <v>56</v>
      </c>
      <c r="G37" s="11">
        <f>Inventaire[[#This Row],[Prix de vente]]*85/100</f>
        <v>47.6</v>
      </c>
      <c r="H37" s="11"/>
      <c r="I37" s="16"/>
      <c r="J37" s="16"/>
      <c r="K37" s="16"/>
      <c r="L37" s="20">
        <f>IF(Inventaire[[#This Row],[Quantité à commander]]&gt;0,Inventaire[[#This Row],[Quantité à commander]],0)-Inventaire[[#This Row],[M]]-Inventaire[[#This Row],[C]]-Inventaire[[#This Row],[E]]</f>
        <v>0</v>
      </c>
      <c r="M37" s="15"/>
      <c r="N37" s="8"/>
      <c r="O37" s="77" t="str">
        <f>IF(Inventaire[[#This Row],[E]]&gt;0,"Pour :","")</f>
        <v/>
      </c>
      <c r="P37" s="16"/>
    </row>
    <row r="38" spans="2:16" ht="30.15" customHeight="1" x14ac:dyDescent="0.3">
      <c r="B38" s="9">
        <f>IFERROR(OR(Inventaire[[#This Row],[A commander]]="x",Inventaire[[#This Row],[Quantité à commander]]&gt;0)*valHighlight,0)</f>
        <v>0</v>
      </c>
      <c r="C38" s="7" t="s">
        <v>21</v>
      </c>
      <c r="D38" s="7" t="s">
        <v>79</v>
      </c>
      <c r="E38" s="10">
        <v>123</v>
      </c>
      <c r="F38" s="10">
        <v>56</v>
      </c>
      <c r="G38" s="11">
        <f>Inventaire[[#This Row],[Prix de vente]]*85/100</f>
        <v>47.6</v>
      </c>
      <c r="H38" s="11"/>
      <c r="I38" s="16"/>
      <c r="J38" s="16"/>
      <c r="K38" s="16"/>
      <c r="L38" s="20">
        <f>IF(Inventaire[[#This Row],[Quantité à commander]]&gt;0,Inventaire[[#This Row],[Quantité à commander]],0)-Inventaire[[#This Row],[M]]-Inventaire[[#This Row],[C]]-Inventaire[[#This Row],[E]]</f>
        <v>0</v>
      </c>
      <c r="M38" s="15"/>
      <c r="N38" s="8"/>
      <c r="O38" s="77" t="str">
        <f>IF(Inventaire[[#This Row],[E]]&gt;0,"Pour :","")</f>
        <v/>
      </c>
      <c r="P38" s="16"/>
    </row>
    <row r="39" spans="2:16" ht="30.15" customHeight="1" x14ac:dyDescent="0.3">
      <c r="B39" s="9">
        <f>IFERROR(OR(Inventaire[[#This Row],[A commander]]="x",Inventaire[[#This Row],[Quantité à commander]]&gt;0)*valHighlight,0)</f>
        <v>0</v>
      </c>
      <c r="C39" s="7" t="s">
        <v>21</v>
      </c>
      <c r="D39" s="7" t="s">
        <v>80</v>
      </c>
      <c r="E39" s="10">
        <v>123</v>
      </c>
      <c r="F39" s="10">
        <v>56</v>
      </c>
      <c r="G39" s="11">
        <f>Inventaire[[#This Row],[Prix de vente]]*85/100</f>
        <v>47.6</v>
      </c>
      <c r="H39" s="11"/>
      <c r="I39" s="16"/>
      <c r="J39" s="16"/>
      <c r="K39" s="16"/>
      <c r="L39" s="20">
        <f>IF(Inventaire[[#This Row],[Quantité à commander]]&gt;0,Inventaire[[#This Row],[Quantité à commander]],0)-Inventaire[[#This Row],[M]]-Inventaire[[#This Row],[C]]-Inventaire[[#This Row],[E]]</f>
        <v>0</v>
      </c>
      <c r="M39" s="15"/>
      <c r="N39" s="8"/>
      <c r="O39" s="77" t="str">
        <f>IF(Inventaire[[#This Row],[E]]&gt;0,"Pour :","")</f>
        <v/>
      </c>
      <c r="P39" s="16"/>
    </row>
    <row r="40" spans="2:16" ht="30.15" customHeight="1" x14ac:dyDescent="0.3">
      <c r="B40" s="9">
        <f>IFERROR(OR(Inventaire[[#This Row],[A commander]]="x",Inventaire[[#This Row],[Quantité à commander]]&gt;0)*valHighlight,0)</f>
        <v>0</v>
      </c>
      <c r="C40" s="7" t="s">
        <v>21</v>
      </c>
      <c r="D40" s="7" t="s">
        <v>81</v>
      </c>
      <c r="E40" s="10">
        <v>123</v>
      </c>
      <c r="F40" s="10">
        <v>56</v>
      </c>
      <c r="G40" s="11">
        <f>Inventaire[[#This Row],[Prix de vente]]*85/100</f>
        <v>47.6</v>
      </c>
      <c r="H40" s="11"/>
      <c r="I40" s="16"/>
      <c r="J40" s="16"/>
      <c r="K40" s="16"/>
      <c r="L40" s="20">
        <f>IF(Inventaire[[#This Row],[Quantité à commander]]&gt;0,Inventaire[[#This Row],[Quantité à commander]],0)-Inventaire[[#This Row],[M]]-Inventaire[[#This Row],[C]]-Inventaire[[#This Row],[E]]</f>
        <v>0</v>
      </c>
      <c r="M40" s="15"/>
      <c r="N40" s="8"/>
      <c r="O40" s="77" t="str">
        <f>IF(Inventaire[[#This Row],[E]]&gt;0,"Pour :","")</f>
        <v/>
      </c>
      <c r="P40" s="16"/>
    </row>
    <row r="41" spans="2:16" ht="30.15" customHeight="1" x14ac:dyDescent="0.3">
      <c r="B41" s="9">
        <f>IFERROR(OR(Inventaire[[#This Row],[A commander]]="x",Inventaire[[#This Row],[Quantité à commander]]&gt;0)*valHighlight,0)</f>
        <v>0</v>
      </c>
      <c r="C41" s="7" t="s">
        <v>21</v>
      </c>
      <c r="D41" s="7" t="s">
        <v>82</v>
      </c>
      <c r="E41" s="10">
        <v>123</v>
      </c>
      <c r="F41" s="10">
        <v>56</v>
      </c>
      <c r="G41" s="11">
        <f>Inventaire[[#This Row],[Prix de vente]]*85/100</f>
        <v>47.6</v>
      </c>
      <c r="H41" s="11"/>
      <c r="I41" s="16"/>
      <c r="J41" s="16"/>
      <c r="K41" s="16"/>
      <c r="L41" s="20">
        <f>IF(Inventaire[[#This Row],[Quantité à commander]]&gt;0,Inventaire[[#This Row],[Quantité à commander]],0)-Inventaire[[#This Row],[M]]-Inventaire[[#This Row],[C]]-Inventaire[[#This Row],[E]]</f>
        <v>0</v>
      </c>
      <c r="M41" s="15"/>
      <c r="N41" s="8"/>
      <c r="O41" s="77" t="str">
        <f>IF(Inventaire[[#This Row],[E]]&gt;0,"Pour :","")</f>
        <v/>
      </c>
      <c r="P41" s="16"/>
    </row>
    <row r="42" spans="2:16" ht="30.15" customHeight="1" x14ac:dyDescent="0.3">
      <c r="B42" s="9">
        <f>IFERROR(OR(Inventaire[[#This Row],[A commander]]="x",Inventaire[[#This Row],[Quantité à commander]]&gt;0)*valHighlight,0)</f>
        <v>0</v>
      </c>
      <c r="C42" s="7" t="s">
        <v>21</v>
      </c>
      <c r="D42" s="7" t="s">
        <v>83</v>
      </c>
      <c r="E42" s="10">
        <v>123</v>
      </c>
      <c r="F42" s="10">
        <v>56</v>
      </c>
      <c r="G42" s="11">
        <f>Inventaire[[#This Row],[Prix de vente]]*85/100</f>
        <v>47.6</v>
      </c>
      <c r="H42" s="11"/>
      <c r="I42" s="16"/>
      <c r="J42" s="16"/>
      <c r="K42" s="16"/>
      <c r="L42" s="20">
        <f>IF(Inventaire[[#This Row],[Quantité à commander]]&gt;0,Inventaire[[#This Row],[Quantité à commander]],0)-Inventaire[[#This Row],[M]]-Inventaire[[#This Row],[C]]-Inventaire[[#This Row],[E]]</f>
        <v>0</v>
      </c>
      <c r="M42" s="15"/>
      <c r="N42" s="8"/>
      <c r="O42" s="77" t="str">
        <f>IF(Inventaire[[#This Row],[E]]&gt;0,"Pour :","")</f>
        <v/>
      </c>
      <c r="P42" s="16"/>
    </row>
  </sheetData>
  <phoneticPr fontId="8" type="noConversion"/>
  <conditionalFormatting sqref="C3 C6:P42">
    <cfRule type="expression" dxfId="71" priority="87">
      <formula>$B3=1</formula>
    </cfRule>
    <cfRule type="expression" dxfId="70" priority="88">
      <formula>$N3="oui"</formula>
    </cfRule>
  </conditionalFormatting>
  <dataValidations count="11">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P1" xr:uid="{00000000-0002-0000-0000-000000000000}">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00000000-0002-0000-0000-000001000000}"/>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O1" xr:uid="{00000000-0002-0000-0000-000002000000}"/>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5" xr:uid="{00000000-0002-0000-0000-000003000000}"/>
    <dataValidation allowBlank="1" showInputMessage="1" showErrorMessage="1" prompt="Entrez la référence de stock de l’article dans cette colonne" sqref="C5" xr:uid="{00000000-0002-0000-0000-000004000000}"/>
    <dataValidation allowBlank="1" showInputMessage="1" showErrorMessage="1" prompt="Entrez une description de l’article dans cette colonne" sqref="D5" xr:uid="{00000000-0002-0000-0000-000006000000}"/>
    <dataValidation allowBlank="1" showInputMessage="1" showErrorMessage="1" prompt="Entrez le prix unitaire de chaque article dans cette colonne" sqref="E5" xr:uid="{00000000-0002-0000-0000-000007000000}"/>
    <dataValidation allowBlank="1" showInputMessage="1" showErrorMessage="1" prompt="La valeur de stock pour chaque article est calculée automatiquement dans cette colonne" sqref="F5" xr:uid="{00000000-0002-0000-0000-000009000000}"/>
    <dataValidation allowBlank="1" showInputMessage="1" showErrorMessage="1" prompt="Entrez le seuil de réapprovisionnement pour chaque article dans cette colonne" sqref="O5:P5 G5:L5" xr:uid="{00000000-0002-0000-0000-00000A000000}"/>
    <dataValidation allowBlank="1" showInputMessage="1" showErrorMessage="1" prompt="Entrez la quantité réapprovisionnée pour chaque article dans cette colonne" sqref="M5" xr:uid="{00000000-0002-0000-0000-00000C000000}"/>
    <dataValidation allowBlank="1" showInputMessage="1" showErrorMessage="1" prompt="Entrez Oui si l’article a été retiré. Lorsque la valeur Oui est entrée, la ligne correspondante est mise en surbrillance gris clair et le style barré est appliqué au texte" sqref="N5" xr:uid="{00000000-0002-0000-0000-00000D000000}"/>
  </dataValidations>
  <hyperlinks>
    <hyperlink ref="E1" r:id="rId1" xr:uid="{EBB0BB31-86FA-49D9-A8F9-A415DD89D4C1}"/>
  </hyperlinks>
  <printOptions horizontalCentered="1"/>
  <pageMargins left="0.25" right="0.25" top="0.75" bottom="0.75" header="0.05" footer="0.3"/>
  <pageSetup paperSize="9" scale="41" fitToHeight="0" orientation="portrait" r:id="rId2"/>
  <headerFooter differentFirst="1">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ctualiser_commande_surbrillance">
                <anchor moveWithCells="1" sizeWithCells="1">
                  <from>
                    <xdr:col>16</xdr:col>
                    <xdr:colOff>76200</xdr:colOff>
                    <xdr:row>0</xdr:row>
                    <xdr:rowOff>144780</xdr:rowOff>
                  </from>
                  <to>
                    <xdr:col>18</xdr:col>
                    <xdr:colOff>579120</xdr:colOff>
                    <xdr:row>2</xdr:row>
                    <xdr:rowOff>182880</xdr:rowOff>
                  </to>
                </anchor>
              </controlPr>
            </control>
          </mc:Choice>
        </mc:AlternateContent>
        <mc:AlternateContent xmlns:mc="http://schemas.openxmlformats.org/markup-compatibility/2006">
          <mc:Choice Requires="x14">
            <control shapeId="1026" r:id="rId6" name="Button 2">
              <controlPr defaultSize="0" print="0" autoFill="0" autoPict="0" macro="[0]!Maya">
                <anchor moveWithCells="1" sizeWithCells="1">
                  <from>
                    <xdr:col>19</xdr:col>
                    <xdr:colOff>68580</xdr:colOff>
                    <xdr:row>0</xdr:row>
                    <xdr:rowOff>434340</xdr:rowOff>
                  </from>
                  <to>
                    <xdr:col>20</xdr:col>
                    <xdr:colOff>152400</xdr:colOff>
                    <xdr:row>1</xdr:row>
                    <xdr:rowOff>91440</xdr:rowOff>
                  </to>
                </anchor>
              </controlPr>
            </control>
          </mc:Choice>
        </mc:AlternateContent>
        <mc:AlternateContent xmlns:mc="http://schemas.openxmlformats.org/markup-compatibility/2006">
          <mc:Choice Requires="x14">
            <control shapeId="1027" r:id="rId7" name="Button 3">
              <controlPr defaultSize="0" print="0" autoFill="0" autoPict="0" macro="[0]!Clémence">
                <anchor moveWithCells="1" sizeWithCells="1">
                  <from>
                    <xdr:col>20</xdr:col>
                    <xdr:colOff>213360</xdr:colOff>
                    <xdr:row>0</xdr:row>
                    <xdr:rowOff>411480</xdr:rowOff>
                  </from>
                  <to>
                    <xdr:col>21</xdr:col>
                    <xdr:colOff>243840</xdr:colOff>
                    <xdr:row>1</xdr:row>
                    <xdr:rowOff>106680</xdr:rowOff>
                  </to>
                </anchor>
              </controlPr>
            </control>
          </mc:Choice>
        </mc:AlternateContent>
        <mc:AlternateContent xmlns:mc="http://schemas.openxmlformats.org/markup-compatibility/2006">
          <mc:Choice Requires="x14">
            <control shapeId="1028" r:id="rId8" name="Button 4">
              <controlPr defaultSize="0" print="0" autoFill="0" autoPict="0" macro="[0]!Elèves">
                <anchor moveWithCells="1" sizeWithCells="1">
                  <from>
                    <xdr:col>21</xdr:col>
                    <xdr:colOff>304800</xdr:colOff>
                    <xdr:row>0</xdr:row>
                    <xdr:rowOff>411480</xdr:rowOff>
                  </from>
                  <to>
                    <xdr:col>22</xdr:col>
                    <xdr:colOff>342900</xdr:colOff>
                    <xdr:row>1</xdr:row>
                    <xdr:rowOff>76200</xdr:rowOff>
                  </to>
                </anchor>
              </controlPr>
            </control>
          </mc:Choice>
        </mc:AlternateContent>
        <mc:AlternateContent xmlns:mc="http://schemas.openxmlformats.org/markup-compatibility/2006">
          <mc:Choice Requires="x14">
            <control shapeId="1029" r:id="rId9" name="Button 5">
              <controlPr defaultSize="0" print="0" autoFill="0" autoPict="0" macro="[0]!Enlever_filtres">
                <anchor moveWithCells="1" sizeWithCells="1">
                  <from>
                    <xdr:col>22</xdr:col>
                    <xdr:colOff>464820</xdr:colOff>
                    <xdr:row>0</xdr:row>
                    <xdr:rowOff>480060</xdr:rowOff>
                  </from>
                  <to>
                    <xdr:col>25</xdr:col>
                    <xdr:colOff>129540</xdr:colOff>
                    <xdr:row>1</xdr:row>
                    <xdr:rowOff>38100</xdr:rowOff>
                  </to>
                </anchor>
              </controlPr>
            </control>
          </mc:Choice>
        </mc:AlternateContent>
      </controls>
    </mc:Choice>
  </mc:AlternateContent>
  <tableParts count="1">
    <tablePart r:id="rId10"/>
  </tableParts>
  <extLst>
    <ext xmlns:x14="http://schemas.microsoft.com/office/spreadsheetml/2009/9/main" uri="{78C0D931-6437-407d-A8EE-F0AAD7539E65}">
      <x14:conditionalFormattings>
        <x14:conditionalFormatting xmlns:xm="http://schemas.microsoft.com/office/excel/2006/main">
          <x14:cfRule type="iconSet" priority="101"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B6:B42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34CCE-4192-4F21-8256-5FD6BD8F1D33}">
  <sheetPr codeName="Feuil1">
    <tabColor theme="9" tint="0.39997558519241921"/>
  </sheetPr>
  <dimension ref="A1:D92"/>
  <sheetViews>
    <sheetView showGridLines="0" showZeros="0" topLeftCell="A10" zoomScale="104" zoomScaleNormal="100" workbookViewId="0">
      <selection activeCell="K46" sqref="K46"/>
    </sheetView>
  </sheetViews>
  <sheetFormatPr baseColWidth="10" defaultColWidth="10.109375" defaultRowHeight="13.8" x14ac:dyDescent="0.3"/>
  <cols>
    <col min="1" max="1" width="3" style="29" customWidth="1"/>
    <col min="2" max="2" width="18.77734375" style="30" customWidth="1"/>
    <col min="3" max="3" width="69.21875" style="30" customWidth="1"/>
    <col min="4" max="4" width="14.88671875" style="30" customWidth="1"/>
    <col min="5" max="16384" width="10.109375" style="30"/>
  </cols>
  <sheetData>
    <row r="1" spans="1:4" ht="58.65" customHeight="1" x14ac:dyDescent="0.3">
      <c r="B1" s="85" t="s">
        <v>39</v>
      </c>
      <c r="C1" s="85"/>
      <c r="D1" s="62"/>
    </row>
    <row r="2" spans="1:4" ht="13.65" customHeight="1" x14ac:dyDescent="0.3">
      <c r="B2" s="31"/>
      <c r="C2" s="31"/>
      <c r="D2" s="31"/>
    </row>
    <row r="3" spans="1:4" ht="15" customHeight="1" x14ac:dyDescent="0.3">
      <c r="A3" s="32"/>
      <c r="B3" s="86" t="s">
        <v>40</v>
      </c>
      <c r="C3" s="86"/>
    </row>
    <row r="4" spans="1:4" s="33" customFormat="1" ht="27" customHeight="1" x14ac:dyDescent="0.3">
      <c r="A4" s="32"/>
      <c r="B4" s="87"/>
      <c r="C4" s="87"/>
    </row>
    <row r="5" spans="1:4" s="36" customFormat="1" ht="14.1" customHeight="1" x14ac:dyDescent="0.2">
      <c r="A5" s="32"/>
      <c r="B5" s="64" t="s">
        <v>41</v>
      </c>
      <c r="C5" s="34" t="s">
        <v>42</v>
      </c>
      <c r="D5" s="61" t="s">
        <v>53</v>
      </c>
    </row>
    <row r="6" spans="1:4" s="36" customFormat="1" ht="14.1" customHeight="1" x14ac:dyDescent="0.2">
      <c r="A6" s="32"/>
      <c r="B6" s="64" t="s">
        <v>43</v>
      </c>
      <c r="C6" s="34" t="s">
        <v>44</v>
      </c>
      <c r="D6" s="37">
        <f ca="1">TODAY()</f>
        <v>45599</v>
      </c>
    </row>
    <row r="7" spans="1:4" s="36" customFormat="1" ht="14.1" customHeight="1" x14ac:dyDescent="0.2">
      <c r="A7" s="32"/>
      <c r="B7" s="64" t="s">
        <v>45</v>
      </c>
      <c r="C7" s="64"/>
      <c r="D7" s="35"/>
    </row>
    <row r="8" spans="1:4" s="41" customFormat="1" ht="28.05" customHeight="1" x14ac:dyDescent="0.3">
      <c r="A8" s="38"/>
      <c r="B8" s="39" t="s">
        <v>46</v>
      </c>
      <c r="C8" s="39"/>
      <c r="D8" s="40"/>
    </row>
    <row r="9" spans="1:4" s="36" customFormat="1" ht="14.1" customHeight="1" x14ac:dyDescent="0.2">
      <c r="A9" s="32"/>
      <c r="B9" s="42" t="s">
        <v>47</v>
      </c>
      <c r="C9" s="35" t="s">
        <v>6</v>
      </c>
      <c r="D9" s="43"/>
    </row>
    <row r="10" spans="1:4" s="36" customFormat="1" ht="14.1" customHeight="1" x14ac:dyDescent="0.2">
      <c r="A10" s="44"/>
      <c r="B10" s="45"/>
      <c r="C10" s="35" t="s">
        <v>48</v>
      </c>
      <c r="D10" s="43"/>
    </row>
    <row r="11" spans="1:4" s="36" customFormat="1" ht="14.1" customHeight="1" x14ac:dyDescent="0.2">
      <c r="A11" s="44"/>
      <c r="B11" s="46"/>
      <c r="C11" s="35" t="s">
        <v>41</v>
      </c>
      <c r="D11" s="43"/>
    </row>
    <row r="12" spans="1:4" s="36" customFormat="1" ht="14.1" customHeight="1" x14ac:dyDescent="0.2">
      <c r="A12" s="44"/>
      <c r="B12" s="46"/>
      <c r="C12" s="35" t="s">
        <v>43</v>
      </c>
      <c r="D12" s="43"/>
    </row>
    <row r="13" spans="1:4" s="41" customFormat="1" ht="28.05" customHeight="1" x14ac:dyDescent="0.3">
      <c r="A13" s="47"/>
      <c r="B13" s="39"/>
      <c r="C13" s="48" t="s">
        <v>49</v>
      </c>
      <c r="D13" s="49"/>
    </row>
    <row r="14" spans="1:4" s="53" customFormat="1" ht="16.05" customHeight="1" x14ac:dyDescent="0.3">
      <c r="A14" s="50"/>
      <c r="B14" s="51"/>
      <c r="C14" s="51"/>
      <c r="D14" s="52"/>
    </row>
    <row r="15" spans="1:4" ht="16.05" customHeight="1" x14ac:dyDescent="0.3">
      <c r="B15" s="54" t="s">
        <v>54</v>
      </c>
      <c r="C15" s="54" t="s">
        <v>50</v>
      </c>
      <c r="D15" s="66" t="s">
        <v>55</v>
      </c>
    </row>
    <row r="16" spans="1:4" ht="16.05" customHeight="1" x14ac:dyDescent="0.3">
      <c r="B16" s="67" t="str">
        <f>Modèle_Articles!C6</f>
        <v>IN0001</v>
      </c>
      <c r="C16" s="55" t="str">
        <f>Modèle_Articles!D6</f>
        <v>Desc 1</v>
      </c>
      <c r="D16" s="65">
        <f>IF(Modèle_Articles!M6&gt;0,Modèle_Articles!M6,0)</f>
        <v>5</v>
      </c>
    </row>
    <row r="17" spans="2:4" ht="16.05" customHeight="1" x14ac:dyDescent="0.3">
      <c r="B17" s="67" t="str">
        <f>Modèle_Articles!C7</f>
        <v>IN0002</v>
      </c>
      <c r="C17" s="55" t="str">
        <f>Modèle_Articles!D7</f>
        <v>Desc 2</v>
      </c>
      <c r="D17" s="65">
        <f>IF(Modèle_Articles!M7&gt;0,Modèle_Articles!M7,0)</f>
        <v>5</v>
      </c>
    </row>
    <row r="18" spans="2:4" ht="16.05" customHeight="1" x14ac:dyDescent="0.3">
      <c r="B18" s="67" t="str">
        <f>Modèle_Articles!C8</f>
        <v>IN0003</v>
      </c>
      <c r="C18" s="55" t="str">
        <f>Modèle_Articles!D8</f>
        <v>Desc 3</v>
      </c>
      <c r="D18" s="65">
        <f>IF(Modèle_Articles!M8&gt;0,Modèle_Articles!M8,0)</f>
        <v>0</v>
      </c>
    </row>
    <row r="19" spans="2:4" ht="16.05" hidden="1" customHeight="1" x14ac:dyDescent="0.3">
      <c r="B19" s="67" t="str">
        <f>Modèle_Articles!C9</f>
        <v>Exemple 2</v>
      </c>
      <c r="C19" s="55" t="str">
        <f>Modèle_Articles!D9</f>
        <v>Exemple 2</v>
      </c>
      <c r="D19" s="65">
        <f>IF(Modèle_Articles!M9&gt;0,Modèle_Articles!M9,0)</f>
        <v>5</v>
      </c>
    </row>
    <row r="20" spans="2:4" ht="16.05" customHeight="1" x14ac:dyDescent="0.3">
      <c r="B20" s="67">
        <f>Modèle_Articles!C10</f>
        <v>0</v>
      </c>
      <c r="C20" s="55">
        <f>Modèle_Articles!D10</f>
        <v>0</v>
      </c>
      <c r="D20" s="65">
        <f>IF(Modèle_Articles!M10&gt;0,Modèle_Articles!M10,0)</f>
        <v>0</v>
      </c>
    </row>
    <row r="21" spans="2:4" ht="16.05" hidden="1" customHeight="1" x14ac:dyDescent="0.3">
      <c r="B21" s="67" t="str">
        <f>Modèle_Articles!C11</f>
        <v>Exemple 3</v>
      </c>
      <c r="C21" s="55" t="str">
        <f>Modèle_Articles!D11</f>
        <v>Exemple 3</v>
      </c>
      <c r="D21" s="65">
        <f>IF(Modèle_Articles!M11&gt;0,Modèle_Articles!M11,0)</f>
        <v>2</v>
      </c>
    </row>
    <row r="22" spans="2:4" ht="16.05" hidden="1" customHeight="1" x14ac:dyDescent="0.3">
      <c r="B22" s="67" t="str">
        <f>Modèle_Articles!C12</f>
        <v>Exemple 4</v>
      </c>
      <c r="C22" s="55" t="str">
        <f>Modèle_Articles!D12</f>
        <v>Exemple 4</v>
      </c>
      <c r="D22" s="65">
        <f>IF(Modèle_Articles!M12&gt;0,Modèle_Articles!M12,0)</f>
        <v>0</v>
      </c>
    </row>
    <row r="23" spans="2:4" ht="16.05" customHeight="1" x14ac:dyDescent="0.3">
      <c r="B23" s="67">
        <f>Modèle_Articles!C13</f>
        <v>0</v>
      </c>
      <c r="C23" s="55">
        <f>Modèle_Articles!D13</f>
        <v>0</v>
      </c>
      <c r="D23" s="65">
        <f>IF(Modèle_Articles!M13&gt;0,Modèle_Articles!M13,0)</f>
        <v>0</v>
      </c>
    </row>
    <row r="24" spans="2:4" ht="16.05" customHeight="1" x14ac:dyDescent="0.3">
      <c r="B24" s="67" t="str">
        <f>Modèle_Articles!C14</f>
        <v>IN0004</v>
      </c>
      <c r="C24" s="55" t="str">
        <f>Modèle_Articles!D14</f>
        <v>Desc 4</v>
      </c>
      <c r="D24" s="65">
        <f>IF(Modèle_Articles!M14&gt;0,Modèle_Articles!M14,0)</f>
        <v>0</v>
      </c>
    </row>
    <row r="25" spans="2:4" ht="16.05" customHeight="1" x14ac:dyDescent="0.3">
      <c r="B25" s="67" t="str">
        <f>Modèle_Articles!C15</f>
        <v>Indispensable</v>
      </c>
      <c r="C25" s="55" t="str">
        <f>Modèle_Articles!D15</f>
        <v>Desc 5</v>
      </c>
      <c r="D25" s="65">
        <f>IF(Modèle_Articles!M15&gt;0,Modèle_Articles!M15,0)</f>
        <v>0</v>
      </c>
    </row>
    <row r="26" spans="2:4" ht="16.05" customHeight="1" x14ac:dyDescent="0.3">
      <c r="B26" s="67" t="str">
        <f>Modèle_Articles!C16</f>
        <v>IN0006</v>
      </c>
      <c r="C26" s="55" t="str">
        <f>Modèle_Articles!D16</f>
        <v>Desc 6</v>
      </c>
      <c r="D26" s="65">
        <f>IF(Modèle_Articles!M16&gt;0,Modèle_Articles!M16,0)</f>
        <v>0</v>
      </c>
    </row>
    <row r="27" spans="2:4" ht="16.05" customHeight="1" x14ac:dyDescent="0.3">
      <c r="B27" s="67" t="str">
        <f>Modèle_Articles!C17</f>
        <v>Exemple</v>
      </c>
      <c r="C27" s="55" t="str">
        <f>Modèle_Articles!D17</f>
        <v>Desc 7</v>
      </c>
      <c r="D27" s="65">
        <f>IF(Modèle_Articles!M17&gt;0,Modèle_Articles!M17,0)</f>
        <v>0</v>
      </c>
    </row>
    <row r="28" spans="2:4" ht="16.05" customHeight="1" x14ac:dyDescent="0.3">
      <c r="B28" s="67">
        <f>Modèle_Articles!C18</f>
        <v>0</v>
      </c>
      <c r="C28" s="55">
        <f>Modèle_Articles!D18</f>
        <v>0</v>
      </c>
      <c r="D28" s="65">
        <f>IF(Modèle_Articles!M18&gt;0,Modèle_Articles!M18,0)</f>
        <v>0</v>
      </c>
    </row>
    <row r="29" spans="2:4" ht="16.05" hidden="1" customHeight="1" x14ac:dyDescent="0.3">
      <c r="B29" s="67" t="str">
        <f>Modèle_Articles!C19</f>
        <v>Exemple</v>
      </c>
      <c r="C29" s="55" t="str">
        <f>Modèle_Articles!D19</f>
        <v>Desc 8</v>
      </c>
      <c r="D29" s="65">
        <f>IF(Modèle_Articles!M19&gt;0,Modèle_Articles!M19,0)</f>
        <v>0</v>
      </c>
    </row>
    <row r="30" spans="2:4" ht="16.05" hidden="1" customHeight="1" x14ac:dyDescent="0.3">
      <c r="B30" s="67" t="str">
        <f>Modèle_Articles!C20</f>
        <v>Exemple</v>
      </c>
      <c r="C30" s="55" t="str">
        <f>Modèle_Articles!D20</f>
        <v>Desc 9</v>
      </c>
      <c r="D30" s="65">
        <f>IF(Modèle_Articles!M20&gt;0,Modèle_Articles!M20,0)</f>
        <v>0</v>
      </c>
    </row>
    <row r="31" spans="2:4" ht="16.05" hidden="1" customHeight="1" x14ac:dyDescent="0.3">
      <c r="B31" s="67" t="str">
        <f>Modèle_Articles!C21</f>
        <v>Exemple</v>
      </c>
      <c r="C31" s="55" t="str">
        <f>Modèle_Articles!D21</f>
        <v>Desc 10</v>
      </c>
      <c r="D31" s="65">
        <f>IF(Modèle_Articles!M21&gt;0,Modèle_Articles!M21,0)</f>
        <v>0</v>
      </c>
    </row>
    <row r="32" spans="2:4" ht="16.05" hidden="1" customHeight="1" x14ac:dyDescent="0.3">
      <c r="B32" s="67" t="str">
        <f>Modèle_Articles!C22</f>
        <v>Exemple</v>
      </c>
      <c r="C32" s="55" t="str">
        <f>Modèle_Articles!D22</f>
        <v>Desc 11</v>
      </c>
      <c r="D32" s="65">
        <f>IF(Modèle_Articles!M22&gt;0,Modèle_Articles!M22,0)</f>
        <v>0</v>
      </c>
    </row>
    <row r="33" spans="2:4" ht="16.05" hidden="1" customHeight="1" x14ac:dyDescent="0.3">
      <c r="B33" s="67" t="str">
        <f>Modèle_Articles!C23</f>
        <v>Exemple</v>
      </c>
      <c r="C33" s="55" t="str">
        <f>Modèle_Articles!D23</f>
        <v>Desc 12</v>
      </c>
      <c r="D33" s="65">
        <f>IF(Modèle_Articles!M23&gt;0,Modèle_Articles!M23,0)</f>
        <v>0</v>
      </c>
    </row>
    <row r="34" spans="2:4" ht="16.05" hidden="1" customHeight="1" x14ac:dyDescent="0.3">
      <c r="B34" s="67" t="str">
        <f>Modèle_Articles!C24</f>
        <v>Exemple</v>
      </c>
      <c r="C34" s="55" t="str">
        <f>Modèle_Articles!D24</f>
        <v>Desc 13</v>
      </c>
      <c r="D34" s="65">
        <f>IF(Modèle_Articles!M24&gt;0,Modèle_Articles!M24,0)</f>
        <v>0</v>
      </c>
    </row>
    <row r="35" spans="2:4" ht="16.05" hidden="1" customHeight="1" x14ac:dyDescent="0.3">
      <c r="B35" s="67" t="str">
        <f>Modèle_Articles!C25</f>
        <v>Exemple</v>
      </c>
      <c r="C35" s="55" t="str">
        <f>Modèle_Articles!D25</f>
        <v>Desc 14</v>
      </c>
      <c r="D35" s="65">
        <f>IF(Modèle_Articles!M25&gt;0,Modèle_Articles!M25,0)</f>
        <v>0</v>
      </c>
    </row>
    <row r="36" spans="2:4" ht="16.05" hidden="1" customHeight="1" x14ac:dyDescent="0.3">
      <c r="B36" s="67" t="str">
        <f>Modèle_Articles!C26</f>
        <v>Exemple</v>
      </c>
      <c r="C36" s="55" t="str">
        <f>Modèle_Articles!D26</f>
        <v>Desc 15</v>
      </c>
      <c r="D36" s="65">
        <f>IF(Modèle_Articles!M26&gt;0,Modèle_Articles!M26,0)</f>
        <v>0</v>
      </c>
    </row>
    <row r="37" spans="2:4" ht="16.05" hidden="1" customHeight="1" x14ac:dyDescent="0.3">
      <c r="B37" s="67" t="str">
        <f>Modèle_Articles!C27</f>
        <v>Exemple</v>
      </c>
      <c r="C37" s="55" t="str">
        <f>Modèle_Articles!D27</f>
        <v>Desc 16</v>
      </c>
      <c r="D37" s="65">
        <f>IF(Modèle_Articles!M27&gt;0,Modèle_Articles!M27,0)</f>
        <v>0</v>
      </c>
    </row>
    <row r="38" spans="2:4" ht="16.05" hidden="1" customHeight="1" x14ac:dyDescent="0.3">
      <c r="B38" s="67" t="str">
        <f>Modèle_Articles!C28</f>
        <v>Exemple</v>
      </c>
      <c r="C38" s="55" t="str">
        <f>Modèle_Articles!D28</f>
        <v>Desc 17</v>
      </c>
      <c r="D38" s="65">
        <f>IF(Modèle_Articles!M28&gt;0,Modèle_Articles!M28,0)</f>
        <v>0</v>
      </c>
    </row>
    <row r="39" spans="2:4" ht="16.05" hidden="1" customHeight="1" x14ac:dyDescent="0.3">
      <c r="B39" s="67" t="str">
        <f>Modèle_Articles!C29</f>
        <v>Exemple</v>
      </c>
      <c r="C39" s="55" t="str">
        <f>Modèle_Articles!D29</f>
        <v>Desc 18</v>
      </c>
      <c r="D39" s="65">
        <f>IF(Modèle_Articles!M29&gt;0,Modèle_Articles!M29,0)</f>
        <v>0</v>
      </c>
    </row>
    <row r="40" spans="2:4" ht="16.05" hidden="1" customHeight="1" x14ac:dyDescent="0.3">
      <c r="B40" s="67" t="str">
        <f>Modèle_Articles!C30</f>
        <v>Exemple</v>
      </c>
      <c r="C40" s="55" t="str">
        <f>Modèle_Articles!D30</f>
        <v>Desc 19</v>
      </c>
      <c r="D40" s="65">
        <f>IF(Modèle_Articles!M30&gt;0,Modèle_Articles!M30,0)</f>
        <v>0</v>
      </c>
    </row>
    <row r="41" spans="2:4" ht="16.05" hidden="1" customHeight="1" x14ac:dyDescent="0.3">
      <c r="B41" s="67" t="str">
        <f>Modèle_Articles!C31</f>
        <v>Exemple</v>
      </c>
      <c r="C41" s="55" t="str">
        <f>Modèle_Articles!D31</f>
        <v>Desc 20</v>
      </c>
      <c r="D41" s="65">
        <f>IF(Modèle_Articles!M31&gt;0,Modèle_Articles!M31,0)</f>
        <v>0</v>
      </c>
    </row>
    <row r="42" spans="2:4" ht="16.05" hidden="1" customHeight="1" x14ac:dyDescent="0.3">
      <c r="B42" s="67" t="str">
        <f>Modèle_Articles!C32</f>
        <v>Exemple</v>
      </c>
      <c r="C42" s="55" t="str">
        <f>Modèle_Articles!D32</f>
        <v>Desc 21</v>
      </c>
      <c r="D42" s="65">
        <f>IF(Modèle_Articles!M32&gt;0,Modèle_Articles!M32,0)</f>
        <v>0</v>
      </c>
    </row>
    <row r="43" spans="2:4" ht="16.05" hidden="1" customHeight="1" x14ac:dyDescent="0.3">
      <c r="B43" s="67" t="str">
        <f>Modèle_Articles!C33</f>
        <v>Exemple</v>
      </c>
      <c r="C43" s="55" t="str">
        <f>Modèle_Articles!D33</f>
        <v>Desc 22</v>
      </c>
      <c r="D43" s="65">
        <f>IF(Modèle_Articles!M33&gt;0,Modèle_Articles!M33,0)</f>
        <v>0</v>
      </c>
    </row>
    <row r="44" spans="2:4" ht="16.05" hidden="1" customHeight="1" x14ac:dyDescent="0.3">
      <c r="B44" s="67" t="str">
        <f>Modèle_Articles!C34</f>
        <v>Exemple</v>
      </c>
      <c r="C44" s="55" t="str">
        <f>Modèle_Articles!D34</f>
        <v>Desc 23</v>
      </c>
      <c r="D44" s="65">
        <f>IF(Modèle_Articles!M34&gt;0,Modèle_Articles!M34,0)</f>
        <v>0</v>
      </c>
    </row>
    <row r="45" spans="2:4" ht="16.05" hidden="1" customHeight="1" x14ac:dyDescent="0.3">
      <c r="B45" s="67" t="str">
        <f>Modèle_Articles!C35</f>
        <v>Exemple</v>
      </c>
      <c r="C45" s="55" t="str">
        <f>Modèle_Articles!D35</f>
        <v>Desc 24</v>
      </c>
      <c r="D45" s="65">
        <f>IF(Modèle_Articles!M35&gt;0,Modèle_Articles!M35,0)</f>
        <v>0</v>
      </c>
    </row>
    <row r="46" spans="2:4" ht="16.05" hidden="1" customHeight="1" x14ac:dyDescent="0.3">
      <c r="B46" s="67" t="str">
        <f>Modèle_Articles!C36</f>
        <v>Exemple</v>
      </c>
      <c r="C46" s="55" t="str">
        <f>Modèle_Articles!D36</f>
        <v>Desc 25</v>
      </c>
      <c r="D46" s="65">
        <f>IF(Modèle_Articles!M36&gt;0,Modèle_Articles!M36,0)</f>
        <v>0</v>
      </c>
    </row>
    <row r="47" spans="2:4" ht="16.05" hidden="1" customHeight="1" x14ac:dyDescent="0.3">
      <c r="B47" s="67" t="str">
        <f>Modèle_Articles!C37</f>
        <v>Exemple</v>
      </c>
      <c r="C47" s="55" t="str">
        <f>Modèle_Articles!D37</f>
        <v>Desc 26</v>
      </c>
      <c r="D47" s="65">
        <f>IF(Modèle_Articles!M37&gt;0,Modèle_Articles!M37,0)</f>
        <v>0</v>
      </c>
    </row>
    <row r="48" spans="2:4" ht="16.05" hidden="1" customHeight="1" x14ac:dyDescent="0.3">
      <c r="B48" s="67" t="str">
        <f>Modèle_Articles!C38</f>
        <v>Exemple</v>
      </c>
      <c r="C48" s="55" t="str">
        <f>Modèle_Articles!D38</f>
        <v>Desc 27</v>
      </c>
      <c r="D48" s="65">
        <f>IF(Modèle_Articles!M38&gt;0,Modèle_Articles!M38,0)</f>
        <v>0</v>
      </c>
    </row>
    <row r="49" spans="2:4" ht="16.05" hidden="1" customHeight="1" x14ac:dyDescent="0.3">
      <c r="B49" s="67" t="str">
        <f>Modèle_Articles!C39</f>
        <v>Exemple</v>
      </c>
      <c r="C49" s="55" t="str">
        <f>Modèle_Articles!D39</f>
        <v>Desc 28</v>
      </c>
      <c r="D49" s="65">
        <f>IF(Modèle_Articles!M39&gt;0,Modèle_Articles!M39,0)</f>
        <v>0</v>
      </c>
    </row>
    <row r="50" spans="2:4" ht="16.05" hidden="1" customHeight="1" x14ac:dyDescent="0.3">
      <c r="B50" s="67" t="str">
        <f>Modèle_Articles!C40</f>
        <v>Exemple</v>
      </c>
      <c r="C50" s="55" t="str">
        <f>Modèle_Articles!D40</f>
        <v>Desc 29</v>
      </c>
      <c r="D50" s="65">
        <f>IF(Modèle_Articles!M40&gt;0,Modèle_Articles!M40,0)</f>
        <v>0</v>
      </c>
    </row>
    <row r="51" spans="2:4" ht="16.05" hidden="1" customHeight="1" x14ac:dyDescent="0.3">
      <c r="B51" s="67" t="str">
        <f>Modèle_Articles!C41</f>
        <v>Exemple</v>
      </c>
      <c r="C51" s="55" t="str">
        <f>Modèle_Articles!D41</f>
        <v>Desc 30</v>
      </c>
      <c r="D51" s="65">
        <f>IF(Modèle_Articles!M41&gt;0,Modèle_Articles!M41,0)</f>
        <v>0</v>
      </c>
    </row>
    <row r="52" spans="2:4" ht="16.05" hidden="1" customHeight="1" x14ac:dyDescent="0.3">
      <c r="B52" s="67" t="str">
        <f>Modèle_Articles!C42</f>
        <v>Exemple</v>
      </c>
      <c r="C52" s="55" t="str">
        <f>Modèle_Articles!D42</f>
        <v>Desc 31</v>
      </c>
      <c r="D52" s="65">
        <f>IF(Modèle_Articles!M42&gt;0,Modèle_Articles!M42,0)</f>
        <v>0</v>
      </c>
    </row>
    <row r="53" spans="2:4" ht="16.05" hidden="1" customHeight="1" x14ac:dyDescent="0.3">
      <c r="B53" s="67">
        <f>Modèle_Articles!C43</f>
        <v>0</v>
      </c>
      <c r="C53" s="55">
        <f>Modèle_Articles!D43</f>
        <v>0</v>
      </c>
      <c r="D53" s="65">
        <f>IF(Modèle_Articles!M43&gt;0,Modèle_Articles!M43,0)</f>
        <v>0</v>
      </c>
    </row>
    <row r="54" spans="2:4" ht="16.05" hidden="1" customHeight="1" x14ac:dyDescent="0.3">
      <c r="B54" s="67">
        <f>Modèle_Articles!C44</f>
        <v>0</v>
      </c>
      <c r="C54" s="55">
        <f>Modèle_Articles!D44</f>
        <v>0</v>
      </c>
      <c r="D54" s="65">
        <f>IF(Modèle_Articles!M44&gt;0,Modèle_Articles!M44,0)</f>
        <v>0</v>
      </c>
    </row>
    <row r="55" spans="2:4" ht="16.05" hidden="1" customHeight="1" x14ac:dyDescent="0.3">
      <c r="B55" s="67">
        <f>Modèle_Articles!C45</f>
        <v>0</v>
      </c>
      <c r="C55" s="55">
        <f>Modèle_Articles!D45</f>
        <v>0</v>
      </c>
      <c r="D55" s="65">
        <f>IF(Modèle_Articles!M45&gt;0,Modèle_Articles!M45,0)</f>
        <v>0</v>
      </c>
    </row>
    <row r="56" spans="2:4" ht="16.05" hidden="1" customHeight="1" x14ac:dyDescent="0.3">
      <c r="B56" s="67">
        <f>Modèle_Articles!C46</f>
        <v>0</v>
      </c>
      <c r="C56" s="55">
        <f>Modèle_Articles!D46</f>
        <v>0</v>
      </c>
      <c r="D56" s="65">
        <f>IF(Modèle_Articles!M46&gt;0,Modèle_Articles!M46,0)</f>
        <v>0</v>
      </c>
    </row>
    <row r="57" spans="2:4" ht="16.05" hidden="1" customHeight="1" x14ac:dyDescent="0.3">
      <c r="B57" s="67">
        <f>Modèle_Articles!C47</f>
        <v>0</v>
      </c>
      <c r="C57" s="55">
        <f>Modèle_Articles!D47</f>
        <v>0</v>
      </c>
      <c r="D57" s="65">
        <f>IF(Modèle_Articles!M47&gt;0,Modèle_Articles!M47,0)</f>
        <v>0</v>
      </c>
    </row>
    <row r="58" spans="2:4" ht="16.05" hidden="1" customHeight="1" x14ac:dyDescent="0.3">
      <c r="B58" s="67">
        <f>Modèle_Articles!C48</f>
        <v>0</v>
      </c>
      <c r="C58" s="55">
        <f>Modèle_Articles!D48</f>
        <v>0</v>
      </c>
      <c r="D58" s="65">
        <f>IF(Modèle_Articles!M48&gt;0,Modèle_Articles!M48,0)</f>
        <v>0</v>
      </c>
    </row>
    <row r="59" spans="2:4" ht="16.05" hidden="1" customHeight="1" x14ac:dyDescent="0.3">
      <c r="B59" s="67">
        <f>Modèle_Articles!C49</f>
        <v>0</v>
      </c>
      <c r="C59" s="55">
        <f>Modèle_Articles!D49</f>
        <v>0</v>
      </c>
      <c r="D59" s="65">
        <f>IF(Modèle_Articles!M49&gt;0,Modèle_Articles!M49,0)</f>
        <v>0</v>
      </c>
    </row>
    <row r="60" spans="2:4" ht="16.05" hidden="1" customHeight="1" x14ac:dyDescent="0.3">
      <c r="B60" s="67">
        <f>Modèle_Articles!C50</f>
        <v>0</v>
      </c>
      <c r="C60" s="55">
        <f>Modèle_Articles!D50</f>
        <v>0</v>
      </c>
      <c r="D60" s="65">
        <f>IF(Modèle_Articles!M50&gt;0,Modèle_Articles!M50,0)</f>
        <v>0</v>
      </c>
    </row>
    <row r="61" spans="2:4" ht="16.05" hidden="1" customHeight="1" x14ac:dyDescent="0.3">
      <c r="B61" s="67">
        <f>Modèle_Articles!C51</f>
        <v>0</v>
      </c>
      <c r="C61" s="55">
        <f>Modèle_Articles!D51</f>
        <v>0</v>
      </c>
      <c r="D61" s="65">
        <f>IF(Modèle_Articles!M51&gt;0,Modèle_Articles!M51,0)</f>
        <v>0</v>
      </c>
    </row>
    <row r="62" spans="2:4" ht="16.05" hidden="1" customHeight="1" x14ac:dyDescent="0.3">
      <c r="B62" s="67">
        <f>Modèle_Articles!C52</f>
        <v>0</v>
      </c>
      <c r="C62" s="55">
        <f>Modèle_Articles!D52</f>
        <v>0</v>
      </c>
      <c r="D62" s="65">
        <f>IF(Modèle_Articles!M52&gt;0,Modèle_Articles!M52,0)</f>
        <v>0</v>
      </c>
    </row>
    <row r="63" spans="2:4" ht="16.05" hidden="1" customHeight="1" x14ac:dyDescent="0.3">
      <c r="B63" s="67">
        <f>Modèle_Articles!C53</f>
        <v>0</v>
      </c>
      <c r="C63" s="55">
        <f>Modèle_Articles!D53</f>
        <v>0</v>
      </c>
      <c r="D63" s="65">
        <f>IF(Modèle_Articles!M53&gt;0,Modèle_Articles!M53,0)</f>
        <v>0</v>
      </c>
    </row>
    <row r="64" spans="2:4" ht="16.05" hidden="1" customHeight="1" x14ac:dyDescent="0.3">
      <c r="B64" s="67">
        <f>Modèle_Articles!C54</f>
        <v>0</v>
      </c>
      <c r="C64" s="55">
        <f>Modèle_Articles!D54</f>
        <v>0</v>
      </c>
      <c r="D64" s="65">
        <f>IF(Modèle_Articles!M54&gt;0,Modèle_Articles!M54,0)</f>
        <v>0</v>
      </c>
    </row>
    <row r="65" spans="2:4" ht="16.05" hidden="1" customHeight="1" x14ac:dyDescent="0.3">
      <c r="B65" s="67">
        <f>Modèle_Articles!C55</f>
        <v>0</v>
      </c>
      <c r="C65" s="55">
        <f>Modèle_Articles!D55</f>
        <v>0</v>
      </c>
      <c r="D65" s="65">
        <f>IF(Modèle_Articles!M55&gt;0,Modèle_Articles!M55,0)</f>
        <v>0</v>
      </c>
    </row>
    <row r="66" spans="2:4" ht="16.05" hidden="1" customHeight="1" x14ac:dyDescent="0.3">
      <c r="B66" s="67">
        <f>Modèle_Articles!C56</f>
        <v>0</v>
      </c>
      <c r="C66" s="55">
        <f>Modèle_Articles!D56</f>
        <v>0</v>
      </c>
      <c r="D66" s="65">
        <f>IF(Modèle_Articles!M56&gt;0,Modèle_Articles!M56,0)</f>
        <v>0</v>
      </c>
    </row>
    <row r="67" spans="2:4" ht="16.05" hidden="1" customHeight="1" x14ac:dyDescent="0.3">
      <c r="B67" s="67">
        <f>Modèle_Articles!C57</f>
        <v>0</v>
      </c>
      <c r="C67" s="55">
        <f>Modèle_Articles!D57</f>
        <v>0</v>
      </c>
      <c r="D67" s="65">
        <f>IF(Modèle_Articles!M57&gt;0,Modèle_Articles!M57,0)</f>
        <v>0</v>
      </c>
    </row>
    <row r="68" spans="2:4" ht="16.05" hidden="1" customHeight="1" x14ac:dyDescent="0.3">
      <c r="B68" s="67">
        <f>Modèle_Articles!C58</f>
        <v>0</v>
      </c>
      <c r="C68" s="55">
        <f>Modèle_Articles!D58</f>
        <v>0</v>
      </c>
      <c r="D68" s="65">
        <f>IF(Modèle_Articles!M58&gt;0,Modèle_Articles!M58,0)</f>
        <v>0</v>
      </c>
    </row>
    <row r="69" spans="2:4" ht="16.05" hidden="1" customHeight="1" x14ac:dyDescent="0.3">
      <c r="B69" s="67">
        <f>Modèle_Articles!C59</f>
        <v>0</v>
      </c>
      <c r="C69" s="55">
        <f>Modèle_Articles!D59</f>
        <v>0</v>
      </c>
      <c r="D69" s="65">
        <f>IF(Modèle_Articles!M59&gt;0,Modèle_Articles!M59,0)</f>
        <v>0</v>
      </c>
    </row>
    <row r="70" spans="2:4" ht="16.05" hidden="1" customHeight="1" x14ac:dyDescent="0.3">
      <c r="B70" s="67">
        <f>Modèle_Articles!C60</f>
        <v>0</v>
      </c>
      <c r="C70" s="55">
        <f>Modèle_Articles!D60</f>
        <v>0</v>
      </c>
      <c r="D70" s="65">
        <f>IF(Modèle_Articles!M60&gt;0,Modèle_Articles!M60,0)</f>
        <v>0</v>
      </c>
    </row>
    <row r="71" spans="2:4" ht="16.05" hidden="1" customHeight="1" x14ac:dyDescent="0.3">
      <c r="B71" s="67">
        <f>Modèle_Articles!C61</f>
        <v>0</v>
      </c>
      <c r="C71" s="55">
        <f>Modèle_Articles!D61</f>
        <v>0</v>
      </c>
      <c r="D71" s="65">
        <f>IF(Modèle_Articles!M61&gt;0,Modèle_Articles!M61,0)</f>
        <v>0</v>
      </c>
    </row>
    <row r="72" spans="2:4" ht="16.05" hidden="1" customHeight="1" x14ac:dyDescent="0.3">
      <c r="B72" s="67">
        <f>Modèle_Articles!C62</f>
        <v>0</v>
      </c>
      <c r="C72" s="55">
        <f>Modèle_Articles!D62</f>
        <v>0</v>
      </c>
      <c r="D72" s="65">
        <f>IF(Modèle_Articles!M62&gt;0,Modèle_Articles!M62,0)</f>
        <v>0</v>
      </c>
    </row>
    <row r="73" spans="2:4" ht="16.05" hidden="1" customHeight="1" x14ac:dyDescent="0.3">
      <c r="B73" s="67">
        <f>Modèle_Articles!C63</f>
        <v>0</v>
      </c>
      <c r="C73" s="55">
        <f>Modèle_Articles!D63</f>
        <v>0</v>
      </c>
      <c r="D73" s="65">
        <f>IF(Modèle_Articles!M63&gt;0,Modèle_Articles!M63,0)</f>
        <v>0</v>
      </c>
    </row>
    <row r="74" spans="2:4" ht="16.05" hidden="1" customHeight="1" x14ac:dyDescent="0.3">
      <c r="B74" s="67">
        <f>Modèle_Articles!C64</f>
        <v>0</v>
      </c>
      <c r="C74" s="55">
        <f>Modèle_Articles!D64</f>
        <v>0</v>
      </c>
      <c r="D74" s="65">
        <f>IF(Modèle_Articles!M64&gt;0,Modèle_Articles!M64,0)</f>
        <v>0</v>
      </c>
    </row>
    <row r="75" spans="2:4" ht="16.05" hidden="1" customHeight="1" x14ac:dyDescent="0.3">
      <c r="B75" s="67">
        <f>Modèle_Articles!C65</f>
        <v>0</v>
      </c>
      <c r="C75" s="55">
        <f>Modèle_Articles!D65</f>
        <v>0</v>
      </c>
      <c r="D75" s="65">
        <f>IF(Modèle_Articles!M65&gt;0,Modèle_Articles!M65,0)</f>
        <v>0</v>
      </c>
    </row>
    <row r="76" spans="2:4" ht="16.05" hidden="1" customHeight="1" x14ac:dyDescent="0.3">
      <c r="B76" s="67">
        <f>Modèle_Articles!C66</f>
        <v>0</v>
      </c>
      <c r="C76" s="55">
        <f>Modèle_Articles!D66</f>
        <v>0</v>
      </c>
      <c r="D76" s="65">
        <f>IF(Modèle_Articles!M66&gt;0,Modèle_Articles!M66,0)</f>
        <v>0</v>
      </c>
    </row>
    <row r="77" spans="2:4" ht="16.05" hidden="1" customHeight="1" x14ac:dyDescent="0.3">
      <c r="B77" s="67">
        <f>Modèle_Articles!C67</f>
        <v>0</v>
      </c>
      <c r="C77" s="55">
        <f>Modèle_Articles!D67</f>
        <v>0</v>
      </c>
      <c r="D77" s="65">
        <f>IF(Modèle_Articles!M67&gt;0,Modèle_Articles!M67,0)</f>
        <v>0</v>
      </c>
    </row>
    <row r="78" spans="2:4" ht="16.05" hidden="1" customHeight="1" x14ac:dyDescent="0.3">
      <c r="B78" s="67">
        <f>Modèle_Articles!C68</f>
        <v>0</v>
      </c>
      <c r="C78" s="55">
        <f>Modèle_Articles!D68</f>
        <v>0</v>
      </c>
      <c r="D78" s="65">
        <f>IF(Modèle_Articles!M68&gt;0,Modèle_Articles!M68,0)</f>
        <v>0</v>
      </c>
    </row>
    <row r="79" spans="2:4" ht="16.05" hidden="1" customHeight="1" x14ac:dyDescent="0.3">
      <c r="B79" s="67">
        <f>Modèle_Articles!C69</f>
        <v>0</v>
      </c>
      <c r="C79" s="55">
        <f>Modèle_Articles!D69</f>
        <v>0</v>
      </c>
      <c r="D79" s="65">
        <f>IF(Modèle_Articles!M69&gt;0,Modèle_Articles!M69,0)</f>
        <v>0</v>
      </c>
    </row>
    <row r="80" spans="2:4" ht="16.05" hidden="1" customHeight="1" x14ac:dyDescent="0.3">
      <c r="B80" s="67">
        <f>Modèle_Articles!C70</f>
        <v>0</v>
      </c>
      <c r="C80" s="55">
        <f>Modèle_Articles!D70</f>
        <v>0</v>
      </c>
      <c r="D80" s="65">
        <f>IF(Modèle_Articles!M70&gt;0,Modèle_Articles!M70,0)</f>
        <v>0</v>
      </c>
    </row>
    <row r="81" spans="1:4" ht="16.05" hidden="1" customHeight="1" x14ac:dyDescent="0.3">
      <c r="B81" s="67">
        <f>Modèle_Articles!C71</f>
        <v>0</v>
      </c>
      <c r="C81" s="55">
        <f>Modèle_Articles!D71</f>
        <v>0</v>
      </c>
      <c r="D81" s="65">
        <f>IF(Modèle_Articles!M71&gt;0,Modèle_Articles!M71,0)</f>
        <v>0</v>
      </c>
    </row>
    <row r="82" spans="1:4" ht="16.05" hidden="1" customHeight="1" x14ac:dyDescent="0.3">
      <c r="B82" s="67">
        <f>Modèle_Articles!C72</f>
        <v>0</v>
      </c>
      <c r="C82" s="55">
        <f>Modèle_Articles!D72</f>
        <v>0</v>
      </c>
      <c r="D82" s="65">
        <f>IF(Modèle_Articles!M72&gt;0,Modèle_Articles!M72,0)</f>
        <v>0</v>
      </c>
    </row>
    <row r="83" spans="1:4" ht="16.05" hidden="1" customHeight="1" x14ac:dyDescent="0.3">
      <c r="B83" s="67">
        <f>Modèle_Articles!C73</f>
        <v>0</v>
      </c>
      <c r="C83" s="55">
        <f>Modèle_Articles!D73</f>
        <v>0</v>
      </c>
      <c r="D83" s="65">
        <f>IF(Modèle_Articles!M73&gt;0,Modèle_Articles!M73,0)</f>
        <v>0</v>
      </c>
    </row>
    <row r="84" spans="1:4" ht="16.05" hidden="1" customHeight="1" x14ac:dyDescent="0.3">
      <c r="B84" s="67">
        <f>Modèle_Articles!C74</f>
        <v>0</v>
      </c>
      <c r="C84" s="55">
        <f>Modèle_Articles!D74</f>
        <v>0</v>
      </c>
      <c r="D84" s="65">
        <f>IF(Modèle_Articles!M74&gt;0,Modèle_Articles!M74,0)</f>
        <v>0</v>
      </c>
    </row>
    <row r="85" spans="1:4" ht="16.05" hidden="1" customHeight="1" x14ac:dyDescent="0.3">
      <c r="B85" s="67">
        <f>Modèle_Articles!C75</f>
        <v>0</v>
      </c>
      <c r="C85" s="55">
        <f>Modèle_Articles!D75</f>
        <v>0</v>
      </c>
      <c r="D85" s="65">
        <f>IF(Modèle_Articles!M75&gt;0,Modèle_Articles!M75,0)</f>
        <v>0</v>
      </c>
    </row>
    <row r="86" spans="1:4" ht="16.05" hidden="1" customHeight="1" x14ac:dyDescent="0.3">
      <c r="B86" s="67">
        <f>Modèle_Articles!C76</f>
        <v>0</v>
      </c>
      <c r="C86" s="55">
        <f>Modèle_Articles!D76</f>
        <v>0</v>
      </c>
      <c r="D86" s="65">
        <f>IF(Modèle_Articles!M76&gt;0,Modèle_Articles!M76,0)</f>
        <v>0</v>
      </c>
    </row>
    <row r="87" spans="1:4" ht="16.05" hidden="1" customHeight="1" x14ac:dyDescent="0.3">
      <c r="B87" s="67">
        <f>Modèle_Articles!C77</f>
        <v>0</v>
      </c>
      <c r="C87" s="55">
        <f>Modèle_Articles!D77</f>
        <v>0</v>
      </c>
      <c r="D87" s="65">
        <f>IF(Modèle_Articles!M77&gt;0,Modèle_Articles!M77,0)</f>
        <v>0</v>
      </c>
    </row>
    <row r="88" spans="1:4" ht="29.1" customHeight="1" thickBot="1" x14ac:dyDescent="0.35">
      <c r="B88" s="56"/>
      <c r="C88" s="57"/>
      <c r="D88" s="36"/>
    </row>
    <row r="89" spans="1:4" ht="29.1" customHeight="1" thickTop="1" x14ac:dyDescent="0.3">
      <c r="A89" s="32"/>
      <c r="B89" s="80" t="s">
        <v>51</v>
      </c>
      <c r="C89" s="81"/>
      <c r="D89" s="63"/>
    </row>
    <row r="90" spans="1:4" ht="29.1" customHeight="1" x14ac:dyDescent="0.3">
      <c r="A90" s="32"/>
      <c r="B90" s="58"/>
      <c r="C90" s="59"/>
      <c r="D90" s="60"/>
    </row>
    <row r="91" spans="1:4" ht="29.1" customHeight="1" thickBot="1" x14ac:dyDescent="0.35">
      <c r="A91" s="32"/>
      <c r="B91" s="82" t="s">
        <v>52</v>
      </c>
      <c r="C91" s="83"/>
      <c r="D91" s="84"/>
    </row>
    <row r="92" spans="1:4" ht="14.4" thickTop="1" x14ac:dyDescent="0.3"/>
  </sheetData>
  <mergeCells count="5">
    <mergeCell ref="B89:C89"/>
    <mergeCell ref="B91:D91"/>
    <mergeCell ref="B1:C1"/>
    <mergeCell ref="B3:C3"/>
    <mergeCell ref="B4:C4"/>
  </mergeCells>
  <dataValidations count="11">
    <dataValidation allowBlank="1" showInputMessage="1" showErrorMessage="1" prompt="Le message Merci se trouve dans la cellule à droite." sqref="A91" xr:uid="{E9979819-6E5B-4FC3-A3CB-9C5A3BBA82AB}"/>
    <dataValidation allowBlank="1" showInputMessage="1" showErrorMessage="1" prompt="Le nom de la société est automatiquement mis à jour dans la cellule D42." sqref="A89:A90" xr:uid="{81ACEC05-1C37-4247-9A38-202933C55852}"/>
    <dataValidation allowBlank="1" showInputMessage="1" showErrorMessage="1" prompt="L’étiquette se trouve dans la cellule de droite. Entrez les détails du destinataire de la facture tels que le nom, le nom de la société, l'adresse et le numéro de téléphone dans les cellules C9 à C13. L'instruction suivante se trouve dans la cellule A14." sqref="A9" xr:uid="{3B3D6EC2-8159-487C-BD43-055E3A7D2AD5}"/>
    <dataValidation allowBlank="1" showInputMessage="1" showErrorMessage="1" prompt="Entrez l’adresse e-mail dans la cellule de droite." sqref="A8" xr:uid="{385DDDAC-828B-4ECD-97B5-4FC00DDF97CC}"/>
    <dataValidation allowBlank="1" showInputMessage="1" showErrorMessage="1" prompt="Entrez les numéros de téléphone et de télécopie dans la cellule située à droite et la Référence dans la cellule E7." sqref="A7" xr:uid="{C5C04592-85AA-44E4-904B-F80F159CDD68}"/>
    <dataValidation allowBlank="1" showInputMessage="1" showErrorMessage="1" prompt="Entrez la Ville, l’État et le Code postal ans la cellule E6." sqref="A6" xr:uid="{30B45DC2-50B6-48A5-BD0D-330E6CAA348E}"/>
    <dataValidation allowBlank="1" showInputMessage="1" showErrorMessage="1" prompt="Entrez l’adresse de la Société dans la cellule située à droite et le numéro de facture dans la cellule E5." sqref="A5" xr:uid="{178A1098-5FAA-461A-A82D-59B95025AB78}"/>
    <dataValidation allowBlank="1" showInputMessage="1" showErrorMessage="1" prompt="Entrez le Logo de la Société dans la cellule de droite." sqref="A4" xr:uid="{E77F7D81-2395-430A-A906-4939B4233D49}"/>
    <dataValidation allowBlank="1" showInputMessage="1" showErrorMessage="1" prompt="Entrez le Nom de la Société dans la cellule de droite." sqref="A3" xr:uid="{185F3D1C-D5D9-43D4-9FD1-0218666A26AE}"/>
    <dataValidation allowBlank="1" showInputMessage="1" showErrorMessage="1" prompt="Entrez des informations dans la table Facture en commençant dans la cellule à droite. Les sous-totaux et les totaux sont calculés automatiquement. L’instruction suivante se trouve dans la cellule A42." sqref="A15" xr:uid="{03119748-993D-48CF-AFF4-79C256D71845}"/>
    <dataValidation allowBlank="1" showInputMessage="1" showErrorMessage="1" prompt="Créez une facture de service dans cette feuille de calcul. Entrez le logo dans la cellule à droite et le titre en cellule D1. Des instructions utiles sur l’utilisation se trouvent dans les cellules de cette colonne. Instruction suivante en cellule A3." sqref="A1" xr:uid="{DCAC51BD-BEEC-4201-BCC1-30FE4CDFF2E5}"/>
  </dataValidations>
  <printOptions horizontalCentered="1"/>
  <pageMargins left="0.75" right="0.75" top="0.5" bottom="0.5" header="0.5" footer="0.5"/>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acher_Lignes">
                <anchor moveWithCells="1" sizeWithCells="1">
                  <from>
                    <xdr:col>4</xdr:col>
                    <xdr:colOff>121920</xdr:colOff>
                    <xdr:row>10</xdr:row>
                    <xdr:rowOff>38100</xdr:rowOff>
                  </from>
                  <to>
                    <xdr:col>6</xdr:col>
                    <xdr:colOff>579120</xdr:colOff>
                    <xdr:row>13</xdr:row>
                    <xdr:rowOff>129540</xdr:rowOff>
                  </to>
                </anchor>
              </controlPr>
            </control>
          </mc:Choice>
        </mc:AlternateContent>
        <mc:AlternateContent xmlns:mc="http://schemas.openxmlformats.org/markup-compatibility/2006">
          <mc:Choice Requires="x14">
            <control shapeId="2050" r:id="rId5" name="Button 2">
              <controlPr defaultSize="0" print="0" autoFill="0" autoPict="0" macro="[0]!Afficher_tout">
                <anchor moveWithCells="1" sizeWithCells="1">
                  <from>
                    <xdr:col>7</xdr:col>
                    <xdr:colOff>144780</xdr:colOff>
                    <xdr:row>7</xdr:row>
                    <xdr:rowOff>266700</xdr:rowOff>
                  </from>
                  <to>
                    <xdr:col>9</xdr:col>
                    <xdr:colOff>388620</xdr:colOff>
                    <xdr:row>12</xdr:row>
                    <xdr:rowOff>7620</xdr:rowOff>
                  </to>
                </anchor>
              </controlPr>
            </control>
          </mc:Choice>
        </mc:AlternateContent>
        <mc:AlternateContent xmlns:mc="http://schemas.openxmlformats.org/markup-compatibility/2006">
          <mc:Choice Requires="x14">
            <control shapeId="2051" r:id="rId6" name="Button 3">
              <controlPr defaultSize="0" print="0" autoFill="0" autoPict="0" macro="[0]!Actualiser_liste_articles">
                <anchor moveWithCells="1" sizeWithCells="1">
                  <from>
                    <xdr:col>4</xdr:col>
                    <xdr:colOff>129540</xdr:colOff>
                    <xdr:row>5</xdr:row>
                    <xdr:rowOff>91440</xdr:rowOff>
                  </from>
                  <to>
                    <xdr:col>6</xdr:col>
                    <xdr:colOff>579120</xdr:colOff>
                    <xdr:row>9</xdr:row>
                    <xdr:rowOff>152400</xdr:rowOff>
                  </to>
                </anchor>
              </controlPr>
            </control>
          </mc:Choice>
        </mc:AlternateContent>
      </controls>
    </mc:Choice>
  </mc:AlternateContent>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C2A73-6493-4CDA-A074-E129C727CC98}">
  <sheetPr codeName="Sheet2">
    <tabColor theme="5" tint="0.59999389629810485"/>
    <pageSetUpPr fitToPage="1"/>
  </sheetPr>
  <dimension ref="A1:P40"/>
  <sheetViews>
    <sheetView showGridLines="0" showZeros="0" zoomScale="76" zoomScaleNormal="85" workbookViewId="0">
      <pane xSplit="2" ySplit="5" topLeftCell="C6" activePane="bottomRight" state="frozen"/>
      <selection activeCell="K46" sqref="K46"/>
      <selection pane="topRight" activeCell="K46" sqref="K46"/>
      <selection pane="bottomLeft" activeCell="K46" sqref="K46"/>
      <selection pane="bottomRight" activeCell="H10" sqref="H10"/>
    </sheetView>
  </sheetViews>
  <sheetFormatPr baseColWidth="10" defaultColWidth="9.109375" defaultRowHeight="30.15" customHeight="1" x14ac:dyDescent="0.3"/>
  <cols>
    <col min="1" max="1" width="1.77734375" customWidth="1"/>
    <col min="2" max="2" width="3" style="3" customWidth="1"/>
    <col min="3" max="3" width="22.88671875" customWidth="1"/>
    <col min="4" max="4" width="18.77734375" style="1" customWidth="1"/>
    <col min="5" max="5" width="16" style="1" customWidth="1"/>
    <col min="6" max="6" width="14.109375" style="1" customWidth="1"/>
    <col min="7" max="8" width="16.21875" style="1" customWidth="1"/>
    <col min="9" max="12" width="6.109375" style="1" customWidth="1"/>
    <col min="13" max="13" width="15.44140625" customWidth="1"/>
    <col min="14" max="14" width="16.77734375" customWidth="1"/>
    <col min="15" max="15" width="13.88671875" style="1" customWidth="1"/>
    <col min="16" max="16" width="13.77734375" style="1" customWidth="1"/>
    <col min="17" max="17" width="1.77734375" customWidth="1"/>
  </cols>
  <sheetData>
    <row r="1" spans="1:16" ht="72" customHeight="1" x14ac:dyDescent="0.3">
      <c r="A1" s="4"/>
      <c r="B1" s="2"/>
      <c r="C1" s="26" t="s">
        <v>36</v>
      </c>
      <c r="D1" s="27" t="s">
        <v>37</v>
      </c>
      <c r="E1" s="28" t="s">
        <v>38</v>
      </c>
      <c r="F1" s="28"/>
      <c r="G1" s="28"/>
      <c r="H1" s="28"/>
      <c r="I1" s="28"/>
      <c r="J1" s="28"/>
      <c r="K1" s="28"/>
      <c r="L1" s="28"/>
      <c r="M1" s="28"/>
      <c r="N1" s="28"/>
      <c r="O1" s="12" t="s">
        <v>15</v>
      </c>
      <c r="P1" s="5" t="s">
        <v>16</v>
      </c>
    </row>
    <row r="2" spans="1:16" ht="11.55" customHeight="1" thickBot="1" x14ac:dyDescent="0.35">
      <c r="D2"/>
    </row>
    <row r="3" spans="1:16" ht="37.5" customHeight="1" thickTop="1" thickBot="1" x14ac:dyDescent="0.35">
      <c r="C3" s="14" t="s">
        <v>24</v>
      </c>
      <c r="D3" s="24" t="s">
        <v>35</v>
      </c>
      <c r="L3" s="21" t="s">
        <v>32</v>
      </c>
      <c r="M3" s="22"/>
      <c r="N3" s="22"/>
      <c r="O3" s="23" t="s">
        <v>32</v>
      </c>
      <c r="P3" s="18"/>
    </row>
    <row r="4" spans="1:16" ht="4.05" customHeight="1" thickTop="1" x14ac:dyDescent="0.3"/>
    <row r="5" spans="1:16" ht="42.75" customHeight="1" x14ac:dyDescent="0.3">
      <c r="B5" s="9" t="s">
        <v>0</v>
      </c>
      <c r="C5" s="6" t="s">
        <v>29</v>
      </c>
      <c r="D5" s="6" t="s">
        <v>7</v>
      </c>
      <c r="E5" s="6" t="s">
        <v>19</v>
      </c>
      <c r="F5" s="6" t="s">
        <v>18</v>
      </c>
      <c r="G5" s="6" t="s">
        <v>20</v>
      </c>
      <c r="H5" s="6" t="s">
        <v>23</v>
      </c>
      <c r="I5" s="6" t="s">
        <v>25</v>
      </c>
      <c r="J5" s="6" t="s">
        <v>26</v>
      </c>
      <c r="K5" s="6" t="s">
        <v>27</v>
      </c>
      <c r="L5" s="17" t="s">
        <v>28</v>
      </c>
      <c r="M5" s="6" t="s">
        <v>22</v>
      </c>
      <c r="N5" s="6" t="s">
        <v>34</v>
      </c>
      <c r="O5" s="17" t="s">
        <v>31</v>
      </c>
      <c r="P5" s="19" t="s">
        <v>30</v>
      </c>
    </row>
    <row r="6" spans="1:16" ht="30.15" customHeight="1" x14ac:dyDescent="0.3">
      <c r="B6" s="9">
        <f>IFERROR(OR(Inventaire3[[#This Row],[A commander]]="x",Inventaire3[[#This Row],[Quantité à commander]]&gt;0)*valHighlight,0)</f>
        <v>1</v>
      </c>
      <c r="C6" s="7" t="s">
        <v>1</v>
      </c>
      <c r="D6" s="7" t="s">
        <v>8</v>
      </c>
      <c r="E6" s="10">
        <v>10</v>
      </c>
      <c r="F6" s="10">
        <v>51</v>
      </c>
      <c r="G6" s="11">
        <f>Inventaire3[[#This Row],[Prix de vente]]*85/100</f>
        <v>43.35</v>
      </c>
      <c r="H6" s="11"/>
      <c r="I6" s="16"/>
      <c r="J6" s="16"/>
      <c r="K6" s="16"/>
      <c r="L6" s="20">
        <f>IF(Inventaire3[[#This Row],[Quantité à commander]]&gt;0,Inventaire3[[#This Row],[Quantité à commander]],0)-Inventaire3[[#This Row],[M]]-Inventaire3[[#This Row],[C]]-Inventaire3[[#This Row],[E]]</f>
        <v>5</v>
      </c>
      <c r="M6" s="15">
        <v>5</v>
      </c>
      <c r="N6" s="8"/>
      <c r="O6" s="20" t="str">
        <f>IF(Inventaire3[[#This Row],[E]]&gt;0,"Pour qui ?","")</f>
        <v/>
      </c>
      <c r="P6" s="16"/>
    </row>
    <row r="7" spans="1:16" ht="30.15" customHeight="1" x14ac:dyDescent="0.3">
      <c r="B7" s="9">
        <f>IFERROR(OR(Inventaire3[[#This Row],[A commander]]="x",Inventaire3[[#This Row],[Quantité à commander]]&gt;0)*valHighlight,0)</f>
        <v>1</v>
      </c>
      <c r="C7" s="7" t="s">
        <v>2</v>
      </c>
      <c r="D7" s="7" t="s">
        <v>9</v>
      </c>
      <c r="E7" s="10">
        <v>10</v>
      </c>
      <c r="F7" s="10">
        <v>93</v>
      </c>
      <c r="G7" s="11">
        <f>Inventaire3[[#This Row],[Prix de vente]]*85/100</f>
        <v>79.05</v>
      </c>
      <c r="H7" s="11"/>
      <c r="I7" s="16"/>
      <c r="J7" s="16"/>
      <c r="K7" s="16"/>
      <c r="L7" s="20">
        <f>IF(Inventaire3[[#This Row],[Quantité à commander]]&gt;0,Inventaire3[[#This Row],[Quantité à commander]],0)-Inventaire3[[#This Row],[M]]-Inventaire3[[#This Row],[C]]-Inventaire3[[#This Row],[E]]</f>
        <v>5</v>
      </c>
      <c r="M7" s="15">
        <v>5</v>
      </c>
      <c r="N7" s="8"/>
      <c r="O7" s="20" t="str">
        <f>IF(Inventaire3[[#This Row],[E]]&gt;0,"Pour qui ?","")</f>
        <v/>
      </c>
      <c r="P7" s="16" t="s">
        <v>33</v>
      </c>
    </row>
    <row r="8" spans="1:16" ht="30.15" customHeight="1" x14ac:dyDescent="0.3">
      <c r="B8" s="9">
        <f>IFERROR(OR(Inventaire3[[#This Row],[A commander]]="x",Inventaire3[[#This Row],[Quantité à commander]]&gt;0)*valHighlight,0)</f>
        <v>1</v>
      </c>
      <c r="C8" s="7" t="s">
        <v>3</v>
      </c>
      <c r="D8" s="7" t="s">
        <v>10</v>
      </c>
      <c r="E8" s="10">
        <v>101</v>
      </c>
      <c r="F8" s="10">
        <v>57</v>
      </c>
      <c r="G8" s="11">
        <f>Inventaire3[[#This Row],[Prix de vente]]*85/100</f>
        <v>48.45</v>
      </c>
      <c r="H8" s="11"/>
      <c r="I8" s="16"/>
      <c r="J8" s="16"/>
      <c r="K8" s="16"/>
      <c r="L8" s="20">
        <f>IF(Inventaire3[[#This Row],[Quantité à commander]]&gt;0,Inventaire3[[#This Row],[Quantité à commander]],0)-Inventaire3[[#This Row],[M]]-Inventaire3[[#This Row],[C]]-Inventaire3[[#This Row],[E]]</f>
        <v>1</v>
      </c>
      <c r="M8" s="15">
        <v>1</v>
      </c>
      <c r="N8" s="8"/>
      <c r="O8" s="20" t="str">
        <f>IF(Inventaire3[[#This Row],[E]]&gt;0,"Pour qui ?","")</f>
        <v/>
      </c>
      <c r="P8" s="16"/>
    </row>
    <row r="9" spans="1:16" ht="30.15" customHeight="1" x14ac:dyDescent="0.3">
      <c r="B9" s="9">
        <f>IFERROR(OR(Inventaire3[[#This Row],[A commander]]="x",Inventaire3[[#This Row],[Quantité à commander]]&gt;0)*valHighlight,0)</f>
        <v>1</v>
      </c>
      <c r="C9" s="68" t="s">
        <v>56</v>
      </c>
      <c r="D9" s="68" t="s">
        <v>56</v>
      </c>
      <c r="E9" s="69"/>
      <c r="F9" s="69"/>
      <c r="G9" s="70">
        <f>Inventaire3[[#This Row],[Prix de vente]]*85/100</f>
        <v>0</v>
      </c>
      <c r="H9" s="70"/>
      <c r="I9" s="71"/>
      <c r="J9" s="71"/>
      <c r="K9" s="71"/>
      <c r="L9" s="72">
        <f>IF(Inventaire3[[#This Row],[Quantité à commander]]&gt;0,Inventaire3[[#This Row],[Quantité à commander]],0)-Inventaire3[[#This Row],[M]]-Inventaire3[[#This Row],[C]]-Inventaire3[[#This Row],[E]]</f>
        <v>1</v>
      </c>
      <c r="M9" s="73">
        <v>1</v>
      </c>
      <c r="N9" s="74"/>
      <c r="O9" s="72" t="str">
        <f>IF(Inventaire3[[#This Row],[E]]&gt;0,"Pour qui ?","")</f>
        <v/>
      </c>
      <c r="P9" s="71"/>
    </row>
    <row r="10" spans="1:16" ht="30.15" customHeight="1" x14ac:dyDescent="0.3">
      <c r="B10" s="9">
        <f>IFERROR(OR(Inventaire3[[#This Row],[A commander]]="x",Inventaire3[[#This Row],[Quantité à commander]]&gt;0)*valHighlight,0)</f>
        <v>0</v>
      </c>
      <c r="C10" s="68" t="s">
        <v>57</v>
      </c>
      <c r="D10" s="68" t="s">
        <v>57</v>
      </c>
      <c r="E10" s="69"/>
      <c r="F10" s="69"/>
      <c r="G10" s="70">
        <f>Inventaire3[[#This Row],[Prix de vente]]*85/100</f>
        <v>0</v>
      </c>
      <c r="H10" s="70"/>
      <c r="I10" s="71"/>
      <c r="J10" s="71"/>
      <c r="K10" s="71"/>
      <c r="L10" s="72">
        <f>IF(Inventaire3[[#This Row],[Quantité à commander]]&gt;0,Inventaire3[[#This Row],[Quantité à commander]],0)-Inventaire3[[#This Row],[M]]-Inventaire3[[#This Row],[C]]-Inventaire3[[#This Row],[E]]</f>
        <v>0</v>
      </c>
      <c r="M10" s="73"/>
      <c r="N10" s="74"/>
      <c r="O10" s="72" t="str">
        <f>IF(Inventaire3[[#This Row],[E]]&gt;0,"Pour qui ?","")</f>
        <v/>
      </c>
      <c r="P10" s="71"/>
    </row>
    <row r="11" spans="1:16" ht="30.15" customHeight="1" x14ac:dyDescent="0.3">
      <c r="B11" s="9">
        <f>IFERROR(OR(Inventaire3[[#This Row],[A commander]]="x",Inventaire3[[#This Row],[Quantité à commander]]&gt;0)*valHighlight,0)</f>
        <v>0</v>
      </c>
      <c r="C11" s="68" t="s">
        <v>58</v>
      </c>
      <c r="D11" s="68" t="s">
        <v>58</v>
      </c>
      <c r="E11" s="69"/>
      <c r="F11" s="69"/>
      <c r="G11" s="70">
        <f>Inventaire3[[#This Row],[Prix de vente]]*85/100</f>
        <v>0</v>
      </c>
      <c r="H11" s="70"/>
      <c r="I11" s="71"/>
      <c r="J11" s="71"/>
      <c r="K11" s="71"/>
      <c r="L11" s="72">
        <f>IF(Inventaire3[[#This Row],[Quantité à commander]]&gt;0,Inventaire3[[#This Row],[Quantité à commander]],0)-Inventaire3[[#This Row],[M]]-Inventaire3[[#This Row],[C]]-Inventaire3[[#This Row],[E]]</f>
        <v>0</v>
      </c>
      <c r="M11" s="73"/>
      <c r="N11" s="74"/>
      <c r="O11" s="72" t="str">
        <f>IF(Inventaire3[[#This Row],[E]]&gt;0,"Pour qui ?","")</f>
        <v/>
      </c>
      <c r="P11" s="71"/>
    </row>
    <row r="12" spans="1:16" ht="30.15" customHeight="1" x14ac:dyDescent="0.3">
      <c r="B12" s="9">
        <f>IFERROR(OR(Inventaire3[[#This Row],[A commander]]="x",Inventaire3[[#This Row],[Quantité à commander]]&gt;0)*valHighlight,0)</f>
        <v>0</v>
      </c>
      <c r="C12" s="68" t="s">
        <v>59</v>
      </c>
      <c r="D12" s="68" t="s">
        <v>59</v>
      </c>
      <c r="E12" s="69"/>
      <c r="F12" s="69"/>
      <c r="G12" s="70">
        <f>Inventaire3[[#This Row],[Prix de vente]]*85/100</f>
        <v>0</v>
      </c>
      <c r="H12" s="70"/>
      <c r="I12" s="71"/>
      <c r="J12" s="71"/>
      <c r="K12" s="71"/>
      <c r="L12" s="72">
        <f>IF(Inventaire3[[#This Row],[Quantité à commander]]&gt;0,Inventaire3[[#This Row],[Quantité à commander]],0)-Inventaire3[[#This Row],[M]]-Inventaire3[[#This Row],[C]]-Inventaire3[[#This Row],[E]]</f>
        <v>0</v>
      </c>
      <c r="M12" s="73"/>
      <c r="N12" s="74"/>
      <c r="O12" s="72" t="str">
        <f>IF(Inventaire3[[#This Row],[E]]&gt;0,"Pour qui ?","")</f>
        <v/>
      </c>
      <c r="P12" s="71"/>
    </row>
    <row r="13" spans="1:16" ht="30.15" customHeight="1" x14ac:dyDescent="0.3">
      <c r="B13" s="9">
        <f>IFERROR(OR(Inventaire3[[#This Row],[A commander]]="x",Inventaire3[[#This Row],[Quantité à commander]]&gt;0)*valHighlight,0)</f>
        <v>1</v>
      </c>
      <c r="C13" s="7" t="s">
        <v>4</v>
      </c>
      <c r="D13" s="7" t="s">
        <v>11</v>
      </c>
      <c r="E13" s="10">
        <v>1100</v>
      </c>
      <c r="F13" s="10">
        <v>19</v>
      </c>
      <c r="G13" s="11">
        <f>Inventaire3[[#This Row],[Prix de vente]]*85/100</f>
        <v>16.149999999999999</v>
      </c>
      <c r="H13" s="11"/>
      <c r="I13" s="16"/>
      <c r="J13" s="16"/>
      <c r="K13" s="16"/>
      <c r="L13" s="20">
        <f>IF(Inventaire3[[#This Row],[Quantité à commander]]&gt;0,Inventaire3[[#This Row],[Quantité à commander]],0)-Inventaire3[[#This Row],[M]]-Inventaire3[[#This Row],[C]]-Inventaire3[[#This Row],[E]]</f>
        <v>4</v>
      </c>
      <c r="M13" s="15">
        <v>4</v>
      </c>
      <c r="N13" s="8"/>
      <c r="O13" s="20" t="str">
        <f>IF(Inventaire3[[#This Row],[E]]&gt;0,"Pour qui ?","")</f>
        <v/>
      </c>
      <c r="P13" s="16"/>
    </row>
    <row r="14" spans="1:16" ht="30.15" customHeight="1" x14ac:dyDescent="0.3">
      <c r="B14" s="9">
        <f>IFERROR(OR(Inventaire3[[#This Row],[A commander]]="x",Inventaire3[[#This Row],[Quantité à commander]]&gt;0)*valHighlight,0)</f>
        <v>1</v>
      </c>
      <c r="C14" s="13" t="s">
        <v>24</v>
      </c>
      <c r="D14" s="7" t="s">
        <v>12</v>
      </c>
      <c r="E14" s="10">
        <v>123</v>
      </c>
      <c r="F14" s="10">
        <v>75</v>
      </c>
      <c r="G14" s="11">
        <f>Inventaire3[[#This Row],[Prix de vente]]*85/100</f>
        <v>63.75</v>
      </c>
      <c r="H14" s="11"/>
      <c r="I14" s="16"/>
      <c r="J14" s="16"/>
      <c r="K14" s="16"/>
      <c r="L14" s="20">
        <f>IF(Inventaire3[[#This Row],[Quantité à commander]]&gt;0,Inventaire3[[#This Row],[Quantité à commander]],0)-Inventaire3[[#This Row],[M]]-Inventaire3[[#This Row],[C]]-Inventaire3[[#This Row],[E]]</f>
        <v>5</v>
      </c>
      <c r="M14" s="15">
        <v>5</v>
      </c>
      <c r="N14" s="8"/>
      <c r="O14" s="20" t="str">
        <f>IF(Inventaire3[[#This Row],[E]]&gt;0,"Pour qui ?","")</f>
        <v/>
      </c>
      <c r="P14" s="16"/>
    </row>
    <row r="15" spans="1:16" ht="30.15" customHeight="1" x14ac:dyDescent="0.3">
      <c r="B15" s="9">
        <f>IFERROR(OR(Inventaire3[[#This Row],[A commander]]="x",Inventaire3[[#This Row],[Quantité à commander]]&gt;0)*valHighlight,0)</f>
        <v>1</v>
      </c>
      <c r="C15" s="25" t="s">
        <v>5</v>
      </c>
      <c r="D15" s="7" t="s">
        <v>13</v>
      </c>
      <c r="E15" s="10">
        <v>123</v>
      </c>
      <c r="F15" s="10">
        <v>11</v>
      </c>
      <c r="G15" s="11">
        <f>Inventaire3[[#This Row],[Prix de vente]]*85/100</f>
        <v>9.35</v>
      </c>
      <c r="H15" s="11"/>
      <c r="I15" s="16"/>
      <c r="J15" s="16"/>
      <c r="K15" s="16"/>
      <c r="L15" s="20">
        <f>IF(Inventaire3[[#This Row],[Quantité à commander]]&gt;0,Inventaire3[[#This Row],[Quantité à commander]],0)-Inventaire3[[#This Row],[M]]-Inventaire3[[#This Row],[C]]-Inventaire3[[#This Row],[E]]</f>
        <v>20</v>
      </c>
      <c r="M15" s="15">
        <v>20</v>
      </c>
      <c r="N15" s="8" t="s">
        <v>17</v>
      </c>
      <c r="O15" s="20" t="str">
        <f>IF(Inventaire3[[#This Row],[E]]&gt;0,"Pour qui ?","")</f>
        <v/>
      </c>
      <c r="P15" s="16"/>
    </row>
    <row r="16" spans="1:16" ht="30.15" customHeight="1" x14ac:dyDescent="0.3">
      <c r="B16" s="9">
        <f>IFERROR(OR(Inventaire3[[#This Row],[A commander]]="x",Inventaire3[[#This Row],[Quantité à commander]]&gt;0)*valHighlight,0)</f>
        <v>0</v>
      </c>
      <c r="C16" s="7" t="s">
        <v>21</v>
      </c>
      <c r="D16" s="7" t="s">
        <v>14</v>
      </c>
      <c r="E16" s="10">
        <v>123</v>
      </c>
      <c r="F16" s="10">
        <v>56</v>
      </c>
      <c r="G16" s="11">
        <f>Inventaire3[[#This Row],[Prix de vente]]*85/100</f>
        <v>47.6</v>
      </c>
      <c r="H16" s="11"/>
      <c r="I16" s="16"/>
      <c r="J16" s="16"/>
      <c r="K16" s="16"/>
      <c r="L16" s="20">
        <f>IF(Inventaire3[[#This Row],[Quantité à commander]]&gt;0,Inventaire3[[#This Row],[Quantité à commander]],0)-Inventaire3[[#This Row],[M]]-Inventaire3[[#This Row],[C]]-Inventaire3[[#This Row],[E]]</f>
        <v>0</v>
      </c>
      <c r="M16" s="15"/>
      <c r="N16" s="8"/>
      <c r="O16" s="20" t="str">
        <f>IF(Inventaire3[[#This Row],[E]]&gt;0,"Pour qui ?","")</f>
        <v/>
      </c>
      <c r="P16" s="16"/>
    </row>
    <row r="17" spans="2:16" ht="30.15" customHeight="1" x14ac:dyDescent="0.3">
      <c r="B17" s="9">
        <f>IFERROR(OR(Inventaire3[[#This Row],[A commander]]="x",Inventaire3[[#This Row],[Quantité à commander]]&gt;0)*valHighlight,0)</f>
        <v>0</v>
      </c>
      <c r="C17" s="7" t="s">
        <v>21</v>
      </c>
      <c r="D17" s="7" t="s">
        <v>60</v>
      </c>
      <c r="E17" s="10">
        <v>123</v>
      </c>
      <c r="F17" s="10">
        <v>56</v>
      </c>
      <c r="G17" s="11">
        <f>Inventaire3[[#This Row],[Prix de vente]]*85/100</f>
        <v>47.6</v>
      </c>
      <c r="H17" s="11"/>
      <c r="I17" s="16"/>
      <c r="J17" s="16"/>
      <c r="K17" s="16"/>
      <c r="L17" s="20">
        <f>IF(Inventaire3[[#This Row],[Quantité à commander]]&gt;0,Inventaire3[[#This Row],[Quantité à commander]],0)-Inventaire3[[#This Row],[M]]-Inventaire3[[#This Row],[C]]-Inventaire3[[#This Row],[E]]</f>
        <v>0</v>
      </c>
      <c r="M17" s="15"/>
      <c r="N17" s="8"/>
      <c r="O17" s="20" t="str">
        <f>IF(Inventaire3[[#This Row],[E]]&gt;0,"Pour qui ?","")</f>
        <v/>
      </c>
      <c r="P17" s="16"/>
    </row>
    <row r="18" spans="2:16" ht="30.15" customHeight="1" x14ac:dyDescent="0.3">
      <c r="B18" s="9">
        <f>IFERROR(OR(Inventaire3[[#This Row],[A commander]]="x",Inventaire3[[#This Row],[Quantité à commander]]&gt;0)*valHighlight,0)</f>
        <v>0</v>
      </c>
      <c r="C18" s="7" t="s">
        <v>21</v>
      </c>
      <c r="D18" s="7" t="s">
        <v>61</v>
      </c>
      <c r="E18" s="10">
        <v>123</v>
      </c>
      <c r="F18" s="10">
        <v>56</v>
      </c>
      <c r="G18" s="11">
        <f>Inventaire3[[#This Row],[Prix de vente]]*85/100</f>
        <v>47.6</v>
      </c>
      <c r="H18" s="11"/>
      <c r="I18" s="16"/>
      <c r="J18" s="16"/>
      <c r="K18" s="16"/>
      <c r="L18" s="20">
        <f>IF(Inventaire3[[#This Row],[Quantité à commander]]&gt;0,Inventaire3[[#This Row],[Quantité à commander]],0)-Inventaire3[[#This Row],[M]]-Inventaire3[[#This Row],[C]]-Inventaire3[[#This Row],[E]]</f>
        <v>0</v>
      </c>
      <c r="M18" s="15"/>
      <c r="N18" s="8"/>
      <c r="O18" s="20" t="str">
        <f>IF(Inventaire3[[#This Row],[E]]&gt;0,"Pour qui ?","")</f>
        <v/>
      </c>
      <c r="P18" s="16"/>
    </row>
    <row r="19" spans="2:16" ht="30.15" customHeight="1" x14ac:dyDescent="0.3">
      <c r="B19" s="9">
        <f>IFERROR(OR(Inventaire3[[#This Row],[A commander]]="x",Inventaire3[[#This Row],[Quantité à commander]]&gt;0)*valHighlight,0)</f>
        <v>0</v>
      </c>
      <c r="C19" s="7" t="s">
        <v>21</v>
      </c>
      <c r="D19" s="7" t="s">
        <v>62</v>
      </c>
      <c r="E19" s="10">
        <v>123</v>
      </c>
      <c r="F19" s="10">
        <v>56</v>
      </c>
      <c r="G19" s="11">
        <f>Inventaire3[[#This Row],[Prix de vente]]*85/100</f>
        <v>47.6</v>
      </c>
      <c r="H19" s="11"/>
      <c r="I19" s="16"/>
      <c r="J19" s="16"/>
      <c r="K19" s="16"/>
      <c r="L19" s="20">
        <f>IF(Inventaire3[[#This Row],[Quantité à commander]]&gt;0,Inventaire3[[#This Row],[Quantité à commander]],0)-Inventaire3[[#This Row],[M]]-Inventaire3[[#This Row],[C]]-Inventaire3[[#This Row],[E]]</f>
        <v>0</v>
      </c>
      <c r="M19" s="15"/>
      <c r="N19" s="8"/>
      <c r="O19" s="20" t="str">
        <f>IF(Inventaire3[[#This Row],[E]]&gt;0,"Pour qui ?","")</f>
        <v/>
      </c>
      <c r="P19" s="16"/>
    </row>
    <row r="20" spans="2:16" ht="30.15" customHeight="1" x14ac:dyDescent="0.3">
      <c r="B20" s="9">
        <f>IFERROR(OR(Inventaire3[[#This Row],[A commander]]="x",Inventaire3[[#This Row],[Quantité à commander]]&gt;0)*valHighlight,0)</f>
        <v>0</v>
      </c>
      <c r="C20" s="7" t="s">
        <v>21</v>
      </c>
      <c r="D20" s="7" t="s">
        <v>63</v>
      </c>
      <c r="E20" s="10">
        <v>123</v>
      </c>
      <c r="F20" s="10">
        <v>56</v>
      </c>
      <c r="G20" s="11">
        <f>Inventaire3[[#This Row],[Prix de vente]]*85/100</f>
        <v>47.6</v>
      </c>
      <c r="H20" s="11"/>
      <c r="I20" s="16"/>
      <c r="J20" s="16"/>
      <c r="K20" s="16"/>
      <c r="L20" s="20">
        <f>IF(Inventaire3[[#This Row],[Quantité à commander]]&gt;0,Inventaire3[[#This Row],[Quantité à commander]],0)-Inventaire3[[#This Row],[M]]-Inventaire3[[#This Row],[C]]-Inventaire3[[#This Row],[E]]</f>
        <v>0</v>
      </c>
      <c r="M20" s="15"/>
      <c r="N20" s="8"/>
      <c r="O20" s="20" t="str">
        <f>IF(Inventaire3[[#This Row],[E]]&gt;0,"Pour qui ?","")</f>
        <v/>
      </c>
      <c r="P20" s="16"/>
    </row>
    <row r="21" spans="2:16" ht="30.15" customHeight="1" x14ac:dyDescent="0.3">
      <c r="B21" s="9">
        <f>IFERROR(OR(Inventaire3[[#This Row],[A commander]]="x",Inventaire3[[#This Row],[Quantité à commander]]&gt;0)*valHighlight,0)</f>
        <v>0</v>
      </c>
      <c r="C21" s="7" t="s">
        <v>21</v>
      </c>
      <c r="D21" s="7" t="s">
        <v>64</v>
      </c>
      <c r="E21" s="10">
        <v>123</v>
      </c>
      <c r="F21" s="10">
        <v>56</v>
      </c>
      <c r="G21" s="11">
        <f>Inventaire3[[#This Row],[Prix de vente]]*85/100</f>
        <v>47.6</v>
      </c>
      <c r="H21" s="11"/>
      <c r="I21" s="16"/>
      <c r="J21" s="16"/>
      <c r="K21" s="16"/>
      <c r="L21" s="20">
        <f>IF(Inventaire3[[#This Row],[Quantité à commander]]&gt;0,Inventaire3[[#This Row],[Quantité à commander]],0)-Inventaire3[[#This Row],[M]]-Inventaire3[[#This Row],[C]]-Inventaire3[[#This Row],[E]]</f>
        <v>0</v>
      </c>
      <c r="M21" s="15"/>
      <c r="N21" s="8"/>
      <c r="O21" s="20" t="str">
        <f>IF(Inventaire3[[#This Row],[E]]&gt;0,"Pour qui ?","")</f>
        <v/>
      </c>
      <c r="P21" s="16"/>
    </row>
    <row r="22" spans="2:16" ht="30.15" customHeight="1" x14ac:dyDescent="0.3">
      <c r="B22" s="9">
        <f>IFERROR(OR(Inventaire3[[#This Row],[A commander]]="x",Inventaire3[[#This Row],[Quantité à commander]]&gt;0)*valHighlight,0)</f>
        <v>0</v>
      </c>
      <c r="C22" s="7" t="s">
        <v>21</v>
      </c>
      <c r="D22" s="7" t="s">
        <v>65</v>
      </c>
      <c r="E22" s="10">
        <v>123</v>
      </c>
      <c r="F22" s="10">
        <v>56</v>
      </c>
      <c r="G22" s="11">
        <f>Inventaire3[[#This Row],[Prix de vente]]*85/100</f>
        <v>47.6</v>
      </c>
      <c r="H22" s="11"/>
      <c r="I22" s="16"/>
      <c r="J22" s="16"/>
      <c r="K22" s="16"/>
      <c r="L22" s="20">
        <f>IF(Inventaire3[[#This Row],[Quantité à commander]]&gt;0,Inventaire3[[#This Row],[Quantité à commander]],0)-Inventaire3[[#This Row],[M]]-Inventaire3[[#This Row],[C]]-Inventaire3[[#This Row],[E]]</f>
        <v>0</v>
      </c>
      <c r="M22" s="15"/>
      <c r="N22" s="8"/>
      <c r="O22" s="20" t="str">
        <f>IF(Inventaire3[[#This Row],[E]]&gt;0,"Pour qui ?","")</f>
        <v/>
      </c>
      <c r="P22" s="16"/>
    </row>
    <row r="23" spans="2:16" ht="30.15" customHeight="1" x14ac:dyDescent="0.3">
      <c r="B23" s="9">
        <f>IFERROR(OR(Inventaire3[[#This Row],[A commander]]="x",Inventaire3[[#This Row],[Quantité à commander]]&gt;0)*valHighlight,0)</f>
        <v>0</v>
      </c>
      <c r="C23" s="7" t="s">
        <v>21</v>
      </c>
      <c r="D23" s="7" t="s">
        <v>66</v>
      </c>
      <c r="E23" s="10">
        <v>123</v>
      </c>
      <c r="F23" s="10">
        <v>56</v>
      </c>
      <c r="G23" s="11">
        <f>Inventaire3[[#This Row],[Prix de vente]]*85/100</f>
        <v>47.6</v>
      </c>
      <c r="H23" s="11"/>
      <c r="I23" s="16"/>
      <c r="J23" s="16"/>
      <c r="K23" s="16"/>
      <c r="L23" s="20">
        <f>IF(Inventaire3[[#This Row],[Quantité à commander]]&gt;0,Inventaire3[[#This Row],[Quantité à commander]],0)-Inventaire3[[#This Row],[M]]-Inventaire3[[#This Row],[C]]-Inventaire3[[#This Row],[E]]</f>
        <v>0</v>
      </c>
      <c r="M23" s="15"/>
      <c r="N23" s="8"/>
      <c r="O23" s="20" t="str">
        <f>IF(Inventaire3[[#This Row],[E]]&gt;0,"Pour qui ?","")</f>
        <v/>
      </c>
      <c r="P23" s="16"/>
    </row>
    <row r="24" spans="2:16" ht="30.15" customHeight="1" x14ac:dyDescent="0.3">
      <c r="B24" s="9">
        <f>IFERROR(OR(Inventaire3[[#This Row],[A commander]]="x",Inventaire3[[#This Row],[Quantité à commander]]&gt;0)*valHighlight,0)</f>
        <v>0</v>
      </c>
      <c r="C24" s="7" t="s">
        <v>21</v>
      </c>
      <c r="D24" s="7" t="s">
        <v>67</v>
      </c>
      <c r="E24" s="10">
        <v>123</v>
      </c>
      <c r="F24" s="10">
        <v>56</v>
      </c>
      <c r="G24" s="11">
        <f>Inventaire3[[#This Row],[Prix de vente]]*85/100</f>
        <v>47.6</v>
      </c>
      <c r="H24" s="11"/>
      <c r="I24" s="16"/>
      <c r="J24" s="16"/>
      <c r="K24" s="16"/>
      <c r="L24" s="20">
        <f>IF(Inventaire3[[#This Row],[Quantité à commander]]&gt;0,Inventaire3[[#This Row],[Quantité à commander]],0)-Inventaire3[[#This Row],[M]]-Inventaire3[[#This Row],[C]]-Inventaire3[[#This Row],[E]]</f>
        <v>0</v>
      </c>
      <c r="M24" s="15"/>
      <c r="N24" s="8"/>
      <c r="O24" s="20" t="str">
        <f>IF(Inventaire3[[#This Row],[E]]&gt;0,"Pour qui ?","")</f>
        <v/>
      </c>
      <c r="P24" s="16"/>
    </row>
    <row r="25" spans="2:16" ht="30.15" customHeight="1" x14ac:dyDescent="0.3">
      <c r="B25" s="9">
        <f>IFERROR(OR(Inventaire3[[#This Row],[A commander]]="x",Inventaire3[[#This Row],[Quantité à commander]]&gt;0)*valHighlight,0)</f>
        <v>0</v>
      </c>
      <c r="C25" s="7" t="s">
        <v>21</v>
      </c>
      <c r="D25" s="7" t="s">
        <v>68</v>
      </c>
      <c r="E25" s="10">
        <v>123</v>
      </c>
      <c r="F25" s="10">
        <v>56</v>
      </c>
      <c r="G25" s="11">
        <f>Inventaire3[[#This Row],[Prix de vente]]*85/100</f>
        <v>47.6</v>
      </c>
      <c r="H25" s="11"/>
      <c r="I25" s="16"/>
      <c r="J25" s="16"/>
      <c r="K25" s="16"/>
      <c r="L25" s="20">
        <f>IF(Inventaire3[[#This Row],[Quantité à commander]]&gt;0,Inventaire3[[#This Row],[Quantité à commander]],0)-Inventaire3[[#This Row],[M]]-Inventaire3[[#This Row],[C]]-Inventaire3[[#This Row],[E]]</f>
        <v>0</v>
      </c>
      <c r="M25" s="15"/>
      <c r="N25" s="8"/>
      <c r="O25" s="20" t="str">
        <f>IF(Inventaire3[[#This Row],[E]]&gt;0,"Pour qui ?","")</f>
        <v/>
      </c>
      <c r="P25" s="16"/>
    </row>
    <row r="26" spans="2:16" ht="30.15" customHeight="1" x14ac:dyDescent="0.3">
      <c r="B26" s="9">
        <f>IFERROR(OR(Inventaire3[[#This Row],[A commander]]="x",Inventaire3[[#This Row],[Quantité à commander]]&gt;0)*valHighlight,0)</f>
        <v>0</v>
      </c>
      <c r="C26" s="7" t="s">
        <v>21</v>
      </c>
      <c r="D26" s="7" t="s">
        <v>69</v>
      </c>
      <c r="E26" s="10">
        <v>123</v>
      </c>
      <c r="F26" s="10">
        <v>56</v>
      </c>
      <c r="G26" s="11">
        <f>Inventaire3[[#This Row],[Prix de vente]]*85/100</f>
        <v>47.6</v>
      </c>
      <c r="H26" s="11"/>
      <c r="I26" s="16"/>
      <c r="J26" s="16"/>
      <c r="K26" s="16"/>
      <c r="L26" s="20">
        <f>IF(Inventaire3[[#This Row],[Quantité à commander]]&gt;0,Inventaire3[[#This Row],[Quantité à commander]],0)-Inventaire3[[#This Row],[M]]-Inventaire3[[#This Row],[C]]-Inventaire3[[#This Row],[E]]</f>
        <v>0</v>
      </c>
      <c r="M26" s="15"/>
      <c r="N26" s="8"/>
      <c r="O26" s="20" t="str">
        <f>IF(Inventaire3[[#This Row],[E]]&gt;0,"Pour qui ?","")</f>
        <v/>
      </c>
      <c r="P26" s="16"/>
    </row>
    <row r="27" spans="2:16" ht="30.15" customHeight="1" x14ac:dyDescent="0.3">
      <c r="B27" s="9">
        <f>IFERROR(OR(Inventaire3[[#This Row],[A commander]]="x",Inventaire3[[#This Row],[Quantité à commander]]&gt;0)*valHighlight,0)</f>
        <v>0</v>
      </c>
      <c r="C27" s="7" t="s">
        <v>21</v>
      </c>
      <c r="D27" s="7" t="s">
        <v>70</v>
      </c>
      <c r="E27" s="10">
        <v>123</v>
      </c>
      <c r="F27" s="10">
        <v>56</v>
      </c>
      <c r="G27" s="11">
        <f>Inventaire3[[#This Row],[Prix de vente]]*85/100</f>
        <v>47.6</v>
      </c>
      <c r="H27" s="11"/>
      <c r="I27" s="16"/>
      <c r="J27" s="16"/>
      <c r="K27" s="16"/>
      <c r="L27" s="20">
        <f>IF(Inventaire3[[#This Row],[Quantité à commander]]&gt;0,Inventaire3[[#This Row],[Quantité à commander]],0)-Inventaire3[[#This Row],[M]]-Inventaire3[[#This Row],[C]]-Inventaire3[[#This Row],[E]]</f>
        <v>0</v>
      </c>
      <c r="M27" s="15"/>
      <c r="N27" s="8"/>
      <c r="O27" s="20" t="str">
        <f>IF(Inventaire3[[#This Row],[E]]&gt;0,"Pour qui ?","")</f>
        <v/>
      </c>
      <c r="P27" s="16"/>
    </row>
    <row r="28" spans="2:16" ht="30.15" customHeight="1" x14ac:dyDescent="0.3">
      <c r="B28" s="9">
        <f>IFERROR(OR(Inventaire3[[#This Row],[A commander]]="x",Inventaire3[[#This Row],[Quantité à commander]]&gt;0)*valHighlight,0)</f>
        <v>0</v>
      </c>
      <c r="C28" s="7" t="s">
        <v>21</v>
      </c>
      <c r="D28" s="7" t="s">
        <v>71</v>
      </c>
      <c r="E28" s="10">
        <v>123</v>
      </c>
      <c r="F28" s="10">
        <v>56</v>
      </c>
      <c r="G28" s="11">
        <f>Inventaire3[[#This Row],[Prix de vente]]*85/100</f>
        <v>47.6</v>
      </c>
      <c r="H28" s="11"/>
      <c r="I28" s="16"/>
      <c r="J28" s="16"/>
      <c r="K28" s="16"/>
      <c r="L28" s="20">
        <f>IF(Inventaire3[[#This Row],[Quantité à commander]]&gt;0,Inventaire3[[#This Row],[Quantité à commander]],0)-Inventaire3[[#This Row],[M]]-Inventaire3[[#This Row],[C]]-Inventaire3[[#This Row],[E]]</f>
        <v>0</v>
      </c>
      <c r="M28" s="15"/>
      <c r="N28" s="8"/>
      <c r="O28" s="20" t="str">
        <f>IF(Inventaire3[[#This Row],[E]]&gt;0,"Pour qui ?","")</f>
        <v/>
      </c>
      <c r="P28" s="16"/>
    </row>
    <row r="29" spans="2:16" ht="30.15" customHeight="1" x14ac:dyDescent="0.3">
      <c r="B29" s="9">
        <f>IFERROR(OR(Inventaire3[[#This Row],[A commander]]="x",Inventaire3[[#This Row],[Quantité à commander]]&gt;0)*valHighlight,0)</f>
        <v>0</v>
      </c>
      <c r="C29" s="7" t="s">
        <v>21</v>
      </c>
      <c r="D29" s="7" t="s">
        <v>72</v>
      </c>
      <c r="E29" s="10">
        <v>123</v>
      </c>
      <c r="F29" s="10">
        <v>56</v>
      </c>
      <c r="G29" s="11">
        <f>Inventaire3[[#This Row],[Prix de vente]]*85/100</f>
        <v>47.6</v>
      </c>
      <c r="H29" s="11"/>
      <c r="I29" s="16"/>
      <c r="J29" s="16"/>
      <c r="K29" s="16"/>
      <c r="L29" s="20">
        <f>IF(Inventaire3[[#This Row],[Quantité à commander]]&gt;0,Inventaire3[[#This Row],[Quantité à commander]],0)-Inventaire3[[#This Row],[M]]-Inventaire3[[#This Row],[C]]-Inventaire3[[#This Row],[E]]</f>
        <v>0</v>
      </c>
      <c r="M29" s="15"/>
      <c r="N29" s="8"/>
      <c r="O29" s="20" t="str">
        <f>IF(Inventaire3[[#This Row],[E]]&gt;0,"Pour qui ?","")</f>
        <v/>
      </c>
      <c r="P29" s="16"/>
    </row>
    <row r="30" spans="2:16" ht="30.15" customHeight="1" x14ac:dyDescent="0.3">
      <c r="B30" s="9">
        <f>IFERROR(OR(Inventaire3[[#This Row],[A commander]]="x",Inventaire3[[#This Row],[Quantité à commander]]&gt;0)*valHighlight,0)</f>
        <v>0</v>
      </c>
      <c r="C30" s="7" t="s">
        <v>21</v>
      </c>
      <c r="D30" s="7" t="s">
        <v>73</v>
      </c>
      <c r="E30" s="10">
        <v>123</v>
      </c>
      <c r="F30" s="10">
        <v>56</v>
      </c>
      <c r="G30" s="11">
        <f>Inventaire3[[#This Row],[Prix de vente]]*85/100</f>
        <v>47.6</v>
      </c>
      <c r="H30" s="11"/>
      <c r="I30" s="16"/>
      <c r="J30" s="16"/>
      <c r="K30" s="16"/>
      <c r="L30" s="20">
        <f>IF(Inventaire3[[#This Row],[Quantité à commander]]&gt;0,Inventaire3[[#This Row],[Quantité à commander]],0)-Inventaire3[[#This Row],[M]]-Inventaire3[[#This Row],[C]]-Inventaire3[[#This Row],[E]]</f>
        <v>0</v>
      </c>
      <c r="M30" s="15"/>
      <c r="N30" s="8"/>
      <c r="O30" s="20" t="str">
        <f>IF(Inventaire3[[#This Row],[E]]&gt;0,"Pour qui ?","")</f>
        <v/>
      </c>
      <c r="P30" s="16"/>
    </row>
    <row r="31" spans="2:16" ht="30.15" customHeight="1" x14ac:dyDescent="0.3">
      <c r="B31" s="9">
        <f>IFERROR(OR(Inventaire3[[#This Row],[A commander]]="x",Inventaire3[[#This Row],[Quantité à commander]]&gt;0)*valHighlight,0)</f>
        <v>0</v>
      </c>
      <c r="C31" s="7" t="s">
        <v>21</v>
      </c>
      <c r="D31" s="7" t="s">
        <v>74</v>
      </c>
      <c r="E31" s="10">
        <v>123</v>
      </c>
      <c r="F31" s="10">
        <v>56</v>
      </c>
      <c r="G31" s="11">
        <f>Inventaire3[[#This Row],[Prix de vente]]*85/100</f>
        <v>47.6</v>
      </c>
      <c r="H31" s="11"/>
      <c r="I31" s="16"/>
      <c r="J31" s="16"/>
      <c r="K31" s="16"/>
      <c r="L31" s="20">
        <f>IF(Inventaire3[[#This Row],[Quantité à commander]]&gt;0,Inventaire3[[#This Row],[Quantité à commander]],0)-Inventaire3[[#This Row],[M]]-Inventaire3[[#This Row],[C]]-Inventaire3[[#This Row],[E]]</f>
        <v>0</v>
      </c>
      <c r="M31" s="15"/>
      <c r="N31" s="8"/>
      <c r="O31" s="20" t="str">
        <f>IF(Inventaire3[[#This Row],[E]]&gt;0,"Pour qui ?","")</f>
        <v/>
      </c>
      <c r="P31" s="16"/>
    </row>
    <row r="32" spans="2:16" ht="30.15" customHeight="1" x14ac:dyDescent="0.3">
      <c r="B32" s="9">
        <f>IFERROR(OR(Inventaire3[[#This Row],[A commander]]="x",Inventaire3[[#This Row],[Quantité à commander]]&gt;0)*valHighlight,0)</f>
        <v>0</v>
      </c>
      <c r="C32" s="7" t="s">
        <v>21</v>
      </c>
      <c r="D32" s="7" t="s">
        <v>75</v>
      </c>
      <c r="E32" s="10">
        <v>123</v>
      </c>
      <c r="F32" s="10">
        <v>56</v>
      </c>
      <c r="G32" s="11">
        <f>Inventaire3[[#This Row],[Prix de vente]]*85/100</f>
        <v>47.6</v>
      </c>
      <c r="H32" s="11"/>
      <c r="I32" s="16"/>
      <c r="J32" s="16"/>
      <c r="K32" s="16"/>
      <c r="L32" s="20">
        <f>IF(Inventaire3[[#This Row],[Quantité à commander]]&gt;0,Inventaire3[[#This Row],[Quantité à commander]],0)-Inventaire3[[#This Row],[M]]-Inventaire3[[#This Row],[C]]-Inventaire3[[#This Row],[E]]</f>
        <v>0</v>
      </c>
      <c r="M32" s="15"/>
      <c r="N32" s="8"/>
      <c r="O32" s="20" t="str">
        <f>IF(Inventaire3[[#This Row],[E]]&gt;0,"Pour qui ?","")</f>
        <v/>
      </c>
      <c r="P32" s="16"/>
    </row>
    <row r="33" spans="2:16" ht="30.15" customHeight="1" x14ac:dyDescent="0.3">
      <c r="B33" s="9">
        <f>IFERROR(OR(Inventaire3[[#This Row],[A commander]]="x",Inventaire3[[#This Row],[Quantité à commander]]&gt;0)*valHighlight,0)</f>
        <v>0</v>
      </c>
      <c r="C33" s="7" t="s">
        <v>21</v>
      </c>
      <c r="D33" s="7" t="s">
        <v>76</v>
      </c>
      <c r="E33" s="10">
        <v>123</v>
      </c>
      <c r="F33" s="10">
        <v>56</v>
      </c>
      <c r="G33" s="11">
        <f>Inventaire3[[#This Row],[Prix de vente]]*85/100</f>
        <v>47.6</v>
      </c>
      <c r="H33" s="11"/>
      <c r="I33" s="16"/>
      <c r="J33" s="16"/>
      <c r="K33" s="16"/>
      <c r="L33" s="20">
        <f>IF(Inventaire3[[#This Row],[Quantité à commander]]&gt;0,Inventaire3[[#This Row],[Quantité à commander]],0)-Inventaire3[[#This Row],[M]]-Inventaire3[[#This Row],[C]]-Inventaire3[[#This Row],[E]]</f>
        <v>0</v>
      </c>
      <c r="M33" s="15"/>
      <c r="N33" s="8"/>
      <c r="O33" s="20" t="str">
        <f>IF(Inventaire3[[#This Row],[E]]&gt;0,"Pour qui ?","")</f>
        <v/>
      </c>
      <c r="P33" s="16"/>
    </row>
    <row r="34" spans="2:16" ht="30.15" customHeight="1" x14ac:dyDescent="0.3">
      <c r="B34" s="9">
        <f>IFERROR(OR(Inventaire3[[#This Row],[A commander]]="x",Inventaire3[[#This Row],[Quantité à commander]]&gt;0)*valHighlight,0)</f>
        <v>0</v>
      </c>
      <c r="C34" s="7" t="s">
        <v>21</v>
      </c>
      <c r="D34" s="7" t="s">
        <v>77</v>
      </c>
      <c r="E34" s="10">
        <v>123</v>
      </c>
      <c r="F34" s="10">
        <v>56</v>
      </c>
      <c r="G34" s="11">
        <f>Inventaire3[[#This Row],[Prix de vente]]*85/100</f>
        <v>47.6</v>
      </c>
      <c r="H34" s="11"/>
      <c r="I34" s="16"/>
      <c r="J34" s="16"/>
      <c r="K34" s="16"/>
      <c r="L34" s="20">
        <f>IF(Inventaire3[[#This Row],[Quantité à commander]]&gt;0,Inventaire3[[#This Row],[Quantité à commander]],0)-Inventaire3[[#This Row],[M]]-Inventaire3[[#This Row],[C]]-Inventaire3[[#This Row],[E]]</f>
        <v>0</v>
      </c>
      <c r="M34" s="15"/>
      <c r="N34" s="8"/>
      <c r="O34" s="20" t="str">
        <f>IF(Inventaire3[[#This Row],[E]]&gt;0,"Pour qui ?","")</f>
        <v/>
      </c>
      <c r="P34" s="16"/>
    </row>
    <row r="35" spans="2:16" ht="30.15" customHeight="1" x14ac:dyDescent="0.3">
      <c r="B35" s="9">
        <f>IFERROR(OR(Inventaire3[[#This Row],[A commander]]="x",Inventaire3[[#This Row],[Quantité à commander]]&gt;0)*valHighlight,0)</f>
        <v>0</v>
      </c>
      <c r="C35" s="7" t="s">
        <v>21</v>
      </c>
      <c r="D35" s="7" t="s">
        <v>78</v>
      </c>
      <c r="E35" s="10">
        <v>123</v>
      </c>
      <c r="F35" s="10">
        <v>56</v>
      </c>
      <c r="G35" s="11">
        <f>Inventaire3[[#This Row],[Prix de vente]]*85/100</f>
        <v>47.6</v>
      </c>
      <c r="H35" s="11"/>
      <c r="I35" s="16"/>
      <c r="J35" s="16"/>
      <c r="K35" s="16"/>
      <c r="L35" s="20">
        <f>IF(Inventaire3[[#This Row],[Quantité à commander]]&gt;0,Inventaire3[[#This Row],[Quantité à commander]],0)-Inventaire3[[#This Row],[M]]-Inventaire3[[#This Row],[C]]-Inventaire3[[#This Row],[E]]</f>
        <v>0</v>
      </c>
      <c r="M35" s="15"/>
      <c r="N35" s="8"/>
      <c r="O35" s="20" t="str">
        <f>IF(Inventaire3[[#This Row],[E]]&gt;0,"Pour qui ?","")</f>
        <v/>
      </c>
      <c r="P35" s="16"/>
    </row>
    <row r="36" spans="2:16" ht="30.15" customHeight="1" x14ac:dyDescent="0.3">
      <c r="B36" s="9">
        <f>IFERROR(OR(Inventaire3[[#This Row],[A commander]]="x",Inventaire3[[#This Row],[Quantité à commander]]&gt;0)*valHighlight,0)</f>
        <v>0</v>
      </c>
      <c r="C36" s="7" t="s">
        <v>21</v>
      </c>
      <c r="D36" s="7" t="s">
        <v>79</v>
      </c>
      <c r="E36" s="10">
        <v>123</v>
      </c>
      <c r="F36" s="10">
        <v>56</v>
      </c>
      <c r="G36" s="11">
        <f>Inventaire3[[#This Row],[Prix de vente]]*85/100</f>
        <v>47.6</v>
      </c>
      <c r="H36" s="11"/>
      <c r="I36" s="16"/>
      <c r="J36" s="16"/>
      <c r="K36" s="16"/>
      <c r="L36" s="20">
        <f>IF(Inventaire3[[#This Row],[Quantité à commander]]&gt;0,Inventaire3[[#This Row],[Quantité à commander]],0)-Inventaire3[[#This Row],[M]]-Inventaire3[[#This Row],[C]]-Inventaire3[[#This Row],[E]]</f>
        <v>0</v>
      </c>
      <c r="M36" s="15"/>
      <c r="N36" s="8"/>
      <c r="O36" s="20" t="str">
        <f>IF(Inventaire3[[#This Row],[E]]&gt;0,"Pour qui ?","")</f>
        <v/>
      </c>
      <c r="P36" s="16"/>
    </row>
    <row r="37" spans="2:16" ht="30.15" customHeight="1" x14ac:dyDescent="0.3">
      <c r="B37" s="9">
        <f>IFERROR(OR(Inventaire3[[#This Row],[A commander]]="x",Inventaire3[[#This Row],[Quantité à commander]]&gt;0)*valHighlight,0)</f>
        <v>0</v>
      </c>
      <c r="C37" s="7" t="s">
        <v>21</v>
      </c>
      <c r="D37" s="7" t="s">
        <v>80</v>
      </c>
      <c r="E37" s="10">
        <v>123</v>
      </c>
      <c r="F37" s="10">
        <v>56</v>
      </c>
      <c r="G37" s="11">
        <f>Inventaire3[[#This Row],[Prix de vente]]*85/100</f>
        <v>47.6</v>
      </c>
      <c r="H37" s="11"/>
      <c r="I37" s="16"/>
      <c r="J37" s="16"/>
      <c r="K37" s="16"/>
      <c r="L37" s="20">
        <f>IF(Inventaire3[[#This Row],[Quantité à commander]]&gt;0,Inventaire3[[#This Row],[Quantité à commander]],0)-Inventaire3[[#This Row],[M]]-Inventaire3[[#This Row],[C]]-Inventaire3[[#This Row],[E]]</f>
        <v>0</v>
      </c>
      <c r="M37" s="15"/>
      <c r="N37" s="8"/>
      <c r="O37" s="20" t="str">
        <f>IF(Inventaire3[[#This Row],[E]]&gt;0,"Pour qui ?","")</f>
        <v/>
      </c>
      <c r="P37" s="16"/>
    </row>
    <row r="38" spans="2:16" ht="30.15" customHeight="1" x14ac:dyDescent="0.3">
      <c r="B38" s="9">
        <f>IFERROR(OR(Inventaire3[[#This Row],[A commander]]="x",Inventaire3[[#This Row],[Quantité à commander]]&gt;0)*valHighlight,0)</f>
        <v>0</v>
      </c>
      <c r="C38" s="7" t="s">
        <v>21</v>
      </c>
      <c r="D38" s="7" t="s">
        <v>81</v>
      </c>
      <c r="E38" s="10">
        <v>123</v>
      </c>
      <c r="F38" s="10">
        <v>56</v>
      </c>
      <c r="G38" s="11">
        <f>Inventaire3[[#This Row],[Prix de vente]]*85/100</f>
        <v>47.6</v>
      </c>
      <c r="H38" s="11"/>
      <c r="I38" s="16"/>
      <c r="J38" s="16"/>
      <c r="K38" s="16"/>
      <c r="L38" s="20">
        <f>IF(Inventaire3[[#This Row],[Quantité à commander]]&gt;0,Inventaire3[[#This Row],[Quantité à commander]],0)-Inventaire3[[#This Row],[M]]-Inventaire3[[#This Row],[C]]-Inventaire3[[#This Row],[E]]</f>
        <v>0</v>
      </c>
      <c r="M38" s="15"/>
      <c r="N38" s="8"/>
      <c r="O38" s="20" t="str">
        <f>IF(Inventaire3[[#This Row],[E]]&gt;0,"Pour qui ?","")</f>
        <v/>
      </c>
      <c r="P38" s="16"/>
    </row>
    <row r="39" spans="2:16" ht="30.15" customHeight="1" x14ac:dyDescent="0.3">
      <c r="B39" s="9">
        <f>IFERROR(OR(Inventaire3[[#This Row],[A commander]]="x",Inventaire3[[#This Row],[Quantité à commander]]&gt;0)*valHighlight,0)</f>
        <v>0</v>
      </c>
      <c r="C39" s="7" t="s">
        <v>21</v>
      </c>
      <c r="D39" s="7" t="s">
        <v>82</v>
      </c>
      <c r="E39" s="10">
        <v>123</v>
      </c>
      <c r="F39" s="10">
        <v>56</v>
      </c>
      <c r="G39" s="11">
        <f>Inventaire3[[#This Row],[Prix de vente]]*85/100</f>
        <v>47.6</v>
      </c>
      <c r="H39" s="11"/>
      <c r="I39" s="16"/>
      <c r="J39" s="16"/>
      <c r="K39" s="16"/>
      <c r="L39" s="20">
        <f>IF(Inventaire3[[#This Row],[Quantité à commander]]&gt;0,Inventaire3[[#This Row],[Quantité à commander]],0)-Inventaire3[[#This Row],[M]]-Inventaire3[[#This Row],[C]]-Inventaire3[[#This Row],[E]]</f>
        <v>0</v>
      </c>
      <c r="M39" s="15"/>
      <c r="N39" s="8"/>
      <c r="O39" s="20" t="str">
        <f>IF(Inventaire3[[#This Row],[E]]&gt;0,"Pour qui ?","")</f>
        <v/>
      </c>
      <c r="P39" s="16"/>
    </row>
    <row r="40" spans="2:16" ht="30.15" customHeight="1" x14ac:dyDescent="0.3">
      <c r="B40" s="9">
        <f>IFERROR(OR(Inventaire3[[#This Row],[A commander]]="x",Inventaire3[[#This Row],[Quantité à commander]]&gt;0)*valHighlight,0)</f>
        <v>0</v>
      </c>
      <c r="C40" s="7" t="s">
        <v>21</v>
      </c>
      <c r="D40" s="7" t="s">
        <v>83</v>
      </c>
      <c r="E40" s="10">
        <v>123</v>
      </c>
      <c r="F40" s="10">
        <v>56</v>
      </c>
      <c r="G40" s="11">
        <f>Inventaire3[[#This Row],[Prix de vente]]*85/100</f>
        <v>47.6</v>
      </c>
      <c r="H40" s="11"/>
      <c r="I40" s="16"/>
      <c r="J40" s="16"/>
      <c r="K40" s="16"/>
      <c r="L40" s="20">
        <f>IF(Inventaire3[[#This Row],[Quantité à commander]]&gt;0,Inventaire3[[#This Row],[Quantité à commander]],0)-Inventaire3[[#This Row],[M]]-Inventaire3[[#This Row],[C]]-Inventaire3[[#This Row],[E]]</f>
        <v>0</v>
      </c>
      <c r="M40" s="15"/>
      <c r="N40" s="8"/>
      <c r="O40" s="20" t="str">
        <f>IF(Inventaire3[[#This Row],[E]]&gt;0,"Pour qui ?","")</f>
        <v/>
      </c>
      <c r="P40" s="16"/>
    </row>
  </sheetData>
  <conditionalFormatting sqref="C3 C6:P40">
    <cfRule type="expression" dxfId="47" priority="1">
      <formula>$B3=1</formula>
    </cfRule>
    <cfRule type="expression" dxfId="46" priority="2">
      <formula>$N3="oui"</formula>
    </cfRule>
  </conditionalFormatting>
  <dataValidations count="11">
    <dataValidation allowBlank="1" showInputMessage="1" showErrorMessage="1" prompt="Entrez Oui si l’article a été retiré. Lorsque la valeur Oui est entrée, la ligne correspondante est mise en surbrillance gris clair et le style barré est appliqué au texte" sqref="N5" xr:uid="{16004438-EA28-4D99-AFF5-9ADF99C36394}"/>
    <dataValidation allowBlank="1" showInputMessage="1" showErrorMessage="1" prompt="Entrez la quantité réapprovisionnée pour chaque article dans cette colonne" sqref="M5" xr:uid="{6E96492B-07CE-4402-A41A-9DDE50725D3A}"/>
    <dataValidation allowBlank="1" showInputMessage="1" showErrorMessage="1" prompt="Entrez le seuil de réapprovisionnement pour chaque article dans cette colonne" sqref="O5:P5 G5:L5" xr:uid="{CAFF57E3-4FF4-4F85-8A33-B671ABF8FE91}"/>
    <dataValidation allowBlank="1" showInputMessage="1" showErrorMessage="1" prompt="La valeur de stock pour chaque article est calculée automatiquement dans cette colonne" sqref="F5" xr:uid="{98E547F7-8EC4-44C0-B383-95BEF4292AEE}"/>
    <dataValidation allowBlank="1" showInputMessage="1" showErrorMessage="1" prompt="Entrez le prix unitaire de chaque article dans cette colonne" sqref="E5" xr:uid="{F9436999-67B3-40A4-B08B-7355C8055E6B}"/>
    <dataValidation allowBlank="1" showInputMessage="1" showErrorMessage="1" prompt="Entrez une description de l’article dans cette colonne" sqref="D5" xr:uid="{7F96BEE5-01F0-4213-B5C3-D875EF541ECA}"/>
    <dataValidation allowBlank="1" showInputMessage="1" showErrorMessage="1" prompt="Entrez la référence de stock de l’article dans cette colonne" sqref="C5" xr:uid="{41B506B8-5771-4900-8D89-C9954FE8F646}"/>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5" xr:uid="{1503D51D-69EB-496C-8E6E-2716B446F83C}"/>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O1" xr:uid="{08763314-6F26-4D4E-B978-60B2E7D45CAD}"/>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567A441C-FBF8-4FBB-8E21-BD227061A1C1}"/>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P1" xr:uid="{9903E476-178E-4533-A68D-A1E0A1C1283C}">
      <formula1>"Oui, Non"</formula1>
    </dataValidation>
  </dataValidations>
  <hyperlinks>
    <hyperlink ref="E1" r:id="rId1" xr:uid="{63139156-9178-44F9-9E57-77D342CDD40D}"/>
  </hyperlinks>
  <printOptions horizontalCentered="1"/>
  <pageMargins left="0.25" right="0.25" top="0.75" bottom="0.75" header="0.05" footer="0.3"/>
  <pageSetup paperSize="9" scale="41" fitToHeight="0" orientation="portrait" r:id="rId2"/>
  <headerFooter differentFirst="1">
    <oddFooter>Page &amp;P of &amp;N</oddFooter>
  </headerFooter>
  <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3" id="{FD29FC36-78B5-4E65-B815-474D158C1AE9}">
            <x14:iconSet custom="1">
              <x14:cfvo type="percent">
                <xm:f>0</xm:f>
              </x14:cfvo>
              <x14:cfvo type="num">
                <xm:f>0</xm:f>
              </x14:cfvo>
              <x14:cfvo type="num">
                <xm:f>1</xm:f>
              </x14:cfvo>
              <x14:cfIcon iconSet="NoIcons" iconId="0"/>
              <x14:cfIcon iconSet="NoIcons" iconId="0"/>
              <x14:cfIcon iconSet="3Flags" iconId="0"/>
            </x14:iconSet>
          </x14:cfRule>
          <xm:sqref>B6:B40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E2771-1488-4A20-9FA0-D4565DE8BF98}">
  <sheetPr codeName="Sheet3">
    <tabColor theme="5" tint="0.59999389629810485"/>
    <pageSetUpPr fitToPage="1"/>
  </sheetPr>
  <dimension ref="A1:P40"/>
  <sheetViews>
    <sheetView showGridLines="0" showZeros="0" zoomScale="76" zoomScaleNormal="85" workbookViewId="0">
      <pane xSplit="2" ySplit="5" topLeftCell="C6" activePane="bottomRight" state="frozen"/>
      <selection activeCell="K46" sqref="K46"/>
      <selection pane="topRight" activeCell="K46" sqref="K46"/>
      <selection pane="bottomLeft" activeCell="K46" sqref="K46"/>
      <selection pane="bottomRight" activeCell="H34" sqref="H34"/>
    </sheetView>
  </sheetViews>
  <sheetFormatPr baseColWidth="10" defaultColWidth="9.109375" defaultRowHeight="30.15" customHeight="1" x14ac:dyDescent="0.3"/>
  <cols>
    <col min="1" max="1" width="1.77734375" customWidth="1"/>
    <col min="2" max="2" width="3" style="3" customWidth="1"/>
    <col min="3" max="3" width="22.88671875" customWidth="1"/>
    <col min="4" max="4" width="18.77734375" style="1" customWidth="1"/>
    <col min="5" max="5" width="16" style="1" customWidth="1"/>
    <col min="6" max="6" width="14.109375" style="1" customWidth="1"/>
    <col min="7" max="8" width="16.21875" style="1" customWidth="1"/>
    <col min="9" max="12" width="6.109375" style="1" customWidth="1"/>
    <col min="13" max="13" width="15.44140625" customWidth="1"/>
    <col min="14" max="14" width="16.77734375" customWidth="1"/>
    <col min="15" max="15" width="13.88671875" style="1" customWidth="1"/>
    <col min="16" max="16" width="13.77734375" style="1" customWidth="1"/>
    <col min="17" max="17" width="1.77734375" customWidth="1"/>
  </cols>
  <sheetData>
    <row r="1" spans="1:16" ht="72" customHeight="1" x14ac:dyDescent="0.3">
      <c r="A1" s="4"/>
      <c r="B1" s="2"/>
      <c r="C1" s="26" t="s">
        <v>84</v>
      </c>
      <c r="D1" s="27" t="s">
        <v>37</v>
      </c>
      <c r="E1" s="28" t="s">
        <v>38</v>
      </c>
      <c r="F1" s="28"/>
      <c r="G1" s="28"/>
      <c r="H1" s="28"/>
      <c r="I1" s="28"/>
      <c r="J1" s="28"/>
      <c r="K1" s="28"/>
      <c r="L1" s="28"/>
      <c r="M1" s="28"/>
      <c r="N1" s="28"/>
      <c r="O1" s="12" t="s">
        <v>15</v>
      </c>
      <c r="P1" s="5" t="s">
        <v>16</v>
      </c>
    </row>
    <row r="2" spans="1:16" ht="11.55" customHeight="1" thickBot="1" x14ac:dyDescent="0.35">
      <c r="D2"/>
    </row>
    <row r="3" spans="1:16" ht="37.5" customHeight="1" thickTop="1" thickBot="1" x14ac:dyDescent="0.35">
      <c r="C3" s="14" t="s">
        <v>24</v>
      </c>
      <c r="D3" s="24" t="s">
        <v>35</v>
      </c>
      <c r="L3" s="21" t="s">
        <v>32</v>
      </c>
      <c r="M3" s="22"/>
      <c r="N3" s="22"/>
      <c r="O3" s="23" t="s">
        <v>32</v>
      </c>
      <c r="P3" s="18"/>
    </row>
    <row r="4" spans="1:16" ht="4.05" customHeight="1" thickTop="1" x14ac:dyDescent="0.3"/>
    <row r="5" spans="1:16" ht="42.75" customHeight="1" x14ac:dyDescent="0.3">
      <c r="B5" s="9" t="s">
        <v>0</v>
      </c>
      <c r="C5" s="6" t="s">
        <v>29</v>
      </c>
      <c r="D5" s="6" t="s">
        <v>7</v>
      </c>
      <c r="E5" s="6" t="s">
        <v>19</v>
      </c>
      <c r="F5" s="6" t="s">
        <v>18</v>
      </c>
      <c r="G5" s="6" t="s">
        <v>20</v>
      </c>
      <c r="H5" s="6" t="s">
        <v>23</v>
      </c>
      <c r="I5" s="6" t="s">
        <v>25</v>
      </c>
      <c r="J5" s="6" t="s">
        <v>26</v>
      </c>
      <c r="K5" s="6" t="s">
        <v>27</v>
      </c>
      <c r="L5" s="17" t="s">
        <v>28</v>
      </c>
      <c r="M5" s="6" t="s">
        <v>22</v>
      </c>
      <c r="N5" s="6" t="s">
        <v>34</v>
      </c>
      <c r="O5" s="17" t="s">
        <v>31</v>
      </c>
      <c r="P5" s="19" t="s">
        <v>30</v>
      </c>
    </row>
    <row r="6" spans="1:16" ht="30.15" customHeight="1" x14ac:dyDescent="0.3">
      <c r="B6" s="9">
        <f>IFERROR(OR(Inventaire5[[#This Row],[A commander]]="x",Inventaire5[[#This Row],[Quantité à commander]]&gt;0)*valHighlight,0)</f>
        <v>1</v>
      </c>
      <c r="C6" s="7" t="s">
        <v>1</v>
      </c>
      <c r="D6" s="7" t="s">
        <v>8</v>
      </c>
      <c r="E6" s="10">
        <v>10</v>
      </c>
      <c r="F6" s="10">
        <v>51</v>
      </c>
      <c r="G6" s="11">
        <f>Inventaire5[[#This Row],[Prix de vente]]*85/100</f>
        <v>43.35</v>
      </c>
      <c r="H6" s="11"/>
      <c r="I6" s="16"/>
      <c r="J6" s="16"/>
      <c r="K6" s="16"/>
      <c r="L6" s="20">
        <f>IF(Inventaire5[[#This Row],[Quantité à commander]]&gt;0,Inventaire5[[#This Row],[Quantité à commander]],0)-Inventaire5[[#This Row],[M]]-Inventaire5[[#This Row],[C]]-Inventaire5[[#This Row],[E]]</f>
        <v>5</v>
      </c>
      <c r="M6" s="15">
        <v>5</v>
      </c>
      <c r="N6" s="8"/>
      <c r="O6" s="20" t="str">
        <f>IF(Inventaire5[[#This Row],[E]]&gt;0,"Pour qui ?","")</f>
        <v/>
      </c>
      <c r="P6" s="16"/>
    </row>
    <row r="7" spans="1:16" ht="30.15" customHeight="1" x14ac:dyDescent="0.3">
      <c r="B7" s="9">
        <f>IFERROR(OR(Inventaire5[[#This Row],[A commander]]="x",Inventaire5[[#This Row],[Quantité à commander]]&gt;0)*valHighlight,0)</f>
        <v>1</v>
      </c>
      <c r="C7" s="7" t="s">
        <v>2</v>
      </c>
      <c r="D7" s="7" t="s">
        <v>9</v>
      </c>
      <c r="E7" s="10">
        <v>10</v>
      </c>
      <c r="F7" s="10">
        <v>93</v>
      </c>
      <c r="G7" s="11">
        <f>Inventaire5[[#This Row],[Prix de vente]]*85/100</f>
        <v>79.05</v>
      </c>
      <c r="H7" s="11"/>
      <c r="I7" s="16"/>
      <c r="J7" s="16"/>
      <c r="K7" s="16"/>
      <c r="L7" s="20">
        <f>IF(Inventaire5[[#This Row],[Quantité à commander]]&gt;0,Inventaire5[[#This Row],[Quantité à commander]],0)-Inventaire5[[#This Row],[M]]-Inventaire5[[#This Row],[C]]-Inventaire5[[#This Row],[E]]</f>
        <v>5</v>
      </c>
      <c r="M7" s="15">
        <v>5</v>
      </c>
      <c r="N7" s="8"/>
      <c r="O7" s="20" t="str">
        <f>IF(Inventaire5[[#This Row],[E]]&gt;0,"Pour qui ?","")</f>
        <v/>
      </c>
      <c r="P7" s="16" t="s">
        <v>33</v>
      </c>
    </row>
    <row r="8" spans="1:16" ht="30.15" customHeight="1" x14ac:dyDescent="0.3">
      <c r="B8" s="9">
        <f>IFERROR(OR(Inventaire5[[#This Row],[A commander]]="x",Inventaire5[[#This Row],[Quantité à commander]]&gt;0)*valHighlight,0)</f>
        <v>1</v>
      </c>
      <c r="C8" s="7" t="s">
        <v>3</v>
      </c>
      <c r="D8" s="7" t="s">
        <v>10</v>
      </c>
      <c r="E8" s="10">
        <v>101</v>
      </c>
      <c r="F8" s="10">
        <v>57</v>
      </c>
      <c r="G8" s="11">
        <f>Inventaire5[[#This Row],[Prix de vente]]*85/100</f>
        <v>48.45</v>
      </c>
      <c r="H8" s="11"/>
      <c r="I8" s="16"/>
      <c r="J8" s="16"/>
      <c r="K8" s="16"/>
      <c r="L8" s="20">
        <f>IF(Inventaire5[[#This Row],[Quantité à commander]]&gt;0,Inventaire5[[#This Row],[Quantité à commander]],0)-Inventaire5[[#This Row],[M]]-Inventaire5[[#This Row],[C]]-Inventaire5[[#This Row],[E]]</f>
        <v>1</v>
      </c>
      <c r="M8" s="15">
        <v>1</v>
      </c>
      <c r="N8" s="8"/>
      <c r="O8" s="20" t="str">
        <f>IF(Inventaire5[[#This Row],[E]]&gt;0,"Pour qui ?","")</f>
        <v/>
      </c>
      <c r="P8" s="16"/>
    </row>
    <row r="9" spans="1:16" ht="30.15" customHeight="1" x14ac:dyDescent="0.3">
      <c r="B9" s="9">
        <f>IFERROR(OR(Inventaire5[[#This Row],[A commander]]="x",Inventaire5[[#This Row],[Quantité à commander]]&gt;0)*valHighlight,0)</f>
        <v>0</v>
      </c>
      <c r="C9" s="68" t="s">
        <v>56</v>
      </c>
      <c r="D9" s="68" t="s">
        <v>56</v>
      </c>
      <c r="E9" s="69"/>
      <c r="F9" s="69"/>
      <c r="G9" s="70">
        <f>Inventaire5[[#This Row],[Prix de vente]]*85/100</f>
        <v>0</v>
      </c>
      <c r="H9" s="70"/>
      <c r="I9" s="71"/>
      <c r="J9" s="71"/>
      <c r="K9" s="71"/>
      <c r="L9" s="72">
        <f>IF(Inventaire5[[#This Row],[Quantité à commander]]&gt;0,Inventaire5[[#This Row],[Quantité à commander]],0)-Inventaire5[[#This Row],[M]]-Inventaire5[[#This Row],[C]]-Inventaire5[[#This Row],[E]]</f>
        <v>0</v>
      </c>
      <c r="M9" s="73"/>
      <c r="N9" s="74"/>
      <c r="O9" s="72" t="str">
        <f>IF(Inventaire5[[#This Row],[E]]&gt;0,"Pour qui ?","")</f>
        <v/>
      </c>
      <c r="P9" s="71"/>
    </row>
    <row r="10" spans="1:16" ht="30.15" customHeight="1" x14ac:dyDescent="0.3">
      <c r="B10" s="9">
        <f>IFERROR(OR(Inventaire5[[#This Row],[A commander]]="x",Inventaire5[[#This Row],[Quantité à commander]]&gt;0)*valHighlight,0)</f>
        <v>0</v>
      </c>
      <c r="C10" s="68" t="s">
        <v>57</v>
      </c>
      <c r="D10" s="68" t="s">
        <v>57</v>
      </c>
      <c r="E10" s="69"/>
      <c r="F10" s="69"/>
      <c r="G10" s="70">
        <f>Inventaire5[[#This Row],[Prix de vente]]*85/100</f>
        <v>0</v>
      </c>
      <c r="H10" s="70"/>
      <c r="I10" s="71"/>
      <c r="J10" s="71"/>
      <c r="K10" s="71"/>
      <c r="L10" s="72">
        <f>IF(Inventaire5[[#This Row],[Quantité à commander]]&gt;0,Inventaire5[[#This Row],[Quantité à commander]],0)-Inventaire5[[#This Row],[M]]-Inventaire5[[#This Row],[C]]-Inventaire5[[#This Row],[E]]</f>
        <v>0</v>
      </c>
      <c r="M10" s="73"/>
      <c r="N10" s="74"/>
      <c r="O10" s="72" t="str">
        <f>IF(Inventaire5[[#This Row],[E]]&gt;0,"Pour qui ?","")</f>
        <v/>
      </c>
      <c r="P10" s="71"/>
    </row>
    <row r="11" spans="1:16" ht="30.15" customHeight="1" x14ac:dyDescent="0.3">
      <c r="B11" s="9">
        <f>IFERROR(OR(Inventaire5[[#This Row],[A commander]]="x",Inventaire5[[#This Row],[Quantité à commander]]&gt;0)*valHighlight,0)</f>
        <v>0</v>
      </c>
      <c r="C11" s="68" t="s">
        <v>58</v>
      </c>
      <c r="D11" s="68" t="s">
        <v>58</v>
      </c>
      <c r="E11" s="69"/>
      <c r="F11" s="69"/>
      <c r="G11" s="70">
        <f>Inventaire5[[#This Row],[Prix de vente]]*85/100</f>
        <v>0</v>
      </c>
      <c r="H11" s="70"/>
      <c r="I11" s="71"/>
      <c r="J11" s="71"/>
      <c r="K11" s="71"/>
      <c r="L11" s="72">
        <f>IF(Inventaire5[[#This Row],[Quantité à commander]]&gt;0,Inventaire5[[#This Row],[Quantité à commander]],0)-Inventaire5[[#This Row],[M]]-Inventaire5[[#This Row],[C]]-Inventaire5[[#This Row],[E]]</f>
        <v>0</v>
      </c>
      <c r="M11" s="73"/>
      <c r="N11" s="74"/>
      <c r="O11" s="72" t="str">
        <f>IF(Inventaire5[[#This Row],[E]]&gt;0,"Pour qui ?","")</f>
        <v/>
      </c>
      <c r="P11" s="71"/>
    </row>
    <row r="12" spans="1:16" ht="30.15" customHeight="1" x14ac:dyDescent="0.3">
      <c r="B12" s="9">
        <f>IFERROR(OR(Inventaire5[[#This Row],[A commander]]="x",Inventaire5[[#This Row],[Quantité à commander]]&gt;0)*valHighlight,0)</f>
        <v>0</v>
      </c>
      <c r="C12" s="68" t="s">
        <v>59</v>
      </c>
      <c r="D12" s="68" t="s">
        <v>59</v>
      </c>
      <c r="E12" s="69"/>
      <c r="F12" s="69"/>
      <c r="G12" s="70">
        <f>Inventaire5[[#This Row],[Prix de vente]]*85/100</f>
        <v>0</v>
      </c>
      <c r="H12" s="70"/>
      <c r="I12" s="71"/>
      <c r="J12" s="71"/>
      <c r="K12" s="71"/>
      <c r="L12" s="72">
        <f>IF(Inventaire5[[#This Row],[Quantité à commander]]&gt;0,Inventaire5[[#This Row],[Quantité à commander]],0)-Inventaire5[[#This Row],[M]]-Inventaire5[[#This Row],[C]]-Inventaire5[[#This Row],[E]]</f>
        <v>0</v>
      </c>
      <c r="M12" s="73"/>
      <c r="N12" s="74"/>
      <c r="O12" s="72" t="str">
        <f>IF(Inventaire5[[#This Row],[E]]&gt;0,"Pour qui ?","")</f>
        <v/>
      </c>
      <c r="P12" s="71"/>
    </row>
    <row r="13" spans="1:16" ht="30.15" customHeight="1" x14ac:dyDescent="0.3">
      <c r="B13" s="9">
        <f>IFERROR(OR(Inventaire5[[#This Row],[A commander]]="x",Inventaire5[[#This Row],[Quantité à commander]]&gt;0)*valHighlight,0)</f>
        <v>1</v>
      </c>
      <c r="C13" s="7" t="s">
        <v>4</v>
      </c>
      <c r="D13" s="7" t="s">
        <v>11</v>
      </c>
      <c r="E13" s="10">
        <v>1100</v>
      </c>
      <c r="F13" s="10">
        <v>19</v>
      </c>
      <c r="G13" s="11">
        <f>Inventaire5[[#This Row],[Prix de vente]]*85/100</f>
        <v>16.149999999999999</v>
      </c>
      <c r="H13" s="11"/>
      <c r="I13" s="16"/>
      <c r="J13" s="16"/>
      <c r="K13" s="16"/>
      <c r="L13" s="20">
        <f>IF(Inventaire5[[#This Row],[Quantité à commander]]&gt;0,Inventaire5[[#This Row],[Quantité à commander]],0)-Inventaire5[[#This Row],[M]]-Inventaire5[[#This Row],[C]]-Inventaire5[[#This Row],[E]]</f>
        <v>4</v>
      </c>
      <c r="M13" s="15">
        <v>4</v>
      </c>
      <c r="N13" s="8"/>
      <c r="O13" s="20" t="str">
        <f>IF(Inventaire5[[#This Row],[E]]&gt;0,"Pour qui ?","")</f>
        <v/>
      </c>
      <c r="P13" s="16"/>
    </row>
    <row r="14" spans="1:16" ht="30.15" customHeight="1" x14ac:dyDescent="0.3">
      <c r="B14" s="9">
        <f>IFERROR(OR(Inventaire5[[#This Row],[A commander]]="x",Inventaire5[[#This Row],[Quantité à commander]]&gt;0)*valHighlight,0)</f>
        <v>1</v>
      </c>
      <c r="C14" s="13" t="s">
        <v>24</v>
      </c>
      <c r="D14" s="7" t="s">
        <v>12</v>
      </c>
      <c r="E14" s="10">
        <v>123</v>
      </c>
      <c r="F14" s="10">
        <v>75</v>
      </c>
      <c r="G14" s="11">
        <f>Inventaire5[[#This Row],[Prix de vente]]*85/100</f>
        <v>63.75</v>
      </c>
      <c r="H14" s="11"/>
      <c r="I14" s="16"/>
      <c r="J14" s="16"/>
      <c r="K14" s="16"/>
      <c r="L14" s="20">
        <f>IF(Inventaire5[[#This Row],[Quantité à commander]]&gt;0,Inventaire5[[#This Row],[Quantité à commander]],0)-Inventaire5[[#This Row],[M]]-Inventaire5[[#This Row],[C]]-Inventaire5[[#This Row],[E]]</f>
        <v>5</v>
      </c>
      <c r="M14" s="15">
        <v>5</v>
      </c>
      <c r="N14" s="8"/>
      <c r="O14" s="20" t="str">
        <f>IF(Inventaire5[[#This Row],[E]]&gt;0,"Pour qui ?","")</f>
        <v/>
      </c>
      <c r="P14" s="16"/>
    </row>
    <row r="15" spans="1:16" ht="30.15" customHeight="1" x14ac:dyDescent="0.3">
      <c r="B15" s="9">
        <f>IFERROR(OR(Inventaire5[[#This Row],[A commander]]="x",Inventaire5[[#This Row],[Quantité à commander]]&gt;0)*valHighlight,0)</f>
        <v>1</v>
      </c>
      <c r="C15" s="25" t="s">
        <v>5</v>
      </c>
      <c r="D15" s="7" t="s">
        <v>13</v>
      </c>
      <c r="E15" s="10">
        <v>123</v>
      </c>
      <c r="F15" s="10">
        <v>11</v>
      </c>
      <c r="G15" s="11">
        <f>Inventaire5[[#This Row],[Prix de vente]]*85/100</f>
        <v>9.35</v>
      </c>
      <c r="H15" s="11"/>
      <c r="I15" s="16"/>
      <c r="J15" s="16"/>
      <c r="K15" s="16"/>
      <c r="L15" s="20">
        <f>IF(Inventaire5[[#This Row],[Quantité à commander]]&gt;0,Inventaire5[[#This Row],[Quantité à commander]],0)-Inventaire5[[#This Row],[M]]-Inventaire5[[#This Row],[C]]-Inventaire5[[#This Row],[E]]</f>
        <v>20</v>
      </c>
      <c r="M15" s="15">
        <v>20</v>
      </c>
      <c r="N15" s="8" t="s">
        <v>17</v>
      </c>
      <c r="O15" s="20" t="str">
        <f>IF(Inventaire5[[#This Row],[E]]&gt;0,"Pour qui ?","")</f>
        <v/>
      </c>
      <c r="P15" s="16"/>
    </row>
    <row r="16" spans="1:16" ht="30.15" customHeight="1" x14ac:dyDescent="0.3">
      <c r="B16" s="9">
        <f>IFERROR(OR(Inventaire5[[#This Row],[A commander]]="x",Inventaire5[[#This Row],[Quantité à commander]]&gt;0)*valHighlight,0)</f>
        <v>0</v>
      </c>
      <c r="C16" s="7" t="s">
        <v>21</v>
      </c>
      <c r="D16" s="7" t="s">
        <v>14</v>
      </c>
      <c r="E16" s="10">
        <v>123</v>
      </c>
      <c r="F16" s="10">
        <v>56</v>
      </c>
      <c r="G16" s="11">
        <f>Inventaire5[[#This Row],[Prix de vente]]*85/100</f>
        <v>47.6</v>
      </c>
      <c r="H16" s="11"/>
      <c r="I16" s="16"/>
      <c r="J16" s="16"/>
      <c r="K16" s="16"/>
      <c r="L16" s="20">
        <f>IF(Inventaire5[[#This Row],[Quantité à commander]]&gt;0,Inventaire5[[#This Row],[Quantité à commander]],0)-Inventaire5[[#This Row],[M]]-Inventaire5[[#This Row],[C]]-Inventaire5[[#This Row],[E]]</f>
        <v>0</v>
      </c>
      <c r="M16" s="15"/>
      <c r="N16" s="8"/>
      <c r="O16" s="20" t="str">
        <f>IF(Inventaire5[[#This Row],[E]]&gt;0,"Pour qui ?","")</f>
        <v/>
      </c>
      <c r="P16" s="16"/>
    </row>
    <row r="17" spans="2:16" ht="30.15" customHeight="1" x14ac:dyDescent="0.3">
      <c r="B17" s="9">
        <f>IFERROR(OR(Inventaire5[[#This Row],[A commander]]="x",Inventaire5[[#This Row],[Quantité à commander]]&gt;0)*valHighlight,0)</f>
        <v>0</v>
      </c>
      <c r="C17" s="7" t="s">
        <v>21</v>
      </c>
      <c r="D17" s="7" t="s">
        <v>60</v>
      </c>
      <c r="E17" s="10">
        <v>123</v>
      </c>
      <c r="F17" s="10">
        <v>56</v>
      </c>
      <c r="G17" s="11">
        <f>Inventaire5[[#This Row],[Prix de vente]]*85/100</f>
        <v>47.6</v>
      </c>
      <c r="H17" s="11"/>
      <c r="I17" s="16"/>
      <c r="J17" s="16"/>
      <c r="K17" s="16"/>
      <c r="L17" s="20">
        <f>IF(Inventaire5[[#This Row],[Quantité à commander]]&gt;0,Inventaire5[[#This Row],[Quantité à commander]],0)-Inventaire5[[#This Row],[M]]-Inventaire5[[#This Row],[C]]-Inventaire5[[#This Row],[E]]</f>
        <v>0</v>
      </c>
      <c r="M17" s="15"/>
      <c r="N17" s="8"/>
      <c r="O17" s="20" t="str">
        <f>IF(Inventaire5[[#This Row],[E]]&gt;0,"Pour qui ?","")</f>
        <v/>
      </c>
      <c r="P17" s="16"/>
    </row>
    <row r="18" spans="2:16" ht="30.15" customHeight="1" x14ac:dyDescent="0.3">
      <c r="B18" s="9">
        <f>IFERROR(OR(Inventaire5[[#This Row],[A commander]]="x",Inventaire5[[#This Row],[Quantité à commander]]&gt;0)*valHighlight,0)</f>
        <v>0</v>
      </c>
      <c r="C18" s="7" t="s">
        <v>21</v>
      </c>
      <c r="D18" s="7" t="s">
        <v>61</v>
      </c>
      <c r="E18" s="10">
        <v>123</v>
      </c>
      <c r="F18" s="10">
        <v>56</v>
      </c>
      <c r="G18" s="11">
        <f>Inventaire5[[#This Row],[Prix de vente]]*85/100</f>
        <v>47.6</v>
      </c>
      <c r="H18" s="11"/>
      <c r="I18" s="16"/>
      <c r="J18" s="16"/>
      <c r="K18" s="16"/>
      <c r="L18" s="20">
        <f>IF(Inventaire5[[#This Row],[Quantité à commander]]&gt;0,Inventaire5[[#This Row],[Quantité à commander]],0)-Inventaire5[[#This Row],[M]]-Inventaire5[[#This Row],[C]]-Inventaire5[[#This Row],[E]]</f>
        <v>0</v>
      </c>
      <c r="M18" s="15"/>
      <c r="N18" s="8"/>
      <c r="O18" s="20" t="str">
        <f>IF(Inventaire5[[#This Row],[E]]&gt;0,"Pour qui ?","")</f>
        <v/>
      </c>
      <c r="P18" s="16"/>
    </row>
    <row r="19" spans="2:16" ht="30.15" customHeight="1" x14ac:dyDescent="0.3">
      <c r="B19" s="9">
        <f>IFERROR(OR(Inventaire5[[#This Row],[A commander]]="x",Inventaire5[[#This Row],[Quantité à commander]]&gt;0)*valHighlight,0)</f>
        <v>0</v>
      </c>
      <c r="C19" s="7" t="s">
        <v>21</v>
      </c>
      <c r="D19" s="7" t="s">
        <v>62</v>
      </c>
      <c r="E19" s="10">
        <v>123</v>
      </c>
      <c r="F19" s="10">
        <v>56</v>
      </c>
      <c r="G19" s="11">
        <f>Inventaire5[[#This Row],[Prix de vente]]*85/100</f>
        <v>47.6</v>
      </c>
      <c r="H19" s="11"/>
      <c r="I19" s="16"/>
      <c r="J19" s="16"/>
      <c r="K19" s="16"/>
      <c r="L19" s="20">
        <f>IF(Inventaire5[[#This Row],[Quantité à commander]]&gt;0,Inventaire5[[#This Row],[Quantité à commander]],0)-Inventaire5[[#This Row],[M]]-Inventaire5[[#This Row],[C]]-Inventaire5[[#This Row],[E]]</f>
        <v>0</v>
      </c>
      <c r="M19" s="15"/>
      <c r="N19" s="8"/>
      <c r="O19" s="20" t="str">
        <f>IF(Inventaire5[[#This Row],[E]]&gt;0,"Pour qui ?","")</f>
        <v/>
      </c>
      <c r="P19" s="16"/>
    </row>
    <row r="20" spans="2:16" ht="30.15" customHeight="1" x14ac:dyDescent="0.3">
      <c r="B20" s="9">
        <f>IFERROR(OR(Inventaire5[[#This Row],[A commander]]="x",Inventaire5[[#This Row],[Quantité à commander]]&gt;0)*valHighlight,0)</f>
        <v>0</v>
      </c>
      <c r="C20" s="7" t="s">
        <v>21</v>
      </c>
      <c r="D20" s="7" t="s">
        <v>63</v>
      </c>
      <c r="E20" s="10">
        <v>123</v>
      </c>
      <c r="F20" s="10">
        <v>56</v>
      </c>
      <c r="G20" s="11">
        <f>Inventaire5[[#This Row],[Prix de vente]]*85/100</f>
        <v>47.6</v>
      </c>
      <c r="H20" s="11"/>
      <c r="I20" s="16"/>
      <c r="J20" s="16"/>
      <c r="K20" s="16"/>
      <c r="L20" s="20">
        <f>IF(Inventaire5[[#This Row],[Quantité à commander]]&gt;0,Inventaire5[[#This Row],[Quantité à commander]],0)-Inventaire5[[#This Row],[M]]-Inventaire5[[#This Row],[C]]-Inventaire5[[#This Row],[E]]</f>
        <v>0</v>
      </c>
      <c r="M20" s="15"/>
      <c r="N20" s="8"/>
      <c r="O20" s="20" t="str">
        <f>IF(Inventaire5[[#This Row],[E]]&gt;0,"Pour qui ?","")</f>
        <v/>
      </c>
      <c r="P20" s="16"/>
    </row>
    <row r="21" spans="2:16" ht="30.15" customHeight="1" x14ac:dyDescent="0.3">
      <c r="B21" s="9">
        <f>IFERROR(OR(Inventaire5[[#This Row],[A commander]]="x",Inventaire5[[#This Row],[Quantité à commander]]&gt;0)*valHighlight,0)</f>
        <v>0</v>
      </c>
      <c r="C21" s="7" t="s">
        <v>21</v>
      </c>
      <c r="D21" s="7" t="s">
        <v>64</v>
      </c>
      <c r="E21" s="10">
        <v>123</v>
      </c>
      <c r="F21" s="10">
        <v>56</v>
      </c>
      <c r="G21" s="11">
        <f>Inventaire5[[#This Row],[Prix de vente]]*85/100</f>
        <v>47.6</v>
      </c>
      <c r="H21" s="11"/>
      <c r="I21" s="16"/>
      <c r="J21" s="16"/>
      <c r="K21" s="16"/>
      <c r="L21" s="20">
        <f>IF(Inventaire5[[#This Row],[Quantité à commander]]&gt;0,Inventaire5[[#This Row],[Quantité à commander]],0)-Inventaire5[[#This Row],[M]]-Inventaire5[[#This Row],[C]]-Inventaire5[[#This Row],[E]]</f>
        <v>0</v>
      </c>
      <c r="M21" s="15"/>
      <c r="N21" s="8"/>
      <c r="O21" s="20" t="str">
        <f>IF(Inventaire5[[#This Row],[E]]&gt;0,"Pour qui ?","")</f>
        <v/>
      </c>
      <c r="P21" s="16"/>
    </row>
    <row r="22" spans="2:16" ht="30.15" customHeight="1" x14ac:dyDescent="0.3">
      <c r="B22" s="9">
        <f>IFERROR(OR(Inventaire5[[#This Row],[A commander]]="x",Inventaire5[[#This Row],[Quantité à commander]]&gt;0)*valHighlight,0)</f>
        <v>0</v>
      </c>
      <c r="C22" s="7" t="s">
        <v>21</v>
      </c>
      <c r="D22" s="7" t="s">
        <v>65</v>
      </c>
      <c r="E22" s="10">
        <v>123</v>
      </c>
      <c r="F22" s="10">
        <v>56</v>
      </c>
      <c r="G22" s="11">
        <f>Inventaire5[[#This Row],[Prix de vente]]*85/100</f>
        <v>47.6</v>
      </c>
      <c r="H22" s="11"/>
      <c r="I22" s="16"/>
      <c r="J22" s="16"/>
      <c r="K22" s="16"/>
      <c r="L22" s="20">
        <f>IF(Inventaire5[[#This Row],[Quantité à commander]]&gt;0,Inventaire5[[#This Row],[Quantité à commander]],0)-Inventaire5[[#This Row],[M]]-Inventaire5[[#This Row],[C]]-Inventaire5[[#This Row],[E]]</f>
        <v>0</v>
      </c>
      <c r="M22" s="15"/>
      <c r="N22" s="8"/>
      <c r="O22" s="20" t="str">
        <f>IF(Inventaire5[[#This Row],[E]]&gt;0,"Pour qui ?","")</f>
        <v/>
      </c>
      <c r="P22" s="16"/>
    </row>
    <row r="23" spans="2:16" ht="30.15" customHeight="1" x14ac:dyDescent="0.3">
      <c r="B23" s="9">
        <f>IFERROR(OR(Inventaire5[[#This Row],[A commander]]="x",Inventaire5[[#This Row],[Quantité à commander]]&gt;0)*valHighlight,0)</f>
        <v>0</v>
      </c>
      <c r="C23" s="7" t="s">
        <v>21</v>
      </c>
      <c r="D23" s="7" t="s">
        <v>66</v>
      </c>
      <c r="E23" s="10">
        <v>123</v>
      </c>
      <c r="F23" s="10">
        <v>56</v>
      </c>
      <c r="G23" s="11">
        <f>Inventaire5[[#This Row],[Prix de vente]]*85/100</f>
        <v>47.6</v>
      </c>
      <c r="H23" s="11"/>
      <c r="I23" s="16"/>
      <c r="J23" s="16"/>
      <c r="K23" s="16"/>
      <c r="L23" s="20">
        <f>IF(Inventaire5[[#This Row],[Quantité à commander]]&gt;0,Inventaire5[[#This Row],[Quantité à commander]],0)-Inventaire5[[#This Row],[M]]-Inventaire5[[#This Row],[C]]-Inventaire5[[#This Row],[E]]</f>
        <v>0</v>
      </c>
      <c r="M23" s="15"/>
      <c r="N23" s="8"/>
      <c r="O23" s="20" t="str">
        <f>IF(Inventaire5[[#This Row],[E]]&gt;0,"Pour qui ?","")</f>
        <v/>
      </c>
      <c r="P23" s="16"/>
    </row>
    <row r="24" spans="2:16" ht="30.15" customHeight="1" x14ac:dyDescent="0.3">
      <c r="B24" s="9">
        <f>IFERROR(OR(Inventaire5[[#This Row],[A commander]]="x",Inventaire5[[#This Row],[Quantité à commander]]&gt;0)*valHighlight,0)</f>
        <v>0</v>
      </c>
      <c r="C24" s="7" t="s">
        <v>21</v>
      </c>
      <c r="D24" s="7" t="s">
        <v>67</v>
      </c>
      <c r="E24" s="10">
        <v>123</v>
      </c>
      <c r="F24" s="10">
        <v>56</v>
      </c>
      <c r="G24" s="11">
        <f>Inventaire5[[#This Row],[Prix de vente]]*85/100</f>
        <v>47.6</v>
      </c>
      <c r="H24" s="11"/>
      <c r="I24" s="16"/>
      <c r="J24" s="16"/>
      <c r="K24" s="16"/>
      <c r="L24" s="20">
        <f>IF(Inventaire5[[#This Row],[Quantité à commander]]&gt;0,Inventaire5[[#This Row],[Quantité à commander]],0)-Inventaire5[[#This Row],[M]]-Inventaire5[[#This Row],[C]]-Inventaire5[[#This Row],[E]]</f>
        <v>0</v>
      </c>
      <c r="M24" s="15"/>
      <c r="N24" s="8"/>
      <c r="O24" s="20" t="str">
        <f>IF(Inventaire5[[#This Row],[E]]&gt;0,"Pour qui ?","")</f>
        <v/>
      </c>
      <c r="P24" s="16"/>
    </row>
    <row r="25" spans="2:16" ht="30.15" customHeight="1" x14ac:dyDescent="0.3">
      <c r="B25" s="9">
        <f>IFERROR(OR(Inventaire5[[#This Row],[A commander]]="x",Inventaire5[[#This Row],[Quantité à commander]]&gt;0)*valHighlight,0)</f>
        <v>0</v>
      </c>
      <c r="C25" s="7" t="s">
        <v>21</v>
      </c>
      <c r="D25" s="7" t="s">
        <v>68</v>
      </c>
      <c r="E25" s="10">
        <v>123</v>
      </c>
      <c r="F25" s="10">
        <v>56</v>
      </c>
      <c r="G25" s="11">
        <f>Inventaire5[[#This Row],[Prix de vente]]*85/100</f>
        <v>47.6</v>
      </c>
      <c r="H25" s="11"/>
      <c r="I25" s="16"/>
      <c r="J25" s="16"/>
      <c r="K25" s="16"/>
      <c r="L25" s="20">
        <f>IF(Inventaire5[[#This Row],[Quantité à commander]]&gt;0,Inventaire5[[#This Row],[Quantité à commander]],0)-Inventaire5[[#This Row],[M]]-Inventaire5[[#This Row],[C]]-Inventaire5[[#This Row],[E]]</f>
        <v>0</v>
      </c>
      <c r="M25" s="15"/>
      <c r="N25" s="8"/>
      <c r="O25" s="20" t="str">
        <f>IF(Inventaire5[[#This Row],[E]]&gt;0,"Pour qui ?","")</f>
        <v/>
      </c>
      <c r="P25" s="16"/>
    </row>
    <row r="26" spans="2:16" ht="30.15" customHeight="1" x14ac:dyDescent="0.3">
      <c r="B26" s="9">
        <f>IFERROR(OR(Inventaire5[[#This Row],[A commander]]="x",Inventaire5[[#This Row],[Quantité à commander]]&gt;0)*valHighlight,0)</f>
        <v>0</v>
      </c>
      <c r="C26" s="7" t="s">
        <v>21</v>
      </c>
      <c r="D26" s="7" t="s">
        <v>69</v>
      </c>
      <c r="E26" s="10">
        <v>123</v>
      </c>
      <c r="F26" s="10">
        <v>56</v>
      </c>
      <c r="G26" s="11">
        <f>Inventaire5[[#This Row],[Prix de vente]]*85/100</f>
        <v>47.6</v>
      </c>
      <c r="H26" s="11"/>
      <c r="I26" s="16"/>
      <c r="J26" s="16"/>
      <c r="K26" s="16"/>
      <c r="L26" s="20">
        <f>IF(Inventaire5[[#This Row],[Quantité à commander]]&gt;0,Inventaire5[[#This Row],[Quantité à commander]],0)-Inventaire5[[#This Row],[M]]-Inventaire5[[#This Row],[C]]-Inventaire5[[#This Row],[E]]</f>
        <v>0</v>
      </c>
      <c r="M26" s="15"/>
      <c r="N26" s="8"/>
      <c r="O26" s="20" t="str">
        <f>IF(Inventaire5[[#This Row],[E]]&gt;0,"Pour qui ?","")</f>
        <v/>
      </c>
      <c r="P26" s="16"/>
    </row>
    <row r="27" spans="2:16" ht="30.15" customHeight="1" x14ac:dyDescent="0.3">
      <c r="B27" s="9">
        <f>IFERROR(OR(Inventaire5[[#This Row],[A commander]]="x",Inventaire5[[#This Row],[Quantité à commander]]&gt;0)*valHighlight,0)</f>
        <v>0</v>
      </c>
      <c r="C27" s="7" t="s">
        <v>21</v>
      </c>
      <c r="D27" s="7" t="s">
        <v>70</v>
      </c>
      <c r="E27" s="10">
        <v>123</v>
      </c>
      <c r="F27" s="10">
        <v>56</v>
      </c>
      <c r="G27" s="11">
        <f>Inventaire5[[#This Row],[Prix de vente]]*85/100</f>
        <v>47.6</v>
      </c>
      <c r="H27" s="11"/>
      <c r="I27" s="16"/>
      <c r="J27" s="16"/>
      <c r="K27" s="16"/>
      <c r="L27" s="20">
        <f>IF(Inventaire5[[#This Row],[Quantité à commander]]&gt;0,Inventaire5[[#This Row],[Quantité à commander]],0)-Inventaire5[[#This Row],[M]]-Inventaire5[[#This Row],[C]]-Inventaire5[[#This Row],[E]]</f>
        <v>0</v>
      </c>
      <c r="M27" s="15"/>
      <c r="N27" s="8"/>
      <c r="O27" s="20" t="str">
        <f>IF(Inventaire5[[#This Row],[E]]&gt;0,"Pour qui ?","")</f>
        <v/>
      </c>
      <c r="P27" s="16"/>
    </row>
    <row r="28" spans="2:16" ht="30.15" customHeight="1" x14ac:dyDescent="0.3">
      <c r="B28" s="9">
        <f>IFERROR(OR(Inventaire5[[#This Row],[A commander]]="x",Inventaire5[[#This Row],[Quantité à commander]]&gt;0)*valHighlight,0)</f>
        <v>0</v>
      </c>
      <c r="C28" s="7" t="s">
        <v>21</v>
      </c>
      <c r="D28" s="7" t="s">
        <v>71</v>
      </c>
      <c r="E28" s="10">
        <v>123</v>
      </c>
      <c r="F28" s="10">
        <v>56</v>
      </c>
      <c r="G28" s="11">
        <f>Inventaire5[[#This Row],[Prix de vente]]*85/100</f>
        <v>47.6</v>
      </c>
      <c r="H28" s="11"/>
      <c r="I28" s="16"/>
      <c r="J28" s="16"/>
      <c r="K28" s="16"/>
      <c r="L28" s="20">
        <f>IF(Inventaire5[[#This Row],[Quantité à commander]]&gt;0,Inventaire5[[#This Row],[Quantité à commander]],0)-Inventaire5[[#This Row],[M]]-Inventaire5[[#This Row],[C]]-Inventaire5[[#This Row],[E]]</f>
        <v>0</v>
      </c>
      <c r="M28" s="15"/>
      <c r="N28" s="8"/>
      <c r="O28" s="20" t="str">
        <f>IF(Inventaire5[[#This Row],[E]]&gt;0,"Pour qui ?","")</f>
        <v/>
      </c>
      <c r="P28" s="16"/>
    </row>
    <row r="29" spans="2:16" ht="30.15" customHeight="1" x14ac:dyDescent="0.3">
      <c r="B29" s="9">
        <f>IFERROR(OR(Inventaire5[[#This Row],[A commander]]="x",Inventaire5[[#This Row],[Quantité à commander]]&gt;0)*valHighlight,0)</f>
        <v>0</v>
      </c>
      <c r="C29" s="7" t="s">
        <v>21</v>
      </c>
      <c r="D29" s="7" t="s">
        <v>72</v>
      </c>
      <c r="E29" s="10">
        <v>123</v>
      </c>
      <c r="F29" s="10">
        <v>56</v>
      </c>
      <c r="G29" s="11">
        <f>Inventaire5[[#This Row],[Prix de vente]]*85/100</f>
        <v>47.6</v>
      </c>
      <c r="H29" s="11"/>
      <c r="I29" s="16"/>
      <c r="J29" s="16"/>
      <c r="K29" s="16"/>
      <c r="L29" s="20">
        <f>IF(Inventaire5[[#This Row],[Quantité à commander]]&gt;0,Inventaire5[[#This Row],[Quantité à commander]],0)-Inventaire5[[#This Row],[M]]-Inventaire5[[#This Row],[C]]-Inventaire5[[#This Row],[E]]</f>
        <v>0</v>
      </c>
      <c r="M29" s="15"/>
      <c r="N29" s="8"/>
      <c r="O29" s="20" t="str">
        <f>IF(Inventaire5[[#This Row],[E]]&gt;0,"Pour qui ?","")</f>
        <v/>
      </c>
      <c r="P29" s="16"/>
    </row>
    <row r="30" spans="2:16" ht="30.15" customHeight="1" x14ac:dyDescent="0.3">
      <c r="B30" s="9">
        <f>IFERROR(OR(Inventaire5[[#This Row],[A commander]]="x",Inventaire5[[#This Row],[Quantité à commander]]&gt;0)*valHighlight,0)</f>
        <v>0</v>
      </c>
      <c r="C30" s="7" t="s">
        <v>21</v>
      </c>
      <c r="D30" s="7" t="s">
        <v>73</v>
      </c>
      <c r="E30" s="10">
        <v>123</v>
      </c>
      <c r="F30" s="10">
        <v>56</v>
      </c>
      <c r="G30" s="11">
        <f>Inventaire5[[#This Row],[Prix de vente]]*85/100</f>
        <v>47.6</v>
      </c>
      <c r="H30" s="11"/>
      <c r="I30" s="16"/>
      <c r="J30" s="16"/>
      <c r="K30" s="16"/>
      <c r="L30" s="20">
        <f>IF(Inventaire5[[#This Row],[Quantité à commander]]&gt;0,Inventaire5[[#This Row],[Quantité à commander]],0)-Inventaire5[[#This Row],[M]]-Inventaire5[[#This Row],[C]]-Inventaire5[[#This Row],[E]]</f>
        <v>0</v>
      </c>
      <c r="M30" s="15"/>
      <c r="N30" s="8"/>
      <c r="O30" s="20" t="str">
        <f>IF(Inventaire5[[#This Row],[E]]&gt;0,"Pour qui ?","")</f>
        <v/>
      </c>
      <c r="P30" s="16"/>
    </row>
    <row r="31" spans="2:16" ht="30.15" customHeight="1" x14ac:dyDescent="0.3">
      <c r="B31" s="9">
        <f>IFERROR(OR(Inventaire5[[#This Row],[A commander]]="x",Inventaire5[[#This Row],[Quantité à commander]]&gt;0)*valHighlight,0)</f>
        <v>0</v>
      </c>
      <c r="C31" s="7" t="s">
        <v>21</v>
      </c>
      <c r="D31" s="7" t="s">
        <v>74</v>
      </c>
      <c r="E31" s="10">
        <v>123</v>
      </c>
      <c r="F31" s="10">
        <v>56</v>
      </c>
      <c r="G31" s="11">
        <f>Inventaire5[[#This Row],[Prix de vente]]*85/100</f>
        <v>47.6</v>
      </c>
      <c r="H31" s="11"/>
      <c r="I31" s="16"/>
      <c r="J31" s="16"/>
      <c r="K31" s="16"/>
      <c r="L31" s="20">
        <f>IF(Inventaire5[[#This Row],[Quantité à commander]]&gt;0,Inventaire5[[#This Row],[Quantité à commander]],0)-Inventaire5[[#This Row],[M]]-Inventaire5[[#This Row],[C]]-Inventaire5[[#This Row],[E]]</f>
        <v>0</v>
      </c>
      <c r="M31" s="15"/>
      <c r="N31" s="8"/>
      <c r="O31" s="20" t="str">
        <f>IF(Inventaire5[[#This Row],[E]]&gt;0,"Pour qui ?","")</f>
        <v/>
      </c>
      <c r="P31" s="16"/>
    </row>
    <row r="32" spans="2:16" ht="30.15" customHeight="1" x14ac:dyDescent="0.3">
      <c r="B32" s="9">
        <f>IFERROR(OR(Inventaire5[[#This Row],[A commander]]="x",Inventaire5[[#This Row],[Quantité à commander]]&gt;0)*valHighlight,0)</f>
        <v>0</v>
      </c>
      <c r="C32" s="7" t="s">
        <v>21</v>
      </c>
      <c r="D32" s="7" t="s">
        <v>75</v>
      </c>
      <c r="E32" s="10">
        <v>123</v>
      </c>
      <c r="F32" s="10">
        <v>56</v>
      </c>
      <c r="G32" s="11">
        <f>Inventaire5[[#This Row],[Prix de vente]]*85/100</f>
        <v>47.6</v>
      </c>
      <c r="H32" s="11"/>
      <c r="I32" s="16"/>
      <c r="J32" s="16"/>
      <c r="K32" s="16"/>
      <c r="L32" s="20">
        <f>IF(Inventaire5[[#This Row],[Quantité à commander]]&gt;0,Inventaire5[[#This Row],[Quantité à commander]],0)-Inventaire5[[#This Row],[M]]-Inventaire5[[#This Row],[C]]-Inventaire5[[#This Row],[E]]</f>
        <v>0</v>
      </c>
      <c r="M32" s="15"/>
      <c r="N32" s="8"/>
      <c r="O32" s="20" t="str">
        <f>IF(Inventaire5[[#This Row],[E]]&gt;0,"Pour qui ?","")</f>
        <v/>
      </c>
      <c r="P32" s="16"/>
    </row>
    <row r="33" spans="2:16" ht="30.15" customHeight="1" x14ac:dyDescent="0.3">
      <c r="B33" s="9">
        <f>IFERROR(OR(Inventaire5[[#This Row],[A commander]]="x",Inventaire5[[#This Row],[Quantité à commander]]&gt;0)*valHighlight,0)</f>
        <v>0</v>
      </c>
      <c r="C33" s="7" t="s">
        <v>21</v>
      </c>
      <c r="D33" s="7" t="s">
        <v>76</v>
      </c>
      <c r="E33" s="10">
        <v>123</v>
      </c>
      <c r="F33" s="10">
        <v>56</v>
      </c>
      <c r="G33" s="11">
        <f>Inventaire5[[#This Row],[Prix de vente]]*85/100</f>
        <v>47.6</v>
      </c>
      <c r="H33" s="11"/>
      <c r="I33" s="16"/>
      <c r="J33" s="16"/>
      <c r="K33" s="16"/>
      <c r="L33" s="20">
        <f>IF(Inventaire5[[#This Row],[Quantité à commander]]&gt;0,Inventaire5[[#This Row],[Quantité à commander]],0)-Inventaire5[[#This Row],[M]]-Inventaire5[[#This Row],[C]]-Inventaire5[[#This Row],[E]]</f>
        <v>0</v>
      </c>
      <c r="M33" s="15"/>
      <c r="N33" s="8"/>
      <c r="O33" s="20" t="str">
        <f>IF(Inventaire5[[#This Row],[E]]&gt;0,"Pour qui ?","")</f>
        <v/>
      </c>
      <c r="P33" s="16"/>
    </row>
    <row r="34" spans="2:16" ht="30.15" customHeight="1" x14ac:dyDescent="0.3">
      <c r="B34" s="9">
        <f>IFERROR(OR(Inventaire5[[#This Row],[A commander]]="x",Inventaire5[[#This Row],[Quantité à commander]]&gt;0)*valHighlight,0)</f>
        <v>0</v>
      </c>
      <c r="C34" s="7" t="s">
        <v>21</v>
      </c>
      <c r="D34" s="7" t="s">
        <v>77</v>
      </c>
      <c r="E34" s="10">
        <v>123</v>
      </c>
      <c r="F34" s="10">
        <v>56</v>
      </c>
      <c r="G34" s="11">
        <f>Inventaire5[[#This Row],[Prix de vente]]*85/100</f>
        <v>47.6</v>
      </c>
      <c r="H34" s="11"/>
      <c r="I34" s="16"/>
      <c r="J34" s="16"/>
      <c r="K34" s="16"/>
      <c r="L34" s="20">
        <f>IF(Inventaire5[[#This Row],[Quantité à commander]]&gt;0,Inventaire5[[#This Row],[Quantité à commander]],0)-Inventaire5[[#This Row],[M]]-Inventaire5[[#This Row],[C]]-Inventaire5[[#This Row],[E]]</f>
        <v>0</v>
      </c>
      <c r="M34" s="15"/>
      <c r="N34" s="8"/>
      <c r="O34" s="20" t="str">
        <f>IF(Inventaire5[[#This Row],[E]]&gt;0,"Pour qui ?","")</f>
        <v/>
      </c>
      <c r="P34" s="16"/>
    </row>
    <row r="35" spans="2:16" ht="30.15" customHeight="1" x14ac:dyDescent="0.3">
      <c r="B35" s="9">
        <f>IFERROR(OR(Inventaire5[[#This Row],[A commander]]="x",Inventaire5[[#This Row],[Quantité à commander]]&gt;0)*valHighlight,0)</f>
        <v>0</v>
      </c>
      <c r="C35" s="7" t="s">
        <v>21</v>
      </c>
      <c r="D35" s="7" t="s">
        <v>78</v>
      </c>
      <c r="E35" s="10">
        <v>123</v>
      </c>
      <c r="F35" s="10">
        <v>56</v>
      </c>
      <c r="G35" s="11">
        <f>Inventaire5[[#This Row],[Prix de vente]]*85/100</f>
        <v>47.6</v>
      </c>
      <c r="H35" s="11"/>
      <c r="I35" s="16"/>
      <c r="J35" s="16"/>
      <c r="K35" s="16"/>
      <c r="L35" s="20">
        <f>IF(Inventaire5[[#This Row],[Quantité à commander]]&gt;0,Inventaire5[[#This Row],[Quantité à commander]],0)-Inventaire5[[#This Row],[M]]-Inventaire5[[#This Row],[C]]-Inventaire5[[#This Row],[E]]</f>
        <v>0</v>
      </c>
      <c r="M35" s="15"/>
      <c r="N35" s="8"/>
      <c r="O35" s="20" t="str">
        <f>IF(Inventaire5[[#This Row],[E]]&gt;0,"Pour qui ?","")</f>
        <v/>
      </c>
      <c r="P35" s="16"/>
    </row>
    <row r="36" spans="2:16" ht="30.15" customHeight="1" x14ac:dyDescent="0.3">
      <c r="B36" s="9">
        <f>IFERROR(OR(Inventaire5[[#This Row],[A commander]]="x",Inventaire5[[#This Row],[Quantité à commander]]&gt;0)*valHighlight,0)</f>
        <v>0</v>
      </c>
      <c r="C36" s="7" t="s">
        <v>21</v>
      </c>
      <c r="D36" s="7" t="s">
        <v>79</v>
      </c>
      <c r="E36" s="10">
        <v>123</v>
      </c>
      <c r="F36" s="10">
        <v>56</v>
      </c>
      <c r="G36" s="11">
        <f>Inventaire5[[#This Row],[Prix de vente]]*85/100</f>
        <v>47.6</v>
      </c>
      <c r="H36" s="11"/>
      <c r="I36" s="16"/>
      <c r="J36" s="16"/>
      <c r="K36" s="16"/>
      <c r="L36" s="20">
        <f>IF(Inventaire5[[#This Row],[Quantité à commander]]&gt;0,Inventaire5[[#This Row],[Quantité à commander]],0)-Inventaire5[[#This Row],[M]]-Inventaire5[[#This Row],[C]]-Inventaire5[[#This Row],[E]]</f>
        <v>0</v>
      </c>
      <c r="M36" s="15"/>
      <c r="N36" s="8"/>
      <c r="O36" s="20" t="str">
        <f>IF(Inventaire5[[#This Row],[E]]&gt;0,"Pour qui ?","")</f>
        <v/>
      </c>
      <c r="P36" s="16"/>
    </row>
    <row r="37" spans="2:16" ht="30.15" customHeight="1" x14ac:dyDescent="0.3">
      <c r="B37" s="9">
        <f>IFERROR(OR(Inventaire5[[#This Row],[A commander]]="x",Inventaire5[[#This Row],[Quantité à commander]]&gt;0)*valHighlight,0)</f>
        <v>0</v>
      </c>
      <c r="C37" s="7" t="s">
        <v>21</v>
      </c>
      <c r="D37" s="7" t="s">
        <v>80</v>
      </c>
      <c r="E37" s="10">
        <v>123</v>
      </c>
      <c r="F37" s="10">
        <v>56</v>
      </c>
      <c r="G37" s="11">
        <f>Inventaire5[[#This Row],[Prix de vente]]*85/100</f>
        <v>47.6</v>
      </c>
      <c r="H37" s="11"/>
      <c r="I37" s="16"/>
      <c r="J37" s="16"/>
      <c r="K37" s="16"/>
      <c r="L37" s="20">
        <f>IF(Inventaire5[[#This Row],[Quantité à commander]]&gt;0,Inventaire5[[#This Row],[Quantité à commander]],0)-Inventaire5[[#This Row],[M]]-Inventaire5[[#This Row],[C]]-Inventaire5[[#This Row],[E]]</f>
        <v>0</v>
      </c>
      <c r="M37" s="15"/>
      <c r="N37" s="8"/>
      <c r="O37" s="20" t="str">
        <f>IF(Inventaire5[[#This Row],[E]]&gt;0,"Pour qui ?","")</f>
        <v/>
      </c>
      <c r="P37" s="16"/>
    </row>
    <row r="38" spans="2:16" ht="30.15" customHeight="1" x14ac:dyDescent="0.3">
      <c r="B38" s="9">
        <f>IFERROR(OR(Inventaire5[[#This Row],[A commander]]="x",Inventaire5[[#This Row],[Quantité à commander]]&gt;0)*valHighlight,0)</f>
        <v>0</v>
      </c>
      <c r="C38" s="7" t="s">
        <v>21</v>
      </c>
      <c r="D38" s="7" t="s">
        <v>81</v>
      </c>
      <c r="E38" s="10">
        <v>123</v>
      </c>
      <c r="F38" s="10">
        <v>56</v>
      </c>
      <c r="G38" s="11">
        <f>Inventaire5[[#This Row],[Prix de vente]]*85/100</f>
        <v>47.6</v>
      </c>
      <c r="H38" s="11"/>
      <c r="I38" s="16"/>
      <c r="J38" s="16"/>
      <c r="K38" s="16"/>
      <c r="L38" s="20">
        <f>IF(Inventaire5[[#This Row],[Quantité à commander]]&gt;0,Inventaire5[[#This Row],[Quantité à commander]],0)-Inventaire5[[#This Row],[M]]-Inventaire5[[#This Row],[C]]-Inventaire5[[#This Row],[E]]</f>
        <v>0</v>
      </c>
      <c r="M38" s="15"/>
      <c r="N38" s="8"/>
      <c r="O38" s="20" t="str">
        <f>IF(Inventaire5[[#This Row],[E]]&gt;0,"Pour qui ?","")</f>
        <v/>
      </c>
      <c r="P38" s="16"/>
    </row>
    <row r="39" spans="2:16" ht="30.15" customHeight="1" x14ac:dyDescent="0.3">
      <c r="B39" s="9">
        <f>IFERROR(OR(Inventaire5[[#This Row],[A commander]]="x",Inventaire5[[#This Row],[Quantité à commander]]&gt;0)*valHighlight,0)</f>
        <v>0</v>
      </c>
      <c r="C39" s="7" t="s">
        <v>21</v>
      </c>
      <c r="D39" s="7" t="s">
        <v>82</v>
      </c>
      <c r="E39" s="10">
        <v>123</v>
      </c>
      <c r="F39" s="10">
        <v>56</v>
      </c>
      <c r="G39" s="11">
        <f>Inventaire5[[#This Row],[Prix de vente]]*85/100</f>
        <v>47.6</v>
      </c>
      <c r="H39" s="11"/>
      <c r="I39" s="16"/>
      <c r="J39" s="16"/>
      <c r="K39" s="16"/>
      <c r="L39" s="20">
        <f>IF(Inventaire5[[#This Row],[Quantité à commander]]&gt;0,Inventaire5[[#This Row],[Quantité à commander]],0)-Inventaire5[[#This Row],[M]]-Inventaire5[[#This Row],[C]]-Inventaire5[[#This Row],[E]]</f>
        <v>0</v>
      </c>
      <c r="M39" s="15"/>
      <c r="N39" s="8"/>
      <c r="O39" s="20" t="str">
        <f>IF(Inventaire5[[#This Row],[E]]&gt;0,"Pour qui ?","")</f>
        <v/>
      </c>
      <c r="P39" s="16"/>
    </row>
    <row r="40" spans="2:16" ht="30.15" customHeight="1" x14ac:dyDescent="0.3">
      <c r="B40" s="9">
        <f>IFERROR(OR(Inventaire5[[#This Row],[A commander]]="x",Inventaire5[[#This Row],[Quantité à commander]]&gt;0)*valHighlight,0)</f>
        <v>0</v>
      </c>
      <c r="C40" s="7" t="s">
        <v>21</v>
      </c>
      <c r="D40" s="7" t="s">
        <v>83</v>
      </c>
      <c r="E40" s="10">
        <v>123</v>
      </c>
      <c r="F40" s="10">
        <v>56</v>
      </c>
      <c r="G40" s="11">
        <f>Inventaire5[[#This Row],[Prix de vente]]*85/100</f>
        <v>47.6</v>
      </c>
      <c r="H40" s="11"/>
      <c r="I40" s="16"/>
      <c r="J40" s="16"/>
      <c r="K40" s="16"/>
      <c r="L40" s="20">
        <f>IF(Inventaire5[[#This Row],[Quantité à commander]]&gt;0,Inventaire5[[#This Row],[Quantité à commander]],0)-Inventaire5[[#This Row],[M]]-Inventaire5[[#This Row],[C]]-Inventaire5[[#This Row],[E]]</f>
        <v>0</v>
      </c>
      <c r="M40" s="15"/>
      <c r="N40" s="8"/>
      <c r="O40" s="20" t="str">
        <f>IF(Inventaire5[[#This Row],[E]]&gt;0,"Pour qui ?","")</f>
        <v/>
      </c>
      <c r="P40" s="16"/>
    </row>
  </sheetData>
  <conditionalFormatting sqref="C3 C6:P40">
    <cfRule type="expression" dxfId="28" priority="1">
      <formula>$B3=1</formula>
    </cfRule>
    <cfRule type="expression" dxfId="27" priority="2">
      <formula>$N3="oui"</formula>
    </cfRule>
  </conditionalFormatting>
  <dataValidations count="11">
    <dataValidation allowBlank="1" showInputMessage="1" showErrorMessage="1" prompt="Entrez Oui si l’article a été retiré. Lorsque la valeur Oui est entrée, la ligne correspondante est mise en surbrillance gris clair et le style barré est appliqué au texte" sqref="N5" xr:uid="{4CB10FE1-0FCD-4EB4-AEA2-9CDABB754E39}"/>
    <dataValidation allowBlank="1" showInputMessage="1" showErrorMessage="1" prompt="Entrez la quantité réapprovisionnée pour chaque article dans cette colonne" sqref="M5" xr:uid="{19647673-163C-4088-9A8B-8C5B1D96C023}"/>
    <dataValidation allowBlank="1" showInputMessage="1" showErrorMessage="1" prompt="Entrez le seuil de réapprovisionnement pour chaque article dans cette colonne" sqref="O5:P5 G5:L5" xr:uid="{12570406-FBBC-44FA-A813-336D1F5E4A30}"/>
    <dataValidation allowBlank="1" showInputMessage="1" showErrorMessage="1" prompt="La valeur de stock pour chaque article est calculée automatiquement dans cette colonne" sqref="F5" xr:uid="{93513587-25C1-4611-ADA0-6B7FDD6251C7}"/>
    <dataValidation allowBlank="1" showInputMessage="1" showErrorMessage="1" prompt="Entrez le prix unitaire de chaque article dans cette colonne" sqref="E5" xr:uid="{9A265D67-3621-4E8B-ACBF-481F948C4A15}"/>
    <dataValidation allowBlank="1" showInputMessage="1" showErrorMessage="1" prompt="Entrez une description de l’article dans cette colonne" sqref="D5" xr:uid="{9C3159C7-0F45-42FD-A85F-38F134F36F7E}"/>
    <dataValidation allowBlank="1" showInputMessage="1" showErrorMessage="1" prompt="Entrez la référence de stock de l’article dans cette colonne" sqref="C5" xr:uid="{AC40095E-F1DF-44BD-92D2-3090444A8AC1}"/>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5" xr:uid="{067F551B-3056-4854-8DF0-4187975DEE6C}"/>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O1" xr:uid="{8FEBC924-04EC-49FD-BC45-2358A73B2225}"/>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18BDE2B6-54EE-4F02-9B53-5C9D632D9C42}"/>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P1" xr:uid="{2BC17ABB-6378-4D7E-B43C-36C97B25995B}">
      <formula1>"Oui, Non"</formula1>
    </dataValidation>
  </dataValidations>
  <hyperlinks>
    <hyperlink ref="E1" r:id="rId1" xr:uid="{38F4E647-62D3-4B61-91A0-0DC8E8DD5D72}"/>
  </hyperlinks>
  <printOptions horizontalCentered="1"/>
  <pageMargins left="0.25" right="0.25" top="0.75" bottom="0.75" header="0.05" footer="0.3"/>
  <pageSetup paperSize="9" scale="41" fitToHeight="0" orientation="portrait" r:id="rId2"/>
  <headerFooter differentFirst="1">
    <oddFooter>Page &amp;P of &amp;N</oddFooter>
  </headerFooter>
  <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3" id="{F10F2524-AEDF-46E4-873C-70B2FBC926D2}">
            <x14:iconSet custom="1">
              <x14:cfvo type="percent">
                <xm:f>0</xm:f>
              </x14:cfvo>
              <x14:cfvo type="num">
                <xm:f>0</xm:f>
              </x14:cfvo>
              <x14:cfvo type="num">
                <xm:f>1</xm:f>
              </x14:cfvo>
              <x14:cfIcon iconSet="NoIcons" iconId="0"/>
              <x14:cfIcon iconSet="NoIcons" iconId="0"/>
              <x14:cfIcon iconSet="3Flags" iconId="0"/>
            </x14:iconSet>
          </x14:cfRule>
          <xm:sqref>B6:B40</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76F68-87CA-4160-A145-9BE24DD61E48}">
  <sheetPr codeName="Feuil2">
    <tabColor theme="9" tint="0.39997558519241921"/>
  </sheetPr>
  <dimension ref="A1:D93"/>
  <sheetViews>
    <sheetView showGridLines="0" showZeros="0" zoomScale="104" zoomScaleNormal="100" workbookViewId="0">
      <selection activeCell="K46" sqref="K46"/>
    </sheetView>
  </sheetViews>
  <sheetFormatPr baseColWidth="10" defaultColWidth="10.109375" defaultRowHeight="13.8" x14ac:dyDescent="0.3"/>
  <cols>
    <col min="1" max="1" width="3" style="29" customWidth="1"/>
    <col min="2" max="2" width="18.77734375" style="30" customWidth="1"/>
    <col min="3" max="3" width="69.21875" style="30" customWidth="1"/>
    <col min="4" max="4" width="14.88671875" style="30" customWidth="1"/>
    <col min="5" max="16384" width="10.109375" style="30"/>
  </cols>
  <sheetData>
    <row r="1" spans="1:4" ht="58.65" customHeight="1" x14ac:dyDescent="0.3">
      <c r="B1" s="85" t="s">
        <v>39</v>
      </c>
      <c r="C1" s="85"/>
      <c r="D1" s="62"/>
    </row>
    <row r="2" spans="1:4" ht="13.65" customHeight="1" x14ac:dyDescent="0.3">
      <c r="B2" s="31"/>
      <c r="C2" s="31"/>
      <c r="D2" s="31"/>
    </row>
    <row r="3" spans="1:4" ht="15" customHeight="1" x14ac:dyDescent="0.3">
      <c r="A3" s="32"/>
      <c r="B3" s="86" t="s">
        <v>40</v>
      </c>
      <c r="C3" s="86"/>
    </row>
    <row r="4" spans="1:4" s="33" customFormat="1" ht="27" customHeight="1" x14ac:dyDescent="0.3">
      <c r="A4" s="32"/>
      <c r="B4" s="87"/>
      <c r="C4" s="87"/>
    </row>
    <row r="5" spans="1:4" s="36" customFormat="1" ht="14.1" customHeight="1" x14ac:dyDescent="0.2">
      <c r="A5" s="32"/>
      <c r="B5" s="64" t="s">
        <v>41</v>
      </c>
      <c r="C5" s="34" t="s">
        <v>42</v>
      </c>
      <c r="D5" s="61" t="s">
        <v>53</v>
      </c>
    </row>
    <row r="6" spans="1:4" s="36" customFormat="1" ht="14.1" customHeight="1" x14ac:dyDescent="0.2">
      <c r="A6" s="32"/>
      <c r="B6" s="64" t="s">
        <v>43</v>
      </c>
      <c r="C6" s="34" t="s">
        <v>44</v>
      </c>
      <c r="D6" s="37">
        <f ca="1">TODAY()</f>
        <v>45599</v>
      </c>
    </row>
    <row r="7" spans="1:4" s="36" customFormat="1" ht="14.1" customHeight="1" x14ac:dyDescent="0.2">
      <c r="A7" s="32"/>
      <c r="B7" s="64" t="s">
        <v>45</v>
      </c>
      <c r="C7" s="64"/>
      <c r="D7" s="35"/>
    </row>
    <row r="8" spans="1:4" s="41" customFormat="1" ht="28.05" customHeight="1" x14ac:dyDescent="0.3">
      <c r="A8" s="38"/>
      <c r="B8" s="39" t="s">
        <v>46</v>
      </c>
      <c r="C8" s="39"/>
      <c r="D8" s="40"/>
    </row>
    <row r="9" spans="1:4" s="36" customFormat="1" ht="14.1" customHeight="1" x14ac:dyDescent="0.2">
      <c r="A9" s="32"/>
      <c r="B9" s="42" t="s">
        <v>47</v>
      </c>
      <c r="C9" s="35" t="s">
        <v>6</v>
      </c>
      <c r="D9" s="43"/>
    </row>
    <row r="10" spans="1:4" s="36" customFormat="1" ht="14.1" customHeight="1" x14ac:dyDescent="0.2">
      <c r="A10" s="44"/>
      <c r="B10" s="45"/>
      <c r="C10" s="35" t="s">
        <v>48</v>
      </c>
      <c r="D10" s="43"/>
    </row>
    <row r="11" spans="1:4" s="36" customFormat="1" ht="14.1" customHeight="1" x14ac:dyDescent="0.2">
      <c r="A11" s="44"/>
      <c r="B11" s="46"/>
      <c r="C11" s="35" t="s">
        <v>41</v>
      </c>
      <c r="D11" s="43"/>
    </row>
    <row r="12" spans="1:4" s="36" customFormat="1" ht="14.1" customHeight="1" x14ac:dyDescent="0.2">
      <c r="A12" s="44"/>
      <c r="B12" s="46"/>
      <c r="C12" s="35" t="s">
        <v>43</v>
      </c>
      <c r="D12" s="43"/>
    </row>
    <row r="13" spans="1:4" s="41" customFormat="1" ht="28.05" customHeight="1" x14ac:dyDescent="0.3">
      <c r="A13" s="47"/>
      <c r="B13" s="39"/>
      <c r="C13" s="48" t="s">
        <v>49</v>
      </c>
      <c r="D13" s="49"/>
    </row>
    <row r="14" spans="1:4" s="53" customFormat="1" ht="16.05" customHeight="1" x14ac:dyDescent="0.3">
      <c r="A14" s="50"/>
      <c r="B14" s="51"/>
      <c r="C14" s="51"/>
      <c r="D14" s="52"/>
    </row>
    <row r="15" spans="1:4" ht="16.05" customHeight="1" x14ac:dyDescent="0.3">
      <c r="B15" s="54" t="s">
        <v>85</v>
      </c>
      <c r="C15" s="54" t="s">
        <v>50</v>
      </c>
      <c r="D15" s="66" t="s">
        <v>55</v>
      </c>
    </row>
    <row r="16" spans="1:4" ht="16.05" customHeight="1" x14ac:dyDescent="0.3">
      <c r="B16" s="67" t="str">
        <f>BAM_Articles!C6</f>
        <v>IN0001</v>
      </c>
      <c r="C16" s="55" t="str">
        <f>BAM_Articles!D6</f>
        <v>Desc 1</v>
      </c>
      <c r="D16" s="65">
        <f>IF(BAM_Articles!M6&gt;0,BAM_Articles!M6,0)</f>
        <v>5</v>
      </c>
    </row>
    <row r="17" spans="2:4" ht="16.05" customHeight="1" x14ac:dyDescent="0.3">
      <c r="B17" s="67" t="str">
        <f>BAM_Articles!C7</f>
        <v>IN0002</v>
      </c>
      <c r="C17" s="55" t="str">
        <f>BAM_Articles!D7</f>
        <v>Desc 2</v>
      </c>
      <c r="D17" s="65">
        <f>IF(BAM_Articles!M7&gt;0,BAM_Articles!M7,0)</f>
        <v>5</v>
      </c>
    </row>
    <row r="18" spans="2:4" ht="16.05" customHeight="1" x14ac:dyDescent="0.3">
      <c r="B18" s="67" t="str">
        <f>BAM_Articles!C8</f>
        <v>IN0003</v>
      </c>
      <c r="C18" s="55" t="str">
        <f>BAM_Articles!D8</f>
        <v>Desc 3</v>
      </c>
      <c r="D18" s="65">
        <f>IF(BAM_Articles!M8&gt;0,BAM_Articles!M8,0)</f>
        <v>1</v>
      </c>
    </row>
    <row r="19" spans="2:4" ht="16.05" customHeight="1" x14ac:dyDescent="0.3">
      <c r="B19" s="67" t="str">
        <f>BAM_Articles!C9</f>
        <v>Exemple 1</v>
      </c>
      <c r="C19" s="55" t="str">
        <f>BAM_Articles!D9</f>
        <v>Exemple 1</v>
      </c>
      <c r="D19" s="65">
        <f>IF(BAM_Articles!M9&gt;0,BAM_Articles!M9,0)</f>
        <v>1</v>
      </c>
    </row>
    <row r="20" spans="2:4" ht="16.05" hidden="1" customHeight="1" x14ac:dyDescent="0.3">
      <c r="B20" s="67" t="str">
        <f>BAM_Articles!C10</f>
        <v>Exemple 2</v>
      </c>
      <c r="C20" s="55" t="str">
        <f>BAM_Articles!D10</f>
        <v>Exemple 2</v>
      </c>
      <c r="D20" s="65">
        <f>IF(BAM_Articles!M10&gt;0,BAM_Articles!M10,0)</f>
        <v>0</v>
      </c>
    </row>
    <row r="21" spans="2:4" ht="16.05" hidden="1" customHeight="1" x14ac:dyDescent="0.3">
      <c r="B21" s="67" t="str">
        <f>BAM_Articles!C11</f>
        <v>Exemple 3</v>
      </c>
      <c r="C21" s="55" t="str">
        <f>BAM_Articles!D11</f>
        <v>Exemple 3</v>
      </c>
      <c r="D21" s="65">
        <f>IF(BAM_Articles!M11&gt;0,BAM_Articles!M11,0)</f>
        <v>0</v>
      </c>
    </row>
    <row r="22" spans="2:4" ht="16.05" hidden="1" customHeight="1" x14ac:dyDescent="0.3">
      <c r="B22" s="67" t="str">
        <f>BAM_Articles!C12</f>
        <v>Exemple 4</v>
      </c>
      <c r="C22" s="55" t="str">
        <f>BAM_Articles!D12</f>
        <v>Exemple 4</v>
      </c>
      <c r="D22" s="65">
        <f>IF(BAM_Articles!M12&gt;0,BAM_Articles!M12,0)</f>
        <v>0</v>
      </c>
    </row>
    <row r="23" spans="2:4" ht="16.05" customHeight="1" x14ac:dyDescent="0.3">
      <c r="B23" s="67" t="str">
        <f>BAM_Articles!C13</f>
        <v>IN0004</v>
      </c>
      <c r="C23" s="55" t="str">
        <f>BAM_Articles!D13</f>
        <v>Desc 4</v>
      </c>
      <c r="D23" s="65">
        <f>IF(BAM_Articles!M13&gt;0,BAM_Articles!M13,0)</f>
        <v>4</v>
      </c>
    </row>
    <row r="24" spans="2:4" ht="16.05" customHeight="1" x14ac:dyDescent="0.3">
      <c r="B24" s="67" t="str">
        <f>BAM_Articles!C14</f>
        <v>Indispensable</v>
      </c>
      <c r="C24" s="55" t="str">
        <f>BAM_Articles!D14</f>
        <v>Desc 5</v>
      </c>
      <c r="D24" s="65">
        <f>IF(BAM_Articles!M14&gt;0,BAM_Articles!M14,0)</f>
        <v>5</v>
      </c>
    </row>
    <row r="25" spans="2:4" ht="16.05" customHeight="1" x14ac:dyDescent="0.3">
      <c r="B25" s="67" t="str">
        <f>BAM_Articles!C15</f>
        <v>IN0006</v>
      </c>
      <c r="C25" s="55" t="str">
        <f>BAM_Articles!D15</f>
        <v>Desc 6</v>
      </c>
      <c r="D25" s="65">
        <f>IF(BAM_Articles!M15&gt;0,BAM_Articles!M15,0)</f>
        <v>20</v>
      </c>
    </row>
    <row r="26" spans="2:4" ht="16.05" hidden="1" customHeight="1" x14ac:dyDescent="0.3">
      <c r="B26" s="67" t="str">
        <f>BAM_Articles!C16</f>
        <v>Exemple</v>
      </c>
      <c r="C26" s="55" t="str">
        <f>BAM_Articles!D16</f>
        <v>Desc 7</v>
      </c>
      <c r="D26" s="65">
        <f>IF(BAM_Articles!M16&gt;0,BAM_Articles!M16,0)</f>
        <v>0</v>
      </c>
    </row>
    <row r="27" spans="2:4" ht="16.05" hidden="1" customHeight="1" x14ac:dyDescent="0.3">
      <c r="B27" s="67" t="str">
        <f>BAM_Articles!C17</f>
        <v>Exemple</v>
      </c>
      <c r="C27" s="55" t="str">
        <f>BAM_Articles!D17</f>
        <v>Desc 8</v>
      </c>
      <c r="D27" s="65">
        <f>IF(BAM_Articles!M17&gt;0,BAM_Articles!M17,0)</f>
        <v>0</v>
      </c>
    </row>
    <row r="28" spans="2:4" ht="16.05" hidden="1" customHeight="1" x14ac:dyDescent="0.3">
      <c r="B28" s="67" t="str">
        <f>BAM_Articles!C18</f>
        <v>Exemple</v>
      </c>
      <c r="C28" s="55" t="str">
        <f>BAM_Articles!D18</f>
        <v>Desc 9</v>
      </c>
      <c r="D28" s="65">
        <f>IF(BAM_Articles!M18&gt;0,BAM_Articles!M18,0)</f>
        <v>0</v>
      </c>
    </row>
    <row r="29" spans="2:4" ht="16.05" hidden="1" customHeight="1" x14ac:dyDescent="0.3">
      <c r="B29" s="67" t="str">
        <f>BAM_Articles!C19</f>
        <v>Exemple</v>
      </c>
      <c r="C29" s="55" t="str">
        <f>BAM_Articles!D19</f>
        <v>Desc 10</v>
      </c>
      <c r="D29" s="65">
        <f>IF(BAM_Articles!M19&gt;0,BAM_Articles!M19,0)</f>
        <v>0</v>
      </c>
    </row>
    <row r="30" spans="2:4" ht="16.05" hidden="1" customHeight="1" x14ac:dyDescent="0.3">
      <c r="B30" s="67" t="str">
        <f>BAM_Articles!C20</f>
        <v>Exemple</v>
      </c>
      <c r="C30" s="55" t="str">
        <f>BAM_Articles!D20</f>
        <v>Desc 11</v>
      </c>
      <c r="D30" s="65">
        <f>IF(BAM_Articles!M20&gt;0,BAM_Articles!M20,0)</f>
        <v>0</v>
      </c>
    </row>
    <row r="31" spans="2:4" ht="16.05" hidden="1" customHeight="1" x14ac:dyDescent="0.3">
      <c r="B31" s="67" t="str">
        <f>BAM_Articles!C21</f>
        <v>Exemple</v>
      </c>
      <c r="C31" s="55" t="str">
        <f>BAM_Articles!D21</f>
        <v>Desc 12</v>
      </c>
      <c r="D31" s="65">
        <f>IF(BAM_Articles!M21&gt;0,BAM_Articles!M21,0)</f>
        <v>0</v>
      </c>
    </row>
    <row r="32" spans="2:4" ht="16.05" hidden="1" customHeight="1" x14ac:dyDescent="0.3">
      <c r="B32" s="67" t="str">
        <f>BAM_Articles!C22</f>
        <v>Exemple</v>
      </c>
      <c r="C32" s="55" t="str">
        <f>BAM_Articles!D22</f>
        <v>Desc 13</v>
      </c>
      <c r="D32" s="65">
        <f>IF(BAM_Articles!M22&gt;0,BAM_Articles!M22,0)</f>
        <v>0</v>
      </c>
    </row>
    <row r="33" spans="2:4" ht="16.05" hidden="1" customHeight="1" x14ac:dyDescent="0.3">
      <c r="B33" s="67" t="str">
        <f>BAM_Articles!C23</f>
        <v>Exemple</v>
      </c>
      <c r="C33" s="55" t="str">
        <f>BAM_Articles!D23</f>
        <v>Desc 14</v>
      </c>
      <c r="D33" s="65">
        <f>IF(BAM_Articles!M23&gt;0,BAM_Articles!M23,0)</f>
        <v>0</v>
      </c>
    </row>
    <row r="34" spans="2:4" ht="16.05" hidden="1" customHeight="1" x14ac:dyDescent="0.3">
      <c r="B34" s="67" t="str">
        <f>BAM_Articles!C24</f>
        <v>Exemple</v>
      </c>
      <c r="C34" s="55" t="str">
        <f>BAM_Articles!D24</f>
        <v>Desc 15</v>
      </c>
      <c r="D34" s="65">
        <f>IF(BAM_Articles!M24&gt;0,BAM_Articles!M24,0)</f>
        <v>0</v>
      </c>
    </row>
    <row r="35" spans="2:4" ht="16.05" hidden="1" customHeight="1" x14ac:dyDescent="0.3">
      <c r="B35" s="67" t="str">
        <f>BAM_Articles!C25</f>
        <v>Exemple</v>
      </c>
      <c r="C35" s="55" t="str">
        <f>BAM_Articles!D25</f>
        <v>Desc 16</v>
      </c>
      <c r="D35" s="65">
        <f>IF(BAM_Articles!M25&gt;0,BAM_Articles!M25,0)</f>
        <v>0</v>
      </c>
    </row>
    <row r="36" spans="2:4" ht="16.05" hidden="1" customHeight="1" x14ac:dyDescent="0.3">
      <c r="B36" s="67" t="str">
        <f>BAM_Articles!C26</f>
        <v>Exemple</v>
      </c>
      <c r="C36" s="55" t="str">
        <f>BAM_Articles!D26</f>
        <v>Desc 17</v>
      </c>
      <c r="D36" s="65">
        <f>IF(BAM_Articles!M26&gt;0,BAM_Articles!M26,0)</f>
        <v>0</v>
      </c>
    </row>
    <row r="37" spans="2:4" ht="16.05" hidden="1" customHeight="1" x14ac:dyDescent="0.3">
      <c r="B37" s="67" t="str">
        <f>BAM_Articles!C27</f>
        <v>Exemple</v>
      </c>
      <c r="C37" s="55" t="str">
        <f>BAM_Articles!D27</f>
        <v>Desc 18</v>
      </c>
      <c r="D37" s="65">
        <f>IF(BAM_Articles!M27&gt;0,BAM_Articles!M27,0)</f>
        <v>0</v>
      </c>
    </row>
    <row r="38" spans="2:4" ht="16.05" hidden="1" customHeight="1" x14ac:dyDescent="0.3">
      <c r="B38" s="67" t="str">
        <f>BAM_Articles!C28</f>
        <v>Exemple</v>
      </c>
      <c r="C38" s="55" t="str">
        <f>BAM_Articles!D28</f>
        <v>Desc 19</v>
      </c>
      <c r="D38" s="65">
        <f>IF(BAM_Articles!M28&gt;0,BAM_Articles!M28,0)</f>
        <v>0</v>
      </c>
    </row>
    <row r="39" spans="2:4" ht="16.05" hidden="1" customHeight="1" x14ac:dyDescent="0.3">
      <c r="B39" s="67" t="str">
        <f>BAM_Articles!C29</f>
        <v>Exemple</v>
      </c>
      <c r="C39" s="55" t="str">
        <f>BAM_Articles!D29</f>
        <v>Desc 20</v>
      </c>
      <c r="D39" s="65">
        <f>IF(BAM_Articles!M29&gt;0,BAM_Articles!M29,0)</f>
        <v>0</v>
      </c>
    </row>
    <row r="40" spans="2:4" ht="16.05" hidden="1" customHeight="1" x14ac:dyDescent="0.3">
      <c r="B40" s="67" t="str">
        <f>BAM_Articles!C30</f>
        <v>Exemple</v>
      </c>
      <c r="C40" s="55" t="str">
        <f>BAM_Articles!D30</f>
        <v>Desc 21</v>
      </c>
      <c r="D40" s="65">
        <f>IF(BAM_Articles!M30&gt;0,BAM_Articles!M30,0)</f>
        <v>0</v>
      </c>
    </row>
    <row r="41" spans="2:4" ht="16.05" hidden="1" customHeight="1" x14ac:dyDescent="0.3">
      <c r="B41" s="67" t="str">
        <f>BAM_Articles!C31</f>
        <v>Exemple</v>
      </c>
      <c r="C41" s="55" t="str">
        <f>BAM_Articles!D31</f>
        <v>Desc 22</v>
      </c>
      <c r="D41" s="65">
        <f>IF(BAM_Articles!M31&gt;0,BAM_Articles!M31,0)</f>
        <v>0</v>
      </c>
    </row>
    <row r="42" spans="2:4" ht="16.05" hidden="1" customHeight="1" x14ac:dyDescent="0.3">
      <c r="B42" s="67" t="str">
        <f>BAM_Articles!C32</f>
        <v>Exemple</v>
      </c>
      <c r="C42" s="55" t="str">
        <f>BAM_Articles!D32</f>
        <v>Desc 23</v>
      </c>
      <c r="D42" s="65">
        <f>IF(BAM_Articles!M32&gt;0,BAM_Articles!M32,0)</f>
        <v>0</v>
      </c>
    </row>
    <row r="43" spans="2:4" ht="16.05" hidden="1" customHeight="1" x14ac:dyDescent="0.3">
      <c r="B43" s="67" t="str">
        <f>BAM_Articles!C33</f>
        <v>Exemple</v>
      </c>
      <c r="C43" s="55" t="str">
        <f>BAM_Articles!D33</f>
        <v>Desc 24</v>
      </c>
      <c r="D43" s="65">
        <f>IF(BAM_Articles!M33&gt;0,BAM_Articles!M33,0)</f>
        <v>0</v>
      </c>
    </row>
    <row r="44" spans="2:4" ht="16.05" hidden="1" customHeight="1" x14ac:dyDescent="0.3">
      <c r="B44" s="67" t="str">
        <f>BAM_Articles!C34</f>
        <v>Exemple</v>
      </c>
      <c r="C44" s="55" t="str">
        <f>BAM_Articles!D34</f>
        <v>Desc 25</v>
      </c>
      <c r="D44" s="65">
        <f>IF(BAM_Articles!M34&gt;0,BAM_Articles!M34,0)</f>
        <v>0</v>
      </c>
    </row>
    <row r="45" spans="2:4" ht="16.05" hidden="1" customHeight="1" x14ac:dyDescent="0.3">
      <c r="B45" s="67" t="str">
        <f>BAM_Articles!C35</f>
        <v>Exemple</v>
      </c>
      <c r="C45" s="55" t="str">
        <f>BAM_Articles!D35</f>
        <v>Desc 26</v>
      </c>
      <c r="D45" s="65">
        <f>IF(BAM_Articles!M35&gt;0,BAM_Articles!M35,0)</f>
        <v>0</v>
      </c>
    </row>
    <row r="46" spans="2:4" ht="16.05" hidden="1" customHeight="1" x14ac:dyDescent="0.3">
      <c r="B46" s="67" t="str">
        <f>BAM_Articles!C36</f>
        <v>Exemple</v>
      </c>
      <c r="C46" s="55" t="str">
        <f>BAM_Articles!D36</f>
        <v>Desc 27</v>
      </c>
      <c r="D46" s="65">
        <f>IF(BAM_Articles!M36&gt;0,BAM_Articles!M36,0)</f>
        <v>0</v>
      </c>
    </row>
    <row r="47" spans="2:4" ht="16.05" hidden="1" customHeight="1" x14ac:dyDescent="0.3">
      <c r="B47" s="67" t="str">
        <f>BAM_Articles!C37</f>
        <v>Exemple</v>
      </c>
      <c r="C47" s="55" t="str">
        <f>BAM_Articles!D37</f>
        <v>Desc 28</v>
      </c>
      <c r="D47" s="65">
        <f>IF(BAM_Articles!M37&gt;0,BAM_Articles!M37,0)</f>
        <v>0</v>
      </c>
    </row>
    <row r="48" spans="2:4" ht="16.05" hidden="1" customHeight="1" x14ac:dyDescent="0.3">
      <c r="B48" s="67" t="str">
        <f>BAM_Articles!C38</f>
        <v>Exemple</v>
      </c>
      <c r="C48" s="55" t="str">
        <f>BAM_Articles!D38</f>
        <v>Desc 29</v>
      </c>
      <c r="D48" s="65">
        <f>IF(BAM_Articles!M38&gt;0,BAM_Articles!M38,0)</f>
        <v>0</v>
      </c>
    </row>
    <row r="49" spans="2:4" ht="16.05" hidden="1" customHeight="1" x14ac:dyDescent="0.3">
      <c r="B49" s="67" t="str">
        <f>BAM_Articles!C39</f>
        <v>Exemple</v>
      </c>
      <c r="C49" s="55" t="str">
        <f>BAM_Articles!D39</f>
        <v>Desc 30</v>
      </c>
      <c r="D49" s="65">
        <f>IF(BAM_Articles!M39&gt;0,BAM_Articles!M39,0)</f>
        <v>0</v>
      </c>
    </row>
    <row r="50" spans="2:4" ht="16.05" hidden="1" customHeight="1" x14ac:dyDescent="0.3">
      <c r="B50" s="67" t="str">
        <f>BAM_Articles!C40</f>
        <v>Exemple</v>
      </c>
      <c r="C50" s="55" t="str">
        <f>BAM_Articles!D40</f>
        <v>Desc 31</v>
      </c>
      <c r="D50" s="65">
        <f>IF(BAM_Articles!M40&gt;0,BAM_Articles!M40,0)</f>
        <v>0</v>
      </c>
    </row>
    <row r="51" spans="2:4" ht="29.1" hidden="1" customHeight="1" x14ac:dyDescent="0.3">
      <c r="B51" s="56"/>
      <c r="C51" s="57"/>
      <c r="D51" s="36"/>
    </row>
    <row r="52" spans="2:4" ht="16.05" customHeight="1" x14ac:dyDescent="0.3">
      <c r="B52" s="54" t="s">
        <v>86</v>
      </c>
      <c r="C52" s="54" t="s">
        <v>50</v>
      </c>
      <c r="D52" s="66" t="s">
        <v>55</v>
      </c>
    </row>
    <row r="53" spans="2:4" ht="16.05" customHeight="1" x14ac:dyDescent="0.3">
      <c r="B53" s="67" t="str">
        <f>FILA_Articles!C6</f>
        <v>IN0001</v>
      </c>
      <c r="C53" s="55" t="str">
        <f>FILA_Articles!D6</f>
        <v>Desc 1</v>
      </c>
      <c r="D53" s="65">
        <f>IF(FILA_Articles!M6&gt;0,FILA_Articles!M6,0)</f>
        <v>5</v>
      </c>
    </row>
    <row r="54" spans="2:4" ht="16.05" customHeight="1" x14ac:dyDescent="0.3">
      <c r="B54" s="67" t="str">
        <f>FILA_Articles!C7</f>
        <v>IN0002</v>
      </c>
      <c r="C54" s="55" t="str">
        <f>FILA_Articles!D7</f>
        <v>Desc 2</v>
      </c>
      <c r="D54" s="65">
        <f>IF(FILA_Articles!M7&gt;0,FILA_Articles!M7,0)</f>
        <v>5</v>
      </c>
    </row>
    <row r="55" spans="2:4" ht="16.05" customHeight="1" x14ac:dyDescent="0.3">
      <c r="B55" s="67" t="str">
        <f>FILA_Articles!C8</f>
        <v>IN0003</v>
      </c>
      <c r="C55" s="55" t="str">
        <f>FILA_Articles!D8</f>
        <v>Desc 3</v>
      </c>
      <c r="D55" s="65">
        <f>IF(FILA_Articles!M8&gt;0,FILA_Articles!M8,0)</f>
        <v>1</v>
      </c>
    </row>
    <row r="56" spans="2:4" ht="16.05" hidden="1" customHeight="1" x14ac:dyDescent="0.3">
      <c r="B56" s="67" t="str">
        <f>FILA_Articles!C9</f>
        <v>Exemple 1</v>
      </c>
      <c r="C56" s="55" t="str">
        <f>FILA_Articles!D9</f>
        <v>Exemple 1</v>
      </c>
      <c r="D56" s="65">
        <f>IF(FILA_Articles!M9&gt;0,FILA_Articles!M9,0)</f>
        <v>0</v>
      </c>
    </row>
    <row r="57" spans="2:4" ht="16.05" hidden="1" customHeight="1" x14ac:dyDescent="0.3">
      <c r="B57" s="67" t="str">
        <f>FILA_Articles!C10</f>
        <v>Exemple 2</v>
      </c>
      <c r="C57" s="55" t="str">
        <f>FILA_Articles!D10</f>
        <v>Exemple 2</v>
      </c>
      <c r="D57" s="65">
        <f>IF(FILA_Articles!M10&gt;0,FILA_Articles!M10,0)</f>
        <v>0</v>
      </c>
    </row>
    <row r="58" spans="2:4" ht="16.05" hidden="1" customHeight="1" x14ac:dyDescent="0.3">
      <c r="B58" s="67" t="str">
        <f>FILA_Articles!C11</f>
        <v>Exemple 3</v>
      </c>
      <c r="C58" s="55" t="str">
        <f>FILA_Articles!D11</f>
        <v>Exemple 3</v>
      </c>
      <c r="D58" s="65">
        <f>IF(FILA_Articles!M11&gt;0,FILA_Articles!M11,0)</f>
        <v>0</v>
      </c>
    </row>
    <row r="59" spans="2:4" ht="16.05" hidden="1" customHeight="1" x14ac:dyDescent="0.3">
      <c r="B59" s="67" t="str">
        <f>FILA_Articles!C12</f>
        <v>Exemple 4</v>
      </c>
      <c r="C59" s="55" t="str">
        <f>FILA_Articles!D12</f>
        <v>Exemple 4</v>
      </c>
      <c r="D59" s="65">
        <f>IF(FILA_Articles!M12&gt;0,FILA_Articles!M12,0)</f>
        <v>0</v>
      </c>
    </row>
    <row r="60" spans="2:4" ht="16.05" customHeight="1" x14ac:dyDescent="0.3">
      <c r="B60" s="67" t="str">
        <f>FILA_Articles!C13</f>
        <v>IN0004</v>
      </c>
      <c r="C60" s="55" t="str">
        <f>FILA_Articles!D13</f>
        <v>Desc 4</v>
      </c>
      <c r="D60" s="65">
        <f>IF(FILA_Articles!M13&gt;0,FILA_Articles!M13,0)</f>
        <v>4</v>
      </c>
    </row>
    <row r="61" spans="2:4" ht="16.05" customHeight="1" x14ac:dyDescent="0.3">
      <c r="B61" s="67" t="str">
        <f>FILA_Articles!C14</f>
        <v>Indispensable</v>
      </c>
      <c r="C61" s="55" t="str">
        <f>FILA_Articles!D14</f>
        <v>Desc 5</v>
      </c>
      <c r="D61" s="65">
        <f>IF(FILA_Articles!M14&gt;0,FILA_Articles!M14,0)</f>
        <v>5</v>
      </c>
    </row>
    <row r="62" spans="2:4" ht="16.05" customHeight="1" x14ac:dyDescent="0.3">
      <c r="B62" s="67" t="str">
        <f>FILA_Articles!C15</f>
        <v>IN0006</v>
      </c>
      <c r="C62" s="55" t="str">
        <f>FILA_Articles!D15</f>
        <v>Desc 6</v>
      </c>
      <c r="D62" s="65">
        <f>IF(FILA_Articles!M15&gt;0,FILA_Articles!M15,0)</f>
        <v>20</v>
      </c>
    </row>
    <row r="63" spans="2:4" ht="16.05" hidden="1" customHeight="1" x14ac:dyDescent="0.3">
      <c r="B63" s="67" t="str">
        <f>FILA_Articles!C16</f>
        <v>Exemple</v>
      </c>
      <c r="C63" s="55" t="str">
        <f>FILA_Articles!D16</f>
        <v>Desc 7</v>
      </c>
      <c r="D63" s="65">
        <f>IF(FILA_Articles!M16&gt;0,FILA_Articles!M16,0)</f>
        <v>0</v>
      </c>
    </row>
    <row r="64" spans="2:4" ht="16.05" hidden="1" customHeight="1" x14ac:dyDescent="0.3">
      <c r="B64" s="67" t="str">
        <f>FILA_Articles!C17</f>
        <v>Exemple</v>
      </c>
      <c r="C64" s="55" t="str">
        <f>FILA_Articles!D17</f>
        <v>Desc 8</v>
      </c>
      <c r="D64" s="65">
        <f>IF(FILA_Articles!M17&gt;0,FILA_Articles!M17,0)</f>
        <v>0</v>
      </c>
    </row>
    <row r="65" spans="2:4" ht="16.05" hidden="1" customHeight="1" x14ac:dyDescent="0.3">
      <c r="B65" s="67" t="str">
        <f>FILA_Articles!C18</f>
        <v>Exemple</v>
      </c>
      <c r="C65" s="55" t="str">
        <f>FILA_Articles!D18</f>
        <v>Desc 9</v>
      </c>
      <c r="D65" s="65">
        <f>IF(FILA_Articles!M18&gt;0,FILA_Articles!M18,0)</f>
        <v>0</v>
      </c>
    </row>
    <row r="66" spans="2:4" ht="16.05" hidden="1" customHeight="1" x14ac:dyDescent="0.3">
      <c r="B66" s="67" t="str">
        <f>FILA_Articles!C19</f>
        <v>Exemple</v>
      </c>
      <c r="C66" s="55" t="str">
        <f>FILA_Articles!D19</f>
        <v>Desc 10</v>
      </c>
      <c r="D66" s="65">
        <f>IF(FILA_Articles!M19&gt;0,FILA_Articles!M19,0)</f>
        <v>0</v>
      </c>
    </row>
    <row r="67" spans="2:4" ht="16.05" hidden="1" customHeight="1" x14ac:dyDescent="0.3">
      <c r="B67" s="67" t="str">
        <f>FILA_Articles!C20</f>
        <v>Exemple</v>
      </c>
      <c r="C67" s="55" t="str">
        <f>FILA_Articles!D20</f>
        <v>Desc 11</v>
      </c>
      <c r="D67" s="65">
        <f>IF(FILA_Articles!M20&gt;0,FILA_Articles!M20,0)</f>
        <v>0</v>
      </c>
    </row>
    <row r="68" spans="2:4" ht="16.05" hidden="1" customHeight="1" x14ac:dyDescent="0.3">
      <c r="B68" s="67" t="str">
        <f>FILA_Articles!C21</f>
        <v>Exemple</v>
      </c>
      <c r="C68" s="55" t="str">
        <f>FILA_Articles!D21</f>
        <v>Desc 12</v>
      </c>
      <c r="D68" s="65">
        <f>IF(FILA_Articles!M21&gt;0,FILA_Articles!M21,0)</f>
        <v>0</v>
      </c>
    </row>
    <row r="69" spans="2:4" ht="16.05" hidden="1" customHeight="1" x14ac:dyDescent="0.3">
      <c r="B69" s="67" t="str">
        <f>FILA_Articles!C22</f>
        <v>Exemple</v>
      </c>
      <c r="C69" s="55" t="str">
        <f>FILA_Articles!D22</f>
        <v>Desc 13</v>
      </c>
      <c r="D69" s="65">
        <f>IF(FILA_Articles!M22&gt;0,FILA_Articles!M22,0)</f>
        <v>0</v>
      </c>
    </row>
    <row r="70" spans="2:4" ht="16.05" hidden="1" customHeight="1" x14ac:dyDescent="0.3">
      <c r="B70" s="67" t="str">
        <f>FILA_Articles!C23</f>
        <v>Exemple</v>
      </c>
      <c r="C70" s="55" t="str">
        <f>FILA_Articles!D23</f>
        <v>Desc 14</v>
      </c>
      <c r="D70" s="65">
        <f>IF(FILA_Articles!M23&gt;0,FILA_Articles!M23,0)</f>
        <v>0</v>
      </c>
    </row>
    <row r="71" spans="2:4" ht="16.05" hidden="1" customHeight="1" x14ac:dyDescent="0.3">
      <c r="B71" s="67" t="str">
        <f>FILA_Articles!C24</f>
        <v>Exemple</v>
      </c>
      <c r="C71" s="55" t="str">
        <f>FILA_Articles!D24</f>
        <v>Desc 15</v>
      </c>
      <c r="D71" s="65">
        <f>IF(FILA_Articles!M24&gt;0,FILA_Articles!M24,0)</f>
        <v>0</v>
      </c>
    </row>
    <row r="72" spans="2:4" ht="16.05" hidden="1" customHeight="1" x14ac:dyDescent="0.3">
      <c r="B72" s="67" t="str">
        <f>FILA_Articles!C25</f>
        <v>Exemple</v>
      </c>
      <c r="C72" s="55" t="str">
        <f>FILA_Articles!D25</f>
        <v>Desc 16</v>
      </c>
      <c r="D72" s="65">
        <f>IF(FILA_Articles!M25&gt;0,FILA_Articles!M25,0)</f>
        <v>0</v>
      </c>
    </row>
    <row r="73" spans="2:4" ht="16.05" hidden="1" customHeight="1" x14ac:dyDescent="0.3">
      <c r="B73" s="67" t="str">
        <f>FILA_Articles!C26</f>
        <v>Exemple</v>
      </c>
      <c r="C73" s="55" t="str">
        <f>FILA_Articles!D26</f>
        <v>Desc 17</v>
      </c>
      <c r="D73" s="65">
        <f>IF(FILA_Articles!M26&gt;0,FILA_Articles!M26,0)</f>
        <v>0</v>
      </c>
    </row>
    <row r="74" spans="2:4" ht="16.05" hidden="1" customHeight="1" x14ac:dyDescent="0.3">
      <c r="B74" s="67" t="str">
        <f>FILA_Articles!C27</f>
        <v>Exemple</v>
      </c>
      <c r="C74" s="55" t="str">
        <f>FILA_Articles!D27</f>
        <v>Desc 18</v>
      </c>
      <c r="D74" s="65">
        <f>IF(FILA_Articles!M27&gt;0,FILA_Articles!M27,0)</f>
        <v>0</v>
      </c>
    </row>
    <row r="75" spans="2:4" ht="16.05" hidden="1" customHeight="1" x14ac:dyDescent="0.3">
      <c r="B75" s="67" t="str">
        <f>FILA_Articles!C28</f>
        <v>Exemple</v>
      </c>
      <c r="C75" s="55" t="str">
        <f>FILA_Articles!D28</f>
        <v>Desc 19</v>
      </c>
      <c r="D75" s="65">
        <f>IF(FILA_Articles!M28&gt;0,FILA_Articles!M28,0)</f>
        <v>0</v>
      </c>
    </row>
    <row r="76" spans="2:4" ht="16.05" hidden="1" customHeight="1" x14ac:dyDescent="0.3">
      <c r="B76" s="67" t="str">
        <f>FILA_Articles!C29</f>
        <v>Exemple</v>
      </c>
      <c r="C76" s="55" t="str">
        <f>FILA_Articles!D29</f>
        <v>Desc 20</v>
      </c>
      <c r="D76" s="65">
        <f>IF(FILA_Articles!M29&gt;0,FILA_Articles!M29,0)</f>
        <v>0</v>
      </c>
    </row>
    <row r="77" spans="2:4" ht="16.05" hidden="1" customHeight="1" x14ac:dyDescent="0.3">
      <c r="B77" s="67" t="str">
        <f>FILA_Articles!C30</f>
        <v>Exemple</v>
      </c>
      <c r="C77" s="55" t="str">
        <f>FILA_Articles!D30</f>
        <v>Desc 21</v>
      </c>
      <c r="D77" s="65">
        <f>IF(FILA_Articles!M30&gt;0,FILA_Articles!M30,0)</f>
        <v>0</v>
      </c>
    </row>
    <row r="78" spans="2:4" ht="16.05" hidden="1" customHeight="1" x14ac:dyDescent="0.3">
      <c r="B78" s="67" t="str">
        <f>FILA_Articles!C31</f>
        <v>Exemple</v>
      </c>
      <c r="C78" s="55" t="str">
        <f>FILA_Articles!D31</f>
        <v>Desc 22</v>
      </c>
      <c r="D78" s="65">
        <f>IF(FILA_Articles!M31&gt;0,FILA_Articles!M31,0)</f>
        <v>0</v>
      </c>
    </row>
    <row r="79" spans="2:4" ht="16.05" hidden="1" customHeight="1" x14ac:dyDescent="0.3">
      <c r="B79" s="67" t="str">
        <f>FILA_Articles!C32</f>
        <v>Exemple</v>
      </c>
      <c r="C79" s="55" t="str">
        <f>FILA_Articles!D32</f>
        <v>Desc 23</v>
      </c>
      <c r="D79" s="65">
        <f>IF(FILA_Articles!M32&gt;0,FILA_Articles!M32,0)</f>
        <v>0</v>
      </c>
    </row>
    <row r="80" spans="2:4" ht="16.05" hidden="1" customHeight="1" x14ac:dyDescent="0.3">
      <c r="B80" s="67" t="str">
        <f>FILA_Articles!C33</f>
        <v>Exemple</v>
      </c>
      <c r="C80" s="55" t="str">
        <f>FILA_Articles!D33</f>
        <v>Desc 24</v>
      </c>
      <c r="D80" s="65">
        <f>IF(FILA_Articles!M33&gt;0,FILA_Articles!M33,0)</f>
        <v>0</v>
      </c>
    </row>
    <row r="81" spans="1:4" ht="16.05" hidden="1" customHeight="1" x14ac:dyDescent="0.3">
      <c r="B81" s="67" t="str">
        <f>FILA_Articles!C34</f>
        <v>Exemple</v>
      </c>
      <c r="C81" s="55" t="str">
        <f>FILA_Articles!D34</f>
        <v>Desc 25</v>
      </c>
      <c r="D81" s="65">
        <f>IF(FILA_Articles!M34&gt;0,FILA_Articles!M34,0)</f>
        <v>0</v>
      </c>
    </row>
    <row r="82" spans="1:4" ht="16.05" hidden="1" customHeight="1" x14ac:dyDescent="0.3">
      <c r="B82" s="67" t="str">
        <f>FILA_Articles!C35</f>
        <v>Exemple</v>
      </c>
      <c r="C82" s="55" t="str">
        <f>FILA_Articles!D35</f>
        <v>Desc 26</v>
      </c>
      <c r="D82" s="65">
        <f>IF(FILA_Articles!M35&gt;0,FILA_Articles!M35,0)</f>
        <v>0</v>
      </c>
    </row>
    <row r="83" spans="1:4" ht="16.05" hidden="1" customHeight="1" x14ac:dyDescent="0.3">
      <c r="B83" s="67" t="str">
        <f>FILA_Articles!C36</f>
        <v>Exemple</v>
      </c>
      <c r="C83" s="55" t="str">
        <f>FILA_Articles!D36</f>
        <v>Desc 27</v>
      </c>
      <c r="D83" s="65">
        <f>IF(FILA_Articles!M36&gt;0,FILA_Articles!M36,0)</f>
        <v>0</v>
      </c>
    </row>
    <row r="84" spans="1:4" ht="16.05" hidden="1" customHeight="1" x14ac:dyDescent="0.3">
      <c r="B84" s="67" t="str">
        <f>FILA_Articles!C37</f>
        <v>Exemple</v>
      </c>
      <c r="C84" s="55" t="str">
        <f>FILA_Articles!D37</f>
        <v>Desc 28</v>
      </c>
      <c r="D84" s="65">
        <f>IF(FILA_Articles!M37&gt;0,FILA_Articles!M37,0)</f>
        <v>0</v>
      </c>
    </row>
    <row r="85" spans="1:4" ht="16.05" hidden="1" customHeight="1" x14ac:dyDescent="0.3">
      <c r="B85" s="67" t="str">
        <f>FILA_Articles!C38</f>
        <v>Exemple</v>
      </c>
      <c r="C85" s="55" t="str">
        <f>FILA_Articles!D38</f>
        <v>Desc 29</v>
      </c>
      <c r="D85" s="65">
        <f>IF(FILA_Articles!M38&gt;0,FILA_Articles!M38,0)</f>
        <v>0</v>
      </c>
    </row>
    <row r="86" spans="1:4" ht="16.05" hidden="1" customHeight="1" x14ac:dyDescent="0.3">
      <c r="B86" s="67" t="str">
        <f>FILA_Articles!C39</f>
        <v>Exemple</v>
      </c>
      <c r="C86" s="55" t="str">
        <f>FILA_Articles!D39</f>
        <v>Desc 30</v>
      </c>
      <c r="D86" s="65">
        <f>IF(FILA_Articles!M39&gt;0,FILA_Articles!M39,0)</f>
        <v>0</v>
      </c>
    </row>
    <row r="87" spans="1:4" ht="16.05" hidden="1" customHeight="1" x14ac:dyDescent="0.3">
      <c r="B87" s="67" t="str">
        <f>FILA_Articles!C40</f>
        <v>Exemple</v>
      </c>
      <c r="C87" s="55" t="str">
        <f>FILA_Articles!D40</f>
        <v>Desc 31</v>
      </c>
      <c r="D87" s="65">
        <f>IF(FILA_Articles!M40&gt;0,FILA_Articles!M40,0)</f>
        <v>0</v>
      </c>
    </row>
    <row r="88" spans="1:4" ht="29.1" customHeight="1" x14ac:dyDescent="0.3">
      <c r="B88" s="56"/>
      <c r="C88" s="57"/>
      <c r="D88" s="36"/>
    </row>
    <row r="89" spans="1:4" ht="29.1" customHeight="1" thickBot="1" x14ac:dyDescent="0.35">
      <c r="B89" s="56"/>
      <c r="C89" s="57"/>
      <c r="D89" s="36"/>
    </row>
    <row r="90" spans="1:4" ht="29.1" customHeight="1" thickTop="1" x14ac:dyDescent="0.3">
      <c r="A90" s="32"/>
      <c r="B90" s="80" t="s">
        <v>51</v>
      </c>
      <c r="C90" s="81"/>
      <c r="D90" s="63"/>
    </row>
    <row r="91" spans="1:4" ht="29.1" customHeight="1" x14ac:dyDescent="0.3">
      <c r="A91" s="32"/>
      <c r="B91" s="58"/>
      <c r="C91" s="59"/>
      <c r="D91" s="60"/>
    </row>
    <row r="92" spans="1:4" ht="29.1" customHeight="1" thickBot="1" x14ac:dyDescent="0.35">
      <c r="A92" s="32"/>
      <c r="B92" s="82" t="s">
        <v>52</v>
      </c>
      <c r="C92" s="83"/>
      <c r="D92" s="84"/>
    </row>
    <row r="93" spans="1:4" ht="14.4" thickTop="1" x14ac:dyDescent="0.3"/>
  </sheetData>
  <mergeCells count="5">
    <mergeCell ref="B1:C1"/>
    <mergeCell ref="B3:C3"/>
    <mergeCell ref="B4:C4"/>
    <mergeCell ref="B90:C90"/>
    <mergeCell ref="B92:D92"/>
  </mergeCells>
  <dataValidations count="11">
    <dataValidation allowBlank="1" showInputMessage="1" showErrorMessage="1" prompt="Créez une facture de service dans cette feuille de calcul. Entrez le logo dans la cellule à droite et le titre en cellule D1. Des instructions utiles sur l’utilisation se trouvent dans les cellules de cette colonne. Instruction suivante en cellule A3." sqref="A1" xr:uid="{ED6E2EED-AD6F-4BEE-8840-27447A160EF1}"/>
    <dataValidation allowBlank="1" showInputMessage="1" showErrorMessage="1" prompt="Entrez des informations dans la table Facture en commençant dans la cellule à droite. Les sous-totaux et les totaux sont calculés automatiquement. L’instruction suivante se trouve dans la cellule A42." sqref="A15 A52" xr:uid="{7B89EA88-D5C6-4FEB-9F3E-A5AAC1D59846}"/>
    <dataValidation allowBlank="1" showInputMessage="1" showErrorMessage="1" prompt="Entrez le Nom de la Société dans la cellule de droite." sqref="A3" xr:uid="{C38E8925-3DFF-46F0-96FA-F54A64631EF9}"/>
    <dataValidation allowBlank="1" showInputMessage="1" showErrorMessage="1" prompt="Entrez le Logo de la Société dans la cellule de droite." sqref="A4" xr:uid="{7DEAE4EA-74BF-4897-8D71-4AE716EB858A}"/>
    <dataValidation allowBlank="1" showInputMessage="1" showErrorMessage="1" prompt="Entrez l’adresse de la Société dans la cellule située à droite et le numéro de facture dans la cellule E5." sqref="A5" xr:uid="{AE4976A1-D5DB-46C3-9C74-F32C7EA72DBC}"/>
    <dataValidation allowBlank="1" showInputMessage="1" showErrorMessage="1" prompt="Entrez la Ville, l’État et le Code postal ans la cellule E6." sqref="A6" xr:uid="{5BA2B4FA-AC57-4BD6-BE38-BB290D72646B}"/>
    <dataValidation allowBlank="1" showInputMessage="1" showErrorMessage="1" prompt="Entrez les numéros de téléphone et de télécopie dans la cellule située à droite et la Référence dans la cellule E7." sqref="A7" xr:uid="{4FBEA1ED-A6A9-4381-B7C3-4E1FD17841CF}"/>
    <dataValidation allowBlank="1" showInputMessage="1" showErrorMessage="1" prompt="Entrez l’adresse e-mail dans la cellule de droite." sqref="A8" xr:uid="{E75C0822-8B6D-4DA3-8FE1-B91C42EBD8A8}"/>
    <dataValidation allowBlank="1" showInputMessage="1" showErrorMessage="1" prompt="L’étiquette se trouve dans la cellule de droite. Entrez les détails du destinataire de la facture tels que le nom, le nom de la société, l'adresse et le numéro de téléphone dans les cellules C9 à C13. L'instruction suivante se trouve dans la cellule A14." sqref="A9" xr:uid="{7091FE1F-3EDB-42AF-86B2-61E3D0CB0513}"/>
    <dataValidation allowBlank="1" showInputMessage="1" showErrorMessage="1" prompt="Le nom de la société est automatiquement mis à jour dans la cellule D42." sqref="A90:A91" xr:uid="{9897C9C2-BFDC-453E-9AD2-833FB6D839FF}"/>
    <dataValidation allowBlank="1" showInputMessage="1" showErrorMessage="1" prompt="Le message Merci se trouve dans la cellule à droite." sqref="A92" xr:uid="{CD85806E-1761-46D3-9BFF-27F711F55BFD}"/>
  </dataValidations>
  <printOptions horizontalCentered="1"/>
  <pageMargins left="0.75" right="0.75" top="0.5" bottom="0.5" header="0.5" footer="0.5"/>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Cacher_Lignes">
                <anchor moveWithCells="1" sizeWithCells="1">
                  <from>
                    <xdr:col>4</xdr:col>
                    <xdr:colOff>121920</xdr:colOff>
                    <xdr:row>10</xdr:row>
                    <xdr:rowOff>38100</xdr:rowOff>
                  </from>
                  <to>
                    <xdr:col>6</xdr:col>
                    <xdr:colOff>579120</xdr:colOff>
                    <xdr:row>13</xdr:row>
                    <xdr:rowOff>129540</xdr:rowOff>
                  </to>
                </anchor>
              </controlPr>
            </control>
          </mc:Choice>
        </mc:AlternateContent>
        <mc:AlternateContent xmlns:mc="http://schemas.openxmlformats.org/markup-compatibility/2006">
          <mc:Choice Requires="x14">
            <control shapeId="5122" r:id="rId5" name="Button 2">
              <controlPr defaultSize="0" print="0" autoFill="0" autoPict="0" macro="[0]!Afficher_tout">
                <anchor moveWithCells="1" sizeWithCells="1">
                  <from>
                    <xdr:col>7</xdr:col>
                    <xdr:colOff>144780</xdr:colOff>
                    <xdr:row>7</xdr:row>
                    <xdr:rowOff>266700</xdr:rowOff>
                  </from>
                  <to>
                    <xdr:col>9</xdr:col>
                    <xdr:colOff>388620</xdr:colOff>
                    <xdr:row>12</xdr:row>
                    <xdr:rowOff>7620</xdr:rowOff>
                  </to>
                </anchor>
              </controlPr>
            </control>
          </mc:Choice>
        </mc:AlternateContent>
        <mc:AlternateContent xmlns:mc="http://schemas.openxmlformats.org/markup-compatibility/2006">
          <mc:Choice Requires="x14">
            <control shapeId="5123" r:id="rId6" name="Button 3">
              <controlPr defaultSize="0" print="0" autoFill="0" autoPict="0" macro="[0]!Actualiser_liste_articles_BAM_FILA">
                <anchor moveWithCells="1" sizeWithCells="1">
                  <from>
                    <xdr:col>4</xdr:col>
                    <xdr:colOff>129540</xdr:colOff>
                    <xdr:row>5</xdr:row>
                    <xdr:rowOff>91440</xdr:rowOff>
                  </from>
                  <to>
                    <xdr:col>6</xdr:col>
                    <xdr:colOff>579120</xdr:colOff>
                    <xdr:row>9</xdr:row>
                    <xdr:rowOff>152400</xdr:rowOff>
                  </to>
                </anchor>
              </controlPr>
            </control>
          </mc:Choice>
        </mc:AlternateContent>
      </controls>
    </mc:Choice>
  </mc:AlternateContent>
  <tableParts count="2">
    <tablePart r:id="rId7"/>
    <tablePart r:id="rId8"/>
  </tableParts>
</worksheet>
</file>

<file path=docProps/app.xml><?xml version="1.0" encoding="utf-8"?>
<Properties xmlns="http://schemas.openxmlformats.org/officeDocument/2006/extended-properties" xmlns:vt="http://schemas.openxmlformats.org/officeDocument/2006/docPropsVTypes">
  <Template>TM02802349</Template>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Modèle_Articles</vt:lpstr>
      <vt:lpstr>Modèle_Commande</vt:lpstr>
      <vt:lpstr>BAM_Articles</vt:lpstr>
      <vt:lpstr>FILA_Articles</vt:lpstr>
      <vt:lpstr>BAM+FILA_Commande</vt:lpstr>
      <vt:lpstr>BAM_Articles!Impression_des_titres</vt:lpstr>
      <vt:lpstr>FILA_Articles!Impression_des_titres</vt:lpstr>
      <vt:lpstr>Modèle_Articles!Impression_des_titres</vt:lpstr>
      <vt:lpstr>BAM_Articles!TitreColonne1</vt:lpstr>
      <vt:lpstr>'BAM+FILA_Commande'!TitreColonne1</vt:lpstr>
      <vt:lpstr>FILA_Articles!TitreColonne1</vt:lpstr>
      <vt:lpstr>TitreColonne1</vt:lpstr>
      <vt:lpstr>'BAM+FILA_Commande'!Zone_d_impression</vt:lpstr>
      <vt:lpstr>Modèle_Commande!Zone_d_impression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Thibault</dc:creator>
  <cp:lastModifiedBy>François ROUZE</cp:lastModifiedBy>
  <cp:lastPrinted>2024-11-02T16:03:28Z</cp:lastPrinted>
  <dcterms:created xsi:type="dcterms:W3CDTF">2016-08-01T23:26:40Z</dcterms:created>
  <dcterms:modified xsi:type="dcterms:W3CDTF">2024-11-03T17:02:12Z</dcterms:modified>
</cp:coreProperties>
</file>