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3"/>
  <workbookPr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922D4552-75E0-4BA5-9DCD-FE5EE3AA790C}" xr6:coauthVersionLast="36" xr6:coauthVersionMax="47" xr10:uidLastSave="{00000000-0000-0000-0000-000000000000}"/>
  <bookViews>
    <workbookView xWindow="-120" yWindow="-120" windowWidth="20736" windowHeight="11040" xr2:uid="{00000000-000D-0000-FFFF-FFFF00000000}"/>
  </bookViews>
  <sheets>
    <sheet name="Mouvement stock Program" sheetId="1" r:id="rId1"/>
    <sheet name="Liste des Pièces" sheetId="4" r:id="rId2"/>
  </sheets>
  <definedNames>
    <definedName name="_xlnm._FilterDatabase" localSheetId="0" hidden="1">'Mouvement stock Program'!$A$5:$H$115</definedName>
    <definedName name="L_ref">T_liste[Ref.]</definedName>
  </definedNames>
  <calcPr calcId="191029" concurrentCalc="0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6" i="1" l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6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I6" i="4"/>
  <c r="J6" i="4"/>
  <c r="K6" i="4"/>
  <c r="N6" i="4"/>
  <c r="O6" i="4"/>
  <c r="I7" i="4"/>
  <c r="J7" i="4"/>
  <c r="K7" i="4"/>
  <c r="N7" i="4"/>
  <c r="O7" i="4"/>
  <c r="I8" i="4"/>
  <c r="J8" i="4"/>
  <c r="K8" i="4"/>
  <c r="N8" i="4"/>
  <c r="O8" i="4"/>
  <c r="I9" i="4"/>
  <c r="J9" i="4"/>
  <c r="K9" i="4"/>
  <c r="N9" i="4"/>
  <c r="O9" i="4"/>
  <c r="I10" i="4"/>
  <c r="J10" i="4"/>
  <c r="K10" i="4"/>
  <c r="N10" i="4"/>
  <c r="O10" i="4"/>
  <c r="I11" i="4"/>
  <c r="J11" i="4"/>
  <c r="K11" i="4"/>
  <c r="N11" i="4"/>
  <c r="O11" i="4"/>
  <c r="I12" i="4"/>
  <c r="J12" i="4"/>
  <c r="K12" i="4"/>
  <c r="N12" i="4"/>
  <c r="O12" i="4"/>
  <c r="I13" i="4"/>
  <c r="J13" i="4"/>
  <c r="K13" i="4"/>
  <c r="N13" i="4"/>
  <c r="O13" i="4"/>
  <c r="I14" i="4"/>
  <c r="J14" i="4"/>
  <c r="K14" i="4"/>
  <c r="N14" i="4"/>
  <c r="O14" i="4"/>
  <c r="I15" i="4"/>
  <c r="J15" i="4"/>
  <c r="K15" i="4"/>
  <c r="N15" i="4"/>
  <c r="O15" i="4"/>
  <c r="I16" i="4"/>
  <c r="J16" i="4"/>
  <c r="K16" i="4"/>
  <c r="N16" i="4"/>
  <c r="O16" i="4"/>
  <c r="I17" i="4"/>
  <c r="J17" i="4"/>
  <c r="K17" i="4"/>
  <c r="N17" i="4"/>
  <c r="O17" i="4"/>
  <c r="I18" i="4"/>
  <c r="J18" i="4"/>
  <c r="K18" i="4"/>
  <c r="N18" i="4"/>
  <c r="O18" i="4"/>
  <c r="I19" i="4"/>
  <c r="J19" i="4"/>
  <c r="K19" i="4"/>
  <c r="N19" i="4"/>
  <c r="O19" i="4"/>
  <c r="I20" i="4"/>
  <c r="J20" i="4"/>
  <c r="K20" i="4"/>
  <c r="N20" i="4"/>
  <c r="O20" i="4"/>
  <c r="I21" i="4"/>
  <c r="J21" i="4"/>
  <c r="K21" i="4"/>
  <c r="N21" i="4"/>
  <c r="O21" i="4"/>
  <c r="I22" i="4"/>
  <c r="J22" i="4"/>
  <c r="K22" i="4"/>
  <c r="N22" i="4"/>
  <c r="O22" i="4"/>
  <c r="I23" i="4"/>
  <c r="J23" i="4"/>
  <c r="K23" i="4"/>
  <c r="N23" i="4"/>
  <c r="O23" i="4"/>
  <c r="I24" i="4"/>
  <c r="J24" i="4"/>
  <c r="K24" i="4"/>
  <c r="N24" i="4"/>
  <c r="O24" i="4"/>
  <c r="I25" i="4"/>
  <c r="J25" i="4"/>
  <c r="K25" i="4"/>
  <c r="N25" i="4"/>
  <c r="O25" i="4"/>
  <c r="I26" i="4"/>
  <c r="J26" i="4"/>
  <c r="K26" i="4"/>
  <c r="N26" i="4"/>
  <c r="O26" i="4"/>
  <c r="I27" i="4"/>
  <c r="J27" i="4"/>
  <c r="K27" i="4"/>
  <c r="N27" i="4"/>
  <c r="O27" i="4"/>
  <c r="I28" i="4"/>
  <c r="J28" i="4"/>
  <c r="K28" i="4"/>
  <c r="N28" i="4"/>
  <c r="O28" i="4"/>
  <c r="I29" i="4"/>
  <c r="J29" i="4"/>
  <c r="K29" i="4"/>
  <c r="N29" i="4"/>
  <c r="O29" i="4"/>
  <c r="I30" i="4"/>
  <c r="J30" i="4"/>
  <c r="K30" i="4"/>
  <c r="N30" i="4"/>
  <c r="O30" i="4"/>
  <c r="I31" i="4"/>
  <c r="J31" i="4"/>
  <c r="K31" i="4"/>
  <c r="N31" i="4"/>
  <c r="O31" i="4"/>
  <c r="I32" i="4"/>
  <c r="J32" i="4"/>
  <c r="K32" i="4"/>
  <c r="N32" i="4"/>
  <c r="O32" i="4"/>
  <c r="I33" i="4"/>
  <c r="J33" i="4"/>
  <c r="K33" i="4"/>
  <c r="N33" i="4"/>
  <c r="O33" i="4"/>
  <c r="I34" i="4"/>
  <c r="J34" i="4"/>
  <c r="K34" i="4"/>
  <c r="N34" i="4"/>
  <c r="O34" i="4"/>
  <c r="I35" i="4"/>
  <c r="J35" i="4"/>
  <c r="K35" i="4"/>
  <c r="N35" i="4"/>
  <c r="O35" i="4"/>
  <c r="I36" i="4"/>
  <c r="J36" i="4"/>
  <c r="K36" i="4"/>
  <c r="N36" i="4"/>
  <c r="O36" i="4"/>
  <c r="I37" i="4"/>
  <c r="J37" i="4"/>
  <c r="K37" i="4"/>
  <c r="N37" i="4"/>
  <c r="O37" i="4"/>
  <c r="I38" i="4"/>
  <c r="J38" i="4"/>
  <c r="K38" i="4"/>
  <c r="N38" i="4"/>
  <c r="O38" i="4"/>
  <c r="I39" i="4"/>
  <c r="J39" i="4"/>
  <c r="K39" i="4"/>
  <c r="N39" i="4"/>
  <c r="O39" i="4"/>
  <c r="I40" i="4"/>
  <c r="J40" i="4"/>
  <c r="K40" i="4"/>
  <c r="N40" i="4"/>
  <c r="O40" i="4"/>
  <c r="I41" i="4"/>
  <c r="J41" i="4"/>
  <c r="K41" i="4"/>
  <c r="N41" i="4"/>
  <c r="O41" i="4"/>
  <c r="I42" i="4"/>
  <c r="J42" i="4"/>
  <c r="K42" i="4"/>
  <c r="N42" i="4"/>
  <c r="O42" i="4"/>
  <c r="I43" i="4"/>
  <c r="J43" i="4"/>
  <c r="K43" i="4"/>
  <c r="N43" i="4"/>
  <c r="O43" i="4"/>
  <c r="I44" i="4"/>
  <c r="J44" i="4"/>
  <c r="K44" i="4"/>
  <c r="N44" i="4"/>
  <c r="O44" i="4"/>
  <c r="I45" i="4"/>
  <c r="J45" i="4"/>
  <c r="K45" i="4"/>
  <c r="N45" i="4"/>
  <c r="O45" i="4"/>
  <c r="I46" i="4"/>
  <c r="J46" i="4"/>
  <c r="K46" i="4"/>
  <c r="N46" i="4"/>
  <c r="O46" i="4"/>
  <c r="I47" i="4"/>
  <c r="J47" i="4"/>
  <c r="K47" i="4"/>
  <c r="N47" i="4"/>
  <c r="O47" i="4"/>
  <c r="I48" i="4"/>
  <c r="J48" i="4"/>
  <c r="K48" i="4"/>
  <c r="N48" i="4"/>
  <c r="O48" i="4"/>
  <c r="I49" i="4"/>
  <c r="J49" i="4"/>
  <c r="K49" i="4"/>
  <c r="N49" i="4"/>
  <c r="O49" i="4"/>
  <c r="I50" i="4"/>
  <c r="J50" i="4"/>
  <c r="K50" i="4"/>
  <c r="N50" i="4"/>
  <c r="O50" i="4"/>
  <c r="I51" i="4"/>
  <c r="J51" i="4"/>
  <c r="K51" i="4"/>
  <c r="N51" i="4"/>
  <c r="O51" i="4"/>
  <c r="I52" i="4"/>
  <c r="J52" i="4"/>
  <c r="K52" i="4"/>
  <c r="N52" i="4"/>
  <c r="O52" i="4"/>
  <c r="I53" i="4"/>
  <c r="J53" i="4"/>
  <c r="K53" i="4"/>
  <c r="N53" i="4"/>
  <c r="O53" i="4"/>
  <c r="I54" i="4"/>
  <c r="J54" i="4"/>
  <c r="K54" i="4"/>
  <c r="N54" i="4"/>
  <c r="O54" i="4"/>
  <c r="I55" i="4"/>
  <c r="J55" i="4"/>
  <c r="K55" i="4"/>
  <c r="N55" i="4"/>
  <c r="O55" i="4"/>
  <c r="I56" i="4"/>
  <c r="J56" i="4"/>
  <c r="K56" i="4"/>
  <c r="N56" i="4"/>
  <c r="O56" i="4"/>
  <c r="I57" i="4"/>
  <c r="J57" i="4"/>
  <c r="K57" i="4"/>
  <c r="N57" i="4"/>
  <c r="O57" i="4"/>
  <c r="I58" i="4"/>
  <c r="J58" i="4"/>
  <c r="K58" i="4"/>
  <c r="N58" i="4"/>
  <c r="O58" i="4"/>
  <c r="I59" i="4"/>
  <c r="J59" i="4"/>
  <c r="K59" i="4"/>
  <c r="N59" i="4"/>
  <c r="O59" i="4"/>
  <c r="I60" i="4"/>
  <c r="J60" i="4"/>
  <c r="K60" i="4"/>
  <c r="N60" i="4"/>
  <c r="O60" i="4"/>
  <c r="I61" i="4"/>
  <c r="J61" i="4"/>
  <c r="K61" i="4"/>
  <c r="N61" i="4"/>
  <c r="O61" i="4"/>
  <c r="I62" i="4"/>
  <c r="J62" i="4"/>
  <c r="K62" i="4"/>
  <c r="N62" i="4"/>
  <c r="O62" i="4"/>
  <c r="I63" i="4"/>
  <c r="J63" i="4"/>
  <c r="K63" i="4"/>
  <c r="N63" i="4"/>
  <c r="O63" i="4"/>
  <c r="I64" i="4"/>
  <c r="J64" i="4"/>
  <c r="K64" i="4"/>
  <c r="N64" i="4"/>
  <c r="O64" i="4"/>
  <c r="I65" i="4"/>
  <c r="J65" i="4"/>
  <c r="K65" i="4"/>
  <c r="N65" i="4"/>
  <c r="O65" i="4"/>
  <c r="I66" i="4"/>
  <c r="J66" i="4"/>
  <c r="K66" i="4"/>
  <c r="N66" i="4"/>
  <c r="O66" i="4"/>
  <c r="I67" i="4"/>
  <c r="J67" i="4"/>
  <c r="K67" i="4"/>
  <c r="N67" i="4"/>
  <c r="O67" i="4"/>
  <c r="I68" i="4"/>
  <c r="J68" i="4"/>
  <c r="K68" i="4"/>
  <c r="N68" i="4"/>
  <c r="O68" i="4"/>
  <c r="I69" i="4"/>
  <c r="J69" i="4"/>
  <c r="K69" i="4"/>
  <c r="N69" i="4"/>
  <c r="O69" i="4"/>
  <c r="I70" i="4"/>
  <c r="J70" i="4"/>
  <c r="K70" i="4"/>
  <c r="N70" i="4"/>
  <c r="O70" i="4"/>
  <c r="I71" i="4"/>
  <c r="J71" i="4"/>
  <c r="K71" i="4"/>
  <c r="N71" i="4"/>
  <c r="O71" i="4"/>
  <c r="I72" i="4"/>
  <c r="J72" i="4"/>
  <c r="K72" i="4"/>
  <c r="N72" i="4"/>
  <c r="O72" i="4"/>
  <c r="I73" i="4"/>
  <c r="J73" i="4"/>
  <c r="K73" i="4"/>
  <c r="N73" i="4"/>
  <c r="O73" i="4"/>
  <c r="I74" i="4"/>
  <c r="J74" i="4"/>
  <c r="K74" i="4"/>
  <c r="N74" i="4"/>
  <c r="O74" i="4"/>
  <c r="I75" i="4"/>
  <c r="J75" i="4"/>
  <c r="K75" i="4"/>
  <c r="N75" i="4"/>
  <c r="O75" i="4"/>
  <c r="I76" i="4"/>
  <c r="J76" i="4"/>
  <c r="K76" i="4"/>
  <c r="N76" i="4"/>
  <c r="O76" i="4"/>
  <c r="I77" i="4"/>
  <c r="J77" i="4"/>
  <c r="K77" i="4"/>
  <c r="N77" i="4"/>
  <c r="O77" i="4"/>
  <c r="I78" i="4"/>
  <c r="J78" i="4"/>
  <c r="K78" i="4"/>
  <c r="N78" i="4"/>
  <c r="O78" i="4"/>
  <c r="I79" i="4"/>
  <c r="J79" i="4"/>
  <c r="K79" i="4"/>
  <c r="N79" i="4"/>
  <c r="O79" i="4"/>
  <c r="I80" i="4"/>
  <c r="J80" i="4"/>
  <c r="K80" i="4"/>
  <c r="N80" i="4"/>
  <c r="O80" i="4"/>
  <c r="I81" i="4"/>
  <c r="J81" i="4"/>
  <c r="K81" i="4"/>
  <c r="N81" i="4"/>
  <c r="O81" i="4"/>
  <c r="I82" i="4"/>
  <c r="J82" i="4"/>
  <c r="K82" i="4"/>
  <c r="N82" i="4"/>
  <c r="O82" i="4"/>
  <c r="I83" i="4"/>
  <c r="J83" i="4"/>
  <c r="K83" i="4"/>
  <c r="N83" i="4"/>
  <c r="O83" i="4"/>
  <c r="I84" i="4"/>
  <c r="J84" i="4"/>
  <c r="K84" i="4"/>
  <c r="N84" i="4"/>
  <c r="O84" i="4"/>
  <c r="I85" i="4"/>
  <c r="J85" i="4"/>
  <c r="K85" i="4"/>
  <c r="N85" i="4"/>
  <c r="O85" i="4"/>
  <c r="I86" i="4"/>
  <c r="J86" i="4"/>
  <c r="K86" i="4"/>
  <c r="N86" i="4"/>
  <c r="O86" i="4"/>
  <c r="I87" i="4"/>
  <c r="J87" i="4"/>
  <c r="K87" i="4"/>
  <c r="N87" i="4"/>
  <c r="O87" i="4"/>
  <c r="I88" i="4"/>
  <c r="J88" i="4"/>
  <c r="K88" i="4"/>
  <c r="N88" i="4"/>
  <c r="O88" i="4"/>
  <c r="I89" i="4"/>
  <c r="J89" i="4"/>
  <c r="K89" i="4"/>
  <c r="N89" i="4"/>
  <c r="O89" i="4"/>
  <c r="I90" i="4"/>
  <c r="J90" i="4"/>
  <c r="K90" i="4"/>
  <c r="N90" i="4"/>
  <c r="O90" i="4"/>
  <c r="I91" i="4"/>
  <c r="J91" i="4"/>
  <c r="K91" i="4"/>
  <c r="N91" i="4"/>
  <c r="O91" i="4"/>
  <c r="I92" i="4"/>
  <c r="J92" i="4"/>
  <c r="K92" i="4"/>
  <c r="N92" i="4"/>
  <c r="O92" i="4"/>
  <c r="I93" i="4"/>
  <c r="J93" i="4"/>
  <c r="K93" i="4"/>
  <c r="N93" i="4"/>
  <c r="O93" i="4"/>
  <c r="I94" i="4"/>
  <c r="J94" i="4"/>
  <c r="K94" i="4"/>
  <c r="N94" i="4"/>
  <c r="O94" i="4"/>
  <c r="I95" i="4"/>
  <c r="J95" i="4"/>
  <c r="K95" i="4"/>
  <c r="N95" i="4"/>
  <c r="O95" i="4"/>
  <c r="I96" i="4"/>
  <c r="J96" i="4"/>
  <c r="K96" i="4"/>
  <c r="N96" i="4"/>
  <c r="O96" i="4"/>
  <c r="I97" i="4"/>
  <c r="J97" i="4"/>
  <c r="K97" i="4"/>
  <c r="N97" i="4"/>
  <c r="O97" i="4"/>
  <c r="I98" i="4"/>
  <c r="J98" i="4"/>
  <c r="K98" i="4"/>
  <c r="N98" i="4"/>
  <c r="O98" i="4"/>
  <c r="I99" i="4"/>
  <c r="J99" i="4"/>
  <c r="K99" i="4"/>
  <c r="N99" i="4"/>
  <c r="O99" i="4"/>
  <c r="I100" i="4"/>
  <c r="J100" i="4"/>
  <c r="K100" i="4"/>
  <c r="N100" i="4"/>
  <c r="O100" i="4"/>
  <c r="I101" i="4"/>
  <c r="J101" i="4"/>
  <c r="K101" i="4"/>
  <c r="N101" i="4"/>
  <c r="O101" i="4"/>
  <c r="I102" i="4"/>
  <c r="J102" i="4"/>
  <c r="K102" i="4"/>
  <c r="N102" i="4"/>
  <c r="O102" i="4"/>
  <c r="I103" i="4"/>
  <c r="J103" i="4"/>
  <c r="K103" i="4"/>
  <c r="N103" i="4"/>
  <c r="O103" i="4"/>
  <c r="I104" i="4"/>
  <c r="J104" i="4"/>
  <c r="K104" i="4"/>
  <c r="N104" i="4"/>
  <c r="O104" i="4"/>
  <c r="I105" i="4"/>
  <c r="J105" i="4"/>
  <c r="K105" i="4"/>
  <c r="N105" i="4"/>
  <c r="O105" i="4"/>
  <c r="I106" i="4"/>
  <c r="J106" i="4"/>
  <c r="K106" i="4"/>
  <c r="N106" i="4"/>
  <c r="O106" i="4"/>
  <c r="I107" i="4"/>
  <c r="J107" i="4"/>
  <c r="K107" i="4"/>
  <c r="N107" i="4"/>
  <c r="O107" i="4"/>
  <c r="I108" i="4"/>
  <c r="J108" i="4"/>
  <c r="K108" i="4"/>
  <c r="N108" i="4"/>
  <c r="O108" i="4"/>
  <c r="I109" i="4"/>
  <c r="J109" i="4"/>
  <c r="K109" i="4"/>
  <c r="N109" i="4"/>
  <c r="O109" i="4"/>
  <c r="I110" i="4"/>
  <c r="J110" i="4"/>
  <c r="K110" i="4"/>
  <c r="N110" i="4"/>
  <c r="O110" i="4"/>
  <c r="I111" i="4"/>
  <c r="J111" i="4"/>
  <c r="K111" i="4"/>
  <c r="N111" i="4"/>
  <c r="O111" i="4"/>
  <c r="I112" i="4"/>
  <c r="J112" i="4"/>
  <c r="K112" i="4"/>
  <c r="N112" i="4"/>
  <c r="O112" i="4"/>
  <c r="I113" i="4"/>
  <c r="J113" i="4"/>
  <c r="K113" i="4"/>
  <c r="N113" i="4"/>
  <c r="O113" i="4"/>
  <c r="I114" i="4"/>
  <c r="J114" i="4"/>
  <c r="K114" i="4"/>
  <c r="N114" i="4"/>
  <c r="O114" i="4"/>
  <c r="I115" i="4"/>
  <c r="J115" i="4"/>
  <c r="K115" i="4"/>
  <c r="N115" i="4"/>
  <c r="O115" i="4"/>
  <c r="I116" i="4"/>
  <c r="J116" i="4"/>
  <c r="K116" i="4"/>
  <c r="N116" i="4"/>
  <c r="O116" i="4"/>
  <c r="I117" i="4"/>
  <c r="J117" i="4"/>
  <c r="K117" i="4"/>
  <c r="N117" i="4"/>
  <c r="O117" i="4"/>
  <c r="I118" i="4"/>
  <c r="J118" i="4"/>
  <c r="K118" i="4"/>
  <c r="N118" i="4"/>
  <c r="O118" i="4"/>
  <c r="I119" i="4"/>
  <c r="J119" i="4"/>
  <c r="K119" i="4"/>
  <c r="N119" i="4"/>
  <c r="O119" i="4"/>
  <c r="I120" i="4"/>
  <c r="J120" i="4"/>
  <c r="K120" i="4"/>
  <c r="N120" i="4"/>
  <c r="O120" i="4"/>
  <c r="I121" i="4"/>
  <c r="J121" i="4"/>
  <c r="K121" i="4"/>
  <c r="N121" i="4"/>
  <c r="O121" i="4"/>
  <c r="I122" i="4"/>
  <c r="J122" i="4"/>
  <c r="K122" i="4"/>
  <c r="N122" i="4"/>
  <c r="O122" i="4"/>
  <c r="I123" i="4"/>
  <c r="J123" i="4"/>
  <c r="K123" i="4"/>
  <c r="N123" i="4"/>
  <c r="O123" i="4"/>
  <c r="I124" i="4"/>
  <c r="J124" i="4"/>
  <c r="K124" i="4"/>
  <c r="N124" i="4"/>
  <c r="O124" i="4"/>
  <c r="I125" i="4"/>
  <c r="J125" i="4"/>
  <c r="K125" i="4"/>
  <c r="N125" i="4"/>
  <c r="O125" i="4"/>
  <c r="I126" i="4"/>
  <c r="J126" i="4"/>
  <c r="K126" i="4"/>
  <c r="N126" i="4"/>
  <c r="O126" i="4"/>
  <c r="I127" i="4"/>
  <c r="J127" i="4"/>
  <c r="K127" i="4"/>
  <c r="N127" i="4"/>
  <c r="O127" i="4"/>
  <c r="I128" i="4"/>
  <c r="J128" i="4"/>
  <c r="K128" i="4"/>
  <c r="N128" i="4"/>
  <c r="O128" i="4"/>
  <c r="I129" i="4"/>
  <c r="J129" i="4"/>
  <c r="K129" i="4"/>
  <c r="N129" i="4"/>
  <c r="O129" i="4"/>
  <c r="I130" i="4"/>
  <c r="J130" i="4"/>
  <c r="K130" i="4"/>
  <c r="N130" i="4"/>
  <c r="O130" i="4"/>
  <c r="I131" i="4"/>
  <c r="J131" i="4"/>
  <c r="K131" i="4"/>
  <c r="N131" i="4"/>
  <c r="O131" i="4"/>
  <c r="I132" i="4"/>
  <c r="J132" i="4"/>
  <c r="K132" i="4"/>
  <c r="N132" i="4"/>
  <c r="O132" i="4"/>
  <c r="I133" i="4"/>
  <c r="J133" i="4"/>
  <c r="K133" i="4"/>
  <c r="N133" i="4"/>
  <c r="O133" i="4"/>
  <c r="I134" i="4"/>
  <c r="J134" i="4"/>
  <c r="K134" i="4"/>
  <c r="N134" i="4"/>
  <c r="O134" i="4"/>
  <c r="I135" i="4"/>
  <c r="J135" i="4"/>
  <c r="K135" i="4"/>
  <c r="N135" i="4"/>
  <c r="O135" i="4"/>
  <c r="I136" i="4"/>
  <c r="J136" i="4"/>
  <c r="K136" i="4"/>
  <c r="N136" i="4"/>
  <c r="O136" i="4"/>
  <c r="I137" i="4"/>
  <c r="J137" i="4"/>
  <c r="K137" i="4"/>
  <c r="N137" i="4"/>
  <c r="O137" i="4"/>
  <c r="I138" i="4"/>
  <c r="J138" i="4"/>
  <c r="K138" i="4"/>
  <c r="N138" i="4"/>
  <c r="O138" i="4"/>
  <c r="I139" i="4"/>
  <c r="J139" i="4"/>
  <c r="K139" i="4"/>
  <c r="N139" i="4"/>
  <c r="O139" i="4"/>
  <c r="I140" i="4"/>
  <c r="J140" i="4"/>
  <c r="K140" i="4"/>
  <c r="N140" i="4"/>
  <c r="O140" i="4"/>
  <c r="I141" i="4"/>
  <c r="J141" i="4"/>
  <c r="K141" i="4"/>
  <c r="N141" i="4"/>
  <c r="O141" i="4"/>
  <c r="I142" i="4"/>
  <c r="J142" i="4"/>
  <c r="K142" i="4"/>
  <c r="N142" i="4"/>
  <c r="O142" i="4"/>
  <c r="I143" i="4"/>
  <c r="J143" i="4"/>
  <c r="K143" i="4"/>
  <c r="N143" i="4"/>
  <c r="O143" i="4"/>
  <c r="I144" i="4"/>
  <c r="J144" i="4"/>
  <c r="K144" i="4"/>
  <c r="N144" i="4"/>
  <c r="O144" i="4"/>
  <c r="I145" i="4"/>
  <c r="J145" i="4"/>
  <c r="K145" i="4"/>
  <c r="N145" i="4"/>
  <c r="O145" i="4"/>
  <c r="I146" i="4"/>
  <c r="J146" i="4"/>
  <c r="K146" i="4"/>
  <c r="N146" i="4"/>
  <c r="O146" i="4"/>
  <c r="I147" i="4"/>
  <c r="J147" i="4"/>
  <c r="K147" i="4"/>
  <c r="N147" i="4"/>
  <c r="O147" i="4"/>
  <c r="I148" i="4"/>
  <c r="J148" i="4"/>
  <c r="K148" i="4"/>
  <c r="N148" i="4"/>
  <c r="O148" i="4"/>
  <c r="I149" i="4"/>
  <c r="J149" i="4"/>
  <c r="K149" i="4"/>
  <c r="N149" i="4"/>
  <c r="O149" i="4"/>
  <c r="I150" i="4"/>
  <c r="J150" i="4"/>
  <c r="K150" i="4"/>
  <c r="N150" i="4"/>
  <c r="O150" i="4"/>
  <c r="I151" i="4"/>
  <c r="J151" i="4"/>
  <c r="K151" i="4"/>
  <c r="N151" i="4"/>
  <c r="O151" i="4"/>
  <c r="I152" i="4"/>
  <c r="J152" i="4"/>
  <c r="K152" i="4"/>
  <c r="N152" i="4"/>
  <c r="O152" i="4"/>
  <c r="I153" i="4"/>
  <c r="J153" i="4"/>
  <c r="K153" i="4"/>
  <c r="N153" i="4"/>
  <c r="O153" i="4"/>
  <c r="I154" i="4"/>
  <c r="J154" i="4"/>
  <c r="K154" i="4"/>
  <c r="N154" i="4"/>
  <c r="O154" i="4"/>
  <c r="I155" i="4"/>
  <c r="J155" i="4"/>
  <c r="K155" i="4"/>
  <c r="N155" i="4"/>
  <c r="O155" i="4"/>
  <c r="I156" i="4"/>
  <c r="J156" i="4"/>
  <c r="K156" i="4"/>
  <c r="N156" i="4"/>
  <c r="O156" i="4"/>
  <c r="I157" i="4"/>
  <c r="J157" i="4"/>
  <c r="K157" i="4"/>
  <c r="N157" i="4"/>
  <c r="O157" i="4"/>
  <c r="I158" i="4"/>
  <c r="J158" i="4"/>
  <c r="K158" i="4"/>
  <c r="N158" i="4"/>
  <c r="O158" i="4"/>
  <c r="I159" i="4"/>
  <c r="J159" i="4"/>
  <c r="K159" i="4"/>
  <c r="N159" i="4"/>
  <c r="O159" i="4"/>
  <c r="I160" i="4"/>
  <c r="J160" i="4"/>
  <c r="K160" i="4"/>
  <c r="N160" i="4"/>
  <c r="O160" i="4"/>
  <c r="I161" i="4"/>
  <c r="J161" i="4"/>
  <c r="K161" i="4"/>
  <c r="N161" i="4"/>
  <c r="O161" i="4"/>
  <c r="I162" i="4"/>
  <c r="J162" i="4"/>
  <c r="K162" i="4"/>
  <c r="N162" i="4"/>
  <c r="O162" i="4"/>
  <c r="I163" i="4"/>
  <c r="J163" i="4"/>
  <c r="K163" i="4"/>
  <c r="N163" i="4"/>
  <c r="O163" i="4"/>
  <c r="I164" i="4"/>
  <c r="J164" i="4"/>
  <c r="K164" i="4"/>
  <c r="N164" i="4"/>
  <c r="O164" i="4"/>
  <c r="I165" i="4"/>
  <c r="J165" i="4"/>
  <c r="K165" i="4"/>
  <c r="N165" i="4"/>
  <c r="O165" i="4"/>
  <c r="I166" i="4"/>
  <c r="J166" i="4"/>
  <c r="K166" i="4"/>
  <c r="N166" i="4"/>
  <c r="O166" i="4"/>
  <c r="I167" i="4"/>
  <c r="J167" i="4"/>
  <c r="K167" i="4"/>
  <c r="N167" i="4"/>
  <c r="O167" i="4"/>
  <c r="I168" i="4"/>
  <c r="J168" i="4"/>
  <c r="K168" i="4"/>
  <c r="N168" i="4"/>
  <c r="O168" i="4"/>
  <c r="I169" i="4"/>
  <c r="J169" i="4"/>
  <c r="K169" i="4"/>
  <c r="N169" i="4"/>
  <c r="O169" i="4"/>
  <c r="I170" i="4"/>
  <c r="J170" i="4"/>
  <c r="K170" i="4"/>
  <c r="N170" i="4"/>
  <c r="O170" i="4"/>
  <c r="I171" i="4"/>
  <c r="J171" i="4"/>
  <c r="K171" i="4"/>
  <c r="N171" i="4"/>
  <c r="O171" i="4"/>
  <c r="I172" i="4"/>
  <c r="J172" i="4"/>
  <c r="K172" i="4"/>
  <c r="N172" i="4"/>
  <c r="O172" i="4"/>
  <c r="I173" i="4"/>
  <c r="J173" i="4"/>
  <c r="K173" i="4"/>
  <c r="N173" i="4"/>
  <c r="O173" i="4"/>
  <c r="I174" i="4"/>
  <c r="J174" i="4"/>
  <c r="K174" i="4"/>
  <c r="N174" i="4"/>
  <c r="O174" i="4"/>
  <c r="I175" i="4"/>
  <c r="J175" i="4"/>
  <c r="K175" i="4"/>
  <c r="N175" i="4"/>
  <c r="O175" i="4"/>
  <c r="I176" i="4"/>
  <c r="J176" i="4"/>
  <c r="K176" i="4"/>
  <c r="N176" i="4"/>
  <c r="O176" i="4"/>
  <c r="I177" i="4"/>
  <c r="J177" i="4"/>
  <c r="K177" i="4"/>
  <c r="N177" i="4"/>
  <c r="O177" i="4"/>
  <c r="I178" i="4"/>
  <c r="J178" i="4"/>
  <c r="K178" i="4"/>
  <c r="N178" i="4"/>
  <c r="O178" i="4"/>
  <c r="I179" i="4"/>
  <c r="J179" i="4"/>
  <c r="K179" i="4"/>
  <c r="N179" i="4"/>
  <c r="O179" i="4"/>
  <c r="I180" i="4"/>
  <c r="J180" i="4"/>
  <c r="K180" i="4"/>
  <c r="N180" i="4"/>
  <c r="O180" i="4"/>
  <c r="I181" i="4"/>
  <c r="J181" i="4"/>
  <c r="K181" i="4"/>
  <c r="N181" i="4"/>
  <c r="O181" i="4"/>
  <c r="I182" i="4"/>
  <c r="J182" i="4"/>
  <c r="K182" i="4"/>
  <c r="N182" i="4"/>
  <c r="O182" i="4"/>
  <c r="I183" i="4"/>
  <c r="J183" i="4"/>
  <c r="K183" i="4"/>
  <c r="N183" i="4"/>
  <c r="O183" i="4"/>
  <c r="I184" i="4"/>
  <c r="J184" i="4"/>
  <c r="K184" i="4"/>
  <c r="N184" i="4"/>
  <c r="O184" i="4"/>
  <c r="I185" i="4"/>
  <c r="J185" i="4"/>
  <c r="K185" i="4"/>
  <c r="N185" i="4"/>
  <c r="O185" i="4"/>
  <c r="I186" i="4"/>
  <c r="J186" i="4"/>
  <c r="K186" i="4"/>
  <c r="N186" i="4"/>
  <c r="O186" i="4"/>
  <c r="I187" i="4"/>
  <c r="J187" i="4"/>
  <c r="K187" i="4"/>
  <c r="N187" i="4"/>
  <c r="O187" i="4"/>
  <c r="I188" i="4"/>
  <c r="J188" i="4"/>
  <c r="K188" i="4"/>
  <c r="N188" i="4"/>
  <c r="O188" i="4"/>
  <c r="I189" i="4"/>
  <c r="J189" i="4"/>
  <c r="K189" i="4"/>
  <c r="N189" i="4"/>
  <c r="O189" i="4"/>
  <c r="I190" i="4"/>
  <c r="J190" i="4"/>
  <c r="K190" i="4"/>
  <c r="N190" i="4"/>
  <c r="O190" i="4"/>
  <c r="I191" i="4"/>
  <c r="J191" i="4"/>
  <c r="K191" i="4"/>
  <c r="N191" i="4"/>
  <c r="O191" i="4"/>
  <c r="I192" i="4"/>
  <c r="J192" i="4"/>
  <c r="K192" i="4"/>
  <c r="N192" i="4"/>
  <c r="O192" i="4"/>
  <c r="I193" i="4"/>
  <c r="J193" i="4"/>
  <c r="K193" i="4"/>
  <c r="N193" i="4"/>
  <c r="O193" i="4"/>
  <c r="I194" i="4"/>
  <c r="J194" i="4"/>
  <c r="K194" i="4"/>
  <c r="N194" i="4"/>
  <c r="O194" i="4"/>
  <c r="I195" i="4"/>
  <c r="J195" i="4"/>
  <c r="K195" i="4"/>
  <c r="N195" i="4"/>
  <c r="O195" i="4"/>
  <c r="I196" i="4"/>
  <c r="J196" i="4"/>
  <c r="K196" i="4"/>
  <c r="N196" i="4"/>
  <c r="O196" i="4"/>
  <c r="I197" i="4"/>
  <c r="J197" i="4"/>
  <c r="K197" i="4"/>
  <c r="N197" i="4"/>
  <c r="O197" i="4"/>
  <c r="I198" i="4"/>
  <c r="J198" i="4"/>
  <c r="K198" i="4"/>
  <c r="N198" i="4"/>
  <c r="O198" i="4"/>
  <c r="I199" i="4"/>
  <c r="J199" i="4"/>
  <c r="K199" i="4"/>
  <c r="N199" i="4"/>
  <c r="O199" i="4"/>
  <c r="I200" i="4"/>
  <c r="J200" i="4"/>
  <c r="K200" i="4"/>
  <c r="N200" i="4"/>
  <c r="O200" i="4"/>
  <c r="I201" i="4"/>
  <c r="J201" i="4"/>
  <c r="K201" i="4"/>
  <c r="N201" i="4"/>
  <c r="O201" i="4"/>
  <c r="I202" i="4"/>
  <c r="J202" i="4"/>
  <c r="K202" i="4"/>
  <c r="N202" i="4"/>
  <c r="O202" i="4"/>
  <c r="I203" i="4"/>
  <c r="J203" i="4"/>
  <c r="K203" i="4"/>
  <c r="N203" i="4"/>
  <c r="O203" i="4"/>
  <c r="I204" i="4"/>
  <c r="J204" i="4"/>
  <c r="K204" i="4"/>
  <c r="N204" i="4"/>
  <c r="O204" i="4"/>
  <c r="I205" i="4"/>
  <c r="J205" i="4"/>
  <c r="K205" i="4"/>
  <c r="N205" i="4"/>
  <c r="O205" i="4"/>
  <c r="I206" i="4"/>
  <c r="J206" i="4"/>
  <c r="K206" i="4"/>
  <c r="N206" i="4"/>
  <c r="O206" i="4"/>
  <c r="I207" i="4"/>
  <c r="J207" i="4"/>
  <c r="K207" i="4"/>
  <c r="N207" i="4"/>
  <c r="O207" i="4"/>
  <c r="I208" i="4"/>
  <c r="J208" i="4"/>
  <c r="K208" i="4"/>
  <c r="N208" i="4"/>
  <c r="O208" i="4"/>
  <c r="I209" i="4"/>
  <c r="J209" i="4"/>
  <c r="K209" i="4"/>
  <c r="N209" i="4"/>
  <c r="O209" i="4"/>
  <c r="I210" i="4"/>
  <c r="J210" i="4"/>
  <c r="K210" i="4"/>
  <c r="N210" i="4"/>
  <c r="O210" i="4"/>
  <c r="I211" i="4"/>
  <c r="J211" i="4"/>
  <c r="K211" i="4"/>
  <c r="N211" i="4"/>
  <c r="O211" i="4"/>
  <c r="I212" i="4"/>
  <c r="J212" i="4"/>
  <c r="K212" i="4"/>
  <c r="N212" i="4"/>
  <c r="O212" i="4"/>
  <c r="I213" i="4"/>
  <c r="J213" i="4"/>
  <c r="K213" i="4"/>
  <c r="N213" i="4"/>
  <c r="O213" i="4"/>
  <c r="I214" i="4"/>
  <c r="J214" i="4"/>
  <c r="K214" i="4"/>
  <c r="N214" i="4"/>
  <c r="O214" i="4"/>
  <c r="I215" i="4"/>
  <c r="J215" i="4"/>
  <c r="K215" i="4"/>
  <c r="N215" i="4"/>
  <c r="O215" i="4"/>
  <c r="I216" i="4"/>
  <c r="J216" i="4"/>
  <c r="K216" i="4"/>
  <c r="N216" i="4"/>
  <c r="O216" i="4"/>
  <c r="I217" i="4"/>
  <c r="J217" i="4"/>
  <c r="K217" i="4"/>
  <c r="N217" i="4"/>
  <c r="O217" i="4"/>
  <c r="I218" i="4"/>
  <c r="J218" i="4"/>
  <c r="K218" i="4"/>
  <c r="N218" i="4"/>
  <c r="O218" i="4"/>
  <c r="I219" i="4"/>
  <c r="J219" i="4"/>
  <c r="K219" i="4"/>
  <c r="N219" i="4"/>
  <c r="O219" i="4"/>
  <c r="I220" i="4"/>
  <c r="J220" i="4"/>
  <c r="K220" i="4"/>
  <c r="N220" i="4"/>
  <c r="O220" i="4"/>
  <c r="I221" i="4"/>
  <c r="J221" i="4"/>
  <c r="K221" i="4"/>
  <c r="N221" i="4"/>
  <c r="O221" i="4"/>
  <c r="I222" i="4"/>
  <c r="J222" i="4"/>
  <c r="K222" i="4"/>
  <c r="N222" i="4"/>
  <c r="O222" i="4"/>
  <c r="I223" i="4"/>
  <c r="J223" i="4"/>
  <c r="K223" i="4"/>
  <c r="N223" i="4"/>
  <c r="O223" i="4"/>
  <c r="I224" i="4"/>
  <c r="J224" i="4"/>
  <c r="K224" i="4"/>
  <c r="N224" i="4"/>
  <c r="O224" i="4"/>
  <c r="I225" i="4"/>
  <c r="J225" i="4"/>
  <c r="K225" i="4"/>
  <c r="N225" i="4"/>
  <c r="O225" i="4"/>
  <c r="I226" i="4"/>
  <c r="J226" i="4"/>
  <c r="K226" i="4"/>
  <c r="N226" i="4"/>
  <c r="O226" i="4"/>
  <c r="I227" i="4"/>
  <c r="J227" i="4"/>
  <c r="K227" i="4"/>
  <c r="N227" i="4"/>
  <c r="O227" i="4"/>
  <c r="I228" i="4"/>
  <c r="J228" i="4"/>
  <c r="K228" i="4"/>
  <c r="N228" i="4"/>
  <c r="O228" i="4"/>
  <c r="I229" i="4"/>
  <c r="J229" i="4"/>
  <c r="K229" i="4"/>
  <c r="N229" i="4"/>
  <c r="O229" i="4"/>
  <c r="I230" i="4"/>
  <c r="J230" i="4"/>
  <c r="K230" i="4"/>
  <c r="N230" i="4"/>
  <c r="O230" i="4"/>
  <c r="I231" i="4"/>
  <c r="J231" i="4"/>
  <c r="K231" i="4"/>
  <c r="N231" i="4"/>
  <c r="O231" i="4"/>
  <c r="I232" i="4"/>
  <c r="J232" i="4"/>
  <c r="K232" i="4"/>
  <c r="N232" i="4"/>
  <c r="O232" i="4"/>
  <c r="I233" i="4"/>
  <c r="J233" i="4"/>
  <c r="K233" i="4"/>
  <c r="N233" i="4"/>
  <c r="O233" i="4"/>
  <c r="I234" i="4"/>
  <c r="J234" i="4"/>
  <c r="K234" i="4"/>
  <c r="N234" i="4"/>
  <c r="O234" i="4"/>
  <c r="I235" i="4"/>
  <c r="J235" i="4"/>
  <c r="K235" i="4"/>
  <c r="N235" i="4"/>
  <c r="O235" i="4"/>
  <c r="I236" i="4"/>
  <c r="J236" i="4"/>
  <c r="K236" i="4"/>
  <c r="N236" i="4"/>
  <c r="O236" i="4"/>
  <c r="I237" i="4"/>
  <c r="J237" i="4"/>
  <c r="K237" i="4"/>
  <c r="N237" i="4"/>
  <c r="O237" i="4"/>
  <c r="I238" i="4"/>
  <c r="J238" i="4"/>
  <c r="K238" i="4"/>
  <c r="N238" i="4"/>
  <c r="O238" i="4"/>
  <c r="I239" i="4"/>
  <c r="J239" i="4"/>
  <c r="K239" i="4"/>
  <c r="N239" i="4"/>
  <c r="O239" i="4"/>
  <c r="I240" i="4"/>
  <c r="J240" i="4"/>
  <c r="K240" i="4"/>
  <c r="N240" i="4"/>
  <c r="O240" i="4"/>
  <c r="I241" i="4"/>
  <c r="J241" i="4"/>
  <c r="K241" i="4"/>
  <c r="N241" i="4"/>
  <c r="O241" i="4"/>
  <c r="I242" i="4"/>
  <c r="J242" i="4"/>
  <c r="K242" i="4"/>
  <c r="N242" i="4"/>
  <c r="O242" i="4"/>
  <c r="I243" i="4"/>
  <c r="J243" i="4"/>
  <c r="K243" i="4"/>
  <c r="N243" i="4"/>
  <c r="O243" i="4"/>
  <c r="I244" i="4"/>
  <c r="J244" i="4"/>
  <c r="K244" i="4"/>
  <c r="N244" i="4"/>
  <c r="O244" i="4"/>
  <c r="I245" i="4"/>
  <c r="J245" i="4"/>
  <c r="K245" i="4"/>
  <c r="N245" i="4"/>
  <c r="O245" i="4"/>
  <c r="I246" i="4"/>
  <c r="J246" i="4"/>
  <c r="K246" i="4"/>
  <c r="N246" i="4"/>
  <c r="O246" i="4"/>
  <c r="I247" i="4"/>
  <c r="J247" i="4"/>
  <c r="K247" i="4"/>
  <c r="N247" i="4"/>
  <c r="O247" i="4"/>
  <c r="I248" i="4"/>
  <c r="J248" i="4"/>
  <c r="K248" i="4"/>
  <c r="N248" i="4"/>
  <c r="O248" i="4"/>
  <c r="I249" i="4"/>
  <c r="J249" i="4"/>
  <c r="K249" i="4"/>
  <c r="N249" i="4"/>
  <c r="O249" i="4"/>
  <c r="I250" i="4"/>
  <c r="J250" i="4"/>
  <c r="K250" i="4"/>
  <c r="N250" i="4"/>
  <c r="O250" i="4"/>
  <c r="I251" i="4"/>
  <c r="J251" i="4"/>
  <c r="K251" i="4"/>
  <c r="N251" i="4"/>
  <c r="O251" i="4"/>
  <c r="I252" i="4"/>
  <c r="J252" i="4"/>
  <c r="K252" i="4"/>
  <c r="N252" i="4"/>
  <c r="O252" i="4"/>
  <c r="I253" i="4"/>
  <c r="J253" i="4"/>
  <c r="K253" i="4"/>
  <c r="N253" i="4"/>
  <c r="O253" i="4"/>
  <c r="I254" i="4"/>
  <c r="J254" i="4"/>
  <c r="K254" i="4"/>
  <c r="N254" i="4"/>
  <c r="O254" i="4"/>
  <c r="I255" i="4"/>
  <c r="J255" i="4"/>
  <c r="K255" i="4"/>
  <c r="N255" i="4"/>
  <c r="O255" i="4"/>
  <c r="I256" i="4"/>
  <c r="J256" i="4"/>
  <c r="K256" i="4"/>
  <c r="N256" i="4"/>
  <c r="O256" i="4"/>
  <c r="I257" i="4"/>
  <c r="J257" i="4"/>
  <c r="K257" i="4"/>
  <c r="N257" i="4"/>
  <c r="O257" i="4"/>
  <c r="I258" i="4"/>
  <c r="J258" i="4"/>
  <c r="K258" i="4"/>
  <c r="N258" i="4"/>
  <c r="O258" i="4"/>
  <c r="I259" i="4"/>
  <c r="J259" i="4"/>
  <c r="K259" i="4"/>
  <c r="N259" i="4"/>
  <c r="O259" i="4"/>
  <c r="I260" i="4"/>
  <c r="J260" i="4"/>
  <c r="K260" i="4"/>
  <c r="N260" i="4"/>
  <c r="O260" i="4"/>
  <c r="I261" i="4"/>
  <c r="J261" i="4"/>
  <c r="K261" i="4"/>
  <c r="N261" i="4"/>
  <c r="O261" i="4"/>
  <c r="I262" i="4"/>
  <c r="J262" i="4"/>
  <c r="K262" i="4"/>
  <c r="N262" i="4"/>
  <c r="O262" i="4"/>
  <c r="I263" i="4"/>
  <c r="J263" i="4"/>
  <c r="K263" i="4"/>
  <c r="N263" i="4"/>
  <c r="O263" i="4"/>
  <c r="I264" i="4"/>
  <c r="J264" i="4"/>
  <c r="K264" i="4"/>
  <c r="N264" i="4"/>
  <c r="O264" i="4"/>
  <c r="I265" i="4"/>
  <c r="J265" i="4"/>
  <c r="K265" i="4"/>
  <c r="N265" i="4"/>
  <c r="O265" i="4"/>
  <c r="I266" i="4"/>
  <c r="J266" i="4"/>
  <c r="K266" i="4"/>
  <c r="N266" i="4"/>
  <c r="O266" i="4"/>
  <c r="I267" i="4"/>
  <c r="J267" i="4"/>
  <c r="K267" i="4"/>
  <c r="N267" i="4"/>
  <c r="O267" i="4"/>
  <c r="I268" i="4"/>
  <c r="J268" i="4"/>
  <c r="K268" i="4"/>
  <c r="N268" i="4"/>
  <c r="O268" i="4"/>
  <c r="I269" i="4"/>
  <c r="J269" i="4"/>
  <c r="K269" i="4"/>
  <c r="N269" i="4"/>
  <c r="O269" i="4"/>
  <c r="I270" i="4"/>
  <c r="J270" i="4"/>
  <c r="K270" i="4"/>
  <c r="N270" i="4"/>
  <c r="O270" i="4"/>
  <c r="I271" i="4"/>
  <c r="J271" i="4"/>
  <c r="K271" i="4"/>
  <c r="N271" i="4"/>
  <c r="O271" i="4"/>
  <c r="I272" i="4"/>
  <c r="J272" i="4"/>
  <c r="K272" i="4"/>
  <c r="N272" i="4"/>
  <c r="O272" i="4"/>
  <c r="I273" i="4"/>
  <c r="J273" i="4"/>
  <c r="K273" i="4"/>
  <c r="N273" i="4"/>
  <c r="O273" i="4"/>
  <c r="I274" i="4"/>
  <c r="J274" i="4"/>
  <c r="K274" i="4"/>
  <c r="N274" i="4"/>
  <c r="O274" i="4"/>
  <c r="I275" i="4"/>
  <c r="J275" i="4"/>
  <c r="K275" i="4"/>
  <c r="N275" i="4"/>
  <c r="O275" i="4"/>
  <c r="I276" i="4"/>
  <c r="J276" i="4"/>
  <c r="K276" i="4"/>
  <c r="N276" i="4"/>
  <c r="O276" i="4"/>
  <c r="I277" i="4"/>
  <c r="J277" i="4"/>
  <c r="K277" i="4"/>
  <c r="N277" i="4"/>
  <c r="O277" i="4"/>
  <c r="I278" i="4"/>
  <c r="J278" i="4"/>
  <c r="K278" i="4"/>
  <c r="N278" i="4"/>
  <c r="O278" i="4"/>
  <c r="I279" i="4"/>
  <c r="J279" i="4"/>
  <c r="K279" i="4"/>
  <c r="N279" i="4"/>
  <c r="O279" i="4"/>
  <c r="I280" i="4"/>
  <c r="J280" i="4"/>
  <c r="K280" i="4"/>
  <c r="N280" i="4"/>
  <c r="O280" i="4"/>
  <c r="I281" i="4"/>
  <c r="J281" i="4"/>
  <c r="K281" i="4"/>
  <c r="N281" i="4"/>
  <c r="O281" i="4"/>
  <c r="I282" i="4"/>
  <c r="J282" i="4"/>
  <c r="K282" i="4"/>
  <c r="N282" i="4"/>
  <c r="O282" i="4"/>
  <c r="I283" i="4"/>
  <c r="J283" i="4"/>
  <c r="K283" i="4"/>
  <c r="N283" i="4"/>
  <c r="O283" i="4"/>
  <c r="I284" i="4"/>
  <c r="J284" i="4"/>
  <c r="K284" i="4"/>
  <c r="N284" i="4"/>
  <c r="O284" i="4"/>
  <c r="I285" i="4"/>
  <c r="J285" i="4"/>
  <c r="K285" i="4"/>
  <c r="N285" i="4"/>
  <c r="O285" i="4"/>
  <c r="I286" i="4"/>
  <c r="J286" i="4"/>
  <c r="K286" i="4"/>
  <c r="N286" i="4"/>
  <c r="O286" i="4"/>
  <c r="I287" i="4"/>
  <c r="J287" i="4"/>
  <c r="K287" i="4"/>
  <c r="N287" i="4"/>
  <c r="O287" i="4"/>
  <c r="I288" i="4"/>
  <c r="J288" i="4"/>
  <c r="K288" i="4"/>
  <c r="N288" i="4"/>
  <c r="O288" i="4"/>
  <c r="I289" i="4"/>
  <c r="J289" i="4"/>
  <c r="K289" i="4"/>
  <c r="N289" i="4"/>
  <c r="O289" i="4"/>
  <c r="I290" i="4"/>
  <c r="J290" i="4"/>
  <c r="K290" i="4"/>
  <c r="N290" i="4"/>
  <c r="O290" i="4"/>
  <c r="I291" i="4"/>
  <c r="J291" i="4"/>
  <c r="K291" i="4"/>
  <c r="N291" i="4"/>
  <c r="O291" i="4"/>
  <c r="I292" i="4"/>
  <c r="J292" i="4"/>
  <c r="K292" i="4"/>
  <c r="N292" i="4"/>
  <c r="O292" i="4"/>
  <c r="I293" i="4"/>
  <c r="J293" i="4"/>
  <c r="K293" i="4"/>
  <c r="N293" i="4"/>
  <c r="O293" i="4"/>
  <c r="I294" i="4"/>
  <c r="J294" i="4"/>
  <c r="K294" i="4"/>
  <c r="N294" i="4"/>
  <c r="O294" i="4"/>
  <c r="I295" i="4"/>
  <c r="J295" i="4"/>
  <c r="K295" i="4"/>
  <c r="N295" i="4"/>
  <c r="O295" i="4"/>
  <c r="I296" i="4"/>
  <c r="J296" i="4"/>
  <c r="K296" i="4"/>
  <c r="N296" i="4"/>
  <c r="O296" i="4"/>
  <c r="I297" i="4"/>
  <c r="J297" i="4"/>
  <c r="K297" i="4"/>
  <c r="N297" i="4"/>
  <c r="O297" i="4"/>
  <c r="I298" i="4"/>
  <c r="J298" i="4"/>
  <c r="K298" i="4"/>
  <c r="N298" i="4"/>
  <c r="O298" i="4"/>
  <c r="I299" i="4"/>
  <c r="J299" i="4"/>
  <c r="K299" i="4"/>
  <c r="N299" i="4"/>
  <c r="O299" i="4"/>
  <c r="I300" i="4"/>
  <c r="J300" i="4"/>
  <c r="K300" i="4"/>
  <c r="N300" i="4"/>
  <c r="O300" i="4"/>
  <c r="I301" i="4"/>
  <c r="J301" i="4"/>
  <c r="K301" i="4"/>
  <c r="N301" i="4"/>
  <c r="O301" i="4"/>
  <c r="I302" i="4"/>
  <c r="J302" i="4"/>
  <c r="K302" i="4"/>
  <c r="N302" i="4"/>
  <c r="O302" i="4"/>
  <c r="I303" i="4"/>
  <c r="J303" i="4"/>
  <c r="K303" i="4"/>
  <c r="N303" i="4"/>
  <c r="O303" i="4"/>
  <c r="I304" i="4"/>
  <c r="J304" i="4"/>
  <c r="K304" i="4"/>
  <c r="N304" i="4"/>
  <c r="O304" i="4"/>
  <c r="I305" i="4"/>
  <c r="J305" i="4"/>
  <c r="K305" i="4"/>
  <c r="N305" i="4"/>
  <c r="O305" i="4"/>
  <c r="I306" i="4"/>
  <c r="J306" i="4"/>
  <c r="K306" i="4"/>
  <c r="N306" i="4"/>
  <c r="O306" i="4"/>
  <c r="I307" i="4"/>
  <c r="J307" i="4"/>
  <c r="K307" i="4"/>
  <c r="N307" i="4"/>
  <c r="O307" i="4"/>
  <c r="I308" i="4"/>
  <c r="J308" i="4"/>
  <c r="K308" i="4"/>
  <c r="N308" i="4"/>
  <c r="O308" i="4"/>
  <c r="I309" i="4"/>
  <c r="J309" i="4"/>
  <c r="K309" i="4"/>
  <c r="N309" i="4"/>
  <c r="O309" i="4"/>
  <c r="I310" i="4"/>
  <c r="J310" i="4"/>
  <c r="K310" i="4"/>
  <c r="N310" i="4"/>
  <c r="O310" i="4"/>
  <c r="I311" i="4"/>
  <c r="J311" i="4"/>
  <c r="K311" i="4"/>
  <c r="N311" i="4"/>
  <c r="O311" i="4"/>
  <c r="I312" i="4"/>
  <c r="J312" i="4"/>
  <c r="K312" i="4"/>
  <c r="N312" i="4"/>
  <c r="O312" i="4"/>
  <c r="I313" i="4"/>
  <c r="J313" i="4"/>
  <c r="K313" i="4"/>
  <c r="N313" i="4"/>
  <c r="O313" i="4"/>
  <c r="I314" i="4"/>
  <c r="J314" i="4"/>
  <c r="K314" i="4"/>
  <c r="N314" i="4"/>
  <c r="O314" i="4"/>
  <c r="I315" i="4"/>
  <c r="J315" i="4"/>
  <c r="K315" i="4"/>
  <c r="N315" i="4"/>
  <c r="O315" i="4"/>
  <c r="I316" i="4"/>
  <c r="J316" i="4"/>
  <c r="K316" i="4"/>
  <c r="N316" i="4"/>
  <c r="O316" i="4"/>
  <c r="I317" i="4"/>
  <c r="J317" i="4"/>
  <c r="K317" i="4"/>
  <c r="N317" i="4"/>
  <c r="O317" i="4"/>
  <c r="I318" i="4"/>
  <c r="J318" i="4"/>
  <c r="K318" i="4"/>
  <c r="N318" i="4"/>
  <c r="O318" i="4"/>
  <c r="I319" i="4"/>
  <c r="J319" i="4"/>
  <c r="K319" i="4"/>
  <c r="N319" i="4"/>
  <c r="O319" i="4"/>
  <c r="I320" i="4"/>
  <c r="J320" i="4"/>
  <c r="K320" i="4"/>
  <c r="N320" i="4"/>
  <c r="O320" i="4"/>
  <c r="I321" i="4"/>
  <c r="J321" i="4"/>
  <c r="K321" i="4"/>
  <c r="N321" i="4"/>
  <c r="O321" i="4"/>
  <c r="I322" i="4"/>
  <c r="J322" i="4"/>
  <c r="K322" i="4"/>
  <c r="N322" i="4"/>
  <c r="O322" i="4"/>
  <c r="I323" i="4"/>
  <c r="J323" i="4"/>
  <c r="K323" i="4"/>
  <c r="N323" i="4"/>
  <c r="O323" i="4"/>
  <c r="I324" i="4"/>
  <c r="J324" i="4"/>
  <c r="K324" i="4"/>
  <c r="N324" i="4"/>
  <c r="O324" i="4"/>
  <c r="I325" i="4"/>
  <c r="J325" i="4"/>
  <c r="K325" i="4"/>
  <c r="N325" i="4"/>
  <c r="O325" i="4"/>
  <c r="I326" i="4"/>
  <c r="J326" i="4"/>
  <c r="K326" i="4"/>
  <c r="N326" i="4"/>
  <c r="O326" i="4"/>
  <c r="I327" i="4"/>
  <c r="J327" i="4"/>
  <c r="K327" i="4"/>
  <c r="N327" i="4"/>
  <c r="O327" i="4"/>
  <c r="I328" i="4"/>
  <c r="J328" i="4"/>
  <c r="K328" i="4"/>
  <c r="N328" i="4"/>
  <c r="O328" i="4"/>
  <c r="I329" i="4"/>
  <c r="J329" i="4"/>
  <c r="K329" i="4"/>
  <c r="N329" i="4"/>
  <c r="O329" i="4"/>
  <c r="I330" i="4"/>
  <c r="J330" i="4"/>
  <c r="K330" i="4"/>
  <c r="N330" i="4"/>
  <c r="O330" i="4"/>
  <c r="I331" i="4"/>
  <c r="J331" i="4"/>
  <c r="K331" i="4"/>
  <c r="N331" i="4"/>
  <c r="O331" i="4"/>
  <c r="I332" i="4"/>
  <c r="J332" i="4"/>
  <c r="K332" i="4"/>
  <c r="N332" i="4"/>
  <c r="O332" i="4"/>
  <c r="I333" i="4"/>
  <c r="J333" i="4"/>
  <c r="K333" i="4"/>
  <c r="N333" i="4"/>
  <c r="O333" i="4"/>
  <c r="I334" i="4"/>
  <c r="J334" i="4"/>
  <c r="K334" i="4"/>
  <c r="N334" i="4"/>
  <c r="O334" i="4"/>
  <c r="I335" i="4"/>
  <c r="J335" i="4"/>
  <c r="K335" i="4"/>
  <c r="N335" i="4"/>
  <c r="O335" i="4"/>
  <c r="I336" i="4"/>
  <c r="J336" i="4"/>
  <c r="K336" i="4"/>
  <c r="N336" i="4"/>
  <c r="O336" i="4"/>
  <c r="I337" i="4"/>
  <c r="J337" i="4"/>
  <c r="K337" i="4"/>
  <c r="N337" i="4"/>
  <c r="O337" i="4"/>
  <c r="I338" i="4"/>
  <c r="J338" i="4"/>
  <c r="K338" i="4"/>
  <c r="N338" i="4"/>
  <c r="O338" i="4"/>
  <c r="I339" i="4"/>
  <c r="J339" i="4"/>
  <c r="K339" i="4"/>
  <c r="N339" i="4"/>
  <c r="O339" i="4"/>
  <c r="I340" i="4"/>
  <c r="J340" i="4"/>
  <c r="K340" i="4"/>
  <c r="N340" i="4"/>
  <c r="O340" i="4"/>
  <c r="I341" i="4"/>
  <c r="J341" i="4"/>
  <c r="K341" i="4"/>
  <c r="N341" i="4"/>
  <c r="O341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A210" i="4"/>
  <c r="A211" i="4"/>
  <c r="A212" i="4"/>
  <c r="A213" i="4"/>
  <c r="A214" i="4"/>
  <c r="A215" i="4"/>
  <c r="A216" i="4"/>
  <c r="A217" i="4"/>
  <c r="A218" i="4"/>
  <c r="A219" i="4"/>
  <c r="A220" i="4"/>
  <c r="A221" i="4"/>
  <c r="A222" i="4"/>
  <c r="A223" i="4"/>
  <c r="A224" i="4"/>
  <c r="A225" i="4"/>
  <c r="A226" i="4"/>
  <c r="A227" i="4"/>
  <c r="A228" i="4"/>
  <c r="A229" i="4"/>
  <c r="A230" i="4"/>
  <c r="A231" i="4"/>
  <c r="A232" i="4"/>
  <c r="A233" i="4"/>
  <c r="A234" i="4"/>
  <c r="A235" i="4"/>
  <c r="A236" i="4"/>
  <c r="A237" i="4"/>
  <c r="A238" i="4"/>
  <c r="A239" i="4"/>
  <c r="A240" i="4"/>
  <c r="A241" i="4"/>
  <c r="A242" i="4"/>
  <c r="A243" i="4"/>
  <c r="A244" i="4"/>
  <c r="A245" i="4"/>
  <c r="A246" i="4"/>
  <c r="A247" i="4"/>
  <c r="A248" i="4"/>
  <c r="A249" i="4"/>
  <c r="A250" i="4"/>
  <c r="A251" i="4"/>
  <c r="A252" i="4"/>
  <c r="A253" i="4"/>
  <c r="A254" i="4"/>
  <c r="A255" i="4"/>
  <c r="A256" i="4"/>
  <c r="A257" i="4"/>
  <c r="A258" i="4"/>
  <c r="A259" i="4"/>
  <c r="A260" i="4"/>
  <c r="A261" i="4"/>
  <c r="A262" i="4"/>
  <c r="A263" i="4"/>
  <c r="A264" i="4"/>
  <c r="A265" i="4"/>
  <c r="A266" i="4"/>
  <c r="A267" i="4"/>
  <c r="A268" i="4"/>
  <c r="A269" i="4"/>
  <c r="A270" i="4"/>
  <c r="A271" i="4"/>
  <c r="A272" i="4"/>
  <c r="A273" i="4"/>
  <c r="A274" i="4"/>
  <c r="A275" i="4"/>
  <c r="A276" i="4"/>
  <c r="A277" i="4"/>
  <c r="A278" i="4"/>
  <c r="A279" i="4"/>
  <c r="A280" i="4"/>
  <c r="A281" i="4"/>
  <c r="A282" i="4"/>
  <c r="A283" i="4"/>
  <c r="A284" i="4"/>
  <c r="A285" i="4"/>
  <c r="A286" i="4"/>
  <c r="A287" i="4"/>
  <c r="A288" i="4"/>
  <c r="A289" i="4"/>
  <c r="A290" i="4"/>
  <c r="A291" i="4"/>
  <c r="A292" i="4"/>
  <c r="A293" i="4"/>
  <c r="A294" i="4"/>
  <c r="A295" i="4"/>
  <c r="A296" i="4"/>
  <c r="A297" i="4"/>
  <c r="A298" i="4"/>
  <c r="A299" i="4"/>
  <c r="A300" i="4"/>
  <c r="A301" i="4"/>
  <c r="A302" i="4"/>
  <c r="A303" i="4"/>
  <c r="A304" i="4"/>
  <c r="A305" i="4"/>
  <c r="A306" i="4"/>
  <c r="A307" i="4"/>
  <c r="A308" i="4"/>
  <c r="A309" i="4"/>
  <c r="A310" i="4"/>
  <c r="A311" i="4"/>
  <c r="A312" i="4"/>
  <c r="A313" i="4"/>
  <c r="A314" i="4"/>
  <c r="A315" i="4"/>
  <c r="A316" i="4"/>
  <c r="A317" i="4"/>
  <c r="A318" i="4"/>
  <c r="A319" i="4"/>
  <c r="A320" i="4"/>
  <c r="A321" i="4"/>
  <c r="A322" i="4"/>
  <c r="A323" i="4"/>
  <c r="A324" i="4"/>
  <c r="A325" i="4"/>
  <c r="A326" i="4"/>
  <c r="A327" i="4"/>
  <c r="A328" i="4"/>
  <c r="A329" i="4"/>
  <c r="A330" i="4"/>
  <c r="A331" i="4"/>
  <c r="A332" i="4"/>
  <c r="A333" i="4"/>
  <c r="A334" i="4"/>
  <c r="A335" i="4"/>
  <c r="A336" i="4"/>
  <c r="A337" i="4"/>
  <c r="A338" i="4"/>
  <c r="A339" i="4"/>
  <c r="A340" i="4"/>
  <c r="A341" i="4"/>
  <c r="L58" i="4"/>
  <c r="L260" i="4"/>
  <c r="L264" i="4"/>
  <c r="L303" i="4"/>
  <c r="L123" i="4"/>
  <c r="L186" i="4"/>
  <c r="L141" i="4"/>
  <c r="L201" i="4"/>
  <c r="L61" i="4"/>
  <c r="L315" i="4"/>
  <c r="L91" i="4"/>
  <c r="L228" i="4"/>
  <c r="L232" i="4"/>
  <c r="L197" i="4"/>
  <c r="L333" i="4"/>
  <c r="L334" i="4"/>
  <c r="L118" i="4"/>
  <c r="L329" i="4"/>
  <c r="L328" i="4"/>
  <c r="L171" i="4"/>
  <c r="L259" i="4"/>
  <c r="L339" i="4"/>
  <c r="L212" i="4"/>
  <c r="L133" i="4"/>
  <c r="L214" i="4"/>
  <c r="L187" i="4"/>
  <c r="L188" i="4"/>
  <c r="L39" i="4"/>
  <c r="L209" i="4"/>
  <c r="L208" i="4"/>
  <c r="L204" i="4"/>
  <c r="L299" i="4"/>
  <c r="L289" i="4"/>
  <c r="L314" i="4"/>
  <c r="L210" i="4"/>
  <c r="L276" i="4"/>
  <c r="L108" i="4"/>
  <c r="L269" i="4"/>
  <c r="L268" i="4"/>
  <c r="L130" i="4"/>
  <c r="L15" i="4"/>
  <c r="L325" i="4"/>
  <c r="L152" i="4"/>
  <c r="L149" i="4"/>
  <c r="L341" i="4"/>
  <c r="L116" i="4"/>
  <c r="L66" i="4"/>
  <c r="L41" i="4"/>
  <c r="L42" i="4"/>
  <c r="L160" i="4"/>
  <c r="L312" i="4"/>
  <c r="L318" i="4"/>
  <c r="L37" i="4"/>
  <c r="L36" i="4"/>
  <c r="L35" i="4"/>
  <c r="L27" i="4"/>
  <c r="L26" i="4"/>
  <c r="L25" i="4"/>
  <c r="L144" i="4"/>
  <c r="L146" i="4"/>
  <c r="L225" i="4"/>
  <c r="L88" i="4"/>
  <c r="L89" i="4"/>
  <c r="L90" i="4"/>
  <c r="L73" i="4"/>
  <c r="L72" i="4"/>
  <c r="L70" i="4"/>
  <c r="L71" i="4"/>
  <c r="L68" i="4"/>
  <c r="L76" i="4"/>
  <c r="L145" i="4"/>
  <c r="L198" i="4"/>
  <c r="L258" i="4"/>
  <c r="L56" i="4"/>
  <c r="L51" i="4"/>
  <c r="L60" i="4"/>
  <c r="L47" i="4"/>
  <c r="L53" i="4"/>
  <c r="L52" i="4"/>
  <c r="L55" i="4"/>
  <c r="L273" i="4"/>
  <c r="L262" i="4"/>
  <c r="L34" i="4"/>
  <c r="L46" i="4"/>
  <c r="L24" i="4"/>
  <c r="L327" i="4"/>
  <c r="L54" i="4"/>
  <c r="L302" i="4"/>
  <c r="L313" i="4"/>
  <c r="L301" i="4"/>
  <c r="L296" i="4"/>
  <c r="L239" i="4"/>
  <c r="L159" i="4"/>
  <c r="L297" i="4"/>
  <c r="L317" i="4"/>
  <c r="L87" i="4"/>
  <c r="L69" i="4"/>
  <c r="L200" i="4"/>
  <c r="L169" i="4"/>
  <c r="L202" i="4"/>
  <c r="L326" i="4"/>
  <c r="L63" i="4"/>
  <c r="L199" i="4"/>
  <c r="L298" i="4"/>
  <c r="L257" i="4"/>
  <c r="L256" i="4"/>
  <c r="L255" i="4"/>
  <c r="L57" i="4"/>
  <c r="L75" i="4"/>
  <c r="L316" i="4"/>
  <c r="L254" i="4"/>
  <c r="L291" i="4"/>
  <c r="L290" i="4"/>
  <c r="L86" i="4"/>
  <c r="L241" i="4"/>
  <c r="L14" i="4"/>
  <c r="L324" i="4"/>
  <c r="L150" i="4"/>
  <c r="L131" i="4"/>
  <c r="L62" i="4"/>
  <c r="L45" i="4"/>
  <c r="L311" i="4"/>
  <c r="L281" i="4"/>
  <c r="L44" i="4"/>
  <c r="L182" i="4"/>
  <c r="L223" i="4"/>
  <c r="L277" i="4"/>
  <c r="L195" i="4"/>
  <c r="L122" i="4"/>
  <c r="L286" i="4"/>
  <c r="L288" i="4"/>
  <c r="L287" i="4"/>
  <c r="L80" i="4"/>
  <c r="L13" i="4"/>
  <c r="L224" i="4"/>
  <c r="L17" i="4"/>
  <c r="L192" i="4"/>
  <c r="L216" i="4"/>
  <c r="L103" i="4"/>
  <c r="L102" i="4"/>
  <c r="L101" i="4"/>
  <c r="L100" i="4"/>
  <c r="L99" i="4"/>
  <c r="L98" i="4"/>
  <c r="L261" i="4"/>
  <c r="L155" i="4"/>
  <c r="L178" i="4"/>
  <c r="L153" i="4"/>
  <c r="L340" i="4"/>
  <c r="L203" i="4"/>
  <c r="L180" i="4"/>
  <c r="L128" i="4"/>
  <c r="L166" i="4"/>
  <c r="L127" i="4"/>
  <c r="L154" i="4"/>
  <c r="L124" i="4"/>
  <c r="L206" i="4"/>
  <c r="L279" i="4"/>
  <c r="L253" i="4"/>
  <c r="L77" i="4"/>
  <c r="L23" i="4"/>
  <c r="L33" i="4"/>
  <c r="L227" i="4"/>
  <c r="L115" i="4"/>
  <c r="L265" i="4"/>
  <c r="L97" i="4"/>
  <c r="L191" i="4"/>
  <c r="L74" i="4"/>
  <c r="L49" i="4"/>
  <c r="L162" i="4"/>
  <c r="L129" i="4"/>
  <c r="L211" i="4"/>
  <c r="L213" i="4"/>
  <c r="L274" i="4"/>
  <c r="L172" i="4"/>
  <c r="L185" i="4"/>
  <c r="L285" i="4"/>
  <c r="L59" i="4"/>
  <c r="L234" i="4"/>
  <c r="L168" i="4"/>
  <c r="L121" i="4"/>
  <c r="L165" i="4"/>
  <c r="L280" i="4"/>
  <c r="L215" i="4"/>
  <c r="L22" i="4"/>
  <c r="L252" i="4"/>
  <c r="L278" i="4"/>
  <c r="L161" i="4"/>
  <c r="L307" i="4"/>
  <c r="L173" i="4"/>
  <c r="L48" i="4"/>
  <c r="L50" i="4"/>
  <c r="L67" i="4"/>
  <c r="L263" i="4"/>
  <c r="L267" i="4"/>
  <c r="L174" i="4"/>
  <c r="L251" i="4"/>
  <c r="L119" i="4"/>
  <c r="L336" i="4"/>
  <c r="L304" i="4"/>
  <c r="L175" i="4"/>
  <c r="L294" i="4"/>
  <c r="L272" i="4"/>
  <c r="L189" i="4"/>
  <c r="L222" i="4"/>
  <c r="L120" i="4"/>
  <c r="L32" i="4"/>
  <c r="L293" i="4"/>
  <c r="L177" i="4"/>
  <c r="L308" i="4"/>
  <c r="L28" i="4"/>
  <c r="L176" i="4"/>
  <c r="L151" i="4"/>
  <c r="L284" i="4"/>
  <c r="L250" i="4"/>
  <c r="L92" i="4"/>
  <c r="L233" i="4"/>
  <c r="L158" i="4"/>
  <c r="L240" i="4"/>
  <c r="L83" i="4"/>
  <c r="L82" i="4"/>
  <c r="L249" i="4"/>
  <c r="L139" i="4"/>
  <c r="L138" i="4"/>
  <c r="L238" i="4"/>
  <c r="L10" i="4"/>
  <c r="L137" i="4"/>
  <c r="L143" i="4"/>
  <c r="L136" i="4"/>
  <c r="L193" i="4"/>
  <c r="L207" i="4"/>
  <c r="L8" i="4"/>
  <c r="L16" i="4"/>
  <c r="L9" i="4"/>
  <c r="L164" i="4"/>
  <c r="L231" i="4"/>
  <c r="L330" i="4"/>
  <c r="L331" i="4"/>
  <c r="L237" i="4"/>
  <c r="L332" i="4"/>
  <c r="L18" i="4"/>
  <c r="L112" i="4"/>
  <c r="L113" i="4"/>
  <c r="L111" i="4"/>
  <c r="L21" i="4"/>
  <c r="L248" i="4"/>
  <c r="L266" i="4"/>
  <c r="L105" i="4"/>
  <c r="L270" i="4"/>
  <c r="L282" i="4"/>
  <c r="L167" i="4"/>
  <c r="L194" i="4"/>
  <c r="L43" i="4"/>
  <c r="L142" i="4"/>
  <c r="L107" i="4"/>
  <c r="L148" i="4"/>
  <c r="L147" i="4"/>
  <c r="L140" i="4"/>
  <c r="L135" i="4"/>
  <c r="L6" i="4"/>
  <c r="L12" i="4"/>
  <c r="L292" i="4"/>
  <c r="L65" i="4"/>
  <c r="L219" i="4"/>
  <c r="L64" i="4"/>
  <c r="L38" i="4"/>
  <c r="L181" i="4"/>
  <c r="L196" i="4"/>
  <c r="L40" i="4"/>
  <c r="L306" i="4"/>
  <c r="L96" i="4"/>
  <c r="L95" i="4"/>
  <c r="L94" i="4"/>
  <c r="L81" i="4"/>
  <c r="L236" i="4"/>
  <c r="L305" i="4"/>
  <c r="L275" i="4"/>
  <c r="L338" i="4"/>
  <c r="L93" i="4"/>
  <c r="L271" i="4"/>
  <c r="L247" i="4"/>
  <c r="L109" i="4"/>
  <c r="L117" i="4"/>
  <c r="L335" i="4"/>
  <c r="L110" i="4"/>
  <c r="L220" i="4"/>
  <c r="L323" i="4"/>
  <c r="L106" i="4"/>
  <c r="L132" i="4"/>
  <c r="L295" i="4"/>
  <c r="L11" i="4"/>
  <c r="L320" i="4"/>
  <c r="L183" i="4"/>
  <c r="L310" i="4"/>
  <c r="L309" i="4"/>
  <c r="L31" i="4"/>
  <c r="L30" i="4"/>
  <c r="L20" i="4"/>
  <c r="L319" i="4"/>
  <c r="L104" i="4"/>
  <c r="L134" i="4"/>
  <c r="L85" i="4"/>
  <c r="L84" i="4"/>
  <c r="L243" i="4"/>
  <c r="L184" i="4"/>
  <c r="L126" i="4"/>
  <c r="L246" i="4"/>
  <c r="L114" i="4"/>
  <c r="L190" i="4"/>
  <c r="L235" i="4"/>
  <c r="L205" i="4"/>
  <c r="L283" i="4"/>
  <c r="L300" i="4"/>
  <c r="L322" i="4"/>
  <c r="L78" i="4"/>
  <c r="L221" i="4"/>
  <c r="L157" i="4"/>
  <c r="L230" i="4"/>
  <c r="L79" i="4"/>
  <c r="L170" i="4"/>
  <c r="L179" i="4"/>
  <c r="L245" i="4"/>
  <c r="L217" i="4"/>
  <c r="L125" i="4"/>
  <c r="L229" i="4"/>
  <c r="L226" i="4"/>
  <c r="L163" i="4"/>
  <c r="L156" i="4"/>
  <c r="L242" i="4"/>
  <c r="L337" i="4"/>
  <c r="L218" i="4"/>
  <c r="L321" i="4"/>
  <c r="L244" i="4"/>
  <c r="L29" i="4"/>
  <c r="L19" i="4"/>
  <c r="L7" i="4"/>
</calcChain>
</file>

<file path=xl/sharedStrings.xml><?xml version="1.0" encoding="utf-8"?>
<sst xmlns="http://schemas.openxmlformats.org/spreadsheetml/2006/main" count="1443" uniqueCount="568">
  <si>
    <t>Ref</t>
  </si>
  <si>
    <t>Date</t>
  </si>
  <si>
    <t>Entrée</t>
  </si>
  <si>
    <t>Sortie</t>
  </si>
  <si>
    <t>Entrées</t>
  </si>
  <si>
    <t>Sorties</t>
  </si>
  <si>
    <t>Stock initial</t>
  </si>
  <si>
    <t>Stock Final</t>
  </si>
  <si>
    <t>N°</t>
  </si>
  <si>
    <t>BATTERIE</t>
  </si>
  <si>
    <t>BAT</t>
  </si>
  <si>
    <t>12V-100AH</t>
  </si>
  <si>
    <t>12V-90AH</t>
  </si>
  <si>
    <t>ARRETE HUILE MOYEU</t>
  </si>
  <si>
    <t>FILTRE A AIR</t>
  </si>
  <si>
    <t>COURROIE ALTERNATEUR</t>
  </si>
  <si>
    <t>GARNITURE DE FREIN</t>
  </si>
  <si>
    <t>AMPOULE</t>
  </si>
  <si>
    <t>ROULEMENT</t>
  </si>
  <si>
    <t>ARRÊTE HUILE</t>
  </si>
  <si>
    <t>CYLINDRE RECEPTEUR</t>
  </si>
  <si>
    <t>PLATEAU D'EMBRAYAGE</t>
  </si>
  <si>
    <t>ALTERNATEUR</t>
  </si>
  <si>
    <t>JOINT DE CULASSE</t>
  </si>
  <si>
    <t>FILTRE A HUILE</t>
  </si>
  <si>
    <t>COSSE BATTERIE</t>
  </si>
  <si>
    <t>PARE BRISE</t>
  </si>
  <si>
    <t>C-50</t>
  </si>
  <si>
    <t>DIV</t>
  </si>
  <si>
    <t>ELE</t>
  </si>
  <si>
    <t>R12V</t>
  </si>
  <si>
    <t>RF220V</t>
  </si>
  <si>
    <t>RT220V</t>
  </si>
  <si>
    <t>CABLE SOUPLE</t>
  </si>
  <si>
    <t>CABLE ELECTRIQUE</t>
  </si>
  <si>
    <t>CABLE DE COMMANDE</t>
  </si>
  <si>
    <t>CH-12</t>
  </si>
  <si>
    <t>ROB-R</t>
  </si>
  <si>
    <t>COLC</t>
  </si>
  <si>
    <t>CONTACTEUR ABB 250A</t>
  </si>
  <si>
    <t>250 A</t>
  </si>
  <si>
    <t>GEN</t>
  </si>
  <si>
    <t>FILTER A GASOIL</t>
  </si>
  <si>
    <t>CONTACTEUR</t>
  </si>
  <si>
    <t>CHARGEUR BATTERIE</t>
  </si>
  <si>
    <t>MD620563</t>
  </si>
  <si>
    <t>5543095-2651025</t>
  </si>
  <si>
    <t>FILTER A HUILE</t>
  </si>
  <si>
    <t>7W-2326</t>
  </si>
  <si>
    <t>FILTRE A GAZOIL</t>
  </si>
  <si>
    <t>441-5111</t>
  </si>
  <si>
    <t>4N-8771</t>
  </si>
  <si>
    <t>CONTACTEUR ABB</t>
  </si>
  <si>
    <t>AF 25156</t>
  </si>
  <si>
    <t>VENTILATEUR</t>
  </si>
  <si>
    <t>FILTRE A AIR PRIMAIRE</t>
  </si>
  <si>
    <t>HUILE MOTEUR</t>
  </si>
  <si>
    <t>LUB</t>
  </si>
  <si>
    <t>HUILE DE TRANSMISSION</t>
  </si>
  <si>
    <t>85W140</t>
  </si>
  <si>
    <t>HUILE DE DIRECTION</t>
  </si>
  <si>
    <t>HUILE DE FREIN</t>
  </si>
  <si>
    <t>LIQUIDE DE FREIN</t>
  </si>
  <si>
    <t>HBF 4</t>
  </si>
  <si>
    <t>HUILE HYDRAULIQUE</t>
  </si>
  <si>
    <t>AZOLLA ZS 68</t>
  </si>
  <si>
    <t>GRAISSE</t>
  </si>
  <si>
    <t>NL GIN 3</t>
  </si>
  <si>
    <t>TOY</t>
  </si>
  <si>
    <t>04371-36050</t>
  </si>
  <si>
    <t>04371-60070</t>
  </si>
  <si>
    <t>PLAQUETTE DE FREIN</t>
  </si>
  <si>
    <t>PLAQUETTE AVANT</t>
  </si>
  <si>
    <t>04465-60190</t>
  </si>
  <si>
    <t>04465-60340</t>
  </si>
  <si>
    <t>04465-60370</t>
  </si>
  <si>
    <t>CUP KIT, CYLINDER</t>
  </si>
  <si>
    <t>04474-35100</t>
  </si>
  <si>
    <t>CYLINDER KIT</t>
  </si>
  <si>
    <t>04493-60300</t>
  </si>
  <si>
    <t>04495-60070</t>
  </si>
  <si>
    <t>04906-35130</t>
  </si>
  <si>
    <t>15600-41010</t>
  </si>
  <si>
    <t>RADIATEUR</t>
  </si>
  <si>
    <t>FILTRE Á AIR</t>
  </si>
  <si>
    <t>17801-30080</t>
  </si>
  <si>
    <t>17801-61030</t>
  </si>
  <si>
    <t>17801-68020</t>
  </si>
  <si>
    <t>22140-17810</t>
  </si>
  <si>
    <t>23221-75020</t>
  </si>
  <si>
    <t>FUEL FILTER</t>
  </si>
  <si>
    <t>23390-0L041</t>
  </si>
  <si>
    <t>23390-OL070</t>
  </si>
  <si>
    <t>23390-51070</t>
  </si>
  <si>
    <t>BUTTÉ D’EMBRAYAGE</t>
  </si>
  <si>
    <t>31230-60200</t>
  </si>
  <si>
    <t>BUTEE D'EMBRAYAGE</t>
  </si>
  <si>
    <t>31250-60222</t>
  </si>
  <si>
    <t>ARBRE - AV</t>
  </si>
  <si>
    <t>43405-60120</t>
  </si>
  <si>
    <t>43422-60070</t>
  </si>
  <si>
    <t>DISQUE DE FREIN AV</t>
  </si>
  <si>
    <t>43512-60141</t>
  </si>
  <si>
    <t>POMPE DE DIRECTION</t>
  </si>
  <si>
    <t>45044-69145</t>
  </si>
  <si>
    <t>45045-69075</t>
  </si>
  <si>
    <t>45700-69155</t>
  </si>
  <si>
    <t>45700-69175</t>
  </si>
  <si>
    <t>CABLE DE FREIN A MAIN</t>
  </si>
  <si>
    <t>46410-60840</t>
  </si>
  <si>
    <t>47201-60831</t>
  </si>
  <si>
    <t>47550-60120</t>
  </si>
  <si>
    <t>48511-69495</t>
  </si>
  <si>
    <t>AMORTISSEUR AVANT</t>
  </si>
  <si>
    <t>48511-69505</t>
  </si>
  <si>
    <t>AMORTISSEUR ARRIÈRE</t>
  </si>
  <si>
    <t>48531-69625</t>
  </si>
  <si>
    <t>48531-69635</t>
  </si>
  <si>
    <t>AMORTISSEUR ARRIERE</t>
  </si>
  <si>
    <t>SILENT BLOC</t>
  </si>
  <si>
    <t>56111-60A90</t>
  </si>
  <si>
    <t>81560-60273</t>
  </si>
  <si>
    <t>BALLAIT D’ESSUIE-GLACE</t>
  </si>
  <si>
    <t>85212-60031</t>
  </si>
  <si>
    <t>FILTRE À POLLEN</t>
  </si>
  <si>
    <t>87139-47010</t>
  </si>
  <si>
    <t>BALLAIT D ESSUIE</t>
  </si>
  <si>
    <t>WASHER</t>
  </si>
  <si>
    <t>90214-42030</t>
  </si>
  <si>
    <t>ARRÊTE HUILE FOURREAU AV</t>
  </si>
  <si>
    <t>90310-35010</t>
  </si>
  <si>
    <t>ARRÊTE HUILE DEMI ARBRE</t>
  </si>
  <si>
    <t>90311-41009</t>
  </si>
  <si>
    <t>90311-45028</t>
  </si>
  <si>
    <t>90311-58007</t>
  </si>
  <si>
    <t>ARRET HUILE MOYEU</t>
  </si>
  <si>
    <t>90311-62001</t>
  </si>
  <si>
    <t>ROULEMENT PIVOT</t>
  </si>
  <si>
    <t>90366-20003</t>
  </si>
  <si>
    <t>ROULEMENT MOYEU</t>
  </si>
  <si>
    <t>90368-45087</t>
  </si>
  <si>
    <t>90385-18021</t>
  </si>
  <si>
    <t>RONDELLE EN CUIVRE</t>
  </si>
  <si>
    <t>90915-30002</t>
  </si>
  <si>
    <t>90915-YZZD2</t>
  </si>
  <si>
    <t>90916-02452</t>
  </si>
  <si>
    <t>COURROIE CLIMATISEUR</t>
  </si>
  <si>
    <t>90948-01004</t>
  </si>
  <si>
    <t>90981-01035</t>
  </si>
  <si>
    <t>90981-11004</t>
  </si>
  <si>
    <t>AMPOULE 12V60W</t>
  </si>
  <si>
    <t>AMPOULE 12V5W</t>
  </si>
  <si>
    <t>90981-13058</t>
  </si>
  <si>
    <t>AMPOULE 12V-21W</t>
  </si>
  <si>
    <t>AMPOULE 12V21W</t>
  </si>
  <si>
    <t>909812-15021</t>
  </si>
  <si>
    <t>99132-11050</t>
  </si>
  <si>
    <t>99132-11210</t>
  </si>
  <si>
    <t>99132-12050</t>
  </si>
  <si>
    <t>99332-11260</t>
  </si>
  <si>
    <t>PNEUS</t>
  </si>
  <si>
    <t>265/65 R17</t>
  </si>
  <si>
    <t>750 R16</t>
  </si>
  <si>
    <t>CHAMBRE A AIR</t>
  </si>
  <si>
    <t>Class.</t>
  </si>
  <si>
    <t>Ref.</t>
  </si>
  <si>
    <t>Unit</t>
  </si>
  <si>
    <t>Price</t>
  </si>
  <si>
    <t>LISTE DES PIECES</t>
  </si>
  <si>
    <t>Valeur Stock</t>
  </si>
  <si>
    <t>Partenaire/Fournisseur</t>
  </si>
  <si>
    <t>Désignation</t>
  </si>
  <si>
    <t>BENZ</t>
  </si>
  <si>
    <t>TYRE</t>
  </si>
  <si>
    <t>COUDE PVC</t>
  </si>
  <si>
    <t>TUYAU PVC</t>
  </si>
  <si>
    <t>TU-50</t>
  </si>
  <si>
    <t>CABLE DE PUISSANCE</t>
  </si>
  <si>
    <t>4X16 MM</t>
  </si>
  <si>
    <t>CONTACTEUR  4POLES</t>
  </si>
  <si>
    <t>630A</t>
  </si>
  <si>
    <t>BOUCHON RADIATEUR</t>
  </si>
  <si>
    <t>COLLIER COLSON</t>
  </si>
  <si>
    <t>215 / 60 R 16</t>
  </si>
  <si>
    <t>OIL FILTER</t>
  </si>
  <si>
    <t>ABB 125A</t>
  </si>
  <si>
    <t>3 X 2.5 MM</t>
  </si>
  <si>
    <t>FILTRE AGAZOIL</t>
  </si>
  <si>
    <t>233-5102</t>
  </si>
  <si>
    <t>POMPE ELECTRIQUE</t>
  </si>
  <si>
    <t>BLOC ADDITIF ABB</t>
  </si>
  <si>
    <t>15124480171A</t>
  </si>
  <si>
    <t>KIT EVASEUR</t>
  </si>
  <si>
    <t>CT 275</t>
  </si>
  <si>
    <t>BOUTEILLE GAZ 11,3 KG</t>
  </si>
  <si>
    <t>R 22</t>
  </si>
  <si>
    <t>CON</t>
  </si>
  <si>
    <t>FILTER A AIR</t>
  </si>
  <si>
    <t>DOT-4</t>
  </si>
  <si>
    <t>JX0810Y</t>
  </si>
  <si>
    <t>GASOIL FILTER</t>
  </si>
  <si>
    <t>23390 -51070</t>
  </si>
  <si>
    <t>RESERVOIR EAU ESSUI GLACE</t>
  </si>
  <si>
    <t>85315-60250</t>
  </si>
  <si>
    <t>PARE CHOC AVANT</t>
  </si>
  <si>
    <t>52101-60090</t>
  </si>
  <si>
    <t>BARRE STABILISATRICE</t>
  </si>
  <si>
    <t>48804-60090</t>
  </si>
  <si>
    <t>0014662801</t>
  </si>
  <si>
    <t>SILLENT BLOC TRAIN AV</t>
  </si>
  <si>
    <t>48061-60040</t>
  </si>
  <si>
    <t>LAMPADAIRE SOLAIRE</t>
  </si>
  <si>
    <t>200 W</t>
  </si>
  <si>
    <t>POINTE D'ATTACHE</t>
  </si>
  <si>
    <t>2 mm</t>
  </si>
  <si>
    <t>CHEVILLE</t>
  </si>
  <si>
    <t>CEINTURE COLSON</t>
  </si>
  <si>
    <t>INN 47992</t>
  </si>
  <si>
    <t>FILTRE À AIR</t>
  </si>
  <si>
    <t>POMPE D'ALIMENTATION GASOIL</t>
  </si>
  <si>
    <t>23380-17480</t>
  </si>
  <si>
    <t>A 0081522902</t>
  </si>
  <si>
    <t>1R1804</t>
  </si>
  <si>
    <t>ABB 75A</t>
  </si>
  <si>
    <t>FILTER A GASOIL SEPARATEUR</t>
  </si>
  <si>
    <t>LF 16015</t>
  </si>
  <si>
    <t>FILTRE SEPARATEUR</t>
  </si>
  <si>
    <t>FS 19732</t>
  </si>
  <si>
    <t>K 91900</t>
  </si>
  <si>
    <t>RELAIS FINDER</t>
  </si>
  <si>
    <t>RXM4AB2P7</t>
  </si>
  <si>
    <t>RELAIS TEMPORISE</t>
  </si>
  <si>
    <t>3 X 1.5 mm</t>
  </si>
  <si>
    <t>RELAIS 12 V</t>
  </si>
  <si>
    <t>ELECTROVANE DARRÊT</t>
  </si>
  <si>
    <t>12 v</t>
  </si>
  <si>
    <t>BARRE DE SUSPENSION</t>
  </si>
  <si>
    <t>48610-60040</t>
  </si>
  <si>
    <t>SILLENT BLOC AMORTISSEUR  AVANT</t>
  </si>
  <si>
    <t>VITRE LATERALE GAUCHE</t>
  </si>
  <si>
    <t>62720-26242</t>
  </si>
  <si>
    <t>CHAMBRE CAMION RENAULT</t>
  </si>
  <si>
    <t>1400 R20</t>
  </si>
  <si>
    <t>63 A</t>
  </si>
  <si>
    <t>HUILE DE PONT</t>
  </si>
  <si>
    <t>80 W 90</t>
  </si>
  <si>
    <t>4 X 10 mm</t>
  </si>
  <si>
    <t>RUBAN ADHESIF BLEU</t>
  </si>
  <si>
    <t>ROB -B</t>
  </si>
  <si>
    <t>FUSIBLE</t>
  </si>
  <si>
    <t>750 R16 chambre tyre</t>
  </si>
  <si>
    <t>12V-220AH</t>
  </si>
  <si>
    <t>PAPIER VERT</t>
  </si>
  <si>
    <t>RUBAN ADHESIF</t>
  </si>
  <si>
    <t>2614B552</t>
  </si>
  <si>
    <t>90915-Y22A4</t>
  </si>
  <si>
    <t>COURROIE CLIMATISATION</t>
  </si>
  <si>
    <t>L9130-92292</t>
  </si>
  <si>
    <t>NIS</t>
  </si>
  <si>
    <t>12V-75AH</t>
  </si>
  <si>
    <t>LIQUIDE DE REFROIDISSEMENT</t>
  </si>
  <si>
    <t>AMORTISSEUR</t>
  </si>
  <si>
    <t>48510-60222</t>
  </si>
  <si>
    <t>FILTER DECANTEUR</t>
  </si>
  <si>
    <t>FILTER A GAZOIL</t>
  </si>
  <si>
    <t>ARRETE HUILE</t>
  </si>
  <si>
    <t>POMPE ASSY, FUEL</t>
  </si>
  <si>
    <t>CUP KIT</t>
  </si>
  <si>
    <t>CYLINDRE KIT , ÉMETTEUR DE FREIN</t>
  </si>
  <si>
    <t>43512-60190</t>
  </si>
  <si>
    <t>AMPOULE 12V10W</t>
  </si>
  <si>
    <t>SILLENT BLOC LAME RESSORT</t>
  </si>
  <si>
    <t>85222-60061</t>
  </si>
  <si>
    <t>AMORTISSEUR DIRECTION</t>
  </si>
  <si>
    <t>ROTULE DE DIRECTION</t>
  </si>
  <si>
    <t>ROTULE , BAR DE DIRECTION</t>
  </si>
  <si>
    <t>DISQUE DE  FREIN  AVANT</t>
  </si>
  <si>
    <t>GASKET   DEMI -ARBRE AV</t>
  </si>
  <si>
    <t>DISQUE DÉMARRAGE</t>
  </si>
  <si>
    <t>A 0032509904</t>
  </si>
  <si>
    <t>23390-0L070</t>
  </si>
  <si>
    <t>TETE HYDROLIQUE</t>
  </si>
  <si>
    <t>04495-0K100</t>
  </si>
  <si>
    <t>CROISILLON CARDDAN</t>
  </si>
  <si>
    <t>195 R 15</t>
  </si>
  <si>
    <t>PENUS COMPLETS</t>
  </si>
  <si>
    <t>750R16</t>
  </si>
  <si>
    <t>128-5247</t>
  </si>
  <si>
    <t>JX 0810</t>
  </si>
  <si>
    <t>CONTACTEUR ABB + VERROUILLAGE</t>
  </si>
  <si>
    <t>125 A</t>
  </si>
  <si>
    <t>2654 403</t>
  </si>
  <si>
    <t>AT-160 DX</t>
  </si>
  <si>
    <t>15W - 40</t>
  </si>
  <si>
    <t>Mètre</t>
  </si>
  <si>
    <t>Kg</t>
  </si>
  <si>
    <t>Litre</t>
  </si>
  <si>
    <t>Pièce</t>
  </si>
  <si>
    <t>Kit</t>
  </si>
  <si>
    <t>Paquet</t>
  </si>
  <si>
    <t>Ecart</t>
  </si>
  <si>
    <t>N° de Fiche/BC</t>
  </si>
  <si>
    <t>Etat</t>
  </si>
  <si>
    <t>Mouvements Stock Program</t>
  </si>
  <si>
    <t>Stock Theorique</t>
  </si>
  <si>
    <t>MOUVEMENT</t>
  </si>
  <si>
    <t>LISTE</t>
  </si>
  <si>
    <t>DISQUE DE ROUE AVANT</t>
  </si>
  <si>
    <t>05890-46539</t>
  </si>
  <si>
    <t>RESSORT</t>
  </si>
  <si>
    <t>MD18/24</t>
  </si>
  <si>
    <t>MD19/12</t>
  </si>
  <si>
    <t>CAT1R1805</t>
  </si>
  <si>
    <t>DISJONCTEUR MULTI 9</t>
  </si>
  <si>
    <t>DM32A</t>
  </si>
  <si>
    <t>DM25A</t>
  </si>
  <si>
    <t>DM16A</t>
  </si>
  <si>
    <t>DM10A</t>
  </si>
  <si>
    <t>CONTACTEUR 4POLES</t>
  </si>
  <si>
    <t>C4P400A</t>
  </si>
  <si>
    <t>POMPE A INJECTION</t>
  </si>
  <si>
    <t>06706LPC</t>
  </si>
  <si>
    <t>122712-5152</t>
  </si>
  <si>
    <t>F4BESM179-M3</t>
  </si>
  <si>
    <t>AMORTISSEUR  AR</t>
  </si>
  <si>
    <t>F4BESM180-M3</t>
  </si>
  <si>
    <t>SCOTCH ELECTRIQUE</t>
  </si>
  <si>
    <t>ROB</t>
  </si>
  <si>
    <t>ECROUE</t>
  </si>
  <si>
    <t>LC 76</t>
  </si>
  <si>
    <t>DISQUE DE ROUE</t>
  </si>
  <si>
    <t>DBA 427225</t>
  </si>
  <si>
    <t>DBA 427235</t>
  </si>
  <si>
    <t>40232-01J00</t>
  </si>
  <si>
    <t>40215-C6000</t>
  </si>
  <si>
    <t>35129-4401P</t>
  </si>
  <si>
    <t>11720-VC10A</t>
  </si>
  <si>
    <t>41060-T0925</t>
  </si>
  <si>
    <t>16403-VK11A</t>
  </si>
  <si>
    <t>FILTRE À HUILE ELEMENT</t>
  </si>
  <si>
    <t>15209-2W200</t>
  </si>
  <si>
    <t>AY040-NS092</t>
  </si>
  <si>
    <t>GRILLAGE AVERTISSEUR</t>
  </si>
  <si>
    <t>0.30mX100m</t>
  </si>
  <si>
    <t>4 x 2,5 mm</t>
  </si>
  <si>
    <t>COSSE D 70</t>
  </si>
  <si>
    <t>C70</t>
  </si>
  <si>
    <t>TUYAU PV DE 100</t>
  </si>
  <si>
    <t>TU-100</t>
  </si>
  <si>
    <t>INVERSEUR AUTOMATIQUE</t>
  </si>
  <si>
    <t>ABB30A</t>
  </si>
  <si>
    <t>DISJONCTEUR COMPACT</t>
  </si>
  <si>
    <t>250A DPX3-4 POLES</t>
  </si>
  <si>
    <t>CONTACTEUR MULTI 9</t>
  </si>
  <si>
    <t>4 POLES 63 A</t>
  </si>
  <si>
    <t>4 POLES 40 A</t>
  </si>
  <si>
    <t>45 ABB-C</t>
  </si>
  <si>
    <t>CHEVILLES</t>
  </si>
  <si>
    <t>CH-10</t>
  </si>
  <si>
    <t>3 X 4 mm</t>
  </si>
  <si>
    <t>DISJONCTEUR  80A</t>
  </si>
  <si>
    <t>80A</t>
  </si>
  <si>
    <t>4X70</t>
  </si>
  <si>
    <t>CAT1R1804</t>
  </si>
  <si>
    <t>CAT4415111</t>
  </si>
  <si>
    <t>FF 5580</t>
  </si>
  <si>
    <t>15VR550029R</t>
  </si>
  <si>
    <t>04152-38020</t>
  </si>
  <si>
    <t>PNEUS BLINDE</t>
  </si>
  <si>
    <t>LT235/85R16</t>
  </si>
  <si>
    <t>6301 RS</t>
  </si>
  <si>
    <t>FF 167</t>
  </si>
  <si>
    <t>435-6493</t>
  </si>
  <si>
    <t>31230-60260</t>
  </si>
  <si>
    <t>DISQUE D'EMBRAYAGE BLINDE</t>
  </si>
  <si>
    <t>31210-60300</t>
  </si>
  <si>
    <t>31250-60472</t>
  </si>
  <si>
    <t>2TL 701-003 A00</t>
  </si>
  <si>
    <t>2TL 701-002 A00</t>
  </si>
  <si>
    <t>AF 26676/ A041R283</t>
  </si>
  <si>
    <t>FILTRE A AIR SECONDAIRE</t>
  </si>
  <si>
    <t>AF 25439</t>
  </si>
  <si>
    <t>DPN S0 KGM</t>
  </si>
  <si>
    <t>BC-022</t>
  </si>
  <si>
    <t>TUYAUX GASOIL</t>
  </si>
  <si>
    <t>3 CM</t>
  </si>
  <si>
    <t>ABB 200A</t>
  </si>
  <si>
    <t>TROPIC-AUTO</t>
  </si>
  <si>
    <t>INVERSEUR</t>
  </si>
  <si>
    <t>200 A</t>
  </si>
  <si>
    <t>R 410</t>
  </si>
  <si>
    <t>COMPTEUR HORAIRE</t>
  </si>
  <si>
    <t>XBKH70000002M</t>
  </si>
  <si>
    <t>65 A ABB</t>
  </si>
  <si>
    <t>12V -110 AH</t>
  </si>
  <si>
    <t>MODULE DE CHARGE BATTERIE</t>
  </si>
  <si>
    <t>12V-230 AH</t>
  </si>
  <si>
    <t>135326206/U06F04</t>
  </si>
  <si>
    <t>14351-910318</t>
  </si>
  <si>
    <t>14348-910314 AF2567</t>
  </si>
  <si>
    <t>A 0920820150414</t>
  </si>
  <si>
    <t>2652 C202</t>
  </si>
  <si>
    <t>GALET TENDEUR COURROIE</t>
  </si>
  <si>
    <t>48511-60620</t>
  </si>
  <si>
    <t>BALAI ESSUI GLACE AVANT</t>
  </si>
  <si>
    <t>85222-52131</t>
  </si>
  <si>
    <t>48511-69625</t>
  </si>
  <si>
    <t>4 X 1.5 mm</t>
  </si>
  <si>
    <t>VERNIS</t>
  </si>
  <si>
    <t>HS 1900</t>
  </si>
  <si>
    <t>DURCISSEUR</t>
  </si>
  <si>
    <t>H90</t>
  </si>
  <si>
    <t>PAPIER COLANT</t>
  </si>
  <si>
    <t>ABRO</t>
  </si>
  <si>
    <t>MASTIQUE EN FER</t>
  </si>
  <si>
    <t>MASTIQUE ORDINAIRE</t>
  </si>
  <si>
    <t>41600-2400</t>
  </si>
  <si>
    <t>PEINTURE AUTO BASE</t>
  </si>
  <si>
    <t>DILUANT</t>
  </si>
  <si>
    <t>ISP0682497</t>
  </si>
  <si>
    <t>PAPIER  VERT</t>
  </si>
  <si>
    <t>P 160</t>
  </si>
  <si>
    <t>P220</t>
  </si>
  <si>
    <t>P 400</t>
  </si>
  <si>
    <t>PANEL SUB-ASSY, REAR DO</t>
  </si>
  <si>
    <t>67003-60470</t>
  </si>
  <si>
    <t>PANEL SUB-ASSY, FRONT D</t>
  </si>
  <si>
    <t>67001-60711</t>
  </si>
  <si>
    <t>VITRE LATERALE PORTE G</t>
  </si>
  <si>
    <t>62025-26061</t>
  </si>
  <si>
    <t>FLUIDE MATIC D3</t>
  </si>
  <si>
    <t>12B1L TOT C</t>
  </si>
  <si>
    <t>MULTIS MS2</t>
  </si>
  <si>
    <t>180K TOT C</t>
  </si>
  <si>
    <t>BLOC AUXILIAIRE ADDITIF</t>
  </si>
  <si>
    <t>60947-5-1</t>
  </si>
  <si>
    <t>COFFRET ETANCHE APPARENT 36 MODULES</t>
  </si>
  <si>
    <t>2739/A</t>
  </si>
  <si>
    <t>VERROUILLAGE</t>
  </si>
  <si>
    <t>65 A</t>
  </si>
  <si>
    <t>CUMMINS FLEETGUARD LIQUIDE DE REFROITISSEMENT</t>
  </si>
  <si>
    <t>ES COMPLEAT</t>
  </si>
  <si>
    <t>AF 25155</t>
  </si>
  <si>
    <t>FILTRE GO</t>
  </si>
  <si>
    <t>FF 5485</t>
  </si>
  <si>
    <t>FILTTE GO</t>
  </si>
  <si>
    <t>FF 5080</t>
  </si>
  <si>
    <t>LF 16215</t>
  </si>
  <si>
    <t>LF 9009</t>
  </si>
  <si>
    <t>CAPTEUR TEMPÉRATURE</t>
  </si>
  <si>
    <t>H-O</t>
  </si>
  <si>
    <t>175 A</t>
  </si>
  <si>
    <t>ROULEMENT DOUBLE GTG</t>
  </si>
  <si>
    <t>3564 37 GTG</t>
  </si>
  <si>
    <t>12V 70AH</t>
  </si>
  <si>
    <t>MD16/04</t>
  </si>
  <si>
    <t>PNEUS + JANTE</t>
  </si>
  <si>
    <t>LT235/85 R 16</t>
  </si>
  <si>
    <t>AMORTISSEUR ARRIERE BLINDE</t>
  </si>
  <si>
    <t>F4BES-JG760-M2</t>
  </si>
  <si>
    <t>AMORTISSEUR AVANT BLINDE</t>
  </si>
  <si>
    <t>F4BES-JG759-M2</t>
  </si>
  <si>
    <t>90982-06056</t>
  </si>
  <si>
    <t>90982-05064</t>
  </si>
  <si>
    <t>AMPOULE 12V8W</t>
  </si>
  <si>
    <t>90981-14011</t>
  </si>
  <si>
    <t>RONDELLE</t>
  </si>
  <si>
    <t>90430-12031</t>
  </si>
  <si>
    <t>SILENT BLOC AMORTISSEUR</t>
  </si>
  <si>
    <t>90385-19003</t>
  </si>
  <si>
    <t>SILLENT BLOC BAR STABILISATRICE ARRIÈRE</t>
  </si>
  <si>
    <t>90385-11021</t>
  </si>
  <si>
    <t>90368-48064</t>
  </si>
  <si>
    <t>ROULEMENT PIVOT AR</t>
  </si>
  <si>
    <t>90366-60002</t>
  </si>
  <si>
    <t>ROULEMENT NEZ DE PONT ARRIERE</t>
  </si>
  <si>
    <t>90366-40088</t>
  </si>
  <si>
    <t>ROULEMENT NEZ DE PONT</t>
  </si>
  <si>
    <t>90366-30071</t>
  </si>
  <si>
    <t>ROULEMENT. PIGNON A QUEUE</t>
  </si>
  <si>
    <t>90363-12010</t>
  </si>
  <si>
    <t>90311-95008</t>
  </si>
  <si>
    <t>ARRÊTE HUILE MAYAU</t>
  </si>
  <si>
    <t>90311-62007</t>
  </si>
  <si>
    <t>90311-38066</t>
  </si>
  <si>
    <t>90311-38047</t>
  </si>
  <si>
    <t>ARRÊT HUILE DEMI ARBRE</t>
  </si>
  <si>
    <t>90311-36005</t>
  </si>
  <si>
    <t>ARRÊTE HUILE FOURREAU ARRIERE</t>
  </si>
  <si>
    <t>90310-36003</t>
  </si>
  <si>
    <t>JOINT TORIQUE</t>
  </si>
  <si>
    <t>90301-60002</t>
  </si>
  <si>
    <t>JOINT THÉORIQUE  TÈTE DE POMPE DE INJECTEUR</t>
  </si>
  <si>
    <t>90301-49003</t>
  </si>
  <si>
    <t>WASHER  DE FREINAGE</t>
  </si>
  <si>
    <t>90215-42025</t>
  </si>
  <si>
    <t>JOINT THÉORIQUE  TÈTE DE POMPE</t>
  </si>
  <si>
    <t>90099-14053</t>
  </si>
  <si>
    <t>MIRROR, LH</t>
  </si>
  <si>
    <t>87940-60371</t>
  </si>
  <si>
    <t>MIRROR, RH</t>
  </si>
  <si>
    <t>87910-60141</t>
  </si>
  <si>
    <t>BALLAIT ESSUIE-GLACE - LH</t>
  </si>
  <si>
    <t>85222-26101</t>
  </si>
  <si>
    <t>BALLAIT ESSUIE-GLACE - RH</t>
  </si>
  <si>
    <t>85212-26111</t>
  </si>
  <si>
    <t>SPEEDOMÈTRE SENIOR</t>
  </si>
  <si>
    <t>83181-20040</t>
  </si>
  <si>
    <t>82675-60020</t>
  </si>
  <si>
    <t>FEU ARRIÈRE - LH</t>
  </si>
  <si>
    <t>81561-60C30</t>
  </si>
  <si>
    <t>FEU ARRIERE PRADO</t>
  </si>
  <si>
    <t>81551-60030</t>
  </si>
  <si>
    <t>7.5 A</t>
  </si>
  <si>
    <t>56111-60220</t>
  </si>
  <si>
    <t>48817-30010</t>
  </si>
  <si>
    <t>SILLENT BLOC BAR STABILISATEUR</t>
  </si>
  <si>
    <t>48815-60210</t>
  </si>
  <si>
    <t>48702-60060</t>
  </si>
  <si>
    <t>45047-69085</t>
  </si>
  <si>
    <t>45046-69135</t>
  </si>
  <si>
    <t>MOYEU - AV</t>
  </si>
  <si>
    <t>43502-69085</t>
  </si>
  <si>
    <t>GASKET , PONT AV</t>
  </si>
  <si>
    <t>42181-60080</t>
  </si>
  <si>
    <t>GASKET   KIT . PONT AR</t>
  </si>
  <si>
    <t>42181-60070</t>
  </si>
  <si>
    <t>SPEEDOMÈTRE DRIVE</t>
  </si>
  <si>
    <t>33404-30040</t>
  </si>
  <si>
    <t>33403-69195</t>
  </si>
  <si>
    <t>CYLINDRE KIT , RÉCEPTEUR</t>
  </si>
  <si>
    <t>31470-60290</t>
  </si>
  <si>
    <t>CYLINDRE ÉMETTEUR</t>
  </si>
  <si>
    <t>31410-60432</t>
  </si>
  <si>
    <t>25 - A</t>
  </si>
  <si>
    <t>22689-56350</t>
  </si>
  <si>
    <t>JOINT THÉORIQUE , SOUPAPE DE DISTRIB</t>
  </si>
  <si>
    <t>22193-54772</t>
  </si>
  <si>
    <t>16401-67150</t>
  </si>
  <si>
    <t>16361-17040</t>
  </si>
  <si>
    <t>15 - A</t>
  </si>
  <si>
    <t>11115-17010-03</t>
  </si>
  <si>
    <t>10-A</t>
  </si>
  <si>
    <t>HUILE DE PONT ET BV</t>
  </si>
  <si>
    <t>TM 80W-90</t>
  </si>
  <si>
    <t>PLAQUETTE DE FREIN ARRIERE</t>
  </si>
  <si>
    <t>05890-64362</t>
  </si>
  <si>
    <t>05890-64539</t>
  </si>
  <si>
    <t>DISQUE DE ROUE ARRIÈRE</t>
  </si>
  <si>
    <t>05890-46540</t>
  </si>
  <si>
    <t>PLAQUETTE DE FREIN ARRIER</t>
  </si>
  <si>
    <t>04466-YZZC8</t>
  </si>
  <si>
    <t>GASKET KIT. POMPE D</t>
  </si>
  <si>
    <t>04446-60070</t>
  </si>
  <si>
    <t>GASKET KIT, BOITIER D</t>
  </si>
  <si>
    <t>04445-60070</t>
  </si>
  <si>
    <t>GASKET   KIT</t>
  </si>
  <si>
    <t>04434-60070</t>
  </si>
  <si>
    <t>04412-60250</t>
  </si>
  <si>
    <t>04311-60100</t>
  </si>
  <si>
    <t>ACCESSOIRE CYLINDRE</t>
  </si>
  <si>
    <t>04313-28020</t>
  </si>
  <si>
    <t>TIRE</t>
  </si>
  <si>
    <t>195 R 15 / P</t>
  </si>
  <si>
    <t>44320-60220</t>
  </si>
  <si>
    <t>MD18/26</t>
  </si>
  <si>
    <t>FEU ARRIERE</t>
  </si>
  <si>
    <t>CROISILLON KIT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</si>
</sst>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_-;\-* #,##0.00_-;_-* &quot;-&quot;??_-;_-@_-"/>
    <numFmt numFmtId="165" formatCode="_-* #,##0_-;\-* #,##0_-;_-* &quot;-&quot;??_-;_-@_-"/>
    <numFmt numFmtId="166" formatCode="[$-40C]d\-mmm\-yy;@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3">
    <xf numFmtId="0" fontId="0" fillId="0" borderId="0"/>
    <xf numFmtId="164" fontId="3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43">
    <xf numFmtId="0" fontId="0" fillId="0" borderId="0" xfId="0"/>
    <xf numFmtId="0" fontId="0" fillId="2" borderId="0" xfId="0" applyFill="1"/>
    <xf numFmtId="0" fontId="2" fillId="2" borderId="0" xfId="0" applyFont="1" applyFill="1"/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0" xfId="0" applyFill="1" applyAlignment="1">
      <alignment horizontal="center" vertical="center"/>
    </xf>
    <xf numFmtId="164" fontId="0" fillId="2" borderId="0" xfId="1" applyFont="1" applyFill="1" applyAlignment="1">
      <alignment horizontal="center" vertical="center"/>
    </xf>
    <xf numFmtId="165" fontId="0" fillId="2" borderId="0" xfId="1" applyNumberFormat="1" applyFont="1" applyFill="1" applyAlignment="1">
      <alignment horizontal="center" vertical="center"/>
    </xf>
    <xf numFmtId="0" fontId="0" fillId="2" borderId="0" xfId="0" applyFill="1" applyAlignment="1">
      <alignment horizontal="left"/>
    </xf>
    <xf numFmtId="0" fontId="0" fillId="2" borderId="3" xfId="0" applyFill="1" applyBorder="1" applyAlignment="1">
      <alignment horizontal="left"/>
    </xf>
    <xf numFmtId="0" fontId="0" fillId="0" borderId="3" xfId="0" applyBorder="1"/>
    <xf numFmtId="0" fontId="2" fillId="2" borderId="3" xfId="0" applyFont="1" applyFill="1" applyBorder="1" applyAlignment="1">
      <alignment horizontal="center"/>
    </xf>
    <xf numFmtId="166" fontId="0" fillId="0" borderId="3" xfId="0" applyNumberFormat="1" applyBorder="1" applyAlignment="1">
      <alignment horizontal="center"/>
    </xf>
    <xf numFmtId="14" fontId="0" fillId="4" borderId="3" xfId="0" applyNumberFormat="1" applyFill="1" applyBorder="1"/>
    <xf numFmtId="0" fontId="0" fillId="2" borderId="2" xfId="0" applyFill="1" applyBorder="1" applyAlignment="1">
      <alignment horizontal="center"/>
    </xf>
    <xf numFmtId="0" fontId="0" fillId="2" borderId="1" xfId="0" applyFill="1" applyBorder="1"/>
    <xf numFmtId="0" fontId="1" fillId="3" borderId="6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165" fontId="0" fillId="2" borderId="1" xfId="1" applyNumberFormat="1" applyFont="1" applyFill="1" applyBorder="1" applyAlignment="1">
      <alignment horizontal="center" vertical="center"/>
    </xf>
    <xf numFmtId="166" fontId="0" fillId="0" borderId="3" xfId="0" applyNumberFormat="1" applyFill="1" applyBorder="1" applyAlignment="1">
      <alignment horizontal="center"/>
    </xf>
    <xf numFmtId="0" fontId="0" fillId="0" borderId="3" xfId="0" applyFill="1" applyBorder="1"/>
    <xf numFmtId="0" fontId="0" fillId="0" borderId="1" xfId="0" applyFill="1" applyBorder="1"/>
    <xf numFmtId="0" fontId="0" fillId="0" borderId="0" xfId="0" applyFill="1"/>
    <xf numFmtId="164" fontId="2" fillId="2" borderId="3" xfId="1" applyFont="1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164" fontId="2" fillId="2" borderId="7" xfId="1" applyFont="1" applyFill="1" applyBorder="1" applyAlignment="1">
      <alignment horizontal="center"/>
    </xf>
    <xf numFmtId="164" fontId="1" fillId="3" borderId="7" xfId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0" fillId="2" borderId="3" xfId="0" applyFill="1" applyBorder="1"/>
    <xf numFmtId="0" fontId="5" fillId="2" borderId="0" xfId="2" applyFill="1" applyAlignment="1">
      <alignment horizontal="left"/>
    </xf>
    <xf numFmtId="0" fontId="5" fillId="2" borderId="0" xfId="2" applyFill="1"/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left"/>
    </xf>
    <xf numFmtId="0" fontId="2" fillId="5" borderId="3" xfId="0" applyFont="1" applyFill="1" applyBorder="1" applyAlignment="1">
      <alignment horizontal="center" vertical="center"/>
    </xf>
    <xf numFmtId="0" fontId="0" fillId="6" borderId="3" xfId="0" applyFill="1" applyBorder="1"/>
    <xf numFmtId="0" fontId="0" fillId="2" borderId="7" xfId="0" quotePrefix="1" applyFill="1" applyBorder="1" applyAlignment="1">
      <alignment horizontal="center"/>
    </xf>
  </cellXfs>
  <cellStyles count="3">
    <cellStyle name="Lien hypertexte" xfId="2" builtinId="8"/>
    <cellStyle name="Milliers" xfId="1" builtinId="3"/>
    <cellStyle name="Normal" xfId="0" builtinId="0"/>
  </cellStyles>
  <dxfs count="39"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u val="none"/>
        <color rgb="FF00B050"/>
      </font>
    </dxf>
    <dxf>
      <font>
        <color rgb="FFFF0000"/>
      </font>
    </dxf>
    <dxf>
      <font>
        <color theme="0"/>
      </font>
      <fill>
        <patternFill>
          <bgColor rgb="FFFF0000"/>
        </patternFill>
      </fill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9" formatCode="dd/mm/yyyy"/>
      <fill>
        <patternFill patternType="solid">
          <fgColor indexed="64"/>
          <bgColor theme="4" tint="0.7999816888943144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_-* #,##0_-;\-* #,##0_-;_-* &quot;-&quot;??_-;_-@_-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numFmt numFmtId="0" formatCode="General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6" formatCode="[$-40C]d\-mmm\-yy;@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colors>
    <mruColors>
      <color rgb="FF00B4C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2985555-28D3-4218-9228-5AEAF853FA30}" name="T_stock" displayName="T_stock" ref="A5:H115" totalsRowShown="0" headerRowDxfId="38" headerRowBorderDxfId="37" tableBorderDxfId="36" totalsRowBorderDxfId="35">
  <tableColumns count="8">
    <tableColumn id="1" xr3:uid="{8D8B1E0A-E995-4C16-AEB4-BC8131E9617D}" name="N°" dataDxfId="7">
      <calculatedColumnFormula>IF(ISNUMBER(A5),A5+1,1)</calculatedColumnFormula>
    </tableColumn>
    <tableColumn id="2" xr3:uid="{B05B733F-8ED4-4B6D-87D2-A483EE7D89D9}" name="Date" dataDxfId="34"/>
    <tableColumn id="3" xr3:uid="{85CDD536-32E7-4EEB-9620-961CD99E1B56}" name="Désignation" dataDxfId="8">
      <calculatedColumnFormula>IFERROR(INDEX(T_liste[],MATCH(T_stock[[#This Row],[Ref]],T_liste[Ref.],0),2),"")</calculatedColumnFormula>
    </tableColumn>
    <tableColumn id="4" xr3:uid="{8FEF3632-42DC-4A17-BCF9-194CFD9526F7}" name="Ref" dataDxfId="14"/>
    <tableColumn id="5" xr3:uid="{23833118-4DF6-4FFE-9D91-D3E7CCBA7319}" name="Entrée" dataDxfId="13"/>
    <tableColumn id="6" xr3:uid="{07BFE5A7-9CF4-4C6B-9D72-CA53B8140F6D}" name="Sortie" dataDxfId="33"/>
    <tableColumn id="7" xr3:uid="{B08690A6-D818-4351-AB50-D0E7CDBE1AA1}" name="Partenaire/Fournisseur" dataDxfId="32">
      <calculatedColumnFormula>IFERROR(INDEX(T_liste[],MATCH(T_stock[[#This Row],[Ref]],T_liste[Ref.],0),6),"")</calculatedColumnFormula>
    </tableColumn>
    <tableColumn id="8" xr3:uid="{C2330582-444F-4838-9E3A-BB61A80DC3CC}" name="N° de Fiche/BC" dataDxfId="3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4912979-2AB6-4169-9F44-6E01A665F0D3}" name="T_liste" displayName="T_liste" ref="A5:O341" totalsRowShown="0" headerRowDxfId="30" dataDxfId="28" headerRowBorderDxfId="29" tableBorderDxfId="27" totalsRowBorderDxfId="26">
  <sortState ref="A6:O341">
    <sortCondition ref="B6:B341"/>
  </sortState>
  <tableColumns count="15">
    <tableColumn id="1" xr3:uid="{C0DAF4BA-7232-4EF6-BA53-2D6B091DC817}" name="N°" dataDxfId="25"/>
    <tableColumn id="2" xr3:uid="{AF45C05C-E230-4847-B814-412D0CF019D5}" name="Désignation" dataDxfId="24"/>
    <tableColumn id="3" xr3:uid="{B885A646-5B11-4383-8708-E27D84E6D296}" name="Ref." dataDxfId="23"/>
    <tableColumn id="4" xr3:uid="{6F8C925D-23B4-4511-A8FF-86C01506E2C2}" name="Class." dataDxfId="22"/>
    <tableColumn id="5" xr3:uid="{3F32A7B5-D52B-4257-9ADD-7681CDF9D172}" name="Unit" dataDxfId="21"/>
    <tableColumn id="15" xr3:uid="{588104F9-A077-49C3-92EF-B243DFCF2DC4}" name="Partenaire/Fournisseur" dataDxfId="20"/>
    <tableColumn id="6" xr3:uid="{CEF9ECAE-697E-424F-B799-E8829F5C5F08}" name="Price" dataDxfId="19" dataCellStyle="Milliers"/>
    <tableColumn id="7" xr3:uid="{977FC305-F3C4-425F-99EF-1495D2127928}" name="Stock initial" dataDxfId="18"/>
    <tableColumn id="8" xr3:uid="{009E670A-C755-4BEF-A887-3240FE324426}" name="Entrées" dataDxfId="12">
      <calculatedColumnFormula>IF(C6="","",SUMIFS(T_stock[Entrée],T_stock[Ref],C6))</calculatedColumnFormula>
    </tableColumn>
    <tableColumn id="9" xr3:uid="{5DEDF840-0192-4553-88E3-0A60C39872A2}" name="Sorties" dataDxfId="11">
      <calculatedColumnFormula>IF(C6="","",SUMIFS(T_stock[Sortie],T_stock[Ref],C6))</calculatedColumnFormula>
    </tableColumn>
    <tableColumn id="10" xr3:uid="{1F095355-8A04-4884-8848-396B3E7E6870}" name="Stock Final" dataDxfId="17">
      <calculatedColumnFormula>IFERROR(H6+I6-J6,"")</calculatedColumnFormula>
    </tableColumn>
    <tableColumn id="11" xr3:uid="{7C55A55B-9146-4F67-84CD-97D9C46131E4}" name="Valeur Stock" dataDxfId="16">
      <calculatedColumnFormula>IFERROR(K6*G6,"")</calculatedColumnFormula>
    </tableColumn>
    <tableColumn id="12" xr3:uid="{E51048B7-C9DB-4544-8DBD-F3ACFCAD4569}" name="Stock Theorique" dataDxfId="15"/>
    <tableColumn id="13" xr3:uid="{9558D849-3692-4E2E-991B-C4A11EC80C0E}" name="Ecart" dataDxfId="10">
      <calculatedColumnFormula>T_liste[[#This Row],[Stock Final]]-T_liste[[#This Row],[Stock Theorique]]</calculatedColumnFormula>
    </tableColumn>
    <tableColumn id="14" xr3:uid="{2D88583D-0F49-4310-B3AB-ECB0EB0694D3}" name="Etat" dataDxfId="9">
      <calculatedColumnFormula>IF(N6&gt;=0,"OK","Rupture")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115"/>
  <sheetViews>
    <sheetView showZeros="0" tabSelected="1" zoomScaleNormal="51" zoomScalePageLayoutView="51" workbookViewId="0">
      <selection activeCell="C125" sqref="C125"/>
    </sheetView>
  </sheetViews>
  <sheetFormatPr baseColWidth="10" defaultColWidth="11.44140625" defaultRowHeight="14.4" x14ac:dyDescent="0.3"/>
  <cols>
    <col min="1" max="1" width="7.5546875" style="3" customWidth="1"/>
    <col min="2" max="2" width="11.44140625" style="3" customWidth="1"/>
    <col min="3" max="3" width="23.109375" style="1" bestFit="1" customWidth="1"/>
    <col min="4" max="6" width="11.44140625" style="1"/>
    <col min="7" max="7" width="22.109375" style="1" customWidth="1"/>
    <col min="8" max="8" width="15.33203125" style="1" customWidth="1"/>
    <col min="9" max="16384" width="11.44140625" style="1"/>
  </cols>
  <sheetData>
    <row r="2" spans="1:8" ht="23.25" customHeight="1" x14ac:dyDescent="0.3">
      <c r="A2" s="30" t="s">
        <v>303</v>
      </c>
      <c r="B2" s="31"/>
      <c r="C2" s="31"/>
      <c r="D2" s="31"/>
      <c r="E2" s="31"/>
      <c r="F2" s="31"/>
      <c r="G2" s="31"/>
      <c r="H2" s="32"/>
    </row>
    <row r="3" spans="1:8" x14ac:dyDescent="0.3">
      <c r="C3" s="37" t="s">
        <v>306</v>
      </c>
    </row>
    <row r="5" spans="1:8" s="2" customFormat="1" x14ac:dyDescent="0.3">
      <c r="A5" s="16" t="s">
        <v>8</v>
      </c>
      <c r="B5" s="17" t="s">
        <v>1</v>
      </c>
      <c r="C5" s="17" t="s">
        <v>171</v>
      </c>
      <c r="D5" s="17" t="s">
        <v>0</v>
      </c>
      <c r="E5" s="17" t="s">
        <v>2</v>
      </c>
      <c r="F5" s="17" t="s">
        <v>3</v>
      </c>
      <c r="G5" s="17" t="s">
        <v>170</v>
      </c>
      <c r="H5" s="18" t="s">
        <v>301</v>
      </c>
    </row>
    <row r="6" spans="1:8" x14ac:dyDescent="0.3">
      <c r="A6" s="14">
        <f t="shared" ref="A6:A37" si="0">IF(ISNUMBER(A5),A5+1,1)</f>
        <v>1</v>
      </c>
      <c r="B6" s="12"/>
      <c r="C6" s="13" t="str">
        <f>IFERROR(INDEX(T_liste[],MATCH(T_stock[[#This Row],[Ref]],T_liste[Ref.],0),2),"")</f>
        <v>DISJONCTEUR COMPACT</v>
      </c>
      <c r="D6" s="10" t="s">
        <v>352</v>
      </c>
      <c r="E6" s="10">
        <v>2</v>
      </c>
      <c r="F6" s="10"/>
      <c r="G6" s="10">
        <f>IFERROR(INDEX(T_liste[],MATCH(T_stock[[#This Row],[Ref]],T_liste[Ref.],0),6),"")</f>
        <v>0</v>
      </c>
      <c r="H6" s="15"/>
    </row>
    <row r="7" spans="1:8" x14ac:dyDescent="0.3">
      <c r="A7" s="14">
        <f t="shared" si="0"/>
        <v>2</v>
      </c>
      <c r="B7" s="12"/>
      <c r="C7" s="13" t="str">
        <f>IFERROR(INDEX(T_liste[],MATCH(T_stock[[#This Row],[Ref]],T_liste[Ref.],0),2),"")</f>
        <v>CONTACTEUR 4POLES</v>
      </c>
      <c r="D7" s="10" t="s">
        <v>319</v>
      </c>
      <c r="E7" s="10">
        <v>3</v>
      </c>
      <c r="F7" s="10"/>
      <c r="G7" s="10">
        <f>IFERROR(INDEX(T_liste[],MATCH(T_stock[[#This Row],[Ref]],T_liste[Ref.],0),6),"")</f>
        <v>0</v>
      </c>
      <c r="H7" s="15"/>
    </row>
    <row r="8" spans="1:8" x14ac:dyDescent="0.3">
      <c r="A8" s="14">
        <f t="shared" si="0"/>
        <v>3</v>
      </c>
      <c r="B8" s="12"/>
      <c r="C8" s="13" t="str">
        <f>IFERROR(INDEX(T_liste[],MATCH(T_stock[[#This Row],[Ref]],T_liste[Ref.],0),2),"")</f>
        <v>CHEVILLES</v>
      </c>
      <c r="D8" s="10" t="s">
        <v>358</v>
      </c>
      <c r="E8" s="10">
        <v>18</v>
      </c>
      <c r="F8" s="10"/>
      <c r="G8" s="10">
        <f>IFERROR(INDEX(T_liste[],MATCH(T_stock[[#This Row],[Ref]],T_liste[Ref.],0),6),"")</f>
        <v>0</v>
      </c>
      <c r="H8" s="15"/>
    </row>
    <row r="9" spans="1:8" x14ac:dyDescent="0.3">
      <c r="A9" s="14">
        <f t="shared" si="0"/>
        <v>4</v>
      </c>
      <c r="B9" s="12"/>
      <c r="C9" s="13" t="str">
        <f>IFERROR(INDEX(T_liste[],MATCH(T_stock[[#This Row],[Ref]],T_liste[Ref.],0),2),"")</f>
        <v>CHEVILLE</v>
      </c>
      <c r="D9" s="10" t="s">
        <v>36</v>
      </c>
      <c r="E9" s="10">
        <v>1</v>
      </c>
      <c r="F9" s="10"/>
      <c r="G9" s="10">
        <f>IFERROR(INDEX(T_liste[],MATCH(T_stock[[#This Row],[Ref]],T_liste[Ref.],0),6),"")</f>
        <v>0</v>
      </c>
      <c r="H9" s="15"/>
    </row>
    <row r="10" spans="1:8" x14ac:dyDescent="0.3">
      <c r="A10" s="14">
        <f t="shared" si="0"/>
        <v>5</v>
      </c>
      <c r="B10" s="12"/>
      <c r="C10" s="13" t="str">
        <f>IFERROR(INDEX(T_liste[],MATCH(T_stock[[#This Row],[Ref]],T_liste[Ref.],0),2),"")</f>
        <v>FILTER A GASOIL</v>
      </c>
      <c r="D10" s="10">
        <v>26561117</v>
      </c>
      <c r="E10" s="10">
        <v>18</v>
      </c>
      <c r="F10" s="10"/>
      <c r="G10" s="10">
        <f>IFERROR(INDEX(T_liste[],MATCH(T_stock[[#This Row],[Ref]],T_liste[Ref.],0),6),"")</f>
        <v>0</v>
      </c>
      <c r="H10" s="15"/>
    </row>
    <row r="11" spans="1:8" x14ac:dyDescent="0.3">
      <c r="A11" s="14">
        <f t="shared" si="0"/>
        <v>6</v>
      </c>
      <c r="B11" s="12"/>
      <c r="C11" s="13" t="str">
        <f>IFERROR(INDEX(T_liste[],MATCH(T_stock[[#This Row],[Ref]],T_liste[Ref.],0),2),"")</f>
        <v>FILTER DECANTEUR</v>
      </c>
      <c r="D11" s="10">
        <v>26560143</v>
      </c>
      <c r="E11" s="10">
        <v>10</v>
      </c>
      <c r="F11" s="10"/>
      <c r="G11" s="10">
        <f>IFERROR(INDEX(T_liste[],MATCH(T_stock[[#This Row],[Ref]],T_liste[Ref.],0),6),"")</f>
        <v>0</v>
      </c>
      <c r="H11" s="15"/>
    </row>
    <row r="12" spans="1:8" x14ac:dyDescent="0.3">
      <c r="A12" s="14">
        <f t="shared" si="0"/>
        <v>7</v>
      </c>
      <c r="B12" s="12"/>
      <c r="C12" s="13" t="str">
        <f>IFERROR(INDEX(T_liste[],MATCH(T_stock[[#This Row],[Ref]],T_liste[Ref.],0),2),"")</f>
        <v>OIL FILTER</v>
      </c>
      <c r="D12" s="10">
        <v>507108</v>
      </c>
      <c r="E12" s="10">
        <v>2</v>
      </c>
      <c r="F12" s="10"/>
      <c r="G12" s="10">
        <f>IFERROR(INDEX(T_liste[],MATCH(T_stock[[#This Row],[Ref]],T_liste[Ref.],0),6),"")</f>
        <v>0</v>
      </c>
      <c r="H12" s="15"/>
    </row>
    <row r="13" spans="1:8" ht="15.75" customHeight="1" x14ac:dyDescent="0.3">
      <c r="A13" s="14">
        <f t="shared" si="0"/>
        <v>8</v>
      </c>
      <c r="B13" s="12"/>
      <c r="C13" s="13" t="str">
        <f>IFERROR(INDEX(T_liste[],MATCH(T_stock[[#This Row],[Ref]],T_liste[Ref.],0),2),"")</f>
        <v>CONTACTEUR ABB</v>
      </c>
      <c r="D13" s="10" t="s">
        <v>223</v>
      </c>
      <c r="E13" s="10">
        <v>0</v>
      </c>
      <c r="F13" s="10"/>
      <c r="G13" s="10">
        <f>IFERROR(INDEX(T_liste[],MATCH(T_stock[[#This Row],[Ref]],T_liste[Ref.],0),6),"")</f>
        <v>0</v>
      </c>
      <c r="H13" s="15"/>
    </row>
    <row r="14" spans="1:8" x14ac:dyDescent="0.3">
      <c r="A14" s="14">
        <f t="shared" si="0"/>
        <v>9</v>
      </c>
      <c r="B14" s="12"/>
      <c r="C14" s="13" t="str">
        <f>IFERROR(INDEX(T_liste[],MATCH(T_stock[[#This Row],[Ref]],T_liste[Ref.],0),2),"")</f>
        <v>FILTER A GAZOIL</v>
      </c>
      <c r="D14" s="10">
        <v>26561118</v>
      </c>
      <c r="E14" s="10">
        <v>5</v>
      </c>
      <c r="F14" s="10"/>
      <c r="G14" s="10">
        <f>IFERROR(INDEX(T_liste[],MATCH(T_stock[[#This Row],[Ref]],T_liste[Ref.],0),6),"")</f>
        <v>0</v>
      </c>
      <c r="H14" s="15"/>
    </row>
    <row r="15" spans="1:8" x14ac:dyDescent="0.3">
      <c r="A15" s="14">
        <f t="shared" si="0"/>
        <v>10</v>
      </c>
      <c r="B15" s="12"/>
      <c r="C15" s="13" t="str">
        <f>IFERROR(INDEX(T_liste[],MATCH(T_stock[[#This Row],[Ref]],T_liste[Ref.],0),2),"")</f>
        <v>FILTER A GASOIL</v>
      </c>
      <c r="D15" s="10" t="s">
        <v>371</v>
      </c>
      <c r="E15" s="10">
        <v>53</v>
      </c>
      <c r="F15" s="10"/>
      <c r="G15" s="10">
        <f>IFERROR(INDEX(T_liste[],MATCH(T_stock[[#This Row],[Ref]],T_liste[Ref.],0),6),"")</f>
        <v>0</v>
      </c>
      <c r="H15" s="15"/>
    </row>
    <row r="16" spans="1:8" x14ac:dyDescent="0.3">
      <c r="A16" s="14">
        <f t="shared" si="0"/>
        <v>11</v>
      </c>
      <c r="B16" s="12"/>
      <c r="C16" s="13" t="str">
        <f>IFERROR(INDEX(T_liste[],MATCH(T_stock[[#This Row],[Ref]],T_liste[Ref.],0),2),"")</f>
        <v>FILTER A HUILE</v>
      </c>
      <c r="D16" s="10">
        <v>26560163</v>
      </c>
      <c r="E16" s="10">
        <v>0</v>
      </c>
      <c r="F16" s="10"/>
      <c r="G16" s="10">
        <f>IFERROR(INDEX(T_liste[],MATCH(T_stock[[#This Row],[Ref]],T_liste[Ref.],0),6),"")</f>
        <v>0</v>
      </c>
      <c r="H16" s="15"/>
    </row>
    <row r="17" spans="1:8" x14ac:dyDescent="0.3">
      <c r="A17" s="14">
        <f t="shared" si="0"/>
        <v>12</v>
      </c>
      <c r="B17" s="12"/>
      <c r="C17" s="13" t="str">
        <f>IFERROR(INDEX(T_liste[],MATCH(T_stock[[#This Row],[Ref]],T_liste[Ref.],0),2),"")</f>
        <v>FILTRE A GAZOIL</v>
      </c>
      <c r="D17" s="10" t="s">
        <v>364</v>
      </c>
      <c r="E17" s="10">
        <v>1</v>
      </c>
      <c r="F17" s="10"/>
      <c r="G17" s="10">
        <f>IFERROR(INDEX(T_liste[],MATCH(T_stock[[#This Row],[Ref]],T_liste[Ref.],0),6),"")</f>
        <v>0</v>
      </c>
      <c r="H17" s="15"/>
    </row>
    <row r="18" spans="1:8" x14ac:dyDescent="0.3">
      <c r="A18" s="14">
        <f t="shared" si="0"/>
        <v>13</v>
      </c>
      <c r="B18" s="12"/>
      <c r="C18" s="13" t="str">
        <f>IFERROR(INDEX(T_liste[],MATCH(T_stock[[#This Row],[Ref]],T_liste[Ref.],0),2),"")</f>
        <v>FUEL FILTER</v>
      </c>
      <c r="D18" s="10">
        <v>4461492</v>
      </c>
      <c r="E18" s="10">
        <v>3</v>
      </c>
      <c r="F18" s="10"/>
      <c r="G18" s="10">
        <f>IFERROR(INDEX(T_liste[],MATCH(T_stock[[#This Row],[Ref]],T_liste[Ref.],0),6),"")</f>
        <v>0</v>
      </c>
      <c r="H18" s="15"/>
    </row>
    <row r="19" spans="1:8" x14ac:dyDescent="0.3">
      <c r="A19" s="14">
        <f t="shared" si="0"/>
        <v>14</v>
      </c>
      <c r="B19" s="12"/>
      <c r="C19" s="13" t="str">
        <f>IFERROR(INDEX(T_liste[],MATCH(T_stock[[#This Row],[Ref]],T_liste[Ref.],0),2),"")</f>
        <v>OIL FILTER</v>
      </c>
      <c r="D19" s="10" t="s">
        <v>225</v>
      </c>
      <c r="E19" s="10">
        <v>8</v>
      </c>
      <c r="F19" s="10"/>
      <c r="G19" s="10">
        <f>IFERROR(INDEX(T_liste[],MATCH(T_stock[[#This Row],[Ref]],T_liste[Ref.],0),6),"")</f>
        <v>0</v>
      </c>
      <c r="H19" s="15"/>
    </row>
    <row r="20" spans="1:8" x14ac:dyDescent="0.3">
      <c r="A20" s="14">
        <f t="shared" si="0"/>
        <v>15</v>
      </c>
      <c r="B20" s="12"/>
      <c r="C20" s="13" t="str">
        <f>IFERROR(INDEX(T_liste[],MATCH(T_stock[[#This Row],[Ref]],T_liste[Ref.],0),2),"")</f>
        <v>COMPTEUR HORAIRE</v>
      </c>
      <c r="D20" s="10" t="s">
        <v>392</v>
      </c>
      <c r="E20" s="10">
        <v>1</v>
      </c>
      <c r="F20" s="10"/>
      <c r="G20" s="10">
        <f>IFERROR(INDEX(T_liste[],MATCH(T_stock[[#This Row],[Ref]],T_liste[Ref.],0),6),"")</f>
        <v>0</v>
      </c>
      <c r="H20" s="15"/>
    </row>
    <row r="21" spans="1:8" x14ac:dyDescent="0.3">
      <c r="A21" s="14">
        <f t="shared" si="0"/>
        <v>16</v>
      </c>
      <c r="B21" s="12"/>
      <c r="C21" s="13" t="str">
        <f>IFERROR(INDEX(T_liste[],MATCH(T_stock[[#This Row],[Ref]],T_liste[Ref.],0),2),"")</f>
        <v>FILTRE A HUILE</v>
      </c>
      <c r="D21" s="10" t="s">
        <v>48</v>
      </c>
      <c r="E21" s="10">
        <v>1</v>
      </c>
      <c r="F21" s="10"/>
      <c r="G21" s="10">
        <f>IFERROR(INDEX(T_liste[],MATCH(T_stock[[#This Row],[Ref]],T_liste[Ref.],0),6),"")</f>
        <v>0</v>
      </c>
      <c r="H21" s="15"/>
    </row>
    <row r="22" spans="1:8" x14ac:dyDescent="0.3">
      <c r="A22" s="14">
        <f t="shared" si="0"/>
        <v>17</v>
      </c>
      <c r="B22" s="12"/>
      <c r="C22" s="13" t="str">
        <f>IFERROR(INDEX(T_liste[],MATCH(T_stock[[#This Row],[Ref]],T_liste[Ref.],0),2),"")</f>
        <v>TUYAUX GASOIL</v>
      </c>
      <c r="D22" s="10" t="s">
        <v>385</v>
      </c>
      <c r="E22" s="10">
        <v>8</v>
      </c>
      <c r="F22" s="10"/>
      <c r="G22" s="10">
        <f>IFERROR(INDEX(T_liste[],MATCH(T_stock[[#This Row],[Ref]],T_liste[Ref.],0),6),"")</f>
        <v>0</v>
      </c>
      <c r="H22" s="15"/>
    </row>
    <row r="23" spans="1:8" x14ac:dyDescent="0.3">
      <c r="A23" s="14">
        <f t="shared" si="0"/>
        <v>18</v>
      </c>
      <c r="B23" s="20"/>
      <c r="C23" s="13" t="str">
        <f>IFERROR(INDEX(T_liste[],MATCH(T_stock[[#This Row],[Ref]],T_liste[Ref.],0),2),"")</f>
        <v>FILTRE SEPARATEUR</v>
      </c>
      <c r="D23" s="10" t="s">
        <v>227</v>
      </c>
      <c r="E23" s="10">
        <v>3</v>
      </c>
      <c r="F23" s="21"/>
      <c r="G23" s="10">
        <f>IFERROR(INDEX(T_liste[],MATCH(T_stock[[#This Row],[Ref]],T_liste[Ref.],0),6),"")</f>
        <v>0</v>
      </c>
      <c r="H23" s="22"/>
    </row>
    <row r="24" spans="1:8" s="23" customFormat="1" x14ac:dyDescent="0.3">
      <c r="A24" s="14">
        <f t="shared" si="0"/>
        <v>19</v>
      </c>
      <c r="B24" s="20"/>
      <c r="C24" s="13" t="str">
        <f>IFERROR(INDEX(T_liste[],MATCH(T_stock[[#This Row],[Ref]],T_liste[Ref.],0),2),"")</f>
        <v>OIL FILTER</v>
      </c>
      <c r="D24" s="10" t="s">
        <v>199</v>
      </c>
      <c r="E24" s="35">
        <v>4</v>
      </c>
      <c r="F24" s="21"/>
      <c r="G24" s="10">
        <f>IFERROR(INDEX(T_liste[],MATCH(T_stock[[#This Row],[Ref]],T_liste[Ref.],0),6),"")</f>
        <v>0</v>
      </c>
      <c r="H24" s="15"/>
    </row>
    <row r="25" spans="1:8" x14ac:dyDescent="0.3">
      <c r="A25" s="14">
        <f t="shared" si="0"/>
        <v>20</v>
      </c>
      <c r="B25" s="20"/>
      <c r="C25" s="13" t="str">
        <f>IFERROR(INDEX(T_liste[],MATCH(T_stock[[#This Row],[Ref]],T_liste[Ref.],0),2),"")</f>
        <v>COURROIE ALTERNATEUR</v>
      </c>
      <c r="D25" s="10" t="s">
        <v>51</v>
      </c>
      <c r="E25" s="10">
        <v>2</v>
      </c>
      <c r="F25" s="21"/>
      <c r="G25" s="10">
        <f>IFERROR(INDEX(T_liste[],MATCH(T_stock[[#This Row],[Ref]],T_liste[Ref.],0),6),"")</f>
        <v>0</v>
      </c>
      <c r="H25" s="15"/>
    </row>
    <row r="26" spans="1:8" x14ac:dyDescent="0.3">
      <c r="A26" s="14">
        <f t="shared" si="0"/>
        <v>21</v>
      </c>
      <c r="B26" s="20"/>
      <c r="C26" s="13" t="str">
        <f>IFERROR(INDEX(T_liste[],MATCH(T_stock[[#This Row],[Ref]],T_liste[Ref.],0),2),"")</f>
        <v>FILTRE GO</v>
      </c>
      <c r="D26" s="10" t="s">
        <v>444</v>
      </c>
      <c r="E26" s="10">
        <v>1</v>
      </c>
      <c r="F26" s="21"/>
      <c r="G26" s="10">
        <f>IFERROR(INDEX(T_liste[],MATCH(T_stock[[#This Row],[Ref]],T_liste[Ref.],0),6),"")</f>
        <v>0</v>
      </c>
      <c r="H26" s="15"/>
    </row>
    <row r="27" spans="1:8" x14ac:dyDescent="0.3">
      <c r="A27" s="14">
        <f t="shared" si="0"/>
        <v>22</v>
      </c>
      <c r="B27" s="20"/>
      <c r="C27" s="13" t="str">
        <f>IFERROR(INDEX(T_liste[],MATCH(T_stock[[#This Row],[Ref]],T_liste[Ref.],0),2),"")</f>
        <v>OIL FILTER</v>
      </c>
      <c r="D27" s="10" t="s">
        <v>448</v>
      </c>
      <c r="E27" s="10">
        <v>1</v>
      </c>
      <c r="F27" s="21"/>
      <c r="G27" s="10">
        <f>IFERROR(INDEX(T_liste[],MATCH(T_stock[[#This Row],[Ref]],T_liste[Ref.],0),6),"")</f>
        <v>0</v>
      </c>
      <c r="H27" s="15"/>
    </row>
    <row r="28" spans="1:8" x14ac:dyDescent="0.3">
      <c r="A28" s="14">
        <f t="shared" si="0"/>
        <v>23</v>
      </c>
      <c r="B28" s="20"/>
      <c r="C28" s="13" t="str">
        <f>IFERROR(INDEX(T_liste[],MATCH(T_stock[[#This Row],[Ref]],T_liste[Ref.],0),2),"")</f>
        <v>GASOIL FILTER</v>
      </c>
      <c r="D28" s="10" t="s">
        <v>365</v>
      </c>
      <c r="E28" s="10">
        <v>1</v>
      </c>
      <c r="F28" s="21"/>
      <c r="G28" s="10">
        <f>IFERROR(INDEX(T_liste[],MATCH(T_stock[[#This Row],[Ref]],T_liste[Ref.],0),6),"")</f>
        <v>0</v>
      </c>
      <c r="H28" s="15"/>
    </row>
    <row r="29" spans="1:8" x14ac:dyDescent="0.3">
      <c r="A29" s="14">
        <f t="shared" si="0"/>
        <v>24</v>
      </c>
      <c r="B29" s="20"/>
      <c r="C29" s="13" t="str">
        <f>IFERROR(INDEX(T_liste[],MATCH(T_stock[[#This Row],[Ref]],T_liste[Ref.],0),2),"")</f>
        <v>FILTRE A AIR</v>
      </c>
      <c r="D29" s="10">
        <v>1304678</v>
      </c>
      <c r="E29" s="10">
        <v>2</v>
      </c>
      <c r="F29" s="21"/>
      <c r="G29" s="10">
        <f>IFERROR(INDEX(T_liste[],MATCH(T_stock[[#This Row],[Ref]],T_liste[Ref.],0),6),"")</f>
        <v>0</v>
      </c>
      <c r="H29" s="15"/>
    </row>
    <row r="30" spans="1:8" x14ac:dyDescent="0.3">
      <c r="A30" s="14">
        <f t="shared" si="0"/>
        <v>25</v>
      </c>
      <c r="B30" s="20"/>
      <c r="C30" s="13" t="str">
        <f>IFERROR(INDEX(T_liste[],MATCH(T_stock[[#This Row],[Ref]],T_liste[Ref.],0),2),"")</f>
        <v>FILTER A AIR</v>
      </c>
      <c r="D30" s="10" t="s">
        <v>398</v>
      </c>
      <c r="E30" s="10">
        <v>1</v>
      </c>
      <c r="F30" s="21"/>
      <c r="G30" s="10">
        <f>IFERROR(INDEX(T_liste[],MATCH(T_stock[[#This Row],[Ref]],T_liste[Ref.],0),6),"")</f>
        <v>0</v>
      </c>
      <c r="H30" s="15"/>
    </row>
    <row r="31" spans="1:8" x14ac:dyDescent="0.3">
      <c r="A31" s="14">
        <f t="shared" si="0"/>
        <v>26</v>
      </c>
      <c r="B31" s="20"/>
      <c r="C31" s="13" t="str">
        <f>IFERROR(INDEX(T_liste[],MATCH(T_stock[[#This Row],[Ref]],T_liste[Ref.],0),2),"")</f>
        <v>FILTER A AIR</v>
      </c>
      <c r="D31" s="10" t="s">
        <v>401</v>
      </c>
      <c r="E31" s="35">
        <v>1</v>
      </c>
      <c r="F31" s="21"/>
      <c r="G31" s="10">
        <f>IFERROR(INDEX(T_liste[],MATCH(T_stock[[#This Row],[Ref]],T_liste[Ref.],0),6),"")</f>
        <v>0</v>
      </c>
      <c r="H31" s="15"/>
    </row>
    <row r="32" spans="1:8" x14ac:dyDescent="0.3">
      <c r="A32" s="14">
        <f t="shared" si="0"/>
        <v>27</v>
      </c>
      <c r="B32" s="20"/>
      <c r="C32" s="13" t="str">
        <f>IFERROR(INDEX(T_liste[],MATCH(T_stock[[#This Row],[Ref]],T_liste[Ref.],0),2),"")</f>
        <v>FILTRE A AIR</v>
      </c>
      <c r="D32" s="10">
        <v>26510353</v>
      </c>
      <c r="E32" s="10">
        <v>4</v>
      </c>
      <c r="F32" s="21"/>
      <c r="G32" s="10">
        <f>IFERROR(INDEX(T_liste[],MATCH(T_stock[[#This Row],[Ref]],T_liste[Ref.],0),6),"")</f>
        <v>0</v>
      </c>
      <c r="H32" s="15"/>
    </row>
    <row r="33" spans="1:8" x14ac:dyDescent="0.3">
      <c r="A33" s="14">
        <f t="shared" si="0"/>
        <v>28</v>
      </c>
      <c r="B33" s="20"/>
      <c r="C33" s="13" t="str">
        <f>IFERROR(INDEX(T_liste[],MATCH(T_stock[[#This Row],[Ref]],T_liste[Ref.],0),2),"")</f>
        <v>FILTRE A AIR</v>
      </c>
      <c r="D33" s="10" t="s">
        <v>228</v>
      </c>
      <c r="E33" s="10">
        <v>12</v>
      </c>
      <c r="F33" s="21"/>
      <c r="G33" s="10">
        <f>IFERROR(INDEX(T_liste[],MATCH(T_stock[[#This Row],[Ref]],T_liste[Ref.],0),6),"")</f>
        <v>0</v>
      </c>
      <c r="H33" s="15"/>
    </row>
    <row r="34" spans="1:8" x14ac:dyDescent="0.3">
      <c r="A34" s="14">
        <f t="shared" si="0"/>
        <v>29</v>
      </c>
      <c r="B34" s="20"/>
      <c r="C34" s="13" t="str">
        <f>IFERROR(INDEX(T_liste[],MATCH(T_stock[[#This Row],[Ref]],T_liste[Ref.],0),2),"")</f>
        <v>DISJONCTEUR MULTI 9</v>
      </c>
      <c r="D34" s="10" t="s">
        <v>243</v>
      </c>
      <c r="E34" s="10">
        <v>4</v>
      </c>
      <c r="F34" s="21"/>
      <c r="G34" s="10">
        <f>IFERROR(INDEX(T_liste[],MATCH(T_stock[[#This Row],[Ref]],T_liste[Ref.],0),6),"")</f>
        <v>0</v>
      </c>
      <c r="H34" s="15"/>
    </row>
    <row r="35" spans="1:8" x14ac:dyDescent="0.3">
      <c r="A35" s="14">
        <f t="shared" si="0"/>
        <v>30</v>
      </c>
      <c r="B35" s="20"/>
      <c r="C35" s="13" t="str">
        <f>IFERROR(INDEX(T_liste[],MATCH(T_stock[[#This Row],[Ref]],T_liste[Ref.],0),2),"")</f>
        <v>DISJONCTEUR MULTI 9</v>
      </c>
      <c r="D35" s="10" t="s">
        <v>315</v>
      </c>
      <c r="E35" s="10">
        <v>20</v>
      </c>
      <c r="F35" s="21"/>
      <c r="G35" s="10">
        <f>IFERROR(INDEX(T_liste[],MATCH(T_stock[[#This Row],[Ref]],T_liste[Ref.],0),6),"")</f>
        <v>0</v>
      </c>
      <c r="H35" s="15"/>
    </row>
    <row r="36" spans="1:8" x14ac:dyDescent="0.3">
      <c r="A36" s="14">
        <f t="shared" si="0"/>
        <v>31</v>
      </c>
      <c r="B36" s="20"/>
      <c r="C36" s="13" t="str">
        <f>IFERROR(INDEX(T_liste[],MATCH(T_stock[[#This Row],[Ref]],T_liste[Ref.],0),2),"")</f>
        <v>CONTACTEUR</v>
      </c>
      <c r="D36" s="10" t="s">
        <v>356</v>
      </c>
      <c r="E36" s="10">
        <v>1</v>
      </c>
      <c r="F36" s="21"/>
      <c r="G36" s="10">
        <f>IFERROR(INDEX(T_liste[],MATCH(T_stock[[#This Row],[Ref]],T_liste[Ref.],0),6),"")</f>
        <v>0</v>
      </c>
      <c r="H36" s="15"/>
    </row>
    <row r="37" spans="1:8" x14ac:dyDescent="0.3">
      <c r="A37" s="14">
        <f t="shared" si="0"/>
        <v>32</v>
      </c>
      <c r="B37" s="20"/>
      <c r="C37" s="13" t="str">
        <f>IFERROR(INDEX(T_liste[],MATCH(T_stock[[#This Row],[Ref]],T_liste[Ref.],0),2),"")</f>
        <v>DISJONCTEUR MULTI 9</v>
      </c>
      <c r="D37" s="10" t="s">
        <v>314</v>
      </c>
      <c r="E37" s="10">
        <v>8</v>
      </c>
      <c r="F37" s="21"/>
      <c r="G37" s="10">
        <f>IFERROR(INDEX(T_liste[],MATCH(T_stock[[#This Row],[Ref]],T_liste[Ref.],0),6),"")</f>
        <v>0</v>
      </c>
      <c r="H37" s="15"/>
    </row>
    <row r="38" spans="1:8" x14ac:dyDescent="0.3">
      <c r="A38" s="14">
        <f t="shared" ref="A38:A69" si="1">IF(ISNUMBER(A37),A37+1,1)</f>
        <v>33</v>
      </c>
      <c r="B38" s="20"/>
      <c r="C38" s="13" t="str">
        <f>IFERROR(INDEX(T_liste[],MATCH(T_stock[[#This Row],[Ref]],T_liste[Ref.],0),2),"")</f>
        <v>DISJONCTEUR MULTI 9</v>
      </c>
      <c r="D38" s="10" t="s">
        <v>317</v>
      </c>
      <c r="E38" s="10">
        <v>20</v>
      </c>
      <c r="F38" s="21"/>
      <c r="G38" s="10">
        <f>IFERROR(INDEX(T_liste[],MATCH(T_stock[[#This Row],[Ref]],T_liste[Ref.],0),6),"")</f>
        <v>0</v>
      </c>
      <c r="H38" s="15"/>
    </row>
    <row r="39" spans="1:8" x14ac:dyDescent="0.3">
      <c r="A39" s="14">
        <f t="shared" si="1"/>
        <v>34</v>
      </c>
      <c r="B39" s="20"/>
      <c r="C39" s="13" t="str">
        <f>IFERROR(INDEX(T_liste[],MATCH(T_stock[[#This Row],[Ref]],T_liste[Ref.],0),2),"")</f>
        <v>DISJONCTEUR  80A</v>
      </c>
      <c r="D39" s="10" t="s">
        <v>361</v>
      </c>
      <c r="E39" s="10">
        <v>4</v>
      </c>
      <c r="F39" s="21"/>
      <c r="G39" s="10">
        <f>IFERROR(INDEX(T_liste[],MATCH(T_stock[[#This Row],[Ref]],T_liste[Ref.],0),6),"")</f>
        <v>0</v>
      </c>
      <c r="H39" s="15"/>
    </row>
    <row r="40" spans="1:8" x14ac:dyDescent="0.3">
      <c r="A40" s="14">
        <f t="shared" si="1"/>
        <v>35</v>
      </c>
      <c r="B40" s="20"/>
      <c r="C40" s="13" t="str">
        <f>IFERROR(INDEX(T_liste[],MATCH(T_stock[[#This Row],[Ref]],T_liste[Ref.],0),2),"")</f>
        <v>CONTACTEUR MULTI 9</v>
      </c>
      <c r="D40" s="10" t="s">
        <v>355</v>
      </c>
      <c r="E40" s="10">
        <v>5</v>
      </c>
      <c r="F40" s="21"/>
      <c r="G40" s="10">
        <f>IFERROR(INDEX(T_liste[],MATCH(T_stock[[#This Row],[Ref]],T_liste[Ref.],0),6),"")</f>
        <v>0</v>
      </c>
      <c r="H40" s="15"/>
    </row>
    <row r="41" spans="1:8" x14ac:dyDescent="0.3">
      <c r="A41" s="14">
        <f t="shared" si="1"/>
        <v>36</v>
      </c>
      <c r="B41" s="20"/>
      <c r="C41" s="13" t="str">
        <f>IFERROR(INDEX(T_liste[],MATCH(T_stock[[#This Row],[Ref]],T_liste[Ref.],0),2),"")</f>
        <v>DISJONCTEUR MULTI 9</v>
      </c>
      <c r="D41" s="10" t="s">
        <v>316</v>
      </c>
      <c r="E41" s="10">
        <v>10</v>
      </c>
      <c r="F41" s="21"/>
      <c r="G41" s="10">
        <f>IFERROR(INDEX(T_liste[],MATCH(T_stock[[#This Row],[Ref]],T_liste[Ref.],0),6),"")</f>
        <v>0</v>
      </c>
      <c r="H41" s="15"/>
    </row>
    <row r="42" spans="1:8" x14ac:dyDescent="0.3">
      <c r="A42" s="14">
        <f t="shared" si="1"/>
        <v>37</v>
      </c>
      <c r="B42" s="20"/>
      <c r="C42" s="13" t="str">
        <f>IFERROR(INDEX(T_liste[],MATCH(T_stock[[#This Row],[Ref]],T_liste[Ref.],0),2),"")</f>
        <v>RELAIS FINDER</v>
      </c>
      <c r="D42" s="10" t="s">
        <v>31</v>
      </c>
      <c r="E42" s="10">
        <v>7</v>
      </c>
      <c r="F42" s="21"/>
      <c r="G42" s="10">
        <f>IFERROR(INDEX(T_liste[],MATCH(T_stock[[#This Row],[Ref]],T_liste[Ref.],0),6),"")</f>
        <v>0</v>
      </c>
      <c r="H42" s="15"/>
    </row>
    <row r="43" spans="1:8" x14ac:dyDescent="0.3">
      <c r="A43" s="14">
        <f t="shared" si="1"/>
        <v>38</v>
      </c>
      <c r="B43" s="20"/>
      <c r="C43" s="13" t="str">
        <f>IFERROR(INDEX(T_liste[],MATCH(T_stock[[#This Row],[Ref]],T_liste[Ref.],0),2),"")</f>
        <v>RELAIS TEMPORISE</v>
      </c>
      <c r="D43" s="10" t="s">
        <v>32</v>
      </c>
      <c r="E43" s="10">
        <v>3</v>
      </c>
      <c r="F43" s="21"/>
      <c r="G43" s="10">
        <f>IFERROR(INDEX(T_liste[],MATCH(T_stock[[#This Row],[Ref]],T_liste[Ref.],0),6),"")</f>
        <v>0</v>
      </c>
      <c r="H43" s="15"/>
    </row>
    <row r="44" spans="1:8" x14ac:dyDescent="0.3">
      <c r="A44" s="14">
        <f t="shared" si="1"/>
        <v>39</v>
      </c>
      <c r="B44" s="20"/>
      <c r="C44" s="13" t="str">
        <f>IFERROR(INDEX(T_liste[],MATCH(T_stock[[#This Row],[Ref]],T_liste[Ref.],0),2),"")</f>
        <v>CONTACTEUR  4POLES</v>
      </c>
      <c r="D44" s="10" t="s">
        <v>180</v>
      </c>
      <c r="E44" s="10">
        <v>2</v>
      </c>
      <c r="F44" s="21"/>
      <c r="G44" s="10">
        <f>IFERROR(INDEX(T_liste[],MATCH(T_stock[[#This Row],[Ref]],T_liste[Ref.],0),6),"")</f>
        <v>0</v>
      </c>
      <c r="H44" s="15"/>
    </row>
    <row r="45" spans="1:8" x14ac:dyDescent="0.3">
      <c r="A45" s="14">
        <f t="shared" si="1"/>
        <v>40</v>
      </c>
      <c r="B45" s="20"/>
      <c r="C45" s="13" t="str">
        <f>IFERROR(INDEX(T_liste[],MATCH(T_stock[[#This Row],[Ref]],T_liste[Ref.],0),2),"")</f>
        <v>CONTACTEUR ABB + VERROUILLAGE</v>
      </c>
      <c r="D45" s="10" t="s">
        <v>290</v>
      </c>
      <c r="E45" s="10">
        <v>4</v>
      </c>
      <c r="F45" s="21"/>
      <c r="G45" s="10">
        <f>IFERROR(INDEX(T_liste[],MATCH(T_stock[[#This Row],[Ref]],T_liste[Ref.],0),6),"")</f>
        <v>0</v>
      </c>
      <c r="H45" s="15"/>
    </row>
    <row r="46" spans="1:8" x14ac:dyDescent="0.3">
      <c r="A46" s="14">
        <f t="shared" si="1"/>
        <v>41</v>
      </c>
      <c r="B46" s="20"/>
      <c r="C46" s="13" t="str">
        <f>IFERROR(INDEX(T_liste[],MATCH(T_stock[[#This Row],[Ref]],T_liste[Ref.],0),2),"")</f>
        <v>CONTACTEUR ABB</v>
      </c>
      <c r="D46" s="10" t="s">
        <v>185</v>
      </c>
      <c r="E46" s="10">
        <v>1</v>
      </c>
      <c r="F46" s="21"/>
      <c r="G46" s="10">
        <f>IFERROR(INDEX(T_liste[],MATCH(T_stock[[#This Row],[Ref]],T_liste[Ref.],0),6),"")</f>
        <v>0</v>
      </c>
      <c r="H46" s="15"/>
    </row>
    <row r="47" spans="1:8" x14ac:dyDescent="0.3">
      <c r="A47" s="14">
        <f t="shared" si="1"/>
        <v>42</v>
      </c>
      <c r="B47" s="20"/>
      <c r="C47" s="13" t="str">
        <f>IFERROR(INDEX(T_liste[],MATCH(T_stock[[#This Row],[Ref]],T_liste[Ref.],0),2),"")</f>
        <v>FILTER A AIR</v>
      </c>
      <c r="D47" s="10">
        <v>5543091</v>
      </c>
      <c r="E47" s="35">
        <v>46</v>
      </c>
      <c r="F47" s="21"/>
      <c r="G47" s="10">
        <f>IFERROR(INDEX(T_liste[],MATCH(T_stock[[#This Row],[Ref]],T_liste[Ref.],0),6),"")</f>
        <v>0</v>
      </c>
      <c r="H47" s="15"/>
    </row>
    <row r="48" spans="1:8" x14ac:dyDescent="0.3">
      <c r="A48" s="14">
        <f t="shared" si="1"/>
        <v>43</v>
      </c>
      <c r="B48" s="20"/>
      <c r="C48" s="13" t="str">
        <f>IFERROR(INDEX(T_liste[],MATCH(T_stock[[#This Row],[Ref]],T_liste[Ref.],0),2),"")</f>
        <v>FILTER A AIR</v>
      </c>
      <c r="D48" s="10" t="s">
        <v>46</v>
      </c>
      <c r="E48" s="35">
        <v>18</v>
      </c>
      <c r="F48" s="21"/>
      <c r="G48" s="10">
        <f>IFERROR(INDEX(T_liste[],MATCH(T_stock[[#This Row],[Ref]],T_liste[Ref.],0),6),"")</f>
        <v>0</v>
      </c>
      <c r="H48" s="15"/>
    </row>
    <row r="49" spans="1:8" x14ac:dyDescent="0.3">
      <c r="A49" s="14">
        <f t="shared" si="1"/>
        <v>44</v>
      </c>
      <c r="B49" s="20"/>
      <c r="C49" s="13" t="str">
        <f>IFERROR(INDEX(T_liste[],MATCH(T_stock[[#This Row],[Ref]],T_liste[Ref.],0),2),"")</f>
        <v>FILTRE A AIR</v>
      </c>
      <c r="D49" s="10" t="s">
        <v>312</v>
      </c>
      <c r="E49" s="35">
        <v>3</v>
      </c>
      <c r="F49" s="21"/>
      <c r="G49" s="10">
        <f>IFERROR(INDEX(T_liste[],MATCH(T_stock[[#This Row],[Ref]],T_liste[Ref.],0),6),"")</f>
        <v>0</v>
      </c>
      <c r="H49" s="15"/>
    </row>
    <row r="50" spans="1:8" x14ac:dyDescent="0.3">
      <c r="A50" s="14">
        <f t="shared" si="1"/>
        <v>45</v>
      </c>
      <c r="B50" s="20"/>
      <c r="C50" s="13" t="str">
        <f>IFERROR(INDEX(T_liste[],MATCH(T_stock[[#This Row],[Ref]],T_liste[Ref.],0),2),"")</f>
        <v>MOYEU - AV</v>
      </c>
      <c r="D50" s="10" t="s">
        <v>522</v>
      </c>
      <c r="E50" s="35">
        <v>3</v>
      </c>
      <c r="F50" s="21"/>
      <c r="G50" s="10">
        <f>IFERROR(INDEX(T_liste[],MATCH(T_stock[[#This Row],[Ref]],T_liste[Ref.],0),6),"")</f>
        <v>0</v>
      </c>
      <c r="H50" s="15"/>
    </row>
    <row r="51" spans="1:8" x14ac:dyDescent="0.3">
      <c r="A51" s="14">
        <f t="shared" si="1"/>
        <v>46</v>
      </c>
      <c r="B51" s="20"/>
      <c r="C51" s="13" t="str">
        <f>IFERROR(INDEX(T_liste[],MATCH(T_stock[[#This Row],[Ref]],T_liste[Ref.],0),2),"")</f>
        <v>CYLINDRE KIT , RÉCEPTEUR</v>
      </c>
      <c r="D51" s="10" t="s">
        <v>531</v>
      </c>
      <c r="E51" s="10">
        <v>4</v>
      </c>
      <c r="F51" s="21"/>
      <c r="G51" s="10">
        <f>IFERROR(INDEX(T_liste[],MATCH(T_stock[[#This Row],[Ref]],T_liste[Ref.],0),6),"")</f>
        <v>0</v>
      </c>
      <c r="H51" s="15"/>
    </row>
    <row r="52" spans="1:8" x14ac:dyDescent="0.3">
      <c r="A52" s="14">
        <f t="shared" si="1"/>
        <v>47</v>
      </c>
      <c r="B52" s="20"/>
      <c r="C52" s="13" t="str">
        <f>IFERROR(INDEX(T_liste[],MATCH(T_stock[[#This Row],[Ref]],T_liste[Ref.],0),2),"")</f>
        <v>CYLINDRE RECEPTEUR</v>
      </c>
      <c r="D52" s="10" t="s">
        <v>111</v>
      </c>
      <c r="E52" s="10">
        <v>8</v>
      </c>
      <c r="F52" s="21"/>
      <c r="G52" s="10">
        <f>IFERROR(INDEX(T_liste[],MATCH(T_stock[[#This Row],[Ref]],T_liste[Ref.],0),6),"")</f>
        <v>0</v>
      </c>
      <c r="H52" s="15"/>
    </row>
    <row r="53" spans="1:8" x14ac:dyDescent="0.3">
      <c r="A53" s="14">
        <f t="shared" si="1"/>
        <v>48</v>
      </c>
      <c r="B53" s="20"/>
      <c r="C53" s="13" t="str">
        <f>IFERROR(INDEX(T_liste[],MATCH(T_stock[[#This Row],[Ref]],T_liste[Ref.],0),2),"")</f>
        <v>POMPE DE DIRECTION</v>
      </c>
      <c r="D53" s="10" t="s">
        <v>564</v>
      </c>
      <c r="E53" s="10">
        <v>2</v>
      </c>
      <c r="F53" s="21"/>
      <c r="G53" s="10">
        <f>IFERROR(INDEX(T_liste[],MATCH(T_stock[[#This Row],[Ref]],T_liste[Ref.],0),6),"")</f>
        <v>0</v>
      </c>
      <c r="H53" s="15"/>
    </row>
    <row r="54" spans="1:8" x14ac:dyDescent="0.3">
      <c r="A54" s="14">
        <f t="shared" si="1"/>
        <v>49</v>
      </c>
      <c r="B54" s="20"/>
      <c r="C54" s="13" t="str">
        <f>IFERROR(INDEX(T_liste[],MATCH(T_stock[[#This Row],[Ref]],T_liste[Ref.],0),2),"")</f>
        <v>RESSORT</v>
      </c>
      <c r="D54" s="10" t="s">
        <v>565</v>
      </c>
      <c r="E54" s="10">
        <v>16</v>
      </c>
      <c r="F54" s="21"/>
      <c r="G54" s="10">
        <f>IFERROR(INDEX(T_liste[],MATCH(T_stock[[#This Row],[Ref]],T_liste[Ref.],0),6),"")</f>
        <v>0</v>
      </c>
      <c r="H54" s="15"/>
    </row>
    <row r="55" spans="1:8" x14ac:dyDescent="0.3">
      <c r="A55" s="14">
        <f t="shared" si="1"/>
        <v>50</v>
      </c>
      <c r="B55" s="20"/>
      <c r="C55" s="13" t="str">
        <f>IFERROR(INDEX(T_liste[],MATCH(T_stock[[#This Row],[Ref]],T_liste[Ref.],0),2),"")</f>
        <v>RESSORT</v>
      </c>
      <c r="D55" s="10" t="s">
        <v>377</v>
      </c>
      <c r="E55" s="35">
        <v>4</v>
      </c>
      <c r="F55" s="21"/>
      <c r="G55" s="10">
        <f>IFERROR(INDEX(T_liste[],MATCH(T_stock[[#This Row],[Ref]],T_liste[Ref.],0),6),"")</f>
        <v>0</v>
      </c>
      <c r="H55" s="15"/>
    </row>
    <row r="56" spans="1:8" x14ac:dyDescent="0.3">
      <c r="A56" s="14">
        <f t="shared" si="1"/>
        <v>51</v>
      </c>
      <c r="B56" s="20"/>
      <c r="C56" s="13" t="str">
        <f>IFERROR(INDEX(T_liste[],MATCH(T_stock[[#This Row],[Ref]],T_liste[Ref.],0),2),"")</f>
        <v>RESSORT</v>
      </c>
      <c r="D56" s="10" t="s">
        <v>378</v>
      </c>
      <c r="E56" s="10">
        <v>4</v>
      </c>
      <c r="F56" s="21"/>
      <c r="G56" s="10">
        <f>IFERROR(INDEX(T_liste[],MATCH(T_stock[[#This Row],[Ref]],T_liste[Ref.],0),6),"")</f>
        <v>0</v>
      </c>
      <c r="H56" s="15"/>
    </row>
    <row r="57" spans="1:8" x14ac:dyDescent="0.3">
      <c r="A57" s="14">
        <f t="shared" si="1"/>
        <v>52</v>
      </c>
      <c r="B57" s="20"/>
      <c r="C57" s="13" t="str">
        <f>IFERROR(INDEX(T_liste[],MATCH(T_stock[[#This Row],[Ref]],T_liste[Ref.],0),2),"")</f>
        <v>AMORTISSEUR AVANT</v>
      </c>
      <c r="D57" s="10" t="s">
        <v>323</v>
      </c>
      <c r="E57" s="10">
        <v>4</v>
      </c>
      <c r="F57" s="21"/>
      <c r="G57" s="10">
        <f>IFERROR(INDEX(T_liste[],MATCH(T_stock[[#This Row],[Ref]],T_liste[Ref.],0),6),"")</f>
        <v>0</v>
      </c>
      <c r="H57" s="15"/>
    </row>
    <row r="58" spans="1:8" x14ac:dyDescent="0.3">
      <c r="A58" s="14">
        <f t="shared" si="1"/>
        <v>53</v>
      </c>
      <c r="B58" s="20"/>
      <c r="C58" s="13" t="str">
        <f>IFERROR(INDEX(T_liste[],MATCH(T_stock[[#This Row],[Ref]],T_liste[Ref.],0),2),"")</f>
        <v>AMORTISSEUR  AR</v>
      </c>
      <c r="D58" s="10" t="s">
        <v>325</v>
      </c>
      <c r="E58" s="10">
        <v>6</v>
      </c>
      <c r="F58" s="21"/>
      <c r="G58" s="10">
        <f>IFERROR(INDEX(T_liste[],MATCH(T_stock[[#This Row],[Ref]],T_liste[Ref.],0),6),"")</f>
        <v>0</v>
      </c>
      <c r="H58" s="15"/>
    </row>
    <row r="59" spans="1:8" x14ac:dyDescent="0.3">
      <c r="A59" s="14">
        <f t="shared" si="1"/>
        <v>54</v>
      </c>
      <c r="B59" s="20"/>
      <c r="C59" s="13" t="str">
        <f>IFERROR(INDEX(T_liste[],MATCH(T_stock[[#This Row],[Ref]],T_liste[Ref.],0),2),"")</f>
        <v>AMORTISSEUR AVANT BLINDE</v>
      </c>
      <c r="D59" s="10" t="s">
        <v>461</v>
      </c>
      <c r="E59" s="10">
        <v>24</v>
      </c>
      <c r="F59" s="21"/>
      <c r="G59" s="10">
        <f>IFERROR(INDEX(T_liste[],MATCH(T_stock[[#This Row],[Ref]],T_liste[Ref.],0),6),"")</f>
        <v>0</v>
      </c>
      <c r="H59" s="15"/>
    </row>
    <row r="60" spans="1:8" x14ac:dyDescent="0.3">
      <c r="A60" s="14">
        <f t="shared" si="1"/>
        <v>55</v>
      </c>
      <c r="B60" s="20"/>
      <c r="C60" s="13" t="str">
        <f>IFERROR(INDEX(T_liste[],MATCH(T_stock[[#This Row],[Ref]],T_liste[Ref.],0),2),"")</f>
        <v>AMORTISSEUR ARRIERE BLINDE</v>
      </c>
      <c r="D60" s="10" t="s">
        <v>459</v>
      </c>
      <c r="E60" s="10">
        <v>24</v>
      </c>
      <c r="F60" s="21"/>
      <c r="G60" s="10">
        <f>IFERROR(INDEX(T_liste[],MATCH(T_stock[[#This Row],[Ref]],T_liste[Ref.],0),6),"")</f>
        <v>0</v>
      </c>
      <c r="H60" s="15"/>
    </row>
    <row r="61" spans="1:8" x14ac:dyDescent="0.3">
      <c r="A61" s="14">
        <f t="shared" si="1"/>
        <v>56</v>
      </c>
      <c r="B61" s="20"/>
      <c r="C61" s="13" t="str">
        <f>IFERROR(INDEX(T_liste[],MATCH(T_stock[[#This Row],[Ref]],T_liste[Ref.],0),2),"")</f>
        <v>MIRROR, RH</v>
      </c>
      <c r="D61" s="10" t="s">
        <v>501</v>
      </c>
      <c r="E61" s="10">
        <v>3</v>
      </c>
      <c r="F61" s="21"/>
      <c r="G61" s="10">
        <f>IFERROR(INDEX(T_liste[],MATCH(T_stock[[#This Row],[Ref]],T_liste[Ref.],0),6),"")</f>
        <v>0</v>
      </c>
      <c r="H61" s="15"/>
    </row>
    <row r="62" spans="1:8" x14ac:dyDescent="0.3">
      <c r="A62" s="14">
        <f t="shared" si="1"/>
        <v>57</v>
      </c>
      <c r="B62" s="20"/>
      <c r="C62" s="13" t="str">
        <f>IFERROR(INDEX(T_liste[],MATCH(T_stock[[#This Row],[Ref]],T_liste[Ref.],0),2),"")</f>
        <v>ARBRE - AV</v>
      </c>
      <c r="D62" s="10" t="s">
        <v>99</v>
      </c>
      <c r="E62" s="35">
        <v>5</v>
      </c>
      <c r="F62" s="21"/>
      <c r="G62" s="10">
        <f>IFERROR(INDEX(T_liste[],MATCH(T_stock[[#This Row],[Ref]],T_liste[Ref.],0),6),"")</f>
        <v>0</v>
      </c>
      <c r="H62" s="15"/>
    </row>
    <row r="63" spans="1:8" x14ac:dyDescent="0.3">
      <c r="A63" s="14">
        <f t="shared" si="1"/>
        <v>58</v>
      </c>
      <c r="B63" s="20"/>
      <c r="C63" s="13" t="str">
        <f>IFERROR(INDEX(T_liste[],MATCH(T_stock[[#This Row],[Ref]],T_liste[Ref.],0),2),"")</f>
        <v>TETE HYDROLIQUE</v>
      </c>
      <c r="D63" s="10" t="s">
        <v>88</v>
      </c>
      <c r="E63" s="35">
        <v>1</v>
      </c>
      <c r="F63" s="21"/>
      <c r="G63" s="10">
        <f>IFERROR(INDEX(T_liste[],MATCH(T_stock[[#This Row],[Ref]],T_liste[Ref.],0),6),"")</f>
        <v>0</v>
      </c>
      <c r="H63" s="15"/>
    </row>
    <row r="64" spans="1:8" x14ac:dyDescent="0.3">
      <c r="A64" s="14">
        <f t="shared" si="1"/>
        <v>59</v>
      </c>
      <c r="B64" s="20"/>
      <c r="C64" s="13" t="str">
        <f>IFERROR(INDEX(T_liste[],MATCH(T_stock[[#This Row],[Ref]],T_liste[Ref.],0),2),"")</f>
        <v>MIRROR, LH</v>
      </c>
      <c r="D64" s="10" t="s">
        <v>499</v>
      </c>
      <c r="E64" s="35">
        <v>3</v>
      </c>
      <c r="F64" s="21"/>
      <c r="G64" s="10">
        <f>IFERROR(INDEX(T_liste[],MATCH(T_stock[[#This Row],[Ref]],T_liste[Ref.],0),6),"")</f>
        <v>0</v>
      </c>
      <c r="H64" s="15"/>
    </row>
    <row r="65" spans="1:8" x14ac:dyDescent="0.3">
      <c r="A65" s="14">
        <f t="shared" si="1"/>
        <v>60</v>
      </c>
      <c r="B65" s="20"/>
      <c r="C65" s="13" t="str">
        <f>IFERROR(INDEX(T_liste[],MATCH(T_stock[[#This Row],[Ref]],T_liste[Ref.],0),2),"")</f>
        <v>POMPE ASSY, FUEL</v>
      </c>
      <c r="D65" s="10" t="s">
        <v>89</v>
      </c>
      <c r="E65" s="35">
        <v>1</v>
      </c>
      <c r="F65" s="21"/>
      <c r="G65" s="10">
        <f>IFERROR(INDEX(T_liste[],MATCH(T_stock[[#This Row],[Ref]],T_liste[Ref.],0),6),"")</f>
        <v>0</v>
      </c>
      <c r="H65" s="15"/>
    </row>
    <row r="66" spans="1:8" x14ac:dyDescent="0.3">
      <c r="A66" s="14">
        <f t="shared" si="1"/>
        <v>61</v>
      </c>
      <c r="B66" s="20"/>
      <c r="C66" s="13" t="str">
        <f>IFERROR(INDEX(T_liste[],MATCH(T_stock[[#This Row],[Ref]],T_liste[Ref.],0),2),"")</f>
        <v>POMPE D'ALIMENTATION GASOIL</v>
      </c>
      <c r="D66" s="10" t="s">
        <v>220</v>
      </c>
      <c r="E66" s="35">
        <v>2</v>
      </c>
      <c r="F66" s="21"/>
      <c r="G66" s="10">
        <f>IFERROR(INDEX(T_liste[],MATCH(T_stock[[#This Row],[Ref]],T_liste[Ref.],0),6),"")</f>
        <v>0</v>
      </c>
      <c r="H66" s="15"/>
    </row>
    <row r="67" spans="1:8" x14ac:dyDescent="0.3">
      <c r="A67" s="14">
        <f t="shared" si="1"/>
        <v>62</v>
      </c>
      <c r="B67" s="20"/>
      <c r="C67" s="13" t="str">
        <f>IFERROR(INDEX(T_liste[],MATCH(T_stock[[#This Row],[Ref]],T_liste[Ref.],0),2),"")</f>
        <v>FEU ARRIERE PRADO</v>
      </c>
      <c r="D67" s="10" t="s">
        <v>512</v>
      </c>
      <c r="E67" s="35">
        <v>1</v>
      </c>
      <c r="F67" s="21"/>
      <c r="G67" s="10">
        <f>IFERROR(INDEX(T_liste[],MATCH(T_stock[[#This Row],[Ref]],T_liste[Ref.],0),6),"")</f>
        <v>0</v>
      </c>
      <c r="H67" s="15"/>
    </row>
    <row r="68" spans="1:8" x14ac:dyDescent="0.3">
      <c r="A68" s="14">
        <f t="shared" si="1"/>
        <v>63</v>
      </c>
      <c r="B68" s="20"/>
      <c r="C68" s="13" t="str">
        <f>IFERROR(INDEX(T_liste[],MATCH(T_stock[[#This Row],[Ref]],T_liste[Ref.],0),2),"")</f>
        <v>FEU ARRIERE</v>
      </c>
      <c r="D68" s="10" t="s">
        <v>121</v>
      </c>
      <c r="E68" s="35">
        <v>3</v>
      </c>
      <c r="F68" s="21"/>
      <c r="G68" s="10">
        <f>IFERROR(INDEX(T_liste[],MATCH(T_stock[[#This Row],[Ref]],T_liste[Ref.],0),6),"")</f>
        <v>0</v>
      </c>
      <c r="H68" s="15"/>
    </row>
    <row r="69" spans="1:8" x14ac:dyDescent="0.3">
      <c r="A69" s="14">
        <f t="shared" si="1"/>
        <v>64</v>
      </c>
      <c r="B69" s="20"/>
      <c r="C69" s="13" t="str">
        <f>IFERROR(INDEX(T_liste[],MATCH(T_stock[[#This Row],[Ref]],T_liste[Ref.],0),2),"")</f>
        <v>VENTILATEUR</v>
      </c>
      <c r="D69" s="10" t="s">
        <v>539</v>
      </c>
      <c r="E69" s="35">
        <v>1</v>
      </c>
      <c r="F69" s="21"/>
      <c r="G69" s="10">
        <f>IFERROR(INDEX(T_liste[],MATCH(T_stock[[#This Row],[Ref]],T_liste[Ref.],0),6),"")</f>
        <v>0</v>
      </c>
      <c r="H69" s="15"/>
    </row>
    <row r="70" spans="1:8" x14ac:dyDescent="0.3">
      <c r="A70" s="14">
        <f t="shared" ref="A70:A101" si="2">IF(ISNUMBER(A69),A69+1,1)</f>
        <v>65</v>
      </c>
      <c r="B70" s="20"/>
      <c r="C70" s="13" t="str">
        <f>IFERROR(INDEX(T_liste[],MATCH(T_stock[[#This Row],[Ref]],T_liste[Ref.],0),2),"")</f>
        <v>GASKET   DEMI -ARBRE AV</v>
      </c>
      <c r="D70" s="10" t="s">
        <v>100</v>
      </c>
      <c r="E70" s="35">
        <v>5</v>
      </c>
      <c r="F70" s="21"/>
      <c r="G70" s="10">
        <f>IFERROR(INDEX(T_liste[],MATCH(T_stock[[#This Row],[Ref]],T_liste[Ref.],0),6),"")</f>
        <v>0</v>
      </c>
      <c r="H70" s="15"/>
    </row>
    <row r="71" spans="1:8" x14ac:dyDescent="0.3">
      <c r="A71" s="14">
        <f t="shared" si="2"/>
        <v>66</v>
      </c>
      <c r="B71" s="20"/>
      <c r="C71" s="13" t="str">
        <f>IFERROR(INDEX(T_liste[],MATCH(T_stock[[#This Row],[Ref]],T_liste[Ref.],0),2),"")</f>
        <v>CYLINDER KIT</v>
      </c>
      <c r="D71" s="10" t="s">
        <v>79</v>
      </c>
      <c r="E71" s="35">
        <v>4</v>
      </c>
      <c r="F71" s="21"/>
      <c r="G71" s="10">
        <f>IFERROR(INDEX(T_liste[],MATCH(T_stock[[#This Row],[Ref]],T_liste[Ref.],0),6),"")</f>
        <v>0</v>
      </c>
      <c r="H71" s="15"/>
    </row>
    <row r="72" spans="1:8" x14ac:dyDescent="0.3">
      <c r="A72" s="14">
        <f t="shared" si="2"/>
        <v>67</v>
      </c>
      <c r="B72" s="20"/>
      <c r="C72" s="13" t="str">
        <f>IFERROR(INDEX(T_liste[],MATCH(T_stock[[#This Row],[Ref]],T_liste[Ref.],0),2),"")</f>
        <v>JOINT DE CULASSE</v>
      </c>
      <c r="D72" s="10" t="s">
        <v>541</v>
      </c>
      <c r="E72" s="35">
        <v>1</v>
      </c>
      <c r="F72" s="21"/>
      <c r="G72" s="10">
        <f>IFERROR(INDEX(T_liste[],MATCH(T_stock[[#This Row],[Ref]],T_liste[Ref.],0),6),"")</f>
        <v>0</v>
      </c>
      <c r="H72" s="15"/>
    </row>
    <row r="73" spans="1:8" x14ac:dyDescent="0.3">
      <c r="A73" s="14">
        <f t="shared" si="2"/>
        <v>68</v>
      </c>
      <c r="B73" s="20"/>
      <c r="C73" s="13" t="str">
        <f>IFERROR(INDEX(T_liste[],MATCH(T_stock[[#This Row],[Ref]],T_liste[Ref.],0),2),"")</f>
        <v>CYLINDRE ÉMETTEUR</v>
      </c>
      <c r="D73" s="10" t="s">
        <v>559</v>
      </c>
      <c r="E73" s="35">
        <v>2</v>
      </c>
      <c r="F73" s="21"/>
      <c r="G73" s="10">
        <f>IFERROR(INDEX(T_liste[],MATCH(T_stock[[#This Row],[Ref]],T_liste[Ref.],0),6),"")</f>
        <v>0</v>
      </c>
      <c r="H73" s="15"/>
    </row>
    <row r="74" spans="1:8" x14ac:dyDescent="0.3">
      <c r="A74" s="14">
        <f t="shared" si="2"/>
        <v>69</v>
      </c>
      <c r="B74" s="20"/>
      <c r="C74" s="13" t="str">
        <f>IFERROR(INDEX(T_liste[],MATCH(T_stock[[#This Row],[Ref]],T_liste[Ref.],0),2),"")</f>
        <v>GASKET   KIT . PONT AR</v>
      </c>
      <c r="D74" s="10" t="s">
        <v>526</v>
      </c>
      <c r="E74" s="35">
        <v>2</v>
      </c>
      <c r="F74" s="21"/>
      <c r="G74" s="10">
        <f>IFERROR(INDEX(T_liste[],MATCH(T_stock[[#This Row],[Ref]],T_liste[Ref.],0),6),"")</f>
        <v>0</v>
      </c>
      <c r="H74" s="15"/>
    </row>
    <row r="75" spans="1:8" x14ac:dyDescent="0.3">
      <c r="A75" s="14">
        <f t="shared" si="2"/>
        <v>70</v>
      </c>
      <c r="B75" s="20"/>
      <c r="C75" s="13" t="str">
        <f>IFERROR(INDEX(T_liste[],MATCH(T_stock[[#This Row],[Ref]],T_liste[Ref.],0),2),"")</f>
        <v>CUP KIT, CYLINDER</v>
      </c>
      <c r="D75" s="10" t="s">
        <v>77</v>
      </c>
      <c r="E75" s="35">
        <v>3</v>
      </c>
      <c r="F75" s="21"/>
      <c r="G75" s="10">
        <f>IFERROR(INDEX(T_liste[],MATCH(T_stock[[#This Row],[Ref]],T_liste[Ref.],0),6),"")</f>
        <v>0</v>
      </c>
      <c r="H75" s="15"/>
    </row>
    <row r="76" spans="1:8" x14ac:dyDescent="0.3">
      <c r="A76" s="14">
        <f t="shared" si="2"/>
        <v>71</v>
      </c>
      <c r="B76" s="20"/>
      <c r="C76" s="13" t="str">
        <f>IFERROR(INDEX(T_liste[],MATCH(T_stock[[#This Row],[Ref]],T_liste[Ref.],0),2),"")</f>
        <v>GASKET , PONT AV</v>
      </c>
      <c r="D76" s="10" t="s">
        <v>524</v>
      </c>
      <c r="E76" s="35">
        <v>2</v>
      </c>
      <c r="F76" s="21"/>
      <c r="G76" s="10">
        <f>IFERROR(INDEX(T_liste[],MATCH(T_stock[[#This Row],[Ref]],T_liste[Ref.],0),6),"")</f>
        <v>0</v>
      </c>
      <c r="H76" s="15"/>
    </row>
    <row r="77" spans="1:8" x14ac:dyDescent="0.3">
      <c r="A77" s="14">
        <f t="shared" si="2"/>
        <v>72</v>
      </c>
      <c r="B77" s="20"/>
      <c r="C77" s="13" t="str">
        <f>IFERROR(INDEX(T_liste[],MATCH(T_stock[[#This Row],[Ref]],T_liste[Ref.],0),2),"")</f>
        <v>GASKET   KIT . PONT AR</v>
      </c>
      <c r="D77" s="10" t="s">
        <v>558</v>
      </c>
      <c r="E77" s="35">
        <v>2</v>
      </c>
      <c r="F77" s="21"/>
      <c r="G77" s="10">
        <f>IFERROR(INDEX(T_liste[],MATCH(T_stock[[#This Row],[Ref]],T_liste[Ref.],0),6),"")</f>
        <v>0</v>
      </c>
      <c r="H77" s="15"/>
    </row>
    <row r="78" spans="1:8" x14ac:dyDescent="0.3">
      <c r="A78" s="14">
        <f t="shared" si="2"/>
        <v>73</v>
      </c>
      <c r="B78" s="20"/>
      <c r="C78" s="13" t="str">
        <f>IFERROR(INDEX(T_liste[],MATCH(T_stock[[#This Row],[Ref]],T_liste[Ref.],0),2),"")</f>
        <v>GASKET   KIT</v>
      </c>
      <c r="D78" s="10" t="s">
        <v>557</v>
      </c>
      <c r="E78" s="35">
        <v>4</v>
      </c>
      <c r="F78" s="21"/>
      <c r="G78" s="10">
        <f>IFERROR(INDEX(T_liste[],MATCH(T_stock[[#This Row],[Ref]],T_liste[Ref.],0),6),"")</f>
        <v>0</v>
      </c>
      <c r="H78" s="15"/>
    </row>
    <row r="79" spans="1:8" x14ac:dyDescent="0.3">
      <c r="A79" s="14">
        <f t="shared" si="2"/>
        <v>74</v>
      </c>
      <c r="B79" s="20"/>
      <c r="C79" s="13" t="str">
        <f>IFERROR(INDEX(T_liste[],MATCH(T_stock[[#This Row],[Ref]],T_liste[Ref.],0),2),"")</f>
        <v>ACCESSOIRE CYLINDRE</v>
      </c>
      <c r="D79" s="10" t="s">
        <v>561</v>
      </c>
      <c r="E79" s="35">
        <v>2</v>
      </c>
      <c r="F79" s="21"/>
      <c r="G79" s="10">
        <f>IFERROR(INDEX(T_liste[],MATCH(T_stock[[#This Row],[Ref]],T_liste[Ref.],0),6),"")</f>
        <v>0</v>
      </c>
      <c r="H79" s="15"/>
    </row>
    <row r="80" spans="1:8" x14ac:dyDescent="0.3">
      <c r="A80" s="14">
        <f t="shared" si="2"/>
        <v>75</v>
      </c>
      <c r="B80" s="20"/>
      <c r="C80" s="13" t="str">
        <f>IFERROR(INDEX(T_liste[],MATCH(T_stock[[#This Row],[Ref]],T_liste[Ref.],0),2),"")</f>
        <v>CUP KIT</v>
      </c>
      <c r="D80" s="10" t="s">
        <v>81</v>
      </c>
      <c r="E80" s="35">
        <v>2</v>
      </c>
      <c r="F80" s="21"/>
      <c r="G80" s="10">
        <f>IFERROR(INDEX(T_liste[],MATCH(T_stock[[#This Row],[Ref]],T_liste[Ref.],0),6),"")</f>
        <v>0</v>
      </c>
      <c r="H80" s="15"/>
    </row>
    <row r="81" spans="1:8" x14ac:dyDescent="0.3">
      <c r="A81" s="14">
        <f t="shared" si="2"/>
        <v>76</v>
      </c>
      <c r="B81" s="20"/>
      <c r="C81" s="13" t="str">
        <f>IFERROR(INDEX(T_liste[],MATCH(T_stock[[#This Row],[Ref]],T_liste[Ref.],0),2),"")</f>
        <v>ROTULE , BAR DE DIRECTION</v>
      </c>
      <c r="D81" s="10" t="s">
        <v>104</v>
      </c>
      <c r="E81" s="35">
        <v>2</v>
      </c>
      <c r="F81" s="21"/>
      <c r="G81" s="10">
        <f>IFERROR(INDEX(T_liste[],MATCH(T_stock[[#This Row],[Ref]],T_liste[Ref.],0),6),"")</f>
        <v>0</v>
      </c>
      <c r="H81" s="15"/>
    </row>
    <row r="82" spans="1:8" x14ac:dyDescent="0.3">
      <c r="A82" s="14">
        <f t="shared" si="2"/>
        <v>77</v>
      </c>
      <c r="B82" s="20"/>
      <c r="C82" s="13" t="str">
        <f>IFERROR(INDEX(T_liste[],MATCH(T_stock[[#This Row],[Ref]],T_liste[Ref.],0),2),"")</f>
        <v>ROTULE , BAR DE DIRECTION</v>
      </c>
      <c r="D82" s="10" t="s">
        <v>520</v>
      </c>
      <c r="E82" s="35">
        <v>3</v>
      </c>
      <c r="F82" s="21"/>
      <c r="G82" s="10">
        <f>IFERROR(INDEX(T_liste[],MATCH(T_stock[[#This Row],[Ref]],T_liste[Ref.],0),6),"")</f>
        <v>0</v>
      </c>
      <c r="H82" s="15"/>
    </row>
    <row r="83" spans="1:8" x14ac:dyDescent="0.3">
      <c r="A83" s="14">
        <f t="shared" si="2"/>
        <v>78</v>
      </c>
      <c r="B83" s="20"/>
      <c r="C83" s="13" t="str">
        <f>IFERROR(INDEX(T_liste[],MATCH(T_stock[[#This Row],[Ref]],T_liste[Ref.],0),2),"")</f>
        <v>ROTULE DE DIRECTION</v>
      </c>
      <c r="D83" s="10" t="s">
        <v>519</v>
      </c>
      <c r="E83" s="35">
        <v>3</v>
      </c>
      <c r="F83" s="21"/>
      <c r="G83" s="10">
        <f>IFERROR(INDEX(T_liste[],MATCH(T_stock[[#This Row],[Ref]],T_liste[Ref.],0),6),"")</f>
        <v>0</v>
      </c>
      <c r="H83" s="15"/>
    </row>
    <row r="84" spans="1:8" x14ac:dyDescent="0.3">
      <c r="A84" s="14">
        <f t="shared" si="2"/>
        <v>79</v>
      </c>
      <c r="B84" s="20"/>
      <c r="C84" s="13" t="str">
        <f>IFERROR(INDEX(T_liste[],MATCH(T_stock[[#This Row],[Ref]],T_liste[Ref.],0),2),"")</f>
        <v>ROTULE DE DIRECTION</v>
      </c>
      <c r="D84" s="10" t="s">
        <v>105</v>
      </c>
      <c r="E84" s="35">
        <v>2</v>
      </c>
      <c r="F84" s="21"/>
      <c r="G84" s="10">
        <f>IFERROR(INDEX(T_liste[],MATCH(T_stock[[#This Row],[Ref]],T_liste[Ref.],0),6),"")</f>
        <v>0</v>
      </c>
      <c r="H84" s="15"/>
    </row>
    <row r="85" spans="1:8" x14ac:dyDescent="0.3">
      <c r="A85" s="14">
        <f t="shared" si="2"/>
        <v>80</v>
      </c>
      <c r="B85" s="20"/>
      <c r="C85" s="13" t="str">
        <f>IFERROR(INDEX(T_liste[],MATCH(T_stock[[#This Row],[Ref]],T_liste[Ref.],0),2),"")</f>
        <v>AMORTISSEUR DIRECTION</v>
      </c>
      <c r="D85" s="10" t="s">
        <v>107</v>
      </c>
      <c r="E85" s="35">
        <v>2</v>
      </c>
      <c r="F85" s="21"/>
      <c r="G85" s="10">
        <f>IFERROR(INDEX(T_liste[],MATCH(T_stock[[#This Row],[Ref]],T_liste[Ref.],0),6),"")</f>
        <v>0</v>
      </c>
      <c r="H85" s="15"/>
    </row>
    <row r="86" spans="1:8" x14ac:dyDescent="0.3">
      <c r="A86" s="14">
        <f t="shared" si="2"/>
        <v>81</v>
      </c>
      <c r="B86" s="20"/>
      <c r="C86" s="13" t="str">
        <f>IFERROR(INDEX(T_liste[],MATCH(T_stock[[#This Row],[Ref]],T_liste[Ref.],0),2),"")</f>
        <v>AMORTISSEUR AVANT</v>
      </c>
      <c r="D86" s="10" t="s">
        <v>112</v>
      </c>
      <c r="E86" s="35">
        <v>1</v>
      </c>
      <c r="F86" s="21"/>
      <c r="G86" s="10">
        <f>IFERROR(INDEX(T_liste[],MATCH(T_stock[[#This Row],[Ref]],T_liste[Ref.],0),6),"")</f>
        <v>0</v>
      </c>
      <c r="H86" s="15"/>
    </row>
    <row r="87" spans="1:8" x14ac:dyDescent="0.3">
      <c r="A87" s="14">
        <f t="shared" si="2"/>
        <v>82</v>
      </c>
      <c r="B87" s="20"/>
      <c r="C87" s="13" t="str">
        <f>IFERROR(INDEX(T_liste[],MATCH(T_stock[[#This Row],[Ref]],T_liste[Ref.],0),2),"")</f>
        <v>AMORTISSEUR ARRIÈRE</v>
      </c>
      <c r="D87" s="10" t="s">
        <v>116</v>
      </c>
      <c r="E87" s="35">
        <v>1</v>
      </c>
      <c r="F87" s="21"/>
      <c r="G87" s="10">
        <f>IFERROR(INDEX(T_liste[],MATCH(T_stock[[#This Row],[Ref]],T_liste[Ref.],0),6),"")</f>
        <v>0</v>
      </c>
      <c r="H87" s="15"/>
    </row>
    <row r="88" spans="1:8" x14ac:dyDescent="0.3">
      <c r="A88" s="14">
        <f t="shared" si="2"/>
        <v>83</v>
      </c>
      <c r="B88" s="20"/>
      <c r="C88" s="13" t="str">
        <f>IFERROR(INDEX(T_liste[],MATCH(T_stock[[#This Row],[Ref]],T_liste[Ref.],0),2),"")</f>
        <v>AMORTISSEUR ARRIÈRE</v>
      </c>
      <c r="D88" s="10" t="s">
        <v>117</v>
      </c>
      <c r="E88" s="35">
        <v>3</v>
      </c>
      <c r="F88" s="21"/>
      <c r="G88" s="10">
        <f>IFERROR(INDEX(T_liste[],MATCH(T_stock[[#This Row],[Ref]],T_liste[Ref.],0),6),"")</f>
        <v>0</v>
      </c>
      <c r="H88" s="15"/>
    </row>
    <row r="89" spans="1:8" x14ac:dyDescent="0.3">
      <c r="A89" s="14">
        <f t="shared" si="2"/>
        <v>84</v>
      </c>
      <c r="B89" s="20"/>
      <c r="C89" s="13" t="str">
        <f>IFERROR(INDEX(T_liste[],MATCH(T_stock[[#This Row],[Ref]],T_liste[Ref.],0),2),"")</f>
        <v>AMORTISSEUR AVANT</v>
      </c>
      <c r="D89" s="10" t="s">
        <v>114</v>
      </c>
      <c r="E89" s="35">
        <v>3</v>
      </c>
      <c r="F89" s="21"/>
      <c r="G89" s="10">
        <f>IFERROR(INDEX(T_liste[],MATCH(T_stock[[#This Row],[Ref]],T_liste[Ref.],0),6),"")</f>
        <v>0</v>
      </c>
      <c r="H89" s="15"/>
    </row>
    <row r="90" spans="1:8" x14ac:dyDescent="0.3">
      <c r="A90" s="14">
        <f t="shared" si="2"/>
        <v>85</v>
      </c>
      <c r="B90" s="20"/>
      <c r="C90" s="13" t="str">
        <f>IFERROR(INDEX(T_liste[],MATCH(T_stock[[#This Row],[Ref]],T_liste[Ref.],0),2),"")</f>
        <v>AMORTISSEUR</v>
      </c>
      <c r="D90" s="10" t="s">
        <v>106</v>
      </c>
      <c r="E90" s="35">
        <v>3</v>
      </c>
      <c r="F90" s="21"/>
      <c r="G90" s="10">
        <f>IFERROR(INDEX(T_liste[],MATCH(T_stock[[#This Row],[Ref]],T_liste[Ref.],0),6),"")</f>
        <v>0</v>
      </c>
      <c r="H90" s="15"/>
    </row>
    <row r="91" spans="1:8" x14ac:dyDescent="0.3">
      <c r="A91" s="14">
        <f t="shared" si="2"/>
        <v>86</v>
      </c>
      <c r="B91" s="20"/>
      <c r="C91" s="13" t="str">
        <f>IFERROR(INDEX(T_liste[],MATCH(T_stock[[#This Row],[Ref]],T_liste[Ref.],0),2),"")</f>
        <v>CABLE DE FREIN A MAIN</v>
      </c>
      <c r="D91" s="10" t="s">
        <v>109</v>
      </c>
      <c r="E91" s="35">
        <v>2</v>
      </c>
      <c r="F91" s="21"/>
      <c r="G91" s="10">
        <f>IFERROR(INDEX(T_liste[],MATCH(T_stock[[#This Row],[Ref]],T_liste[Ref.],0),6),"")</f>
        <v>0</v>
      </c>
      <c r="H91" s="15"/>
    </row>
    <row r="92" spans="1:8" x14ac:dyDescent="0.3">
      <c r="A92" s="14">
        <f t="shared" si="2"/>
        <v>87</v>
      </c>
      <c r="B92" s="20"/>
      <c r="C92" s="13" t="str">
        <f>IFERROR(INDEX(T_liste[],MATCH(T_stock[[#This Row],[Ref]],T_liste[Ref.],0),2),"")</f>
        <v>DISQUE DE ROUE</v>
      </c>
      <c r="D92" s="10" t="s">
        <v>331</v>
      </c>
      <c r="E92" s="35">
        <v>4</v>
      </c>
      <c r="F92" s="21"/>
      <c r="G92" s="10">
        <f>IFERROR(INDEX(T_liste[],MATCH(T_stock[[#This Row],[Ref]],T_liste[Ref.],0),6),"")</f>
        <v>0</v>
      </c>
      <c r="H92" s="15"/>
    </row>
    <row r="93" spans="1:8" x14ac:dyDescent="0.3">
      <c r="A93" s="14">
        <f t="shared" si="2"/>
        <v>88</v>
      </c>
      <c r="B93" s="20"/>
      <c r="C93" s="13" t="str">
        <f>IFERROR(INDEX(T_liste[],MATCH(T_stock[[#This Row],[Ref]],T_liste[Ref.],0),2),"")</f>
        <v>DISQUE DE ROUE</v>
      </c>
      <c r="D93" s="10" t="s">
        <v>332</v>
      </c>
      <c r="E93" s="35">
        <v>4</v>
      </c>
      <c r="F93" s="21"/>
      <c r="G93" s="10">
        <f>IFERROR(INDEX(T_liste[],MATCH(T_stock[[#This Row],[Ref]],T_liste[Ref.],0),6),"")</f>
        <v>0</v>
      </c>
      <c r="H93" s="15"/>
    </row>
    <row r="94" spans="1:8" x14ac:dyDescent="0.3">
      <c r="A94" s="14">
        <f t="shared" si="2"/>
        <v>89</v>
      </c>
      <c r="B94" s="20"/>
      <c r="C94" s="13" t="str">
        <f>IFERROR(INDEX(T_liste[],MATCH(T_stock[[#This Row],[Ref]],T_liste[Ref.],0),2),"")</f>
        <v>ECROUE</v>
      </c>
      <c r="D94" s="10" t="s">
        <v>329</v>
      </c>
      <c r="E94" s="35">
        <v>18</v>
      </c>
      <c r="F94" s="21"/>
      <c r="G94" s="10">
        <f>IFERROR(INDEX(T_liste[],MATCH(T_stock[[#This Row],[Ref]],T_liste[Ref.],0),6),"")</f>
        <v>0</v>
      </c>
      <c r="H94" s="15"/>
    </row>
    <row r="95" spans="1:8" x14ac:dyDescent="0.3">
      <c r="A95" s="14">
        <f t="shared" si="2"/>
        <v>90</v>
      </c>
      <c r="B95" s="20"/>
      <c r="C95" s="13" t="str">
        <f>IFERROR(INDEX(T_liste[],MATCH(T_stock[[#This Row],[Ref]],T_liste[Ref.],0),2),"")</f>
        <v>PLAQUETTE DE FREIN</v>
      </c>
      <c r="D95" s="10">
        <v>1400006826</v>
      </c>
      <c r="E95" s="35">
        <v>6</v>
      </c>
      <c r="F95" s="21"/>
      <c r="G95" s="10">
        <f>IFERROR(INDEX(T_liste[],MATCH(T_stock[[#This Row],[Ref]],T_liste[Ref.],0),6),"")</f>
        <v>0</v>
      </c>
      <c r="H95" s="15"/>
    </row>
    <row r="96" spans="1:8" x14ac:dyDescent="0.3">
      <c r="A96" s="14">
        <f t="shared" si="2"/>
        <v>91</v>
      </c>
      <c r="B96" s="20"/>
      <c r="C96" s="13" t="str">
        <f>IFERROR(INDEX(T_liste[],MATCH(T_stock[[#This Row],[Ref]],T_liste[Ref.],0),2),"")</f>
        <v>CYLINDRE ÉMETTEUR</v>
      </c>
      <c r="D96" s="10" t="s">
        <v>533</v>
      </c>
      <c r="E96" s="35">
        <v>4</v>
      </c>
      <c r="F96" s="21"/>
      <c r="G96" s="10">
        <f>IFERROR(INDEX(T_liste[],MATCH(T_stock[[#This Row],[Ref]],T_liste[Ref.],0),6),"")</f>
        <v>0</v>
      </c>
      <c r="H96" s="15"/>
    </row>
    <row r="97" spans="1:8" x14ac:dyDescent="0.3">
      <c r="A97" s="14">
        <f t="shared" si="2"/>
        <v>92</v>
      </c>
      <c r="B97" s="20"/>
      <c r="C97" s="13" t="str">
        <f>IFERROR(INDEX(T_liste[],MATCH(T_stock[[#This Row],[Ref]],T_liste[Ref.],0),2),"")</f>
        <v>PLAQUETTE DE FREIN ARRIERE</v>
      </c>
      <c r="D97" s="10" t="s">
        <v>546</v>
      </c>
      <c r="E97" s="35">
        <v>6</v>
      </c>
      <c r="F97" s="21"/>
      <c r="G97" s="10">
        <f>IFERROR(INDEX(T_liste[],MATCH(T_stock[[#This Row],[Ref]],T_liste[Ref.],0),6),"")</f>
        <v>0</v>
      </c>
      <c r="H97" s="15"/>
    </row>
    <row r="98" spans="1:8" x14ac:dyDescent="0.3">
      <c r="A98" s="14">
        <f t="shared" si="2"/>
        <v>93</v>
      </c>
      <c r="B98" s="20"/>
      <c r="C98" s="13" t="str">
        <f>IFERROR(INDEX(T_liste[],MATCH(T_stock[[#This Row],[Ref]],T_liste[Ref.],0),2),"")</f>
        <v>CYLINDRE KIT , ÉMETTEUR DE FREIN</v>
      </c>
      <c r="D98" s="10" t="s">
        <v>110</v>
      </c>
      <c r="E98" s="35">
        <v>4</v>
      </c>
      <c r="F98" s="21"/>
      <c r="G98" s="10">
        <f>IFERROR(INDEX(T_liste[],MATCH(T_stock[[#This Row],[Ref]],T_liste[Ref.],0),6),"")</f>
        <v>0</v>
      </c>
      <c r="H98" s="15"/>
    </row>
    <row r="99" spans="1:8" x14ac:dyDescent="0.3">
      <c r="A99" s="14">
        <f t="shared" si="2"/>
        <v>94</v>
      </c>
      <c r="B99" s="20"/>
      <c r="C99" s="13" t="str">
        <f>IFERROR(INDEX(T_liste[],MATCH(T_stock[[#This Row],[Ref]],T_liste[Ref.],0),2),"")</f>
        <v>BUTTÉ D’EMBRAYAGE</v>
      </c>
      <c r="D99" s="10" t="s">
        <v>95</v>
      </c>
      <c r="E99" s="35">
        <v>2</v>
      </c>
      <c r="F99" s="21"/>
      <c r="G99" s="10">
        <f>IFERROR(INDEX(T_liste[],MATCH(T_stock[[#This Row],[Ref]],T_liste[Ref.],0),6),"")</f>
        <v>0</v>
      </c>
      <c r="H99" s="15"/>
    </row>
    <row r="100" spans="1:8" x14ac:dyDescent="0.3">
      <c r="A100" s="14">
        <f t="shared" si="2"/>
        <v>95</v>
      </c>
      <c r="B100" s="20"/>
      <c r="C100" s="13" t="str">
        <f>IFERROR(INDEX(T_liste[],MATCH(T_stock[[#This Row],[Ref]],T_liste[Ref.],0),2),"")</f>
        <v>CROISILLON KIT</v>
      </c>
      <c r="D100" s="10" t="s">
        <v>69</v>
      </c>
      <c r="E100" s="35">
        <v>4</v>
      </c>
      <c r="F100" s="21"/>
      <c r="G100" s="10">
        <f>IFERROR(INDEX(T_liste[],MATCH(T_stock[[#This Row],[Ref]],T_liste[Ref.],0),6),"")</f>
        <v>0</v>
      </c>
      <c r="H100" s="15"/>
    </row>
    <row r="101" spans="1:8" x14ac:dyDescent="0.3">
      <c r="A101" s="14">
        <f t="shared" si="2"/>
        <v>96</v>
      </c>
      <c r="B101" s="20"/>
      <c r="C101" s="13" t="str">
        <f>IFERROR(INDEX(T_liste[],MATCH(T_stock[[#This Row],[Ref]],T_liste[Ref.],0),2),"")</f>
        <v>GARNITURE DE FREIN</v>
      </c>
      <c r="D101" s="10" t="s">
        <v>80</v>
      </c>
      <c r="E101" s="35">
        <v>2</v>
      </c>
      <c r="F101" s="21"/>
      <c r="G101" s="10">
        <f>IFERROR(INDEX(T_liste[],MATCH(T_stock[[#This Row],[Ref]],T_liste[Ref.],0),6),"")</f>
        <v>0</v>
      </c>
      <c r="H101" s="15"/>
    </row>
    <row r="102" spans="1:8" x14ac:dyDescent="0.3">
      <c r="A102" s="14">
        <f t="shared" ref="A102:A115" si="3">IF(ISNUMBER(A101),A101+1,1)</f>
        <v>97</v>
      </c>
      <c r="B102" s="20"/>
      <c r="C102" s="13" t="str">
        <f>IFERROR(INDEX(T_liste[],MATCH(T_stock[[#This Row],[Ref]],T_liste[Ref.],0),2),"")</f>
        <v>ARRETE HUILE</v>
      </c>
      <c r="D102" s="10" t="s">
        <v>132</v>
      </c>
      <c r="E102" s="35">
        <v>12</v>
      </c>
      <c r="F102" s="21"/>
      <c r="G102" s="10">
        <f>IFERROR(INDEX(T_liste[],MATCH(T_stock[[#This Row],[Ref]],T_liste[Ref.],0),6),"")</f>
        <v>0</v>
      </c>
      <c r="H102" s="15"/>
    </row>
    <row r="103" spans="1:8" x14ac:dyDescent="0.3">
      <c r="A103" s="14">
        <f t="shared" si="3"/>
        <v>98</v>
      </c>
      <c r="B103" s="20"/>
      <c r="C103" s="13" t="str">
        <f>IFERROR(INDEX(T_liste[],MATCH(T_stock[[#This Row],[Ref]],T_liste[Ref.],0),2),"")</f>
        <v>ARRETE HUILE</v>
      </c>
      <c r="D103" s="10" t="s">
        <v>485</v>
      </c>
      <c r="E103" s="35">
        <v>2</v>
      </c>
      <c r="F103" s="21"/>
      <c r="G103" s="10">
        <f>IFERROR(INDEX(T_liste[],MATCH(T_stock[[#This Row],[Ref]],T_liste[Ref.],0),6),"")</f>
        <v>0</v>
      </c>
      <c r="H103" s="15"/>
    </row>
    <row r="104" spans="1:8" x14ac:dyDescent="0.3">
      <c r="A104" s="14">
        <f t="shared" si="3"/>
        <v>99</v>
      </c>
      <c r="B104" s="20"/>
      <c r="C104" s="13" t="str">
        <f>IFERROR(INDEX(T_liste[],MATCH(T_stock[[#This Row],[Ref]],T_liste[Ref.],0),2),"")</f>
        <v>ARRÊTE HUILE FOURREAU AV</v>
      </c>
      <c r="D104" s="10" t="s">
        <v>130</v>
      </c>
      <c r="E104" s="35">
        <v>2</v>
      </c>
      <c r="F104" s="21"/>
      <c r="G104" s="10">
        <f>IFERROR(INDEX(T_liste[],MATCH(T_stock[[#This Row],[Ref]],T_liste[Ref.],0),6),"")</f>
        <v>0</v>
      </c>
      <c r="H104" s="15"/>
    </row>
    <row r="105" spans="1:8" x14ac:dyDescent="0.3">
      <c r="A105" s="14">
        <f t="shared" si="3"/>
        <v>100</v>
      </c>
      <c r="B105" s="20"/>
      <c r="C105" s="13" t="str">
        <f>IFERROR(INDEX(T_liste[],MATCH(T_stock[[#This Row],[Ref]],T_liste[Ref.],0),2),"")</f>
        <v>ARRÊTE HUILE MAYAU</v>
      </c>
      <c r="D105" s="10" t="s">
        <v>483</v>
      </c>
      <c r="E105" s="35">
        <v>2</v>
      </c>
      <c r="F105" s="21"/>
      <c r="G105" s="10">
        <f>IFERROR(INDEX(T_liste[],MATCH(T_stock[[#This Row],[Ref]],T_liste[Ref.],0),6),"")</f>
        <v>0</v>
      </c>
      <c r="H105" s="15"/>
    </row>
    <row r="106" spans="1:8" x14ac:dyDescent="0.3">
      <c r="A106" s="14">
        <f t="shared" si="3"/>
        <v>101</v>
      </c>
      <c r="B106" s="20"/>
      <c r="C106" s="13" t="str">
        <f>IFERROR(INDEX(T_liste[],MATCH(T_stock[[#This Row],[Ref]],T_liste[Ref.],0),2),"")</f>
        <v>ARRÊTE HUILE</v>
      </c>
      <c r="D106" s="10" t="s">
        <v>134</v>
      </c>
      <c r="E106" s="35">
        <v>4</v>
      </c>
      <c r="F106" s="21"/>
      <c r="G106" s="10">
        <f>IFERROR(INDEX(T_liste[],MATCH(T_stock[[#This Row],[Ref]],T_liste[Ref.],0),6),"")</f>
        <v>0</v>
      </c>
      <c r="H106" s="15"/>
    </row>
    <row r="107" spans="1:8" x14ac:dyDescent="0.3">
      <c r="A107" s="14">
        <f t="shared" si="3"/>
        <v>102</v>
      </c>
      <c r="B107" s="20"/>
      <c r="C107" s="13" t="str">
        <f>IFERROR(INDEX(T_liste[],MATCH(T_stock[[#This Row],[Ref]],T_liste[Ref.],0),2),"")</f>
        <v>ARRÊTE HUILE FOURREAU ARRIERE</v>
      </c>
      <c r="D107" s="10" t="s">
        <v>489</v>
      </c>
      <c r="E107" s="35">
        <v>2</v>
      </c>
      <c r="F107" s="21"/>
      <c r="G107" s="10">
        <f>IFERROR(INDEX(T_liste[],MATCH(T_stock[[#This Row],[Ref]],T_liste[Ref.],0),6),"")</f>
        <v>0</v>
      </c>
      <c r="H107" s="15"/>
    </row>
    <row r="108" spans="1:8" x14ac:dyDescent="0.3">
      <c r="A108" s="14">
        <f t="shared" si="3"/>
        <v>103</v>
      </c>
      <c r="B108" s="20"/>
      <c r="C108" s="13" t="str">
        <f>IFERROR(INDEX(T_liste[],MATCH(T_stock[[#This Row],[Ref]],T_liste[Ref.],0),2),"")</f>
        <v>WASHER</v>
      </c>
      <c r="D108" s="10" t="s">
        <v>128</v>
      </c>
      <c r="E108" s="35">
        <v>4</v>
      </c>
      <c r="F108" s="21"/>
      <c r="G108" s="10">
        <f>IFERROR(INDEX(T_liste[],MATCH(T_stock[[#This Row],[Ref]],T_liste[Ref.],0),6),"")</f>
        <v>0</v>
      </c>
      <c r="H108" s="15"/>
    </row>
    <row r="109" spans="1:8" x14ac:dyDescent="0.3">
      <c r="A109" s="14">
        <f t="shared" si="3"/>
        <v>104</v>
      </c>
      <c r="B109" s="20"/>
      <c r="C109" s="13" t="str">
        <f>IFERROR(INDEX(T_liste[],MATCH(T_stock[[#This Row],[Ref]],T_liste[Ref.],0),2),"")</f>
        <v>ARRÊT HUILE DEMI ARBRE</v>
      </c>
      <c r="D109" s="10" t="s">
        <v>487</v>
      </c>
      <c r="E109" s="35">
        <v>5</v>
      </c>
      <c r="F109" s="21"/>
      <c r="G109" s="10">
        <f>IFERROR(INDEX(T_liste[],MATCH(T_stock[[#This Row],[Ref]],T_liste[Ref.],0),6),"")</f>
        <v>0</v>
      </c>
      <c r="H109" s="15"/>
    </row>
    <row r="110" spans="1:8" x14ac:dyDescent="0.3">
      <c r="A110" s="14">
        <f t="shared" si="3"/>
        <v>105</v>
      </c>
      <c r="B110" s="20"/>
      <c r="C110" s="13" t="str">
        <f>IFERROR(INDEX(T_liste[],MATCH(T_stock[[#This Row],[Ref]],T_liste[Ref.],0),2),"")</f>
        <v>ARRÊTE HUILE DEMI ARBRE</v>
      </c>
      <c r="D110" s="10" t="s">
        <v>484</v>
      </c>
      <c r="E110" s="35">
        <v>4</v>
      </c>
      <c r="F110" s="21"/>
      <c r="G110" s="10">
        <f>IFERROR(INDEX(T_liste[],MATCH(T_stock[[#This Row],[Ref]],T_liste[Ref.],0),6),"")</f>
        <v>0</v>
      </c>
      <c r="H110" s="15"/>
    </row>
    <row r="111" spans="1:8" x14ac:dyDescent="0.3">
      <c r="A111" s="14">
        <f t="shared" si="3"/>
        <v>106</v>
      </c>
      <c r="B111" s="20"/>
      <c r="C111" s="13" t="str">
        <f>IFERROR(INDEX(T_liste[],MATCH(T_stock[[#This Row],[Ref]],T_liste[Ref.],0),2),"")</f>
        <v>ARRETE HUILE</v>
      </c>
      <c r="D111" s="10" t="s">
        <v>133</v>
      </c>
      <c r="E111" s="35">
        <v>5</v>
      </c>
      <c r="F111" s="21"/>
      <c r="G111" s="10">
        <f>IFERROR(INDEX(T_liste[],MATCH(T_stock[[#This Row],[Ref]],T_liste[Ref.],0),6),"")</f>
        <v>0</v>
      </c>
      <c r="H111" s="15"/>
    </row>
    <row r="112" spans="1:8" x14ac:dyDescent="0.3">
      <c r="A112" s="14">
        <f t="shared" si="3"/>
        <v>107</v>
      </c>
      <c r="B112" s="20"/>
      <c r="C112" s="13" t="str">
        <f>IFERROR(INDEX(T_liste[],MATCH(T_stock[[#This Row],[Ref]],T_liste[Ref.],0),2),"")</f>
        <v>WASHER  DE FREINAGE</v>
      </c>
      <c r="D112" s="10" t="s">
        <v>495</v>
      </c>
      <c r="E112" s="41">
        <v>4</v>
      </c>
      <c r="F112" s="21"/>
      <c r="G112" s="10">
        <f>IFERROR(INDEX(T_liste[],MATCH(T_stock[[#This Row],[Ref]],T_liste[Ref.],0),6),"")</f>
        <v>0</v>
      </c>
      <c r="H112" s="15"/>
    </row>
    <row r="113" spans="1:8" x14ac:dyDescent="0.3">
      <c r="A113" s="14">
        <f t="shared" si="3"/>
        <v>108</v>
      </c>
      <c r="B113" s="20"/>
      <c r="C113" s="13" t="str">
        <f>IFERROR(INDEX(T_liste[],MATCH(T_stock[[#This Row],[Ref]],T_liste[Ref.],0),2),"")</f>
        <v>GASKET KIT. POMPE D</v>
      </c>
      <c r="D113" s="10" t="s">
        <v>553</v>
      </c>
      <c r="E113" s="35">
        <v>3</v>
      </c>
      <c r="F113" s="21"/>
      <c r="G113" s="10">
        <f>IFERROR(INDEX(T_liste[],MATCH(T_stock[[#This Row],[Ref]],T_liste[Ref.],0),6),"")</f>
        <v>0</v>
      </c>
      <c r="H113" s="15"/>
    </row>
    <row r="114" spans="1:8" x14ac:dyDescent="0.3">
      <c r="A114" s="14">
        <f t="shared" si="3"/>
        <v>109</v>
      </c>
      <c r="B114" s="20"/>
      <c r="C114" s="13" t="str">
        <f>IFERROR(INDEX(T_liste[],MATCH(T_stock[[#This Row],[Ref]],T_liste[Ref.],0),2),"")</f>
        <v>GASKET KIT. POMPE D</v>
      </c>
      <c r="D114" s="10" t="s">
        <v>553</v>
      </c>
      <c r="E114" s="35">
        <v>4</v>
      </c>
      <c r="F114" s="21"/>
      <c r="G114" s="10">
        <f>IFERROR(INDEX(T_liste[],MATCH(T_stock[[#This Row],[Ref]],T_liste[Ref.],0),6),"")</f>
        <v>0</v>
      </c>
      <c r="H114" s="15"/>
    </row>
    <row r="115" spans="1:8" x14ac:dyDescent="0.3">
      <c r="A115" s="14">
        <f t="shared" si="3"/>
        <v>110</v>
      </c>
      <c r="B115" s="20"/>
      <c r="C115" s="13" t="str">
        <f>IFERROR(INDEX(T_liste[],MATCH(T_stock[[#This Row],[Ref]],T_liste[Ref.],0),2),"")</f>
        <v>ARRET HUILE MOYEU</v>
      </c>
      <c r="D115" s="10" t="s">
        <v>136</v>
      </c>
      <c r="E115" s="35">
        <v>6</v>
      </c>
      <c r="F115" s="21"/>
      <c r="G115" s="10">
        <f>IFERROR(INDEX(T_liste[],MATCH(T_stock[[#This Row],[Ref]],T_liste[Ref.],0),6),"")</f>
        <v>0</v>
      </c>
      <c r="H115" s="15"/>
    </row>
  </sheetData>
  <dataConsolidate/>
  <mergeCells count="1">
    <mergeCell ref="A2:H2"/>
  </mergeCells>
  <dataValidations count="1">
    <dataValidation type="list" allowBlank="1" showInputMessage="1" showErrorMessage="1" sqref="D1:D1048576" xr:uid="{93E4206C-1751-4E4A-BB1C-7FFEC481431E}">
      <formula1>L_ref</formula1>
    </dataValidation>
  </dataValidations>
  <hyperlinks>
    <hyperlink ref="C3" location="'Liste des Pièces'!A1" display="LISTE" xr:uid="{829E6AA0-736D-452C-9E8A-DAD9C5132C53}"/>
  </hyperlinks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O341"/>
  <sheetViews>
    <sheetView showZeros="0" topLeftCell="A319" zoomScaleNormal="100" workbookViewId="0">
      <selection activeCell="L6" sqref="L6"/>
    </sheetView>
  </sheetViews>
  <sheetFormatPr baseColWidth="10" defaultColWidth="11.44140625" defaultRowHeight="14.4" x14ac:dyDescent="0.3"/>
  <cols>
    <col min="1" max="1" width="4.88671875" style="3" customWidth="1"/>
    <col min="2" max="2" width="30.5546875" style="8" bestFit="1" customWidth="1"/>
    <col min="3" max="3" width="19.6640625" style="3" bestFit="1" customWidth="1"/>
    <col min="4" max="4" width="7.5546875" style="3" customWidth="1"/>
    <col min="5" max="5" width="8.88671875" style="3" bestFit="1" customWidth="1"/>
    <col min="6" max="6" width="21.21875" style="3" customWidth="1"/>
    <col min="7" max="7" width="12.44140625" style="7" bestFit="1" customWidth="1"/>
    <col min="8" max="8" width="13.44140625" style="5" customWidth="1"/>
    <col min="9" max="9" width="9.5546875" style="5" customWidth="1"/>
    <col min="10" max="10" width="9" style="5" customWidth="1"/>
    <col min="11" max="11" width="12.5546875" style="5" customWidth="1"/>
    <col min="12" max="12" width="15.109375" style="6" customWidth="1"/>
    <col min="13" max="13" width="17.5546875" style="5" customWidth="1"/>
    <col min="14" max="14" width="7.44140625" style="5" customWidth="1"/>
    <col min="15" max="15" width="7.88671875" style="5" bestFit="1" customWidth="1"/>
    <col min="16" max="16384" width="11.44140625" style="1"/>
  </cols>
  <sheetData>
    <row r="2" spans="1:15" ht="23.25" customHeight="1" x14ac:dyDescent="0.3">
      <c r="A2" s="33" t="s">
        <v>168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</row>
    <row r="3" spans="1:15" x14ac:dyDescent="0.3">
      <c r="B3" s="36" t="s">
        <v>305</v>
      </c>
    </row>
    <row r="5" spans="1:15" x14ac:dyDescent="0.3">
      <c r="A5" s="16" t="s">
        <v>8</v>
      </c>
      <c r="B5" s="17" t="s">
        <v>171</v>
      </c>
      <c r="C5" s="17" t="s">
        <v>165</v>
      </c>
      <c r="D5" s="17" t="s">
        <v>164</v>
      </c>
      <c r="E5" s="17" t="s">
        <v>166</v>
      </c>
      <c r="F5" s="17" t="s">
        <v>170</v>
      </c>
      <c r="G5" s="18" t="s">
        <v>167</v>
      </c>
      <c r="H5" s="17" t="s">
        <v>6</v>
      </c>
      <c r="I5" s="17" t="s">
        <v>4</v>
      </c>
      <c r="J5" s="17" t="s">
        <v>5</v>
      </c>
      <c r="K5" s="17" t="s">
        <v>7</v>
      </c>
      <c r="L5" s="28" t="s">
        <v>169</v>
      </c>
      <c r="M5" s="17" t="s">
        <v>304</v>
      </c>
      <c r="N5" s="17" t="s">
        <v>300</v>
      </c>
      <c r="O5" s="17" t="s">
        <v>302</v>
      </c>
    </row>
    <row r="6" spans="1:15" x14ac:dyDescent="0.3">
      <c r="A6" s="38">
        <v>1</v>
      </c>
      <c r="B6" s="39" t="s">
        <v>71</v>
      </c>
      <c r="C6" s="25">
        <v>1400006826</v>
      </c>
      <c r="D6" s="25" t="s">
        <v>68</v>
      </c>
      <c r="E6" s="4" t="s">
        <v>297</v>
      </c>
      <c r="F6" s="29"/>
      <c r="G6" s="19"/>
      <c r="H6" s="25"/>
      <c r="I6" s="25">
        <f>IF(C6="","",SUMIFS(T_stock[Entrée],T_stock[Ref],C6))</f>
        <v>6</v>
      </c>
      <c r="J6" s="42">
        <f>IF(C6="","",SUMIFS(T_stock[Sortie],T_stock[Ref],C6))</f>
        <v>0</v>
      </c>
      <c r="K6" s="26">
        <f t="shared" ref="K6:K69" si="0">IFERROR(H6+I6-J6,"")</f>
        <v>6</v>
      </c>
      <c r="L6" s="27">
        <f t="shared" ref="L6:L69" si="1">IFERROR(K6*G6,"")</f>
        <v>0</v>
      </c>
      <c r="M6" s="11">
        <v>4</v>
      </c>
      <c r="N6" s="26">
        <f>T_liste[[#This Row],[Stock Final]]-T_liste[[#This Row],[Stock Theorique]]</f>
        <v>2</v>
      </c>
      <c r="O6" s="26" t="str">
        <f t="shared" ref="O6:O69" si="2">IF(N6&gt;=0,"OK","Rupture")</f>
        <v>OK</v>
      </c>
    </row>
    <row r="7" spans="1:15" x14ac:dyDescent="0.3">
      <c r="A7" s="14">
        <f>A6+1</f>
        <v>2</v>
      </c>
      <c r="B7" s="9" t="s">
        <v>307</v>
      </c>
      <c r="C7" s="4" t="s">
        <v>308</v>
      </c>
      <c r="D7" s="4" t="s">
        <v>68</v>
      </c>
      <c r="E7" s="4" t="s">
        <v>297</v>
      </c>
      <c r="F7" s="29"/>
      <c r="G7" s="19"/>
      <c r="H7" s="4"/>
      <c r="I7" s="4">
        <f>IF(C7="","",SUMIFS(T_stock[Entrée],T_stock[Ref],C7))</f>
        <v>0</v>
      </c>
      <c r="J7" s="4">
        <f>IF(C7="","",SUMIFS(T_stock[Sortie],T_stock[Ref],C7))</f>
        <v>0</v>
      </c>
      <c r="K7" s="26">
        <f t="shared" si="0"/>
        <v>0</v>
      </c>
      <c r="L7" s="24">
        <f t="shared" si="1"/>
        <v>0</v>
      </c>
      <c r="M7" s="11">
        <v>4</v>
      </c>
      <c r="N7" s="26">
        <f>T_liste[[#This Row],[Stock Final]]-T_liste[[#This Row],[Stock Theorique]]</f>
        <v>-4</v>
      </c>
      <c r="O7" s="11" t="str">
        <f t="shared" si="2"/>
        <v>Rupture</v>
      </c>
    </row>
    <row r="8" spans="1:15" x14ac:dyDescent="0.3">
      <c r="A8" s="14">
        <f t="shared" ref="A8:A71" si="3">A7+1</f>
        <v>3</v>
      </c>
      <c r="B8" s="9" t="s">
        <v>309</v>
      </c>
      <c r="C8" s="4" t="s">
        <v>310</v>
      </c>
      <c r="D8" s="4" t="s">
        <v>68</v>
      </c>
      <c r="E8" s="4" t="s">
        <v>297</v>
      </c>
      <c r="F8" s="29"/>
      <c r="G8" s="19"/>
      <c r="H8" s="4"/>
      <c r="I8" s="4">
        <f>IF(C8="","",SUMIFS(T_stock[Entrée],T_stock[Ref],C8))</f>
        <v>0</v>
      </c>
      <c r="J8" s="4">
        <f>IF(C8="","",SUMIFS(T_stock[Sortie],T_stock[Ref],C8))</f>
        <v>0</v>
      </c>
      <c r="K8" s="26">
        <f t="shared" si="0"/>
        <v>0</v>
      </c>
      <c r="L8" s="24">
        <f t="shared" si="1"/>
        <v>0</v>
      </c>
      <c r="M8" s="11">
        <v>4</v>
      </c>
      <c r="N8" s="26">
        <f>T_liste[[#This Row],[Stock Final]]-T_liste[[#This Row],[Stock Theorique]]</f>
        <v>-4</v>
      </c>
      <c r="O8" s="11" t="str">
        <f t="shared" si="2"/>
        <v>Rupture</v>
      </c>
    </row>
    <row r="9" spans="1:15" x14ac:dyDescent="0.3">
      <c r="A9" s="14">
        <f t="shared" si="3"/>
        <v>4</v>
      </c>
      <c r="B9" s="9" t="s">
        <v>309</v>
      </c>
      <c r="C9" s="4" t="s">
        <v>311</v>
      </c>
      <c r="D9" s="4" t="s">
        <v>68</v>
      </c>
      <c r="E9" s="4" t="s">
        <v>297</v>
      </c>
      <c r="F9" s="29"/>
      <c r="G9" s="19"/>
      <c r="H9" s="4"/>
      <c r="I9" s="4">
        <f>IF(C9="","",SUMIFS(T_stock[Entrée],T_stock[Ref],C9))</f>
        <v>0</v>
      </c>
      <c r="J9" s="4">
        <f>IF(C9="","",SUMIFS(T_stock[Sortie],T_stock[Ref],C9))</f>
        <v>0</v>
      </c>
      <c r="K9" s="26">
        <f t="shared" si="0"/>
        <v>0</v>
      </c>
      <c r="L9" s="24">
        <f t="shared" si="1"/>
        <v>0</v>
      </c>
      <c r="M9" s="11">
        <v>24</v>
      </c>
      <c r="N9" s="26">
        <f>T_liste[[#This Row],[Stock Final]]-T_liste[[#This Row],[Stock Theorique]]</f>
        <v>-24</v>
      </c>
      <c r="O9" s="11" t="str">
        <f t="shared" si="2"/>
        <v>Rupture</v>
      </c>
    </row>
    <row r="10" spans="1:15" x14ac:dyDescent="0.3">
      <c r="A10" s="14">
        <f t="shared" si="3"/>
        <v>5</v>
      </c>
      <c r="B10" s="9" t="s">
        <v>14</v>
      </c>
      <c r="C10" s="4" t="s">
        <v>312</v>
      </c>
      <c r="D10" s="4" t="s">
        <v>41</v>
      </c>
      <c r="E10" s="4" t="s">
        <v>297</v>
      </c>
      <c r="F10" s="29"/>
      <c r="G10" s="19"/>
      <c r="H10" s="4"/>
      <c r="I10" s="4">
        <f>IF(C10="","",SUMIFS(T_stock[Entrée],T_stock[Ref],C10))</f>
        <v>3</v>
      </c>
      <c r="J10" s="4">
        <f>IF(C10="","",SUMIFS(T_stock[Sortie],T_stock[Ref],C10))</f>
        <v>0</v>
      </c>
      <c r="K10" s="26">
        <f t="shared" si="0"/>
        <v>3</v>
      </c>
      <c r="L10" s="24">
        <f t="shared" si="1"/>
        <v>0</v>
      </c>
      <c r="M10" s="11">
        <v>7</v>
      </c>
      <c r="N10" s="26">
        <f>T_liste[[#This Row],[Stock Final]]-T_liste[[#This Row],[Stock Theorique]]</f>
        <v>-4</v>
      </c>
      <c r="O10" s="11" t="str">
        <f t="shared" si="2"/>
        <v>Rupture</v>
      </c>
    </row>
    <row r="11" spans="1:15" x14ac:dyDescent="0.3">
      <c r="A11" s="14">
        <f t="shared" si="3"/>
        <v>6</v>
      </c>
      <c r="B11" s="9" t="s">
        <v>177</v>
      </c>
      <c r="C11" s="4" t="s">
        <v>178</v>
      </c>
      <c r="D11" s="4" t="s">
        <v>29</v>
      </c>
      <c r="E11" s="4" t="s">
        <v>294</v>
      </c>
      <c r="F11" s="29"/>
      <c r="G11" s="19"/>
      <c r="H11" s="4"/>
      <c r="I11" s="4">
        <f>IF(C11="","",SUMIFS(T_stock[Entrée],T_stock[Ref],C11))</f>
        <v>0</v>
      </c>
      <c r="J11" s="4">
        <f>IF(C11="","",SUMIFS(T_stock[Sortie],T_stock[Ref],C11))</f>
        <v>0</v>
      </c>
      <c r="K11" s="26">
        <f t="shared" si="0"/>
        <v>0</v>
      </c>
      <c r="L11" s="24">
        <f t="shared" si="1"/>
        <v>0</v>
      </c>
      <c r="M11" s="11">
        <v>0</v>
      </c>
      <c r="N11" s="26">
        <f>T_liste[[#This Row],[Stock Final]]-T_liste[[#This Row],[Stock Theorique]]</f>
        <v>0</v>
      </c>
      <c r="O11" s="11" t="str">
        <f t="shared" si="2"/>
        <v>OK</v>
      </c>
    </row>
    <row r="12" spans="1:15" ht="15.6" customHeight="1" x14ac:dyDescent="0.3">
      <c r="A12" s="14">
        <f t="shared" si="3"/>
        <v>7</v>
      </c>
      <c r="B12" s="9" t="s">
        <v>313</v>
      </c>
      <c r="C12" s="4" t="s">
        <v>314</v>
      </c>
      <c r="D12" s="4" t="s">
        <v>29</v>
      </c>
      <c r="E12" s="4" t="s">
        <v>297</v>
      </c>
      <c r="F12" s="29"/>
      <c r="G12" s="19"/>
      <c r="H12" s="4"/>
      <c r="I12" s="4">
        <f>IF(C12="","",SUMIFS(T_stock[Entrée],T_stock[Ref],C12))</f>
        <v>8</v>
      </c>
      <c r="J12" s="4">
        <f>IF(C12="","",SUMIFS(T_stock[Sortie],T_stock[Ref],C12))</f>
        <v>0</v>
      </c>
      <c r="K12" s="26">
        <f t="shared" si="0"/>
        <v>8</v>
      </c>
      <c r="L12" s="24">
        <f t="shared" si="1"/>
        <v>0</v>
      </c>
      <c r="M12" s="11">
        <v>8</v>
      </c>
      <c r="N12" s="26">
        <f>T_liste[[#This Row],[Stock Final]]-T_liste[[#This Row],[Stock Theorique]]</f>
        <v>0</v>
      </c>
      <c r="O12" s="11" t="str">
        <f t="shared" si="2"/>
        <v>OK</v>
      </c>
    </row>
    <row r="13" spans="1:15" x14ac:dyDescent="0.3">
      <c r="A13" s="14">
        <f t="shared" si="3"/>
        <v>8</v>
      </c>
      <c r="B13" s="9" t="s">
        <v>313</v>
      </c>
      <c r="C13" s="4" t="s">
        <v>315</v>
      </c>
      <c r="D13" s="4" t="s">
        <v>29</v>
      </c>
      <c r="E13" s="4" t="s">
        <v>297</v>
      </c>
      <c r="F13" s="29"/>
      <c r="G13" s="19"/>
      <c r="H13" s="4"/>
      <c r="I13" s="4">
        <f>IF(C13="","",SUMIFS(T_stock[Entrée],T_stock[Ref],C13))</f>
        <v>20</v>
      </c>
      <c r="J13" s="4">
        <f>IF(C13="","",SUMIFS(T_stock[Sortie],T_stock[Ref],C13))</f>
        <v>0</v>
      </c>
      <c r="K13" s="26">
        <f t="shared" si="0"/>
        <v>20</v>
      </c>
      <c r="L13" s="24">
        <f t="shared" si="1"/>
        <v>0</v>
      </c>
      <c r="M13" s="11">
        <v>20</v>
      </c>
      <c r="N13" s="26">
        <f>T_liste[[#This Row],[Stock Final]]-T_liste[[#This Row],[Stock Theorique]]</f>
        <v>0</v>
      </c>
      <c r="O13" s="11" t="str">
        <f t="shared" si="2"/>
        <v>OK</v>
      </c>
    </row>
    <row r="14" spans="1:15" x14ac:dyDescent="0.3">
      <c r="A14" s="14">
        <f t="shared" si="3"/>
        <v>9</v>
      </c>
      <c r="B14" s="9" t="s">
        <v>313</v>
      </c>
      <c r="C14" s="4" t="s">
        <v>316</v>
      </c>
      <c r="D14" s="4" t="s">
        <v>29</v>
      </c>
      <c r="E14" s="4" t="s">
        <v>297</v>
      </c>
      <c r="F14" s="29"/>
      <c r="G14" s="19"/>
      <c r="H14" s="4"/>
      <c r="I14" s="4">
        <f>IF(C14="","",SUMIFS(T_stock[Entrée],T_stock[Ref],C14))</f>
        <v>10</v>
      </c>
      <c r="J14" s="4">
        <f>IF(C14="","",SUMIFS(T_stock[Sortie],T_stock[Ref],C14))</f>
        <v>0</v>
      </c>
      <c r="K14" s="26">
        <f t="shared" si="0"/>
        <v>10</v>
      </c>
      <c r="L14" s="24">
        <f t="shared" si="1"/>
        <v>0</v>
      </c>
      <c r="M14" s="11">
        <v>10</v>
      </c>
      <c r="N14" s="26">
        <f>T_liste[[#This Row],[Stock Final]]-T_liste[[#This Row],[Stock Theorique]]</f>
        <v>0</v>
      </c>
      <c r="O14" s="11" t="str">
        <f t="shared" si="2"/>
        <v>OK</v>
      </c>
    </row>
    <row r="15" spans="1:15" ht="15.6" customHeight="1" x14ac:dyDescent="0.3">
      <c r="A15" s="14">
        <f t="shared" si="3"/>
        <v>10</v>
      </c>
      <c r="B15" s="9" t="s">
        <v>313</v>
      </c>
      <c r="C15" s="4" t="s">
        <v>317</v>
      </c>
      <c r="D15" s="4" t="s">
        <v>29</v>
      </c>
      <c r="E15" s="4" t="s">
        <v>297</v>
      </c>
      <c r="F15" s="29"/>
      <c r="G15" s="19"/>
      <c r="H15" s="4"/>
      <c r="I15" s="4">
        <f>IF(C15="","",SUMIFS(T_stock[Entrée],T_stock[Ref],C15))</f>
        <v>20</v>
      </c>
      <c r="J15" s="4">
        <f>IF(C15="","",SUMIFS(T_stock[Sortie],T_stock[Ref],C15))</f>
        <v>0</v>
      </c>
      <c r="K15" s="26">
        <f t="shared" si="0"/>
        <v>20</v>
      </c>
      <c r="L15" s="24">
        <f t="shared" si="1"/>
        <v>0</v>
      </c>
      <c r="M15" s="40">
        <v>20</v>
      </c>
      <c r="N15" s="26">
        <f>T_liste[[#This Row],[Stock Final]]-T_liste[[#This Row],[Stock Theorique]]</f>
        <v>0</v>
      </c>
      <c r="O15" s="11" t="str">
        <f t="shared" si="2"/>
        <v>OK</v>
      </c>
    </row>
    <row r="16" spans="1:15" ht="15.6" customHeight="1" x14ac:dyDescent="0.3">
      <c r="A16" s="14">
        <f t="shared" si="3"/>
        <v>11</v>
      </c>
      <c r="B16" s="9" t="s">
        <v>318</v>
      </c>
      <c r="C16" s="4" t="s">
        <v>319</v>
      </c>
      <c r="D16" s="4" t="s">
        <v>29</v>
      </c>
      <c r="E16" s="4" t="s">
        <v>297</v>
      </c>
      <c r="F16" s="29"/>
      <c r="G16" s="19"/>
      <c r="H16" s="4"/>
      <c r="I16" s="4">
        <f>IF(C16="","",SUMIFS(T_stock[Entrée],T_stock[Ref],C16))</f>
        <v>3</v>
      </c>
      <c r="J16" s="4">
        <f>IF(C16="","",SUMIFS(T_stock[Sortie],T_stock[Ref],C16))</f>
        <v>0</v>
      </c>
      <c r="K16" s="26">
        <f t="shared" si="0"/>
        <v>3</v>
      </c>
      <c r="L16" s="24">
        <f t="shared" si="1"/>
        <v>0</v>
      </c>
      <c r="M16" s="40">
        <v>3</v>
      </c>
      <c r="N16" s="26">
        <f>T_liste[[#This Row],[Stock Final]]-T_liste[[#This Row],[Stock Theorique]]</f>
        <v>0</v>
      </c>
      <c r="O16" s="11" t="str">
        <f t="shared" si="2"/>
        <v>OK</v>
      </c>
    </row>
    <row r="17" spans="1:15" ht="15.6" customHeight="1" x14ac:dyDescent="0.3">
      <c r="A17" s="14">
        <f t="shared" si="3"/>
        <v>12</v>
      </c>
      <c r="B17" s="9" t="s">
        <v>320</v>
      </c>
      <c r="C17" s="4" t="s">
        <v>321</v>
      </c>
      <c r="D17" s="4" t="s">
        <v>29</v>
      </c>
      <c r="E17" s="4" t="s">
        <v>297</v>
      </c>
      <c r="F17" s="29"/>
      <c r="G17" s="19"/>
      <c r="H17" s="4"/>
      <c r="I17" s="4">
        <f>IF(C17="","",SUMIFS(T_stock[Entrée],T_stock[Ref],C17))</f>
        <v>0</v>
      </c>
      <c r="J17" s="4">
        <f>IF(C17="","",SUMIFS(T_stock[Sortie],T_stock[Ref],C17))</f>
        <v>0</v>
      </c>
      <c r="K17" s="26">
        <f t="shared" si="0"/>
        <v>0</v>
      </c>
      <c r="L17" s="24">
        <f t="shared" si="1"/>
        <v>0</v>
      </c>
      <c r="M17" s="40">
        <v>0</v>
      </c>
      <c r="N17" s="26">
        <f>T_liste[[#This Row],[Stock Final]]-T_liste[[#This Row],[Stock Theorique]]</f>
        <v>0</v>
      </c>
      <c r="O17" s="11" t="str">
        <f t="shared" si="2"/>
        <v>OK</v>
      </c>
    </row>
    <row r="18" spans="1:15" x14ac:dyDescent="0.3">
      <c r="A18" s="14">
        <f t="shared" si="3"/>
        <v>13</v>
      </c>
      <c r="B18" s="9" t="s">
        <v>83</v>
      </c>
      <c r="C18" s="4" t="s">
        <v>322</v>
      </c>
      <c r="D18" s="4" t="s">
        <v>41</v>
      </c>
      <c r="E18" s="4" t="s">
        <v>297</v>
      </c>
      <c r="F18" s="29"/>
      <c r="G18" s="19"/>
      <c r="H18" s="4"/>
      <c r="I18" s="4">
        <f>IF(C18="","",SUMIFS(T_stock[Entrée],T_stock[Ref],C18))</f>
        <v>0</v>
      </c>
      <c r="J18" s="4">
        <f>IF(C18="","",SUMIFS(T_stock[Sortie],T_stock[Ref],C18))</f>
        <v>0</v>
      </c>
      <c r="K18" s="26">
        <f t="shared" si="0"/>
        <v>0</v>
      </c>
      <c r="L18" s="24">
        <f t="shared" si="1"/>
        <v>0</v>
      </c>
      <c r="M18" s="40">
        <v>0</v>
      </c>
      <c r="N18" s="26">
        <f>T_liste[[#This Row],[Stock Final]]-T_liste[[#This Row],[Stock Theorique]]</f>
        <v>0</v>
      </c>
      <c r="O18" s="11" t="str">
        <f t="shared" si="2"/>
        <v>OK</v>
      </c>
    </row>
    <row r="19" spans="1:15" x14ac:dyDescent="0.3">
      <c r="A19" s="14">
        <f t="shared" si="3"/>
        <v>14</v>
      </c>
      <c r="B19" s="9" t="s">
        <v>189</v>
      </c>
      <c r="C19" s="4">
        <v>70068700</v>
      </c>
      <c r="D19" s="4" t="s">
        <v>41</v>
      </c>
      <c r="E19" s="4" t="s">
        <v>297</v>
      </c>
      <c r="F19" s="29"/>
      <c r="G19" s="19"/>
      <c r="H19" s="4"/>
      <c r="I19" s="4">
        <f>IF(C19="","",SUMIFS(T_stock[Entrée],T_stock[Ref],C19))</f>
        <v>0</v>
      </c>
      <c r="J19" s="4">
        <f>IF(C19="","",SUMIFS(T_stock[Sortie],T_stock[Ref],C19))</f>
        <v>0</v>
      </c>
      <c r="K19" s="26">
        <f t="shared" si="0"/>
        <v>0</v>
      </c>
      <c r="L19" s="24">
        <f t="shared" si="1"/>
        <v>0</v>
      </c>
      <c r="M19" s="40">
        <v>0</v>
      </c>
      <c r="N19" s="26">
        <f>T_liste[[#This Row],[Stock Final]]-T_liste[[#This Row],[Stock Theorique]]</f>
        <v>0</v>
      </c>
      <c r="O19" s="11" t="str">
        <f t="shared" si="2"/>
        <v>OK</v>
      </c>
    </row>
    <row r="20" spans="1:15" x14ac:dyDescent="0.3">
      <c r="A20" s="14">
        <f t="shared" si="3"/>
        <v>15</v>
      </c>
      <c r="B20" s="9" t="s">
        <v>229</v>
      </c>
      <c r="C20" s="4" t="s">
        <v>31</v>
      </c>
      <c r="D20" s="4" t="s">
        <v>41</v>
      </c>
      <c r="E20" s="4" t="s">
        <v>297</v>
      </c>
      <c r="F20" s="29"/>
      <c r="G20" s="19"/>
      <c r="H20" s="4"/>
      <c r="I20" s="4">
        <f>IF(C20="","",SUMIFS(T_stock[Entrée],T_stock[Ref],C20))</f>
        <v>7</v>
      </c>
      <c r="J20" s="4">
        <f>IF(C20="","",SUMIFS(T_stock[Sortie],T_stock[Ref],C20))</f>
        <v>0</v>
      </c>
      <c r="K20" s="26">
        <f t="shared" si="0"/>
        <v>7</v>
      </c>
      <c r="L20" s="24">
        <f t="shared" si="1"/>
        <v>0</v>
      </c>
      <c r="M20" s="40">
        <v>18</v>
      </c>
      <c r="N20" s="26">
        <f>T_liste[[#This Row],[Stock Final]]-T_liste[[#This Row],[Stock Theorique]]</f>
        <v>-11</v>
      </c>
      <c r="O20" s="11" t="str">
        <f t="shared" si="2"/>
        <v>Rupture</v>
      </c>
    </row>
    <row r="21" spans="1:15" x14ac:dyDescent="0.3">
      <c r="A21" s="14">
        <f t="shared" si="3"/>
        <v>16</v>
      </c>
      <c r="B21" s="9" t="s">
        <v>113</v>
      </c>
      <c r="C21" s="4" t="s">
        <v>323</v>
      </c>
      <c r="D21" s="4" t="s">
        <v>68</v>
      </c>
      <c r="E21" s="4" t="s">
        <v>297</v>
      </c>
      <c r="F21" s="29"/>
      <c r="G21" s="19"/>
      <c r="H21" s="4"/>
      <c r="I21" s="4">
        <f>IF(C21="","",SUMIFS(T_stock[Entrée],T_stock[Ref],C21))</f>
        <v>4</v>
      </c>
      <c r="J21" s="4">
        <f>IF(C21="","",SUMIFS(T_stock[Sortie],T_stock[Ref],C21))</f>
        <v>0</v>
      </c>
      <c r="K21" s="26">
        <f t="shared" si="0"/>
        <v>4</v>
      </c>
      <c r="L21" s="24">
        <f t="shared" si="1"/>
        <v>0</v>
      </c>
      <c r="M21" s="40">
        <v>4</v>
      </c>
      <c r="N21" s="26">
        <f>T_liste[[#This Row],[Stock Final]]-T_liste[[#This Row],[Stock Theorique]]</f>
        <v>0</v>
      </c>
      <c r="O21" s="11" t="str">
        <f t="shared" si="2"/>
        <v>OK</v>
      </c>
    </row>
    <row r="22" spans="1:15" x14ac:dyDescent="0.3">
      <c r="A22" s="14">
        <f t="shared" si="3"/>
        <v>17</v>
      </c>
      <c r="B22" s="9" t="s">
        <v>324</v>
      </c>
      <c r="C22" s="4" t="s">
        <v>325</v>
      </c>
      <c r="D22" s="4" t="s">
        <v>68</v>
      </c>
      <c r="E22" s="4" t="s">
        <v>297</v>
      </c>
      <c r="F22" s="29"/>
      <c r="G22" s="19"/>
      <c r="H22" s="4"/>
      <c r="I22" s="4">
        <f>IF(C22="","",SUMIFS(T_stock[Entrée],T_stock[Ref],C22))</f>
        <v>6</v>
      </c>
      <c r="J22" s="4">
        <f>IF(C22="","",SUMIFS(T_stock[Sortie],T_stock[Ref],C22))</f>
        <v>0</v>
      </c>
      <c r="K22" s="26">
        <f t="shared" si="0"/>
        <v>6</v>
      </c>
      <c r="L22" s="24">
        <f t="shared" si="1"/>
        <v>0</v>
      </c>
      <c r="M22" s="40">
        <v>6</v>
      </c>
      <c r="N22" s="26">
        <f>T_liste[[#This Row],[Stock Final]]-T_liste[[#This Row],[Stock Theorique]]</f>
        <v>0</v>
      </c>
      <c r="O22" s="11" t="str">
        <f t="shared" si="2"/>
        <v>OK</v>
      </c>
    </row>
    <row r="23" spans="1:15" x14ac:dyDescent="0.3">
      <c r="A23" s="14">
        <f t="shared" si="3"/>
        <v>18</v>
      </c>
      <c r="B23" s="9" t="s">
        <v>326</v>
      </c>
      <c r="C23" s="4" t="s">
        <v>327</v>
      </c>
      <c r="D23" s="4" t="s">
        <v>29</v>
      </c>
      <c r="E23" s="4" t="s">
        <v>297</v>
      </c>
      <c r="F23" s="29"/>
      <c r="G23" s="19"/>
      <c r="H23" s="4"/>
      <c r="I23" s="4">
        <f>IF(C23="","",SUMIFS(T_stock[Entrée],T_stock[Ref],C23))</f>
        <v>0</v>
      </c>
      <c r="J23" s="4">
        <f>IF(C23="","",SUMIFS(T_stock[Sortie],T_stock[Ref],C23))</f>
        <v>0</v>
      </c>
      <c r="K23" s="26">
        <f t="shared" si="0"/>
        <v>0</v>
      </c>
      <c r="L23" s="24">
        <f t="shared" si="1"/>
        <v>0</v>
      </c>
      <c r="M23" s="40">
        <v>0</v>
      </c>
      <c r="N23" s="26">
        <f>T_liste[[#This Row],[Stock Final]]-T_liste[[#This Row],[Stock Theorique]]</f>
        <v>0</v>
      </c>
      <c r="O23" s="11" t="str">
        <f t="shared" si="2"/>
        <v>OK</v>
      </c>
    </row>
    <row r="24" spans="1:15" x14ac:dyDescent="0.3">
      <c r="A24" s="14">
        <f t="shared" si="3"/>
        <v>19</v>
      </c>
      <c r="B24" s="9" t="s">
        <v>328</v>
      </c>
      <c r="C24" s="4" t="s">
        <v>329</v>
      </c>
      <c r="D24" s="4" t="s">
        <v>68</v>
      </c>
      <c r="E24" s="4" t="s">
        <v>297</v>
      </c>
      <c r="F24" s="29"/>
      <c r="G24" s="19"/>
      <c r="H24" s="4"/>
      <c r="I24" s="4">
        <f>IF(C24="","",SUMIFS(T_stock[Entrée],T_stock[Ref],C24))</f>
        <v>18</v>
      </c>
      <c r="J24" s="4">
        <f>IF(C24="","",SUMIFS(T_stock[Sortie],T_stock[Ref],C24))</f>
        <v>0</v>
      </c>
      <c r="K24" s="26">
        <f t="shared" si="0"/>
        <v>18</v>
      </c>
      <c r="L24" s="24">
        <f t="shared" si="1"/>
        <v>0</v>
      </c>
      <c r="M24" s="40">
        <v>18</v>
      </c>
      <c r="N24" s="26">
        <f>T_liste[[#This Row],[Stock Final]]-T_liste[[#This Row],[Stock Theorique]]</f>
        <v>0</v>
      </c>
      <c r="O24" s="11" t="str">
        <f t="shared" si="2"/>
        <v>OK</v>
      </c>
    </row>
    <row r="25" spans="1:15" x14ac:dyDescent="0.3">
      <c r="A25" s="14">
        <f t="shared" si="3"/>
        <v>20</v>
      </c>
      <c r="B25" s="9" t="s">
        <v>330</v>
      </c>
      <c r="C25" s="4" t="s">
        <v>331</v>
      </c>
      <c r="D25" s="4" t="s">
        <v>68</v>
      </c>
      <c r="E25" s="4" t="s">
        <v>297</v>
      </c>
      <c r="F25" s="29"/>
      <c r="G25" s="19"/>
      <c r="H25" s="4"/>
      <c r="I25" s="4">
        <f>IF(C25="","",SUMIFS(T_stock[Entrée],T_stock[Ref],C25))</f>
        <v>4</v>
      </c>
      <c r="J25" s="4">
        <f>IF(C25="","",SUMIFS(T_stock[Sortie],T_stock[Ref],C25))</f>
        <v>0</v>
      </c>
      <c r="K25" s="26">
        <f t="shared" si="0"/>
        <v>4</v>
      </c>
      <c r="L25" s="24">
        <f t="shared" si="1"/>
        <v>0</v>
      </c>
      <c r="M25" s="40">
        <v>4</v>
      </c>
      <c r="N25" s="26">
        <f>T_liste[[#This Row],[Stock Final]]-T_liste[[#This Row],[Stock Theorique]]</f>
        <v>0</v>
      </c>
      <c r="O25" s="11" t="str">
        <f t="shared" si="2"/>
        <v>OK</v>
      </c>
    </row>
    <row r="26" spans="1:15" x14ac:dyDescent="0.3">
      <c r="A26" s="14">
        <f t="shared" si="3"/>
        <v>21</v>
      </c>
      <c r="B26" s="9" t="s">
        <v>330</v>
      </c>
      <c r="C26" s="4" t="s">
        <v>332</v>
      </c>
      <c r="D26" s="4" t="s">
        <v>68</v>
      </c>
      <c r="E26" s="4" t="s">
        <v>297</v>
      </c>
      <c r="F26" s="29"/>
      <c r="G26" s="19"/>
      <c r="H26" s="4"/>
      <c r="I26" s="4">
        <f>IF(C26="","",SUMIFS(T_stock[Entrée],T_stock[Ref],C26))</f>
        <v>4</v>
      </c>
      <c r="J26" s="4">
        <f>IF(C26="","",SUMIFS(T_stock[Sortie],T_stock[Ref],C26))</f>
        <v>0</v>
      </c>
      <c r="K26" s="26">
        <f t="shared" si="0"/>
        <v>4</v>
      </c>
      <c r="L26" s="24">
        <f t="shared" si="1"/>
        <v>0</v>
      </c>
      <c r="M26" s="40">
        <v>2</v>
      </c>
      <c r="N26" s="26">
        <f>T_liste[[#This Row],[Stock Final]]-T_liste[[#This Row],[Stock Theorique]]</f>
        <v>2</v>
      </c>
      <c r="O26" s="11" t="str">
        <f t="shared" si="2"/>
        <v>OK</v>
      </c>
    </row>
    <row r="27" spans="1:15" x14ac:dyDescent="0.3">
      <c r="A27" s="14">
        <f t="shared" si="3"/>
        <v>22</v>
      </c>
      <c r="B27" s="9" t="s">
        <v>14</v>
      </c>
      <c r="C27" s="4">
        <v>26510353</v>
      </c>
      <c r="D27" s="4" t="s">
        <v>41</v>
      </c>
      <c r="E27" s="4" t="s">
        <v>297</v>
      </c>
      <c r="F27" s="29"/>
      <c r="G27" s="19"/>
      <c r="H27" s="4"/>
      <c r="I27" s="4">
        <f>IF(C27="","",SUMIFS(T_stock[Entrée],T_stock[Ref],C27))</f>
        <v>4</v>
      </c>
      <c r="J27" s="4">
        <f>IF(C27="","",SUMIFS(T_stock[Sortie],T_stock[Ref],C27))</f>
        <v>0</v>
      </c>
      <c r="K27" s="26">
        <f t="shared" si="0"/>
        <v>4</v>
      </c>
      <c r="L27" s="24">
        <f t="shared" si="1"/>
        <v>0</v>
      </c>
      <c r="M27" s="40">
        <v>4</v>
      </c>
      <c r="N27" s="26">
        <f>T_liste[[#This Row],[Stock Final]]-T_liste[[#This Row],[Stock Theorique]]</f>
        <v>0</v>
      </c>
      <c r="O27" s="11" t="str">
        <f t="shared" si="2"/>
        <v>OK</v>
      </c>
    </row>
    <row r="28" spans="1:15" x14ac:dyDescent="0.3">
      <c r="A28" s="14">
        <f t="shared" si="3"/>
        <v>23</v>
      </c>
      <c r="B28" s="9" t="s">
        <v>13</v>
      </c>
      <c r="C28" s="4" t="s">
        <v>333</v>
      </c>
      <c r="D28" s="4" t="s">
        <v>258</v>
      </c>
      <c r="E28" s="4" t="s">
        <v>297</v>
      </c>
      <c r="F28" s="29"/>
      <c r="G28" s="19"/>
      <c r="H28" s="4"/>
      <c r="I28" s="4">
        <f>IF(C28="","",SUMIFS(T_stock[Entrée],T_stock[Ref],C28))</f>
        <v>0</v>
      </c>
      <c r="J28" s="4">
        <f>IF(C28="","",SUMIFS(T_stock[Sortie],T_stock[Ref],C28))</f>
        <v>0</v>
      </c>
      <c r="K28" s="26">
        <f t="shared" si="0"/>
        <v>0</v>
      </c>
      <c r="L28" s="24">
        <f t="shared" si="1"/>
        <v>0</v>
      </c>
      <c r="M28" s="40">
        <v>0</v>
      </c>
      <c r="N28" s="26">
        <f>T_liste[[#This Row],[Stock Final]]-T_liste[[#This Row],[Stock Theorique]]</f>
        <v>0</v>
      </c>
      <c r="O28" s="11" t="str">
        <f t="shared" si="2"/>
        <v>OK</v>
      </c>
    </row>
    <row r="29" spans="1:15" x14ac:dyDescent="0.3">
      <c r="A29" s="14">
        <f t="shared" si="3"/>
        <v>24</v>
      </c>
      <c r="B29" s="9" t="s">
        <v>139</v>
      </c>
      <c r="C29" s="4" t="s">
        <v>334</v>
      </c>
      <c r="D29" s="4" t="s">
        <v>258</v>
      </c>
      <c r="E29" s="4" t="s">
        <v>297</v>
      </c>
      <c r="F29" s="29"/>
      <c r="G29" s="19"/>
      <c r="H29" s="4"/>
      <c r="I29" s="4">
        <f>IF(C29="","",SUMIFS(T_stock[Entrée],T_stock[Ref],C29))</f>
        <v>0</v>
      </c>
      <c r="J29" s="4">
        <f>IF(C29="","",SUMIFS(T_stock[Sortie],T_stock[Ref],C29))</f>
        <v>0</v>
      </c>
      <c r="K29" s="26">
        <f t="shared" si="0"/>
        <v>0</v>
      </c>
      <c r="L29" s="24">
        <f t="shared" si="1"/>
        <v>0</v>
      </c>
      <c r="M29" s="40">
        <v>0</v>
      </c>
      <c r="N29" s="26">
        <f>T_liste[[#This Row],[Stock Final]]-T_liste[[#This Row],[Stock Theorique]]</f>
        <v>0</v>
      </c>
      <c r="O29" s="11" t="str">
        <f t="shared" si="2"/>
        <v>OK</v>
      </c>
    </row>
    <row r="30" spans="1:15" x14ac:dyDescent="0.3">
      <c r="A30" s="14">
        <f t="shared" si="3"/>
        <v>25</v>
      </c>
      <c r="B30" s="9" t="s">
        <v>119</v>
      </c>
      <c r="C30" s="4" t="s">
        <v>335</v>
      </c>
      <c r="D30" s="4" t="s">
        <v>258</v>
      </c>
      <c r="E30" s="4" t="s">
        <v>297</v>
      </c>
      <c r="F30" s="29"/>
      <c r="G30" s="19"/>
      <c r="H30" s="4"/>
      <c r="I30" s="4">
        <f>IF(C30="","",SUMIFS(T_stock[Entrée],T_stock[Ref],C30))</f>
        <v>0</v>
      </c>
      <c r="J30" s="4">
        <f>IF(C30="","",SUMIFS(T_stock[Sortie],T_stock[Ref],C30))</f>
        <v>0</v>
      </c>
      <c r="K30" s="26">
        <f t="shared" si="0"/>
        <v>0</v>
      </c>
      <c r="L30" s="24">
        <f t="shared" si="1"/>
        <v>0</v>
      </c>
      <c r="M30" s="40">
        <v>0</v>
      </c>
      <c r="N30" s="26">
        <f>T_liste[[#This Row],[Stock Final]]-T_liste[[#This Row],[Stock Theorique]]</f>
        <v>0</v>
      </c>
      <c r="O30" s="11" t="str">
        <f t="shared" si="2"/>
        <v>OK</v>
      </c>
    </row>
    <row r="31" spans="1:15" x14ac:dyDescent="0.3">
      <c r="A31" s="14">
        <f t="shared" si="3"/>
        <v>26</v>
      </c>
      <c r="B31" s="9" t="s">
        <v>256</v>
      </c>
      <c r="C31" s="4" t="s">
        <v>257</v>
      </c>
      <c r="D31" s="4" t="s">
        <v>258</v>
      </c>
      <c r="E31" s="4" t="s">
        <v>297</v>
      </c>
      <c r="F31" s="29"/>
      <c r="G31" s="19"/>
      <c r="H31" s="4"/>
      <c r="I31" s="4">
        <f>IF(C31="","",SUMIFS(T_stock[Entrée],T_stock[Ref],C31))</f>
        <v>0</v>
      </c>
      <c r="J31" s="4">
        <f>IF(C31="","",SUMIFS(T_stock[Sortie],T_stock[Ref],C31))</f>
        <v>0</v>
      </c>
      <c r="K31" s="26">
        <f t="shared" si="0"/>
        <v>0</v>
      </c>
      <c r="L31" s="24">
        <f t="shared" si="1"/>
        <v>0</v>
      </c>
      <c r="M31" s="40">
        <v>0</v>
      </c>
      <c r="N31" s="26">
        <f>T_liste[[#This Row],[Stock Final]]-T_liste[[#This Row],[Stock Theorique]]</f>
        <v>0</v>
      </c>
      <c r="O31" s="11" t="str">
        <f t="shared" si="2"/>
        <v>OK</v>
      </c>
    </row>
    <row r="32" spans="1:15" x14ac:dyDescent="0.3">
      <c r="A32" s="14">
        <f t="shared" si="3"/>
        <v>27</v>
      </c>
      <c r="B32" s="9" t="s">
        <v>15</v>
      </c>
      <c r="C32" s="4" t="s">
        <v>336</v>
      </c>
      <c r="D32" s="4" t="s">
        <v>258</v>
      </c>
      <c r="E32" s="4" t="s">
        <v>297</v>
      </c>
      <c r="F32" s="29"/>
      <c r="G32" s="19"/>
      <c r="H32" s="4"/>
      <c r="I32" s="4">
        <f>IF(C32="","",SUMIFS(T_stock[Entrée],T_stock[Ref],C32))</f>
        <v>0</v>
      </c>
      <c r="J32" s="4">
        <f>IF(C32="","",SUMIFS(T_stock[Sortie],T_stock[Ref],C32))</f>
        <v>0</v>
      </c>
      <c r="K32" s="26">
        <f t="shared" si="0"/>
        <v>0</v>
      </c>
      <c r="L32" s="24">
        <f t="shared" si="1"/>
        <v>0</v>
      </c>
      <c r="M32" s="40">
        <v>0</v>
      </c>
      <c r="N32" s="26">
        <f>T_liste[[#This Row],[Stock Final]]-T_liste[[#This Row],[Stock Theorique]]</f>
        <v>0</v>
      </c>
      <c r="O32" s="11" t="str">
        <f t="shared" si="2"/>
        <v>OK</v>
      </c>
    </row>
    <row r="33" spans="1:15" x14ac:dyDescent="0.3">
      <c r="A33" s="14">
        <f t="shared" si="3"/>
        <v>28</v>
      </c>
      <c r="B33" s="9" t="s">
        <v>16</v>
      </c>
      <c r="C33" s="4" t="s">
        <v>337</v>
      </c>
      <c r="D33" s="4" t="s">
        <v>258</v>
      </c>
      <c r="E33" s="4" t="s">
        <v>297</v>
      </c>
      <c r="F33" s="29"/>
      <c r="G33" s="19"/>
      <c r="H33" s="4"/>
      <c r="I33" s="4">
        <f>IF(C33="","",SUMIFS(T_stock[Entrée],T_stock[Ref],C33))</f>
        <v>0</v>
      </c>
      <c r="J33" s="4">
        <f>IF(C33="","",SUMIFS(T_stock[Sortie],T_stock[Ref],C33))</f>
        <v>0</v>
      </c>
      <c r="K33" s="26">
        <f t="shared" si="0"/>
        <v>0</v>
      </c>
      <c r="L33" s="24">
        <f t="shared" si="1"/>
        <v>0</v>
      </c>
      <c r="M33" s="40">
        <v>0</v>
      </c>
      <c r="N33" s="26">
        <f>T_liste[[#This Row],[Stock Final]]-T_liste[[#This Row],[Stock Theorique]]</f>
        <v>0</v>
      </c>
      <c r="O33" s="11" t="str">
        <f t="shared" si="2"/>
        <v>OK</v>
      </c>
    </row>
    <row r="34" spans="1:15" x14ac:dyDescent="0.3">
      <c r="A34" s="14">
        <f t="shared" si="3"/>
        <v>29</v>
      </c>
      <c r="B34" s="9" t="s">
        <v>200</v>
      </c>
      <c r="C34" s="4" t="s">
        <v>338</v>
      </c>
      <c r="D34" s="4" t="s">
        <v>68</v>
      </c>
      <c r="E34" s="4" t="s">
        <v>297</v>
      </c>
      <c r="F34" s="29"/>
      <c r="G34" s="19"/>
      <c r="H34" s="4"/>
      <c r="I34" s="4">
        <f>IF(C34="","",SUMIFS(T_stock[Entrée],T_stock[Ref],C34))</f>
        <v>0</v>
      </c>
      <c r="J34" s="4">
        <f>IF(C34="","",SUMIFS(T_stock[Sortie],T_stock[Ref],C34))</f>
        <v>0</v>
      </c>
      <c r="K34" s="26">
        <f t="shared" si="0"/>
        <v>0</v>
      </c>
      <c r="L34" s="24">
        <f t="shared" si="1"/>
        <v>0</v>
      </c>
      <c r="M34" s="40">
        <v>0</v>
      </c>
      <c r="N34" s="26">
        <f>T_liste[[#This Row],[Stock Final]]-T_liste[[#This Row],[Stock Theorique]]</f>
        <v>0</v>
      </c>
      <c r="O34" s="11" t="str">
        <f t="shared" si="2"/>
        <v>OK</v>
      </c>
    </row>
    <row r="35" spans="1:15" x14ac:dyDescent="0.3">
      <c r="A35" s="14">
        <f t="shared" si="3"/>
        <v>30</v>
      </c>
      <c r="B35" s="9" t="s">
        <v>339</v>
      </c>
      <c r="C35" s="4" t="s">
        <v>340</v>
      </c>
      <c r="D35" s="4" t="s">
        <v>258</v>
      </c>
      <c r="E35" s="4" t="s">
        <v>297</v>
      </c>
      <c r="F35" s="29"/>
      <c r="G35" s="19"/>
      <c r="H35" s="4"/>
      <c r="I35" s="4">
        <f>IF(C35="","",SUMIFS(T_stock[Entrée],T_stock[Ref],C35))</f>
        <v>0</v>
      </c>
      <c r="J35" s="4">
        <f>IF(C35="","",SUMIFS(T_stock[Sortie],T_stock[Ref],C35))</f>
        <v>0</v>
      </c>
      <c r="K35" s="26">
        <f t="shared" si="0"/>
        <v>0</v>
      </c>
      <c r="L35" s="24">
        <f t="shared" si="1"/>
        <v>0</v>
      </c>
      <c r="M35" s="40">
        <v>0</v>
      </c>
      <c r="N35" s="26">
        <f>T_liste[[#This Row],[Stock Final]]-T_liste[[#This Row],[Stock Theorique]]</f>
        <v>0</v>
      </c>
      <c r="O35" s="11" t="str">
        <f t="shared" si="2"/>
        <v>OK</v>
      </c>
    </row>
    <row r="36" spans="1:15" x14ac:dyDescent="0.3">
      <c r="A36" s="14">
        <f t="shared" si="3"/>
        <v>31</v>
      </c>
      <c r="B36" s="9" t="s">
        <v>71</v>
      </c>
      <c r="C36" s="4" t="s">
        <v>341</v>
      </c>
      <c r="D36" s="4" t="s">
        <v>258</v>
      </c>
      <c r="E36" s="4" t="s">
        <v>297</v>
      </c>
      <c r="F36" s="29"/>
      <c r="G36" s="19"/>
      <c r="H36" s="4"/>
      <c r="I36" s="4">
        <f>IF(C36="","",SUMIFS(T_stock[Entrée],T_stock[Ref],C36))</f>
        <v>0</v>
      </c>
      <c r="J36" s="4">
        <f>IF(C36="","",SUMIFS(T_stock[Sortie],T_stock[Ref],C36))</f>
        <v>0</v>
      </c>
      <c r="K36" s="26">
        <f t="shared" si="0"/>
        <v>0</v>
      </c>
      <c r="L36" s="24">
        <f t="shared" si="1"/>
        <v>0</v>
      </c>
      <c r="M36" s="40">
        <v>0</v>
      </c>
      <c r="N36" s="26">
        <f>T_liste[[#This Row],[Stock Final]]-T_liste[[#This Row],[Stock Theorique]]</f>
        <v>0</v>
      </c>
      <c r="O36" s="11" t="str">
        <f t="shared" si="2"/>
        <v>OK</v>
      </c>
    </row>
    <row r="37" spans="1:15" x14ac:dyDescent="0.3">
      <c r="A37" s="14">
        <f t="shared" si="3"/>
        <v>32</v>
      </c>
      <c r="B37" s="9" t="s">
        <v>187</v>
      </c>
      <c r="C37" s="4">
        <v>2556201</v>
      </c>
      <c r="D37" s="4" t="s">
        <v>41</v>
      </c>
      <c r="E37" s="4" t="s">
        <v>297</v>
      </c>
      <c r="F37" s="29"/>
      <c r="G37" s="19"/>
      <c r="H37" s="4"/>
      <c r="I37" s="4">
        <f>IF(C37="","",SUMIFS(T_stock[Entrée],T_stock[Ref],C37))</f>
        <v>0</v>
      </c>
      <c r="J37" s="4">
        <f>IF(C37="","",SUMIFS(T_stock[Sortie],T_stock[Ref],C37))</f>
        <v>0</v>
      </c>
      <c r="K37" s="26">
        <f t="shared" si="0"/>
        <v>0</v>
      </c>
      <c r="L37" s="24">
        <f t="shared" si="1"/>
        <v>0</v>
      </c>
      <c r="M37" s="40">
        <v>4</v>
      </c>
      <c r="N37" s="26">
        <f>T_liste[[#This Row],[Stock Final]]-T_liste[[#This Row],[Stock Theorique]]</f>
        <v>-4</v>
      </c>
      <c r="O37" s="11" t="str">
        <f t="shared" si="2"/>
        <v>Rupture</v>
      </c>
    </row>
    <row r="38" spans="1:15" x14ac:dyDescent="0.3">
      <c r="A38" s="14">
        <f t="shared" si="3"/>
        <v>33</v>
      </c>
      <c r="B38" s="9" t="s">
        <v>342</v>
      </c>
      <c r="C38" s="4" t="s">
        <v>343</v>
      </c>
      <c r="D38" s="4" t="s">
        <v>29</v>
      </c>
      <c r="E38" s="4" t="s">
        <v>297</v>
      </c>
      <c r="F38" s="29"/>
      <c r="G38" s="19"/>
      <c r="H38" s="4"/>
      <c r="I38" s="4">
        <f>IF(C38="","",SUMIFS(T_stock[Entrée],T_stock[Ref],C38))</f>
        <v>0</v>
      </c>
      <c r="J38" s="4">
        <f>IF(C38="","",SUMIFS(T_stock[Sortie],T_stock[Ref],C38))</f>
        <v>0</v>
      </c>
      <c r="K38" s="26">
        <f t="shared" si="0"/>
        <v>0</v>
      </c>
      <c r="L38" s="24">
        <f t="shared" si="1"/>
        <v>0</v>
      </c>
      <c r="M38" s="40">
        <v>2</v>
      </c>
      <c r="N38" s="26">
        <f>T_liste[[#This Row],[Stock Final]]-T_liste[[#This Row],[Stock Theorique]]</f>
        <v>-2</v>
      </c>
      <c r="O38" s="11" t="str">
        <f t="shared" si="2"/>
        <v>Rupture</v>
      </c>
    </row>
    <row r="39" spans="1:15" x14ac:dyDescent="0.3">
      <c r="A39" s="14">
        <f t="shared" si="3"/>
        <v>34</v>
      </c>
      <c r="B39" s="9" t="s">
        <v>33</v>
      </c>
      <c r="C39" s="4" t="s">
        <v>344</v>
      </c>
      <c r="D39" s="4" t="s">
        <v>29</v>
      </c>
      <c r="E39" s="4" t="s">
        <v>294</v>
      </c>
      <c r="F39" s="29"/>
      <c r="G39" s="19"/>
      <c r="H39" s="4"/>
      <c r="I39" s="4">
        <f>IF(C39="","",SUMIFS(T_stock[Entrée],T_stock[Ref],C39))</f>
        <v>0</v>
      </c>
      <c r="J39" s="4">
        <f>IF(C39="","",SUMIFS(T_stock[Sortie],T_stock[Ref],C39))</f>
        <v>0</v>
      </c>
      <c r="K39" s="26">
        <f t="shared" si="0"/>
        <v>0</v>
      </c>
      <c r="L39" s="24">
        <f t="shared" si="1"/>
        <v>0</v>
      </c>
      <c r="M39" s="40">
        <v>0</v>
      </c>
      <c r="N39" s="26">
        <f>T_liste[[#This Row],[Stock Final]]-T_liste[[#This Row],[Stock Theorique]]</f>
        <v>0</v>
      </c>
      <c r="O39" s="11" t="str">
        <f t="shared" si="2"/>
        <v>OK</v>
      </c>
    </row>
    <row r="40" spans="1:15" x14ac:dyDescent="0.3">
      <c r="A40" s="14">
        <f t="shared" si="3"/>
        <v>35</v>
      </c>
      <c r="B40" s="9" t="s">
        <v>218</v>
      </c>
      <c r="C40" s="4" t="s">
        <v>45</v>
      </c>
      <c r="D40" s="4" t="s">
        <v>41</v>
      </c>
      <c r="E40" s="4" t="s">
        <v>297</v>
      </c>
      <c r="F40" s="29"/>
      <c r="G40" s="19"/>
      <c r="H40" s="4"/>
      <c r="I40" s="4">
        <f>IF(C40="","",SUMIFS(T_stock[Entrée],T_stock[Ref],C40))</f>
        <v>0</v>
      </c>
      <c r="J40" s="4">
        <f>IF(C40="","",SUMIFS(T_stock[Sortie],T_stock[Ref],C40))</f>
        <v>0</v>
      </c>
      <c r="K40" s="26">
        <f t="shared" si="0"/>
        <v>0</v>
      </c>
      <c r="L40" s="24">
        <f t="shared" si="1"/>
        <v>0</v>
      </c>
      <c r="M40" s="40">
        <v>0</v>
      </c>
      <c r="N40" s="26">
        <f>T_liste[[#This Row],[Stock Final]]-T_liste[[#This Row],[Stock Theorique]]</f>
        <v>0</v>
      </c>
      <c r="O40" s="11" t="str">
        <f t="shared" si="2"/>
        <v>OK</v>
      </c>
    </row>
    <row r="41" spans="1:15" x14ac:dyDescent="0.3">
      <c r="A41" s="14">
        <f t="shared" si="3"/>
        <v>36</v>
      </c>
      <c r="B41" s="9" t="s">
        <v>14</v>
      </c>
      <c r="C41" s="4" t="s">
        <v>188</v>
      </c>
      <c r="D41" s="4" t="s">
        <v>41</v>
      </c>
      <c r="E41" s="4" t="s">
        <v>297</v>
      </c>
      <c r="F41" s="29"/>
      <c r="G41" s="19"/>
      <c r="H41" s="4"/>
      <c r="I41" s="4">
        <f>IF(C41="","",SUMIFS(T_stock[Entrée],T_stock[Ref],C41))</f>
        <v>0</v>
      </c>
      <c r="J41" s="4">
        <f>IF(C41="","",SUMIFS(T_stock[Sortie],T_stock[Ref],C41))</f>
        <v>0</v>
      </c>
      <c r="K41" s="26">
        <f t="shared" si="0"/>
        <v>0</v>
      </c>
      <c r="L41" s="24">
        <f t="shared" si="1"/>
        <v>0</v>
      </c>
      <c r="M41" s="40">
        <v>0</v>
      </c>
      <c r="N41" s="26">
        <f>T_liste[[#This Row],[Stock Final]]-T_liste[[#This Row],[Stock Theorique]]</f>
        <v>0</v>
      </c>
      <c r="O41" s="11" t="str">
        <f t="shared" si="2"/>
        <v>OK</v>
      </c>
    </row>
    <row r="42" spans="1:15" x14ac:dyDescent="0.3">
      <c r="A42" s="14">
        <f t="shared" si="3"/>
        <v>37</v>
      </c>
      <c r="B42" s="9" t="s">
        <v>49</v>
      </c>
      <c r="C42" s="4" t="s">
        <v>50</v>
      </c>
      <c r="D42" s="4" t="s">
        <v>41</v>
      </c>
      <c r="E42" s="4" t="s">
        <v>297</v>
      </c>
      <c r="F42" s="29"/>
      <c r="G42" s="19"/>
      <c r="H42" s="4"/>
      <c r="I42" s="4">
        <f>IF(C42="","",SUMIFS(T_stock[Entrée],T_stock[Ref],C42))</f>
        <v>0</v>
      </c>
      <c r="J42" s="4">
        <f>IF(C42="","",SUMIFS(T_stock[Sortie],T_stock[Ref],C42))</f>
        <v>0</v>
      </c>
      <c r="K42" s="26">
        <f t="shared" si="0"/>
        <v>0</v>
      </c>
      <c r="L42" s="24">
        <f t="shared" si="1"/>
        <v>0</v>
      </c>
      <c r="M42" s="40">
        <v>8</v>
      </c>
      <c r="N42" s="26">
        <f>T_liste[[#This Row],[Stock Final]]-T_liste[[#This Row],[Stock Theorique]]</f>
        <v>-8</v>
      </c>
      <c r="O42" s="11" t="str">
        <f t="shared" si="2"/>
        <v>Rupture</v>
      </c>
    </row>
    <row r="43" spans="1:15" x14ac:dyDescent="0.3">
      <c r="A43" s="14">
        <f t="shared" si="3"/>
        <v>38</v>
      </c>
      <c r="B43" s="9" t="s">
        <v>345</v>
      </c>
      <c r="C43" s="4" t="s">
        <v>346</v>
      </c>
      <c r="D43" s="4" t="s">
        <v>29</v>
      </c>
      <c r="E43" s="4" t="s">
        <v>294</v>
      </c>
      <c r="F43" s="29"/>
      <c r="G43" s="19"/>
      <c r="H43" s="4"/>
      <c r="I43" s="4">
        <f>IF(C43="","",SUMIFS(T_stock[Entrée],T_stock[Ref],C43))</f>
        <v>0</v>
      </c>
      <c r="J43" s="4">
        <f>IF(C43="","",SUMIFS(T_stock[Sortie],T_stock[Ref],C43))</f>
        <v>0</v>
      </c>
      <c r="K43" s="26">
        <f t="shared" si="0"/>
        <v>0</v>
      </c>
      <c r="L43" s="24">
        <f t="shared" si="1"/>
        <v>0</v>
      </c>
      <c r="M43" s="40">
        <v>0</v>
      </c>
      <c r="N43" s="26">
        <f>T_liste[[#This Row],[Stock Final]]-T_liste[[#This Row],[Stock Theorique]]</f>
        <v>0</v>
      </c>
      <c r="O43" s="11" t="str">
        <f t="shared" si="2"/>
        <v>OK</v>
      </c>
    </row>
    <row r="44" spans="1:15" x14ac:dyDescent="0.3">
      <c r="A44" s="14">
        <f t="shared" si="3"/>
        <v>39</v>
      </c>
      <c r="B44" s="9" t="s">
        <v>182</v>
      </c>
      <c r="C44" s="4" t="s">
        <v>38</v>
      </c>
      <c r="D44" s="4" t="s">
        <v>29</v>
      </c>
      <c r="E44" s="4" t="s">
        <v>299</v>
      </c>
      <c r="F44" s="29"/>
      <c r="G44" s="19"/>
      <c r="H44" s="4"/>
      <c r="I44" s="4">
        <f>IF(C44="","",SUMIFS(T_stock[Entrée],T_stock[Ref],C44))</f>
        <v>0</v>
      </c>
      <c r="J44" s="4">
        <f>IF(C44="","",SUMIFS(T_stock[Sortie],T_stock[Ref],C44))</f>
        <v>0</v>
      </c>
      <c r="K44" s="26">
        <f t="shared" si="0"/>
        <v>0</v>
      </c>
      <c r="L44" s="24">
        <f t="shared" si="1"/>
        <v>0</v>
      </c>
      <c r="M44" s="40">
        <v>0</v>
      </c>
      <c r="N44" s="26">
        <f>T_liste[[#This Row],[Stock Final]]-T_liste[[#This Row],[Stock Theorique]]</f>
        <v>0</v>
      </c>
      <c r="O44" s="11" t="str">
        <f t="shared" si="2"/>
        <v>OK</v>
      </c>
    </row>
    <row r="45" spans="1:15" x14ac:dyDescent="0.3">
      <c r="A45" s="14">
        <f t="shared" si="3"/>
        <v>40</v>
      </c>
      <c r="B45" s="9" t="s">
        <v>347</v>
      </c>
      <c r="C45" s="4" t="s">
        <v>348</v>
      </c>
      <c r="D45" s="4" t="s">
        <v>41</v>
      </c>
      <c r="E45" s="4" t="s">
        <v>297</v>
      </c>
      <c r="F45" s="29"/>
      <c r="G45" s="19"/>
      <c r="H45" s="4"/>
      <c r="I45" s="4">
        <f>IF(C45="","",SUMIFS(T_stock[Entrée],T_stock[Ref],C45))</f>
        <v>0</v>
      </c>
      <c r="J45" s="4">
        <f>IF(C45="","",SUMIFS(T_stock[Sortie],T_stock[Ref],C45))</f>
        <v>0</v>
      </c>
      <c r="K45" s="26">
        <f t="shared" si="0"/>
        <v>0</v>
      </c>
      <c r="L45" s="24">
        <f t="shared" si="1"/>
        <v>0</v>
      </c>
      <c r="M45" s="40">
        <v>20</v>
      </c>
      <c r="N45" s="26">
        <f>T_liste[[#This Row],[Stock Final]]-T_liste[[#This Row],[Stock Theorique]]</f>
        <v>-20</v>
      </c>
      <c r="O45" s="11" t="str">
        <f t="shared" si="2"/>
        <v>Rupture</v>
      </c>
    </row>
    <row r="46" spans="1:15" x14ac:dyDescent="0.3">
      <c r="A46" s="14">
        <f t="shared" si="3"/>
        <v>41</v>
      </c>
      <c r="B46" s="9" t="s">
        <v>349</v>
      </c>
      <c r="C46" s="4" t="s">
        <v>350</v>
      </c>
      <c r="D46" s="4" t="s">
        <v>41</v>
      </c>
      <c r="E46" s="4" t="s">
        <v>297</v>
      </c>
      <c r="F46" s="29"/>
      <c r="G46" s="19"/>
      <c r="H46" s="4"/>
      <c r="I46" s="4">
        <f>IF(C46="","",SUMIFS(T_stock[Entrée],T_stock[Ref],C46))</f>
        <v>0</v>
      </c>
      <c r="J46" s="4">
        <f>IF(C46="","",SUMIFS(T_stock[Sortie],T_stock[Ref],C46))</f>
        <v>0</v>
      </c>
      <c r="K46" s="26">
        <f t="shared" si="0"/>
        <v>0</v>
      </c>
      <c r="L46" s="24">
        <f t="shared" si="1"/>
        <v>0</v>
      </c>
      <c r="M46" s="40">
        <v>0</v>
      </c>
      <c r="N46" s="26">
        <f>T_liste[[#This Row],[Stock Final]]-T_liste[[#This Row],[Stock Theorique]]</f>
        <v>0</v>
      </c>
      <c r="O46" s="11" t="str">
        <f t="shared" si="2"/>
        <v>OK</v>
      </c>
    </row>
    <row r="47" spans="1:15" x14ac:dyDescent="0.3">
      <c r="A47" s="14">
        <f t="shared" si="3"/>
        <v>42</v>
      </c>
      <c r="B47" s="9" t="s">
        <v>351</v>
      </c>
      <c r="C47" s="4" t="s">
        <v>352</v>
      </c>
      <c r="D47" s="4" t="s">
        <v>29</v>
      </c>
      <c r="E47" s="4" t="s">
        <v>297</v>
      </c>
      <c r="F47" s="29"/>
      <c r="G47" s="19"/>
      <c r="H47" s="4"/>
      <c r="I47" s="4">
        <f>IF(C47="","",SUMIFS(T_stock[Entrée],T_stock[Ref],C47))</f>
        <v>2</v>
      </c>
      <c r="J47" s="4">
        <f>IF(C47="","",SUMIFS(T_stock[Sortie],T_stock[Ref],C47))</f>
        <v>0</v>
      </c>
      <c r="K47" s="26">
        <f t="shared" si="0"/>
        <v>2</v>
      </c>
      <c r="L47" s="24">
        <f t="shared" si="1"/>
        <v>0</v>
      </c>
      <c r="M47" s="40">
        <v>2</v>
      </c>
      <c r="N47" s="26">
        <f>T_liste[[#This Row],[Stock Final]]-T_liste[[#This Row],[Stock Theorique]]</f>
        <v>0</v>
      </c>
      <c r="O47" s="11" t="str">
        <f t="shared" si="2"/>
        <v>OK</v>
      </c>
    </row>
    <row r="48" spans="1:15" x14ac:dyDescent="0.3">
      <c r="A48" s="14">
        <f t="shared" si="3"/>
        <v>43</v>
      </c>
      <c r="B48" s="9" t="s">
        <v>353</v>
      </c>
      <c r="C48" s="4" t="s">
        <v>354</v>
      </c>
      <c r="D48" s="4" t="s">
        <v>41</v>
      </c>
      <c r="E48" s="4" t="s">
        <v>297</v>
      </c>
      <c r="F48" s="29"/>
      <c r="G48" s="19"/>
      <c r="H48" s="4"/>
      <c r="I48" s="4">
        <f>IF(C48="","",SUMIFS(T_stock[Entrée],T_stock[Ref],C48))</f>
        <v>0</v>
      </c>
      <c r="J48" s="4">
        <f>IF(C48="","",SUMIFS(T_stock[Sortie],T_stock[Ref],C48))</f>
        <v>0</v>
      </c>
      <c r="K48" s="26">
        <f t="shared" si="0"/>
        <v>0</v>
      </c>
      <c r="L48" s="24">
        <f t="shared" si="1"/>
        <v>0</v>
      </c>
      <c r="M48" s="40">
        <v>5</v>
      </c>
      <c r="N48" s="26">
        <f>T_liste[[#This Row],[Stock Final]]-T_liste[[#This Row],[Stock Theorique]]</f>
        <v>-5</v>
      </c>
      <c r="O48" s="11" t="str">
        <f t="shared" si="2"/>
        <v>Rupture</v>
      </c>
    </row>
    <row r="49" spans="1:15" x14ac:dyDescent="0.3">
      <c r="A49" s="14">
        <f t="shared" si="3"/>
        <v>44</v>
      </c>
      <c r="B49" s="9" t="s">
        <v>353</v>
      </c>
      <c r="C49" s="4" t="s">
        <v>355</v>
      </c>
      <c r="D49" s="4" t="s">
        <v>41</v>
      </c>
      <c r="E49" s="4" t="s">
        <v>297</v>
      </c>
      <c r="F49" s="29"/>
      <c r="G49" s="19"/>
      <c r="H49" s="4"/>
      <c r="I49" s="4">
        <f>IF(C49="","",SUMIFS(T_stock[Entrée],T_stock[Ref],C49))</f>
        <v>5</v>
      </c>
      <c r="J49" s="4">
        <f>IF(C49="","",SUMIFS(T_stock[Sortie],T_stock[Ref],C49))</f>
        <v>0</v>
      </c>
      <c r="K49" s="26">
        <f t="shared" si="0"/>
        <v>5</v>
      </c>
      <c r="L49" s="24">
        <f t="shared" si="1"/>
        <v>0</v>
      </c>
      <c r="M49" s="40">
        <v>5</v>
      </c>
      <c r="N49" s="26">
        <f>T_liste[[#This Row],[Stock Final]]-T_liste[[#This Row],[Stock Theorique]]</f>
        <v>0</v>
      </c>
      <c r="O49" s="11" t="str">
        <f t="shared" si="2"/>
        <v>OK</v>
      </c>
    </row>
    <row r="50" spans="1:15" x14ac:dyDescent="0.3">
      <c r="A50" s="14">
        <f t="shared" si="3"/>
        <v>45</v>
      </c>
      <c r="B50" s="9" t="s">
        <v>43</v>
      </c>
      <c r="C50" s="4" t="s">
        <v>356</v>
      </c>
      <c r="D50" s="4" t="s">
        <v>29</v>
      </c>
      <c r="E50" s="4" t="s">
        <v>297</v>
      </c>
      <c r="F50" s="29"/>
      <c r="G50" s="19"/>
      <c r="H50" s="4"/>
      <c r="I50" s="4">
        <f>IF(C50="","",SUMIFS(T_stock[Entrée],T_stock[Ref],C50))</f>
        <v>1</v>
      </c>
      <c r="J50" s="4">
        <f>IF(C50="","",SUMIFS(T_stock[Sortie],T_stock[Ref],C50))</f>
        <v>0</v>
      </c>
      <c r="K50" s="26">
        <f t="shared" si="0"/>
        <v>1</v>
      </c>
      <c r="L50" s="24">
        <f t="shared" si="1"/>
        <v>0</v>
      </c>
      <c r="M50" s="40">
        <v>1</v>
      </c>
      <c r="N50" s="26">
        <f>T_liste[[#This Row],[Stock Final]]-T_liste[[#This Row],[Stock Theorique]]</f>
        <v>0</v>
      </c>
      <c r="O50" s="11" t="str">
        <f t="shared" si="2"/>
        <v>OK</v>
      </c>
    </row>
    <row r="51" spans="1:15" x14ac:dyDescent="0.3">
      <c r="A51" s="14">
        <f t="shared" si="3"/>
        <v>46</v>
      </c>
      <c r="B51" s="9" t="s">
        <v>357</v>
      </c>
      <c r="C51" s="4" t="s">
        <v>358</v>
      </c>
      <c r="D51" s="4" t="s">
        <v>29</v>
      </c>
      <c r="E51" s="4" t="s">
        <v>297</v>
      </c>
      <c r="F51" s="29"/>
      <c r="G51" s="19"/>
      <c r="H51" s="4"/>
      <c r="I51" s="4">
        <f>IF(C51="","",SUMIFS(T_stock[Entrée],T_stock[Ref],C51))</f>
        <v>18</v>
      </c>
      <c r="J51" s="4">
        <f>IF(C51="","",SUMIFS(T_stock[Sortie],T_stock[Ref],C51))</f>
        <v>0</v>
      </c>
      <c r="K51" s="26">
        <f t="shared" si="0"/>
        <v>18</v>
      </c>
      <c r="L51" s="24">
        <f t="shared" si="1"/>
        <v>0</v>
      </c>
      <c r="M51" s="40">
        <v>18</v>
      </c>
      <c r="N51" s="26">
        <f>T_liste[[#This Row],[Stock Final]]-T_liste[[#This Row],[Stock Theorique]]</f>
        <v>0</v>
      </c>
      <c r="O51" s="11" t="str">
        <f t="shared" si="2"/>
        <v>OK</v>
      </c>
    </row>
    <row r="52" spans="1:15" x14ac:dyDescent="0.3">
      <c r="A52" s="14">
        <f t="shared" si="3"/>
        <v>47</v>
      </c>
      <c r="B52" s="9" t="s">
        <v>34</v>
      </c>
      <c r="C52" s="4" t="s">
        <v>359</v>
      </c>
      <c r="D52" s="4" t="s">
        <v>29</v>
      </c>
      <c r="E52" s="4" t="s">
        <v>294</v>
      </c>
      <c r="F52" s="29"/>
      <c r="G52" s="19"/>
      <c r="H52" s="4"/>
      <c r="I52" s="4">
        <f>IF(C52="","",SUMIFS(T_stock[Entrée],T_stock[Ref],C52))</f>
        <v>0</v>
      </c>
      <c r="J52" s="4">
        <f>IF(C52="","",SUMIFS(T_stock[Sortie],T_stock[Ref],C52))</f>
        <v>0</v>
      </c>
      <c r="K52" s="26">
        <f t="shared" si="0"/>
        <v>0</v>
      </c>
      <c r="L52" s="24">
        <f t="shared" si="1"/>
        <v>0</v>
      </c>
      <c r="M52" s="40">
        <v>160</v>
      </c>
      <c r="N52" s="26">
        <f>T_liste[[#This Row],[Stock Final]]-T_liste[[#This Row],[Stock Theorique]]</f>
        <v>-160</v>
      </c>
      <c r="O52" s="11" t="str">
        <f t="shared" si="2"/>
        <v>Rupture</v>
      </c>
    </row>
    <row r="53" spans="1:15" x14ac:dyDescent="0.3">
      <c r="A53" s="14">
        <f t="shared" si="3"/>
        <v>48</v>
      </c>
      <c r="B53" s="9" t="s">
        <v>360</v>
      </c>
      <c r="C53" s="4" t="s">
        <v>361</v>
      </c>
      <c r="D53" s="4" t="s">
        <v>29</v>
      </c>
      <c r="E53" s="4" t="s">
        <v>297</v>
      </c>
      <c r="F53" s="29"/>
      <c r="G53" s="19"/>
      <c r="H53" s="4"/>
      <c r="I53" s="4">
        <f>IF(C53="","",SUMIFS(T_stock[Entrée],T_stock[Ref],C53))</f>
        <v>4</v>
      </c>
      <c r="J53" s="4">
        <f>IF(C53="","",SUMIFS(T_stock[Sortie],T_stock[Ref],C53))</f>
        <v>0</v>
      </c>
      <c r="K53" s="26">
        <f t="shared" si="0"/>
        <v>4</v>
      </c>
      <c r="L53" s="24">
        <f t="shared" si="1"/>
        <v>0</v>
      </c>
      <c r="M53" s="40">
        <v>4</v>
      </c>
      <c r="N53" s="26">
        <f>T_liste[[#This Row],[Stock Final]]-T_liste[[#This Row],[Stock Theorique]]</f>
        <v>0</v>
      </c>
      <c r="O53" s="11" t="str">
        <f t="shared" si="2"/>
        <v>OK</v>
      </c>
    </row>
    <row r="54" spans="1:15" x14ac:dyDescent="0.3">
      <c r="A54" s="14">
        <f t="shared" si="3"/>
        <v>49</v>
      </c>
      <c r="B54" s="9" t="s">
        <v>177</v>
      </c>
      <c r="C54" s="4" t="s">
        <v>362</v>
      </c>
      <c r="D54" s="4" t="s">
        <v>29</v>
      </c>
      <c r="E54" s="4" t="s">
        <v>297</v>
      </c>
      <c r="F54" s="29"/>
      <c r="G54" s="19"/>
      <c r="H54" s="4"/>
      <c r="I54" s="4">
        <f>IF(C54="","",SUMIFS(T_stock[Entrée],T_stock[Ref],C54))</f>
        <v>0</v>
      </c>
      <c r="J54" s="4">
        <f>IF(C54="","",SUMIFS(T_stock[Sortie],T_stock[Ref],C54))</f>
        <v>0</v>
      </c>
      <c r="K54" s="26">
        <f t="shared" si="0"/>
        <v>0</v>
      </c>
      <c r="L54" s="24">
        <f t="shared" si="1"/>
        <v>0</v>
      </c>
      <c r="M54" s="40">
        <v>0</v>
      </c>
      <c r="N54" s="26">
        <f>T_liste[[#This Row],[Stock Final]]-T_liste[[#This Row],[Stock Theorique]]</f>
        <v>0</v>
      </c>
      <c r="O54" s="11" t="str">
        <f t="shared" si="2"/>
        <v>OK</v>
      </c>
    </row>
    <row r="55" spans="1:15" x14ac:dyDescent="0.3">
      <c r="A55" s="14">
        <f t="shared" si="3"/>
        <v>50</v>
      </c>
      <c r="B55" s="9" t="s">
        <v>179</v>
      </c>
      <c r="C55" s="4" t="s">
        <v>180</v>
      </c>
      <c r="D55" s="4" t="s">
        <v>29</v>
      </c>
      <c r="E55" s="4" t="s">
        <v>297</v>
      </c>
      <c r="F55" s="29"/>
      <c r="G55" s="19"/>
      <c r="H55" s="4"/>
      <c r="I55" s="4">
        <f>IF(C55="","",SUMIFS(T_stock[Entrée],T_stock[Ref],C55))</f>
        <v>2</v>
      </c>
      <c r="J55" s="4">
        <f>IF(C55="","",SUMIFS(T_stock[Sortie],T_stock[Ref],C55))</f>
        <v>0</v>
      </c>
      <c r="K55" s="26">
        <f t="shared" si="0"/>
        <v>2</v>
      </c>
      <c r="L55" s="24">
        <f t="shared" si="1"/>
        <v>0</v>
      </c>
      <c r="M55" s="40">
        <v>2</v>
      </c>
      <c r="N55" s="26">
        <f>T_liste[[#This Row],[Stock Final]]-T_liste[[#This Row],[Stock Theorique]]</f>
        <v>0</v>
      </c>
      <c r="O55" s="11" t="str">
        <f t="shared" si="2"/>
        <v>OK</v>
      </c>
    </row>
    <row r="56" spans="1:15" x14ac:dyDescent="0.3">
      <c r="A56" s="14">
        <f t="shared" si="3"/>
        <v>51</v>
      </c>
      <c r="B56" s="9" t="s">
        <v>14</v>
      </c>
      <c r="C56" s="4" t="s">
        <v>363</v>
      </c>
      <c r="D56" s="4" t="s">
        <v>41</v>
      </c>
      <c r="E56" s="4" t="s">
        <v>297</v>
      </c>
      <c r="F56" s="29"/>
      <c r="G56" s="19"/>
      <c r="H56" s="4"/>
      <c r="I56" s="4">
        <f>IF(C56="","",SUMIFS(T_stock[Entrée],T_stock[Ref],C56))</f>
        <v>0</v>
      </c>
      <c r="J56" s="4">
        <f>IF(C56="","",SUMIFS(T_stock[Sortie],T_stock[Ref],C56))</f>
        <v>0</v>
      </c>
      <c r="K56" s="26">
        <f t="shared" si="0"/>
        <v>0</v>
      </c>
      <c r="L56" s="24">
        <f t="shared" si="1"/>
        <v>0</v>
      </c>
      <c r="M56" s="40">
        <v>0</v>
      </c>
      <c r="N56" s="26">
        <f>T_liste[[#This Row],[Stock Final]]-T_liste[[#This Row],[Stock Theorique]]</f>
        <v>0</v>
      </c>
      <c r="O56" s="11" t="str">
        <f t="shared" si="2"/>
        <v>OK</v>
      </c>
    </row>
    <row r="57" spans="1:15" x14ac:dyDescent="0.3">
      <c r="A57" s="14">
        <f t="shared" si="3"/>
        <v>52</v>
      </c>
      <c r="B57" s="9" t="s">
        <v>49</v>
      </c>
      <c r="C57" s="4" t="s">
        <v>364</v>
      </c>
      <c r="D57" s="4" t="s">
        <v>41</v>
      </c>
      <c r="E57" s="4" t="s">
        <v>297</v>
      </c>
      <c r="F57" s="29"/>
      <c r="G57" s="19"/>
      <c r="H57" s="4"/>
      <c r="I57" s="4">
        <f>IF(C57="","",SUMIFS(T_stock[Entrée],T_stock[Ref],C57))</f>
        <v>1</v>
      </c>
      <c r="J57" s="4">
        <f>IF(C57="","",SUMIFS(T_stock[Sortie],T_stock[Ref],C57))</f>
        <v>0</v>
      </c>
      <c r="K57" s="26">
        <f t="shared" si="0"/>
        <v>1</v>
      </c>
      <c r="L57" s="24">
        <f t="shared" si="1"/>
        <v>0</v>
      </c>
      <c r="M57" s="40">
        <v>4</v>
      </c>
      <c r="N57" s="26">
        <f>T_liste[[#This Row],[Stock Final]]-T_liste[[#This Row],[Stock Theorique]]</f>
        <v>-3</v>
      </c>
      <c r="O57" s="11" t="str">
        <f t="shared" si="2"/>
        <v>Rupture</v>
      </c>
    </row>
    <row r="58" spans="1:15" x14ac:dyDescent="0.3">
      <c r="A58" s="14">
        <f t="shared" si="3"/>
        <v>53</v>
      </c>
      <c r="B58" s="9" t="s">
        <v>14</v>
      </c>
      <c r="C58" s="4" t="s">
        <v>228</v>
      </c>
      <c r="D58" s="4" t="s">
        <v>41</v>
      </c>
      <c r="E58" s="4" t="s">
        <v>297</v>
      </c>
      <c r="F58" s="29"/>
      <c r="G58" s="19"/>
      <c r="H58" s="4"/>
      <c r="I58" s="4">
        <f>IF(C58="","",SUMIFS(T_stock[Entrée],T_stock[Ref],C58))</f>
        <v>12</v>
      </c>
      <c r="J58" s="4">
        <f>IF(C58="","",SUMIFS(T_stock[Sortie],T_stock[Ref],C58))</f>
        <v>0</v>
      </c>
      <c r="K58" s="26">
        <f t="shared" si="0"/>
        <v>12</v>
      </c>
      <c r="L58" s="24">
        <f t="shared" si="1"/>
        <v>0</v>
      </c>
      <c r="M58" s="40">
        <v>12</v>
      </c>
      <c r="N58" s="26">
        <f>T_liste[[#This Row],[Stock Final]]-T_liste[[#This Row],[Stock Theorique]]</f>
        <v>0</v>
      </c>
      <c r="O58" s="11" t="str">
        <f t="shared" si="2"/>
        <v>OK</v>
      </c>
    </row>
    <row r="59" spans="1:15" x14ac:dyDescent="0.3">
      <c r="A59" s="14">
        <f t="shared" si="3"/>
        <v>54</v>
      </c>
      <c r="B59" s="9" t="s">
        <v>184</v>
      </c>
      <c r="C59" s="4">
        <v>507108</v>
      </c>
      <c r="D59" s="4" t="s">
        <v>41</v>
      </c>
      <c r="E59" s="4" t="s">
        <v>297</v>
      </c>
      <c r="F59" s="29"/>
      <c r="G59" s="19"/>
      <c r="H59" s="4"/>
      <c r="I59" s="4">
        <f>IF(C59="","",SUMIFS(T_stock[Entrée],T_stock[Ref],C59))</f>
        <v>2</v>
      </c>
      <c r="J59" s="4">
        <f>IF(C59="","",SUMIFS(T_stock[Sortie],T_stock[Ref],C59))</f>
        <v>0</v>
      </c>
      <c r="K59" s="26">
        <f t="shared" si="0"/>
        <v>2</v>
      </c>
      <c r="L59" s="24">
        <f t="shared" si="1"/>
        <v>0</v>
      </c>
      <c r="M59" s="40">
        <v>2</v>
      </c>
      <c r="N59" s="26">
        <f>T_liste[[#This Row],[Stock Final]]-T_liste[[#This Row],[Stock Theorique]]</f>
        <v>0</v>
      </c>
      <c r="O59" s="11" t="str">
        <f t="shared" si="2"/>
        <v>OK</v>
      </c>
    </row>
    <row r="60" spans="1:15" x14ac:dyDescent="0.3">
      <c r="A60" s="14">
        <f t="shared" si="3"/>
        <v>55</v>
      </c>
      <c r="B60" s="9" t="s">
        <v>200</v>
      </c>
      <c r="C60" s="4" t="s">
        <v>365</v>
      </c>
      <c r="D60" s="4" t="s">
        <v>41</v>
      </c>
      <c r="E60" s="4" t="s">
        <v>297</v>
      </c>
      <c r="F60" s="29"/>
      <c r="G60" s="19"/>
      <c r="H60" s="4"/>
      <c r="I60" s="4">
        <f>IF(C60="","",SUMIFS(T_stock[Entrée],T_stock[Ref],C60))</f>
        <v>1</v>
      </c>
      <c r="J60" s="4">
        <f>IF(C60="","",SUMIFS(T_stock[Sortie],T_stock[Ref],C60))</f>
        <v>0</v>
      </c>
      <c r="K60" s="26">
        <f t="shared" si="0"/>
        <v>1</v>
      </c>
      <c r="L60" s="24">
        <f t="shared" si="1"/>
        <v>0</v>
      </c>
      <c r="M60" s="40">
        <v>2</v>
      </c>
      <c r="N60" s="26">
        <f>T_liste[[#This Row],[Stock Final]]-T_liste[[#This Row],[Stock Theorique]]</f>
        <v>-1</v>
      </c>
      <c r="O60" s="11" t="str">
        <f t="shared" si="2"/>
        <v>Rupture</v>
      </c>
    </row>
    <row r="61" spans="1:15" x14ac:dyDescent="0.3">
      <c r="A61" s="14">
        <f t="shared" si="3"/>
        <v>56</v>
      </c>
      <c r="B61" s="9" t="s">
        <v>184</v>
      </c>
      <c r="C61" s="4" t="s">
        <v>225</v>
      </c>
      <c r="D61" s="4" t="s">
        <v>41</v>
      </c>
      <c r="E61" s="4" t="s">
        <v>297</v>
      </c>
      <c r="F61" s="29"/>
      <c r="G61" s="19"/>
      <c r="H61" s="4"/>
      <c r="I61" s="4">
        <f>IF(C61="","",SUMIFS(T_stock[Entrée],T_stock[Ref],C61))</f>
        <v>8</v>
      </c>
      <c r="J61" s="4">
        <f>IF(C61="","",SUMIFS(T_stock[Sortie],T_stock[Ref],C61))</f>
        <v>0</v>
      </c>
      <c r="K61" s="26">
        <f t="shared" si="0"/>
        <v>8</v>
      </c>
      <c r="L61" s="24">
        <f t="shared" si="1"/>
        <v>0</v>
      </c>
      <c r="M61" s="40">
        <v>7</v>
      </c>
      <c r="N61" s="26">
        <f>T_liste[[#This Row],[Stock Final]]-T_liste[[#This Row],[Stock Theorique]]</f>
        <v>1</v>
      </c>
      <c r="O61" s="11" t="str">
        <f t="shared" si="2"/>
        <v>OK</v>
      </c>
    </row>
    <row r="62" spans="1:15" x14ac:dyDescent="0.3">
      <c r="A62" s="14">
        <f t="shared" si="3"/>
        <v>57</v>
      </c>
      <c r="B62" s="9" t="s">
        <v>218</v>
      </c>
      <c r="C62" s="4" t="s">
        <v>85</v>
      </c>
      <c r="D62" s="4" t="s">
        <v>68</v>
      </c>
      <c r="E62" s="4" t="s">
        <v>297</v>
      </c>
      <c r="F62" s="29"/>
      <c r="G62" s="19"/>
      <c r="H62" s="4"/>
      <c r="I62" s="4">
        <f>IF(C62="","",SUMIFS(T_stock[Entrée],T_stock[Ref],C62))</f>
        <v>0</v>
      </c>
      <c r="J62" s="4">
        <f>IF(C62="","",SUMIFS(T_stock[Sortie],T_stock[Ref],C62))</f>
        <v>0</v>
      </c>
      <c r="K62" s="26">
        <f t="shared" si="0"/>
        <v>0</v>
      </c>
      <c r="L62" s="24">
        <f t="shared" si="1"/>
        <v>0</v>
      </c>
      <c r="M62" s="40">
        <v>24</v>
      </c>
      <c r="N62" s="26">
        <f>T_liste[[#This Row],[Stock Final]]-T_liste[[#This Row],[Stock Theorique]]</f>
        <v>-24</v>
      </c>
      <c r="O62" s="11" t="str">
        <f t="shared" si="2"/>
        <v>Rupture</v>
      </c>
    </row>
    <row r="63" spans="1:15" x14ac:dyDescent="0.3">
      <c r="A63" s="14">
        <f t="shared" si="3"/>
        <v>58</v>
      </c>
      <c r="B63" s="9" t="s">
        <v>124</v>
      </c>
      <c r="C63" s="4" t="s">
        <v>125</v>
      </c>
      <c r="D63" s="4" t="s">
        <v>68</v>
      </c>
      <c r="E63" s="4" t="s">
        <v>297</v>
      </c>
      <c r="F63" s="29"/>
      <c r="G63" s="19"/>
      <c r="H63" s="4"/>
      <c r="I63" s="4">
        <f>IF(C63="","",SUMIFS(T_stock[Entrée],T_stock[Ref],C63))</f>
        <v>0</v>
      </c>
      <c r="J63" s="4">
        <f>IF(C63="","",SUMIFS(T_stock[Sortie],T_stock[Ref],C63))</f>
        <v>0</v>
      </c>
      <c r="K63" s="26">
        <f t="shared" si="0"/>
        <v>0</v>
      </c>
      <c r="L63" s="24">
        <f t="shared" si="1"/>
        <v>0</v>
      </c>
      <c r="M63" s="40">
        <v>8</v>
      </c>
      <c r="N63" s="26">
        <f>T_liste[[#This Row],[Stock Final]]-T_liste[[#This Row],[Stock Theorique]]</f>
        <v>-8</v>
      </c>
      <c r="O63" s="11" t="str">
        <f t="shared" si="2"/>
        <v>Rupture</v>
      </c>
    </row>
    <row r="64" spans="1:15" x14ac:dyDescent="0.3">
      <c r="A64" s="14">
        <f t="shared" si="3"/>
        <v>59</v>
      </c>
      <c r="B64" s="9" t="s">
        <v>190</v>
      </c>
      <c r="C64" s="4" t="s">
        <v>191</v>
      </c>
      <c r="D64" s="4" t="s">
        <v>29</v>
      </c>
      <c r="E64" s="4" t="s">
        <v>297</v>
      </c>
      <c r="F64" s="29"/>
      <c r="G64" s="19"/>
      <c r="H64" s="4"/>
      <c r="I64" s="4">
        <f>IF(C64="","",SUMIFS(T_stock[Entrée],T_stock[Ref],C64))</f>
        <v>0</v>
      </c>
      <c r="J64" s="4">
        <f>IF(C64="","",SUMIFS(T_stock[Sortie],T_stock[Ref],C64))</f>
        <v>0</v>
      </c>
      <c r="K64" s="26">
        <f t="shared" si="0"/>
        <v>0</v>
      </c>
      <c r="L64" s="24">
        <f t="shared" si="1"/>
        <v>0</v>
      </c>
      <c r="M64" s="40">
        <v>0</v>
      </c>
      <c r="N64" s="26">
        <f>T_liste[[#This Row],[Stock Final]]-T_liste[[#This Row],[Stock Theorique]]</f>
        <v>0</v>
      </c>
      <c r="O64" s="11" t="str">
        <f t="shared" si="2"/>
        <v>OK</v>
      </c>
    </row>
    <row r="65" spans="1:15" x14ac:dyDescent="0.3">
      <c r="A65" s="14">
        <f t="shared" si="3"/>
        <v>60</v>
      </c>
      <c r="B65" s="9" t="s">
        <v>231</v>
      </c>
      <c r="C65" s="4" t="s">
        <v>366</v>
      </c>
      <c r="D65" s="4" t="s">
        <v>29</v>
      </c>
      <c r="E65" s="4" t="s">
        <v>297</v>
      </c>
      <c r="F65" s="29"/>
      <c r="G65" s="19"/>
      <c r="H65" s="4"/>
      <c r="I65" s="4">
        <f>IF(C65="","",SUMIFS(T_stock[Entrée],T_stock[Ref],C65))</f>
        <v>0</v>
      </c>
      <c r="J65" s="4">
        <f>IF(C65="","",SUMIFS(T_stock[Sortie],T_stock[Ref],C65))</f>
        <v>0</v>
      </c>
      <c r="K65" s="26">
        <f t="shared" si="0"/>
        <v>0</v>
      </c>
      <c r="L65" s="24">
        <f t="shared" si="1"/>
        <v>0</v>
      </c>
      <c r="M65" s="40">
        <v>0</v>
      </c>
      <c r="N65" s="26">
        <f>T_liste[[#This Row],[Stock Final]]-T_liste[[#This Row],[Stock Theorique]]</f>
        <v>0</v>
      </c>
      <c r="O65" s="11" t="str">
        <f t="shared" si="2"/>
        <v>OK</v>
      </c>
    </row>
    <row r="66" spans="1:15" x14ac:dyDescent="0.3">
      <c r="A66" s="14">
        <f t="shared" si="3"/>
        <v>61</v>
      </c>
      <c r="B66" s="9" t="s">
        <v>24</v>
      </c>
      <c r="C66" s="4" t="s">
        <v>367</v>
      </c>
      <c r="D66" s="4" t="s">
        <v>68</v>
      </c>
      <c r="E66" s="4" t="s">
        <v>297</v>
      </c>
      <c r="F66" s="29"/>
      <c r="G66" s="19"/>
      <c r="H66" s="4"/>
      <c r="I66" s="4">
        <f>IF(C66="","",SUMIFS(T_stock[Entrée],T_stock[Ref],C66))</f>
        <v>0</v>
      </c>
      <c r="J66" s="4">
        <f>IF(C66="","",SUMIFS(T_stock[Sortie],T_stock[Ref],C66))</f>
        <v>0</v>
      </c>
      <c r="K66" s="26">
        <f t="shared" si="0"/>
        <v>0</v>
      </c>
      <c r="L66" s="24">
        <f t="shared" si="1"/>
        <v>0</v>
      </c>
      <c r="M66" s="40">
        <v>8</v>
      </c>
      <c r="N66" s="26">
        <f>T_liste[[#This Row],[Stock Final]]-T_liste[[#This Row],[Stock Theorique]]</f>
        <v>-8</v>
      </c>
      <c r="O66" s="11" t="str">
        <f t="shared" si="2"/>
        <v>Rupture</v>
      </c>
    </row>
    <row r="67" spans="1:15" x14ac:dyDescent="0.3">
      <c r="A67" s="14">
        <f t="shared" si="3"/>
        <v>62</v>
      </c>
      <c r="B67" s="9" t="s">
        <v>368</v>
      </c>
      <c r="C67" s="4" t="s">
        <v>369</v>
      </c>
      <c r="D67" s="4" t="s">
        <v>173</v>
      </c>
      <c r="E67" s="4" t="s">
        <v>297</v>
      </c>
      <c r="F67" s="29"/>
      <c r="G67" s="19"/>
      <c r="H67" s="4"/>
      <c r="I67" s="4">
        <f>IF(C67="","",SUMIFS(T_stock[Entrée],T_stock[Ref],C67))</f>
        <v>0</v>
      </c>
      <c r="J67" s="4">
        <f>IF(C67="","",SUMIFS(T_stock[Sortie],T_stock[Ref],C67))</f>
        <v>0</v>
      </c>
      <c r="K67" s="26">
        <f t="shared" si="0"/>
        <v>0</v>
      </c>
      <c r="L67" s="24">
        <f t="shared" si="1"/>
        <v>0</v>
      </c>
      <c r="M67" s="40">
        <v>23</v>
      </c>
      <c r="N67" s="26">
        <f>T_liste[[#This Row],[Stock Final]]-T_liste[[#This Row],[Stock Theorique]]</f>
        <v>-23</v>
      </c>
      <c r="O67" s="11" t="str">
        <f t="shared" si="2"/>
        <v>Rupture</v>
      </c>
    </row>
    <row r="68" spans="1:15" x14ac:dyDescent="0.3">
      <c r="A68" s="14">
        <f t="shared" si="3"/>
        <v>63</v>
      </c>
      <c r="B68" s="9" t="s">
        <v>35</v>
      </c>
      <c r="C68" s="4" t="s">
        <v>186</v>
      </c>
      <c r="D68" s="4" t="s">
        <v>29</v>
      </c>
      <c r="E68" s="4" t="s">
        <v>294</v>
      </c>
      <c r="F68" s="29"/>
      <c r="G68" s="19"/>
      <c r="H68" s="4"/>
      <c r="I68" s="4">
        <f>IF(C68="","",SUMIFS(T_stock[Entrée],T_stock[Ref],C68))</f>
        <v>0</v>
      </c>
      <c r="J68" s="4">
        <f>IF(C68="","",SUMIFS(T_stock[Sortie],T_stock[Ref],C68))</f>
        <v>0</v>
      </c>
      <c r="K68" s="26">
        <f t="shared" si="0"/>
        <v>0</v>
      </c>
      <c r="L68" s="24">
        <f t="shared" si="1"/>
        <v>0</v>
      </c>
      <c r="M68" s="40">
        <v>0</v>
      </c>
      <c r="N68" s="26">
        <f>T_liste[[#This Row],[Stock Final]]-T_liste[[#This Row],[Stock Theorique]]</f>
        <v>0</v>
      </c>
      <c r="O68" s="11" t="str">
        <f t="shared" si="2"/>
        <v>OK</v>
      </c>
    </row>
    <row r="69" spans="1:15" x14ac:dyDescent="0.3">
      <c r="A69" s="14">
        <f t="shared" si="3"/>
        <v>64</v>
      </c>
      <c r="B69" s="9" t="s">
        <v>160</v>
      </c>
      <c r="C69" s="4" t="s">
        <v>162</v>
      </c>
      <c r="D69" s="4" t="s">
        <v>173</v>
      </c>
      <c r="E69" s="4" t="s">
        <v>297</v>
      </c>
      <c r="F69" s="29"/>
      <c r="G69" s="19"/>
      <c r="H69" s="4"/>
      <c r="I69" s="4">
        <f>IF(C69="","",SUMIFS(T_stock[Entrée],T_stock[Ref],C69))</f>
        <v>0</v>
      </c>
      <c r="J69" s="4">
        <f>IF(C69="","",SUMIFS(T_stock[Sortie],T_stock[Ref],C69))</f>
        <v>0</v>
      </c>
      <c r="K69" s="26">
        <f t="shared" si="0"/>
        <v>0</v>
      </c>
      <c r="L69" s="24">
        <f t="shared" si="1"/>
        <v>0</v>
      </c>
      <c r="M69" s="40">
        <v>5</v>
      </c>
      <c r="N69" s="26">
        <f>T_liste[[#This Row],[Stock Final]]-T_liste[[#This Row],[Stock Theorique]]</f>
        <v>-5</v>
      </c>
      <c r="O69" s="11" t="str">
        <f t="shared" si="2"/>
        <v>Rupture</v>
      </c>
    </row>
    <row r="70" spans="1:15" x14ac:dyDescent="0.3">
      <c r="A70" s="14">
        <f t="shared" si="3"/>
        <v>65</v>
      </c>
      <c r="B70" s="9" t="s">
        <v>247</v>
      </c>
      <c r="C70" s="4" t="s">
        <v>248</v>
      </c>
      <c r="D70" s="4" t="s">
        <v>29</v>
      </c>
      <c r="E70" s="4" t="s">
        <v>297</v>
      </c>
      <c r="F70" s="29"/>
      <c r="G70" s="19"/>
      <c r="H70" s="4"/>
      <c r="I70" s="4">
        <f>IF(C70="","",SUMIFS(T_stock[Entrée],T_stock[Ref],C70))</f>
        <v>0</v>
      </c>
      <c r="J70" s="4">
        <f>IF(C70="","",SUMIFS(T_stock[Sortie],T_stock[Ref],C70))</f>
        <v>0</v>
      </c>
      <c r="K70" s="26">
        <f t="shared" ref="K70:K133" si="4">IFERROR(H70+I70-J70,"")</f>
        <v>0</v>
      </c>
      <c r="L70" s="24">
        <f t="shared" ref="L70:L133" si="5">IFERROR(K70*G70,"")</f>
        <v>0</v>
      </c>
      <c r="M70" s="40">
        <v>0</v>
      </c>
      <c r="N70" s="26">
        <f>T_liste[[#This Row],[Stock Final]]-T_liste[[#This Row],[Stock Theorique]]</f>
        <v>0</v>
      </c>
      <c r="O70" s="11" t="str">
        <f t="shared" ref="O70:O133" si="6">IF(N70&gt;=0,"OK","Rupture")</f>
        <v>OK</v>
      </c>
    </row>
    <row r="71" spans="1:15" x14ac:dyDescent="0.3">
      <c r="A71" s="14">
        <f t="shared" si="3"/>
        <v>66</v>
      </c>
      <c r="B71" s="9" t="s">
        <v>253</v>
      </c>
      <c r="C71" s="4" t="s">
        <v>37</v>
      </c>
      <c r="D71" s="4" t="s">
        <v>29</v>
      </c>
      <c r="E71" s="4" t="s">
        <v>297</v>
      </c>
      <c r="F71" s="29"/>
      <c r="G71" s="19"/>
      <c r="H71" s="4"/>
      <c r="I71" s="4">
        <f>IF(C71="","",SUMIFS(T_stock[Entrée],T_stock[Ref],C71))</f>
        <v>0</v>
      </c>
      <c r="J71" s="4">
        <f>IF(C71="","",SUMIFS(T_stock[Sortie],T_stock[Ref],C71))</f>
        <v>0</v>
      </c>
      <c r="K71" s="26">
        <f t="shared" si="4"/>
        <v>0</v>
      </c>
      <c r="L71" s="24">
        <f t="shared" si="5"/>
        <v>0</v>
      </c>
      <c r="M71" s="40">
        <v>0</v>
      </c>
      <c r="N71" s="26">
        <f>T_liste[[#This Row],[Stock Final]]-T_liste[[#This Row],[Stock Theorique]]</f>
        <v>0</v>
      </c>
      <c r="O71" s="11" t="str">
        <f t="shared" si="6"/>
        <v>OK</v>
      </c>
    </row>
    <row r="72" spans="1:15" x14ac:dyDescent="0.3">
      <c r="A72" s="14">
        <f t="shared" ref="A72:A135" si="7">A71+1</f>
        <v>67</v>
      </c>
      <c r="B72" s="9" t="s">
        <v>64</v>
      </c>
      <c r="C72" s="4" t="s">
        <v>65</v>
      </c>
      <c r="D72" s="4" t="s">
        <v>57</v>
      </c>
      <c r="E72" s="4" t="s">
        <v>296</v>
      </c>
      <c r="F72" s="29"/>
      <c r="G72" s="19"/>
      <c r="H72" s="4"/>
      <c r="I72" s="4">
        <f>IF(C72="","",SUMIFS(T_stock[Entrée],T_stock[Ref],C72))</f>
        <v>0</v>
      </c>
      <c r="J72" s="4">
        <f>IF(C72="","",SUMIFS(T_stock[Sortie],T_stock[Ref],C72))</f>
        <v>0</v>
      </c>
      <c r="K72" s="26">
        <f t="shared" si="4"/>
        <v>0</v>
      </c>
      <c r="L72" s="24">
        <f t="shared" si="5"/>
        <v>0</v>
      </c>
      <c r="M72" s="40">
        <v>0</v>
      </c>
      <c r="N72" s="26">
        <f>T_liste[[#This Row],[Stock Final]]-T_liste[[#This Row],[Stock Theorique]]</f>
        <v>0</v>
      </c>
      <c r="O72" s="11" t="str">
        <f t="shared" si="6"/>
        <v>OK</v>
      </c>
    </row>
    <row r="73" spans="1:15" x14ac:dyDescent="0.3">
      <c r="A73" s="14">
        <f t="shared" si="7"/>
        <v>68</v>
      </c>
      <c r="B73" s="9" t="s">
        <v>42</v>
      </c>
      <c r="C73" s="4" t="s">
        <v>280</v>
      </c>
      <c r="D73" s="4" t="s">
        <v>68</v>
      </c>
      <c r="E73" s="4" t="s">
        <v>297</v>
      </c>
      <c r="F73" s="29"/>
      <c r="G73" s="19"/>
      <c r="H73" s="4"/>
      <c r="I73" s="4">
        <f>IF(C73="","",SUMIFS(T_stock[Entrée],T_stock[Ref],C73))</f>
        <v>0</v>
      </c>
      <c r="J73" s="4">
        <f>IF(C73="","",SUMIFS(T_stock[Sortie],T_stock[Ref],C73))</f>
        <v>0</v>
      </c>
      <c r="K73" s="26">
        <f t="shared" si="4"/>
        <v>0</v>
      </c>
      <c r="L73" s="24">
        <f t="shared" si="5"/>
        <v>0</v>
      </c>
      <c r="M73" s="40">
        <v>1</v>
      </c>
      <c r="N73" s="26">
        <f>T_liste[[#This Row],[Stock Final]]-T_liste[[#This Row],[Stock Theorique]]</f>
        <v>-1</v>
      </c>
      <c r="O73" s="11" t="str">
        <f t="shared" si="6"/>
        <v>Rupture</v>
      </c>
    </row>
    <row r="74" spans="1:15" x14ac:dyDescent="0.3">
      <c r="A74" s="14">
        <f t="shared" si="7"/>
        <v>69</v>
      </c>
      <c r="B74" s="9" t="s">
        <v>200</v>
      </c>
      <c r="C74" s="4" t="s">
        <v>201</v>
      </c>
      <c r="D74" s="4" t="s">
        <v>68</v>
      </c>
      <c r="E74" s="4" t="s">
        <v>297</v>
      </c>
      <c r="F74" s="29"/>
      <c r="G74" s="19"/>
      <c r="H74" s="4"/>
      <c r="I74" s="4">
        <f>IF(C74="","",SUMIFS(T_stock[Entrée],T_stock[Ref],C74))</f>
        <v>0</v>
      </c>
      <c r="J74" s="4">
        <f>IF(C74="","",SUMIFS(T_stock[Sortie],T_stock[Ref],C74))</f>
        <v>0</v>
      </c>
      <c r="K74" s="26">
        <f t="shared" si="4"/>
        <v>0</v>
      </c>
      <c r="L74" s="24">
        <f t="shared" si="5"/>
        <v>0</v>
      </c>
      <c r="M74" s="40">
        <v>0</v>
      </c>
      <c r="N74" s="26">
        <f>T_liste[[#This Row],[Stock Final]]-T_liste[[#This Row],[Stock Theorique]]</f>
        <v>0</v>
      </c>
      <c r="O74" s="11" t="str">
        <f t="shared" si="6"/>
        <v>OK</v>
      </c>
    </row>
    <row r="75" spans="1:15" x14ac:dyDescent="0.3">
      <c r="A75" s="14">
        <f t="shared" si="7"/>
        <v>70</v>
      </c>
      <c r="B75" s="9" t="s">
        <v>18</v>
      </c>
      <c r="C75" s="4">
        <v>6302</v>
      </c>
      <c r="D75" s="4" t="s">
        <v>68</v>
      </c>
      <c r="E75" s="4" t="s">
        <v>297</v>
      </c>
      <c r="F75" s="29"/>
      <c r="G75" s="19"/>
      <c r="H75" s="4"/>
      <c r="I75" s="4">
        <f>IF(C75="","",SUMIFS(T_stock[Entrée],T_stock[Ref],C75))</f>
        <v>0</v>
      </c>
      <c r="J75" s="4">
        <f>IF(C75="","",SUMIFS(T_stock[Sortie],T_stock[Ref],C75))</f>
        <v>0</v>
      </c>
      <c r="K75" s="26">
        <f t="shared" si="4"/>
        <v>0</v>
      </c>
      <c r="L75" s="24">
        <f t="shared" si="5"/>
        <v>0</v>
      </c>
      <c r="M75" s="40">
        <v>1</v>
      </c>
      <c r="N75" s="26">
        <f>T_liste[[#This Row],[Stock Final]]-T_liste[[#This Row],[Stock Theorique]]</f>
        <v>-1</v>
      </c>
      <c r="O75" s="11" t="str">
        <f t="shared" si="6"/>
        <v>Rupture</v>
      </c>
    </row>
    <row r="76" spans="1:15" x14ac:dyDescent="0.3">
      <c r="A76" s="14">
        <f t="shared" si="7"/>
        <v>71</v>
      </c>
      <c r="B76" s="9" t="s">
        <v>49</v>
      </c>
      <c r="C76" s="4" t="s">
        <v>92</v>
      </c>
      <c r="D76" s="4" t="s">
        <v>41</v>
      </c>
      <c r="E76" s="4" t="s">
        <v>297</v>
      </c>
      <c r="F76" s="29"/>
      <c r="G76" s="19"/>
      <c r="H76" s="4"/>
      <c r="I76" s="4">
        <f>IF(C76="","",SUMIFS(T_stock[Entrée],T_stock[Ref],C76))</f>
        <v>0</v>
      </c>
      <c r="J76" s="4">
        <f>IF(C76="","",SUMIFS(T_stock[Sortie],T_stock[Ref],C76))</f>
        <v>0</v>
      </c>
      <c r="K76" s="26">
        <f t="shared" si="4"/>
        <v>0</v>
      </c>
      <c r="L76" s="24">
        <f t="shared" si="5"/>
        <v>0</v>
      </c>
      <c r="M76" s="40">
        <v>1</v>
      </c>
      <c r="N76" s="26">
        <f>T_liste[[#This Row],[Stock Final]]-T_liste[[#This Row],[Stock Theorique]]</f>
        <v>-1</v>
      </c>
      <c r="O76" s="11" t="str">
        <f t="shared" si="6"/>
        <v>Rupture</v>
      </c>
    </row>
    <row r="77" spans="1:15" x14ac:dyDescent="0.3">
      <c r="A77" s="14">
        <f t="shared" si="7"/>
        <v>72</v>
      </c>
      <c r="B77" s="9" t="s">
        <v>184</v>
      </c>
      <c r="C77" s="4" t="s">
        <v>144</v>
      </c>
      <c r="D77" s="4" t="s">
        <v>68</v>
      </c>
      <c r="E77" s="4" t="s">
        <v>297</v>
      </c>
      <c r="F77" s="29"/>
      <c r="G77" s="19"/>
      <c r="H77" s="4"/>
      <c r="I77" s="4">
        <f>IF(C77="","",SUMIFS(T_stock[Entrée],T_stock[Ref],C77))</f>
        <v>0</v>
      </c>
      <c r="J77" s="4">
        <f>IF(C77="","",SUMIFS(T_stock[Sortie],T_stock[Ref],C77))</f>
        <v>0</v>
      </c>
      <c r="K77" s="26">
        <f t="shared" si="4"/>
        <v>0</v>
      </c>
      <c r="L77" s="24">
        <f t="shared" si="5"/>
        <v>0</v>
      </c>
      <c r="M77" s="40">
        <v>39</v>
      </c>
      <c r="N77" s="26">
        <f>T_liste[[#This Row],[Stock Final]]-T_liste[[#This Row],[Stock Theorique]]</f>
        <v>-39</v>
      </c>
      <c r="O77" s="11" t="str">
        <f t="shared" si="6"/>
        <v>Rupture</v>
      </c>
    </row>
    <row r="78" spans="1:15" x14ac:dyDescent="0.3">
      <c r="A78" s="14">
        <f t="shared" si="7"/>
        <v>73</v>
      </c>
      <c r="B78" s="9" t="s">
        <v>71</v>
      </c>
      <c r="C78" s="4" t="s">
        <v>75</v>
      </c>
      <c r="D78" s="4" t="s">
        <v>68</v>
      </c>
      <c r="E78" s="4" t="s">
        <v>297</v>
      </c>
      <c r="F78" s="29"/>
      <c r="G78" s="19"/>
      <c r="H78" s="4"/>
      <c r="I78" s="4">
        <f>IF(C78="","",SUMIFS(T_stock[Entrée],T_stock[Ref],C78))</f>
        <v>0</v>
      </c>
      <c r="J78" s="4">
        <f>IF(C78="","",SUMIFS(T_stock[Sortie],T_stock[Ref],C78))</f>
        <v>0</v>
      </c>
      <c r="K78" s="26">
        <f t="shared" si="4"/>
        <v>0</v>
      </c>
      <c r="L78" s="24">
        <f t="shared" si="5"/>
        <v>0</v>
      </c>
      <c r="M78" s="40">
        <v>0</v>
      </c>
      <c r="N78" s="26">
        <f>T_liste[[#This Row],[Stock Final]]-T_liste[[#This Row],[Stock Theorique]]</f>
        <v>0</v>
      </c>
      <c r="O78" s="11" t="str">
        <f t="shared" si="6"/>
        <v>OK</v>
      </c>
    </row>
    <row r="79" spans="1:15" x14ac:dyDescent="0.3">
      <c r="A79" s="14">
        <f t="shared" si="7"/>
        <v>74</v>
      </c>
      <c r="B79" s="9" t="s">
        <v>18</v>
      </c>
      <c r="C79" s="4" t="s">
        <v>370</v>
      </c>
      <c r="D79" s="4" t="s">
        <v>68</v>
      </c>
      <c r="E79" s="4" t="s">
        <v>297</v>
      </c>
      <c r="F79" s="29"/>
      <c r="G79" s="19"/>
      <c r="H79" s="4"/>
      <c r="I79" s="4">
        <f>IF(C79="","",SUMIFS(T_stock[Entrée],T_stock[Ref],C79))</f>
        <v>0</v>
      </c>
      <c r="J79" s="4">
        <f>IF(C79="","",SUMIFS(T_stock[Sortie],T_stock[Ref],C79))</f>
        <v>0</v>
      </c>
      <c r="K79" s="26">
        <f t="shared" si="4"/>
        <v>0</v>
      </c>
      <c r="L79" s="24">
        <f t="shared" si="5"/>
        <v>0</v>
      </c>
      <c r="M79" s="40">
        <v>2</v>
      </c>
      <c r="N79" s="26">
        <f>T_liste[[#This Row],[Stock Final]]-T_liste[[#This Row],[Stock Theorique]]</f>
        <v>-2</v>
      </c>
      <c r="O79" s="11" t="str">
        <f t="shared" si="6"/>
        <v>Rupture</v>
      </c>
    </row>
    <row r="80" spans="1:15" x14ac:dyDescent="0.3">
      <c r="A80" s="14">
        <f t="shared" si="7"/>
        <v>75</v>
      </c>
      <c r="B80" s="9" t="s">
        <v>42</v>
      </c>
      <c r="C80" s="4" t="s">
        <v>371</v>
      </c>
      <c r="D80" s="4" t="s">
        <v>41</v>
      </c>
      <c r="E80" s="4" t="s">
        <v>297</v>
      </c>
      <c r="F80" s="29"/>
      <c r="G80" s="19"/>
      <c r="H80" s="4"/>
      <c r="I80" s="4">
        <f>IF(C80="","",SUMIFS(T_stock[Entrée],T_stock[Ref],C80))</f>
        <v>53</v>
      </c>
      <c r="J80" s="4">
        <f>IF(C80="","",SUMIFS(T_stock[Sortie],T_stock[Ref],C80))</f>
        <v>0</v>
      </c>
      <c r="K80" s="26">
        <f t="shared" si="4"/>
        <v>53</v>
      </c>
      <c r="L80" s="24">
        <f t="shared" si="5"/>
        <v>0</v>
      </c>
      <c r="M80" s="40">
        <v>54</v>
      </c>
      <c r="N80" s="26">
        <f>T_liste[[#This Row],[Stock Final]]-T_liste[[#This Row],[Stock Theorique]]</f>
        <v>-1</v>
      </c>
      <c r="O80" s="11" t="str">
        <f t="shared" si="6"/>
        <v>Rupture</v>
      </c>
    </row>
    <row r="81" spans="1:15" x14ac:dyDescent="0.3">
      <c r="A81" s="14">
        <f t="shared" si="7"/>
        <v>76</v>
      </c>
      <c r="B81" s="9" t="s">
        <v>24</v>
      </c>
      <c r="C81" s="4" t="s">
        <v>48</v>
      </c>
      <c r="D81" s="4" t="s">
        <v>41</v>
      </c>
      <c r="E81" s="4" t="s">
        <v>297</v>
      </c>
      <c r="F81" s="29"/>
      <c r="G81" s="19"/>
      <c r="H81" s="4"/>
      <c r="I81" s="4">
        <f>IF(C81="","",SUMIFS(T_stock[Entrée],T_stock[Ref],C81))</f>
        <v>1</v>
      </c>
      <c r="J81" s="4">
        <f>IF(C81="","",SUMIFS(T_stock[Sortie],T_stock[Ref],C81))</f>
        <v>0</v>
      </c>
      <c r="K81" s="26">
        <f t="shared" si="4"/>
        <v>1</v>
      </c>
      <c r="L81" s="24">
        <f t="shared" si="5"/>
        <v>0</v>
      </c>
      <c r="M81" s="40">
        <v>2</v>
      </c>
      <c r="N81" s="26">
        <f>T_liste[[#This Row],[Stock Final]]-T_liste[[#This Row],[Stock Theorique]]</f>
        <v>-1</v>
      </c>
      <c r="O81" s="11" t="str">
        <f t="shared" si="6"/>
        <v>Rupture</v>
      </c>
    </row>
    <row r="82" spans="1:15" x14ac:dyDescent="0.3">
      <c r="A82" s="14">
        <f t="shared" si="7"/>
        <v>77</v>
      </c>
      <c r="B82" s="9" t="s">
        <v>15</v>
      </c>
      <c r="C82" s="4" t="s">
        <v>51</v>
      </c>
      <c r="D82" s="4" t="s">
        <v>41</v>
      </c>
      <c r="E82" s="4" t="s">
        <v>297</v>
      </c>
      <c r="F82" s="29"/>
      <c r="G82" s="19"/>
      <c r="H82" s="4"/>
      <c r="I82" s="4">
        <f>IF(C82="","",SUMIFS(T_stock[Entrée],T_stock[Ref],C82))</f>
        <v>2</v>
      </c>
      <c r="J82" s="4">
        <f>IF(C82="","",SUMIFS(T_stock[Sortie],T_stock[Ref],C82))</f>
        <v>0</v>
      </c>
      <c r="K82" s="26">
        <f t="shared" si="4"/>
        <v>2</v>
      </c>
      <c r="L82" s="24">
        <f t="shared" si="5"/>
        <v>0</v>
      </c>
      <c r="M82" s="40">
        <v>2</v>
      </c>
      <c r="N82" s="26">
        <f>T_liste[[#This Row],[Stock Final]]-T_liste[[#This Row],[Stock Theorique]]</f>
        <v>0</v>
      </c>
      <c r="O82" s="11" t="str">
        <f t="shared" si="6"/>
        <v>OK</v>
      </c>
    </row>
    <row r="83" spans="1:15" x14ac:dyDescent="0.3">
      <c r="A83" s="14">
        <f t="shared" si="7"/>
        <v>78</v>
      </c>
      <c r="B83" s="9" t="s">
        <v>24</v>
      </c>
      <c r="C83" s="4">
        <v>4621171</v>
      </c>
      <c r="D83" s="4" t="s">
        <v>41</v>
      </c>
      <c r="E83" s="4" t="s">
        <v>297</v>
      </c>
      <c r="F83" s="29"/>
      <c r="G83" s="19"/>
      <c r="H83" s="4"/>
      <c r="I83" s="4">
        <f>IF(C83="","",SUMIFS(T_stock[Entrée],T_stock[Ref],C83))</f>
        <v>0</v>
      </c>
      <c r="J83" s="4">
        <f>IF(C83="","",SUMIFS(T_stock[Sortie],T_stock[Ref],C83))</f>
        <v>0</v>
      </c>
      <c r="K83" s="26">
        <f t="shared" si="4"/>
        <v>0</v>
      </c>
      <c r="L83" s="24">
        <f t="shared" si="5"/>
        <v>0</v>
      </c>
      <c r="M83" s="40">
        <v>0</v>
      </c>
      <c r="N83" s="26">
        <f>T_liste[[#This Row],[Stock Final]]-T_liste[[#This Row],[Stock Theorique]]</f>
        <v>0</v>
      </c>
      <c r="O83" s="11" t="str">
        <f t="shared" si="6"/>
        <v>OK</v>
      </c>
    </row>
    <row r="84" spans="1:15" x14ac:dyDescent="0.3">
      <c r="A84" s="14">
        <f t="shared" si="7"/>
        <v>79</v>
      </c>
      <c r="B84" s="9" t="s">
        <v>49</v>
      </c>
      <c r="C84" s="4" t="s">
        <v>372</v>
      </c>
      <c r="D84" s="4" t="s">
        <v>41</v>
      </c>
      <c r="E84" s="4" t="s">
        <v>297</v>
      </c>
      <c r="F84" s="29"/>
      <c r="G84" s="19"/>
      <c r="H84" s="4"/>
      <c r="I84" s="4">
        <f>IF(C84="","",SUMIFS(T_stock[Entrée],T_stock[Ref],C84))</f>
        <v>0</v>
      </c>
      <c r="J84" s="4">
        <f>IF(C84="","",SUMIFS(T_stock[Sortie],T_stock[Ref],C84))</f>
        <v>0</v>
      </c>
      <c r="K84" s="26">
        <f t="shared" si="4"/>
        <v>0</v>
      </c>
      <c r="L84" s="24">
        <f t="shared" si="5"/>
        <v>0</v>
      </c>
      <c r="M84" s="40">
        <v>0</v>
      </c>
      <c r="N84" s="26">
        <f>T_liste[[#This Row],[Stock Final]]-T_liste[[#This Row],[Stock Theorique]]</f>
        <v>0</v>
      </c>
      <c r="O84" s="11" t="str">
        <f t="shared" si="6"/>
        <v>OK</v>
      </c>
    </row>
    <row r="85" spans="1:15" x14ac:dyDescent="0.3">
      <c r="A85" s="14">
        <f t="shared" si="7"/>
        <v>80</v>
      </c>
      <c r="B85" s="9" t="s">
        <v>14</v>
      </c>
      <c r="C85" s="4" t="s">
        <v>222</v>
      </c>
      <c r="D85" s="4" t="s">
        <v>41</v>
      </c>
      <c r="E85" s="4" t="s">
        <v>297</v>
      </c>
      <c r="F85" s="29"/>
      <c r="G85" s="19"/>
      <c r="H85" s="4"/>
      <c r="I85" s="4">
        <f>IF(C85="","",SUMIFS(T_stock[Entrée],T_stock[Ref],C85))</f>
        <v>0</v>
      </c>
      <c r="J85" s="4">
        <f>IF(C85="","",SUMIFS(T_stock[Sortie],T_stock[Ref],C85))</f>
        <v>0</v>
      </c>
      <c r="K85" s="26">
        <f t="shared" si="4"/>
        <v>0</v>
      </c>
      <c r="L85" s="24">
        <f t="shared" si="5"/>
        <v>0</v>
      </c>
      <c r="M85" s="40">
        <v>6</v>
      </c>
      <c r="N85" s="26">
        <f>T_liste[[#This Row],[Stock Final]]-T_liste[[#This Row],[Stock Theorique]]</f>
        <v>-6</v>
      </c>
      <c r="O85" s="11" t="str">
        <f t="shared" si="6"/>
        <v>Rupture</v>
      </c>
    </row>
    <row r="86" spans="1:15" x14ac:dyDescent="0.3">
      <c r="A86" s="14">
        <f t="shared" si="7"/>
        <v>81</v>
      </c>
      <c r="B86" s="9" t="s">
        <v>14</v>
      </c>
      <c r="C86" s="4">
        <v>1304678</v>
      </c>
      <c r="D86" s="4" t="s">
        <v>41</v>
      </c>
      <c r="E86" s="4" t="s">
        <v>297</v>
      </c>
      <c r="F86" s="29"/>
      <c r="G86" s="19"/>
      <c r="H86" s="4"/>
      <c r="I86" s="4">
        <f>IF(C86="","",SUMIFS(T_stock[Entrée],T_stock[Ref],C86))</f>
        <v>2</v>
      </c>
      <c r="J86" s="4">
        <f>IF(C86="","",SUMIFS(T_stock[Sortie],T_stock[Ref],C86))</f>
        <v>0</v>
      </c>
      <c r="K86" s="26">
        <f t="shared" si="4"/>
        <v>2</v>
      </c>
      <c r="L86" s="24">
        <f t="shared" si="5"/>
        <v>0</v>
      </c>
      <c r="M86" s="40">
        <v>2</v>
      </c>
      <c r="N86" s="26">
        <f>T_liste[[#This Row],[Stock Final]]-T_liste[[#This Row],[Stock Theorique]]</f>
        <v>0</v>
      </c>
      <c r="O86" s="11" t="str">
        <f t="shared" si="6"/>
        <v>OK</v>
      </c>
    </row>
    <row r="87" spans="1:15" x14ac:dyDescent="0.3">
      <c r="A87" s="14">
        <f t="shared" si="7"/>
        <v>82</v>
      </c>
      <c r="B87" s="9" t="s">
        <v>15</v>
      </c>
      <c r="C87" s="4" t="s">
        <v>287</v>
      </c>
      <c r="D87" s="4" t="s">
        <v>41</v>
      </c>
      <c r="E87" s="4" t="s">
        <v>297</v>
      </c>
      <c r="F87" s="29"/>
      <c r="G87" s="19"/>
      <c r="H87" s="4"/>
      <c r="I87" s="4">
        <f>IF(C87="","",SUMIFS(T_stock[Entrée],T_stock[Ref],C87))</f>
        <v>0</v>
      </c>
      <c r="J87" s="4">
        <f>IF(C87="","",SUMIFS(T_stock[Sortie],T_stock[Ref],C87))</f>
        <v>0</v>
      </c>
      <c r="K87" s="26">
        <f t="shared" si="4"/>
        <v>0</v>
      </c>
      <c r="L87" s="24">
        <f t="shared" si="5"/>
        <v>0</v>
      </c>
      <c r="M87" s="40">
        <v>0</v>
      </c>
      <c r="N87" s="26">
        <f>T_liste[[#This Row],[Stock Final]]-T_liste[[#This Row],[Stock Theorique]]</f>
        <v>0</v>
      </c>
      <c r="O87" s="11" t="str">
        <f t="shared" si="6"/>
        <v>OK</v>
      </c>
    </row>
    <row r="88" spans="1:15" x14ac:dyDescent="0.3">
      <c r="A88" s="14">
        <f t="shared" si="7"/>
        <v>83</v>
      </c>
      <c r="B88" s="9" t="s">
        <v>14</v>
      </c>
      <c r="C88" s="4">
        <v>1106326</v>
      </c>
      <c r="D88" s="4" t="s">
        <v>41</v>
      </c>
      <c r="E88" s="4" t="s">
        <v>297</v>
      </c>
      <c r="F88" s="29"/>
      <c r="G88" s="19"/>
      <c r="H88" s="4"/>
      <c r="I88" s="4">
        <f>IF(C88="","",SUMIFS(T_stock[Entrée],T_stock[Ref],C88))</f>
        <v>0</v>
      </c>
      <c r="J88" s="4">
        <f>IF(C88="","",SUMIFS(T_stock[Sortie],T_stock[Ref],C88))</f>
        <v>0</v>
      </c>
      <c r="K88" s="26">
        <f t="shared" si="4"/>
        <v>0</v>
      </c>
      <c r="L88" s="24">
        <f t="shared" si="5"/>
        <v>0</v>
      </c>
      <c r="M88" s="40">
        <v>1</v>
      </c>
      <c r="N88" s="26">
        <f>T_liste[[#This Row],[Stock Final]]-T_liste[[#This Row],[Stock Theorique]]</f>
        <v>-1</v>
      </c>
      <c r="O88" s="11" t="str">
        <f t="shared" si="6"/>
        <v>Rupture</v>
      </c>
    </row>
    <row r="89" spans="1:15" x14ac:dyDescent="0.3">
      <c r="A89" s="14">
        <f t="shared" si="7"/>
        <v>84</v>
      </c>
      <c r="B89" s="9" t="s">
        <v>96</v>
      </c>
      <c r="C89" s="4" t="s">
        <v>373</v>
      </c>
      <c r="D89" s="4" t="s">
        <v>68</v>
      </c>
      <c r="E89" s="4" t="s">
        <v>297</v>
      </c>
      <c r="F89" s="29"/>
      <c r="G89" s="19"/>
      <c r="H89" s="4"/>
      <c r="I89" s="4">
        <f>IF(C89="","",SUMIFS(T_stock[Entrée],T_stock[Ref],C89))</f>
        <v>0</v>
      </c>
      <c r="J89" s="4">
        <f>IF(C89="","",SUMIFS(T_stock[Sortie],T_stock[Ref],C89))</f>
        <v>0</v>
      </c>
      <c r="K89" s="26">
        <f t="shared" si="4"/>
        <v>0</v>
      </c>
      <c r="L89" s="24">
        <f t="shared" si="5"/>
        <v>0</v>
      </c>
      <c r="M89" s="40">
        <v>0</v>
      </c>
      <c r="N89" s="26">
        <f>T_liste[[#This Row],[Stock Final]]-T_liste[[#This Row],[Stock Theorique]]</f>
        <v>0</v>
      </c>
      <c r="O89" s="11" t="str">
        <f t="shared" si="6"/>
        <v>OK</v>
      </c>
    </row>
    <row r="90" spans="1:15" x14ac:dyDescent="0.3">
      <c r="A90" s="14">
        <f t="shared" si="7"/>
        <v>85</v>
      </c>
      <c r="B90" s="9" t="s">
        <v>374</v>
      </c>
      <c r="C90" s="4" t="s">
        <v>375</v>
      </c>
      <c r="D90" s="4" t="s">
        <v>68</v>
      </c>
      <c r="E90" s="4" t="s">
        <v>297</v>
      </c>
      <c r="F90" s="29"/>
      <c r="G90" s="19"/>
      <c r="H90" s="4"/>
      <c r="I90" s="4">
        <f>IF(C90="","",SUMIFS(T_stock[Entrée],T_stock[Ref],C90))</f>
        <v>0</v>
      </c>
      <c r="J90" s="4">
        <f>IF(C90="","",SUMIFS(T_stock[Sortie],T_stock[Ref],C90))</f>
        <v>0</v>
      </c>
      <c r="K90" s="26">
        <f t="shared" si="4"/>
        <v>0</v>
      </c>
      <c r="L90" s="24">
        <f t="shared" si="5"/>
        <v>0</v>
      </c>
      <c r="M90" s="40">
        <v>0</v>
      </c>
      <c r="N90" s="26">
        <f>T_liste[[#This Row],[Stock Final]]-T_liste[[#This Row],[Stock Theorique]]</f>
        <v>0</v>
      </c>
      <c r="O90" s="11" t="str">
        <f t="shared" si="6"/>
        <v>OK</v>
      </c>
    </row>
    <row r="91" spans="1:15" x14ac:dyDescent="0.3">
      <c r="A91" s="14">
        <f t="shared" si="7"/>
        <v>86</v>
      </c>
      <c r="B91" s="9" t="s">
        <v>374</v>
      </c>
      <c r="C91" s="4" t="s">
        <v>376</v>
      </c>
      <c r="D91" s="4" t="s">
        <v>68</v>
      </c>
      <c r="E91" s="4" t="s">
        <v>297</v>
      </c>
      <c r="F91" s="29"/>
      <c r="G91" s="19"/>
      <c r="H91" s="4"/>
      <c r="I91" s="4">
        <f>IF(C91="","",SUMIFS(T_stock[Entrée],T_stock[Ref],C91))</f>
        <v>0</v>
      </c>
      <c r="J91" s="4">
        <f>IF(C91="","",SUMIFS(T_stock[Sortie],T_stock[Ref],C91))</f>
        <v>0</v>
      </c>
      <c r="K91" s="26">
        <f t="shared" si="4"/>
        <v>0</v>
      </c>
      <c r="L91" s="24">
        <f t="shared" si="5"/>
        <v>0</v>
      </c>
      <c r="M91" s="40">
        <v>0</v>
      </c>
      <c r="N91" s="26">
        <f>T_liste[[#This Row],[Stock Final]]-T_liste[[#This Row],[Stock Theorique]]</f>
        <v>0</v>
      </c>
      <c r="O91" s="11" t="str">
        <f t="shared" si="6"/>
        <v>OK</v>
      </c>
    </row>
    <row r="92" spans="1:15" x14ac:dyDescent="0.3">
      <c r="A92" s="14">
        <f t="shared" si="7"/>
        <v>87</v>
      </c>
      <c r="B92" s="9" t="s">
        <v>309</v>
      </c>
      <c r="C92" s="4" t="s">
        <v>377</v>
      </c>
      <c r="D92" s="4" t="s">
        <v>68</v>
      </c>
      <c r="E92" s="4" t="s">
        <v>297</v>
      </c>
      <c r="F92" s="29"/>
      <c r="G92" s="19"/>
      <c r="H92" s="4"/>
      <c r="I92" s="4">
        <f>IF(C92="","",SUMIFS(T_stock[Entrée],T_stock[Ref],C92))</f>
        <v>4</v>
      </c>
      <c r="J92" s="4">
        <f>IF(C92="","",SUMIFS(T_stock[Sortie],T_stock[Ref],C92))</f>
        <v>0</v>
      </c>
      <c r="K92" s="26">
        <f t="shared" si="4"/>
        <v>4</v>
      </c>
      <c r="L92" s="24">
        <f t="shared" si="5"/>
        <v>0</v>
      </c>
      <c r="M92" s="40">
        <v>2</v>
      </c>
      <c r="N92" s="26">
        <f>T_liste[[#This Row],[Stock Final]]-T_liste[[#This Row],[Stock Theorique]]</f>
        <v>2</v>
      </c>
      <c r="O92" s="11" t="str">
        <f t="shared" si="6"/>
        <v>OK</v>
      </c>
    </row>
    <row r="93" spans="1:15" x14ac:dyDescent="0.3">
      <c r="A93" s="14">
        <f t="shared" si="7"/>
        <v>88</v>
      </c>
      <c r="B93" s="9" t="s">
        <v>309</v>
      </c>
      <c r="C93" s="4" t="s">
        <v>378</v>
      </c>
      <c r="D93" s="4" t="s">
        <v>68</v>
      </c>
      <c r="E93" s="4" t="s">
        <v>297</v>
      </c>
      <c r="F93" s="29"/>
      <c r="G93" s="19"/>
      <c r="H93" s="4"/>
      <c r="I93" s="4">
        <f>IF(C93="","",SUMIFS(T_stock[Entrée],T_stock[Ref],C93))</f>
        <v>4</v>
      </c>
      <c r="J93" s="4">
        <f>IF(C93="","",SUMIFS(T_stock[Sortie],T_stock[Ref],C93))</f>
        <v>0</v>
      </c>
      <c r="K93" s="26">
        <f t="shared" si="4"/>
        <v>4</v>
      </c>
      <c r="L93" s="24">
        <f t="shared" si="5"/>
        <v>0</v>
      </c>
      <c r="M93" s="40">
        <v>2</v>
      </c>
      <c r="N93" s="26">
        <f>T_liste[[#This Row],[Stock Final]]-T_liste[[#This Row],[Stock Theorique]]</f>
        <v>2</v>
      </c>
      <c r="O93" s="11" t="str">
        <f t="shared" si="6"/>
        <v>OK</v>
      </c>
    </row>
    <row r="94" spans="1:15" x14ac:dyDescent="0.3">
      <c r="A94" s="14">
        <f t="shared" si="7"/>
        <v>89</v>
      </c>
      <c r="B94" s="9" t="s">
        <v>184</v>
      </c>
      <c r="C94" s="4" t="s">
        <v>143</v>
      </c>
      <c r="D94" s="4" t="s">
        <v>68</v>
      </c>
      <c r="E94" s="4" t="s">
        <v>297</v>
      </c>
      <c r="F94" s="29"/>
      <c r="G94" s="19"/>
      <c r="H94" s="4"/>
      <c r="I94" s="4">
        <f>IF(C94="","",SUMIFS(T_stock[Entrée],T_stock[Ref],C94))</f>
        <v>0</v>
      </c>
      <c r="J94" s="4">
        <f>IF(C94="","",SUMIFS(T_stock[Sortie],T_stock[Ref],C94))</f>
        <v>0</v>
      </c>
      <c r="K94" s="26">
        <f t="shared" si="4"/>
        <v>0</v>
      </c>
      <c r="L94" s="24">
        <f t="shared" si="5"/>
        <v>0</v>
      </c>
      <c r="M94" s="40">
        <v>116</v>
      </c>
      <c r="N94" s="26">
        <f>T_liste[[#This Row],[Stock Final]]-T_liste[[#This Row],[Stock Theorique]]</f>
        <v>-116</v>
      </c>
      <c r="O94" s="11" t="str">
        <f t="shared" si="6"/>
        <v>Rupture</v>
      </c>
    </row>
    <row r="95" spans="1:15" x14ac:dyDescent="0.3">
      <c r="A95" s="14">
        <f t="shared" si="7"/>
        <v>90</v>
      </c>
      <c r="B95" s="9" t="s">
        <v>15</v>
      </c>
      <c r="C95" s="4" t="s">
        <v>254</v>
      </c>
      <c r="D95" s="4" t="s">
        <v>41</v>
      </c>
      <c r="E95" s="4" t="s">
        <v>297</v>
      </c>
      <c r="F95" s="29"/>
      <c r="G95" s="19"/>
      <c r="H95" s="4"/>
      <c r="I95" s="4">
        <f>IF(C95="","",SUMIFS(T_stock[Entrée],T_stock[Ref],C95))</f>
        <v>0</v>
      </c>
      <c r="J95" s="4">
        <f>IF(C95="","",SUMIFS(T_stock[Sortie],T_stock[Ref],C95))</f>
        <v>0</v>
      </c>
      <c r="K95" s="26">
        <f t="shared" si="4"/>
        <v>0</v>
      </c>
      <c r="L95" s="24">
        <f t="shared" si="5"/>
        <v>0</v>
      </c>
      <c r="M95" s="40">
        <v>0</v>
      </c>
      <c r="N95" s="26">
        <f>T_liste[[#This Row],[Stock Final]]-T_liste[[#This Row],[Stock Theorique]]</f>
        <v>0</v>
      </c>
      <c r="O95" s="11" t="str">
        <f t="shared" si="6"/>
        <v>OK</v>
      </c>
    </row>
    <row r="96" spans="1:15" x14ac:dyDescent="0.3">
      <c r="A96" s="14">
        <f t="shared" si="7"/>
        <v>91</v>
      </c>
      <c r="B96" s="9" t="s">
        <v>55</v>
      </c>
      <c r="C96" s="4" t="s">
        <v>379</v>
      </c>
      <c r="D96" s="4" t="s">
        <v>41</v>
      </c>
      <c r="E96" s="4" t="s">
        <v>297</v>
      </c>
      <c r="F96" s="29"/>
      <c r="G96" s="19"/>
      <c r="H96" s="4"/>
      <c r="I96" s="4">
        <f>IF(C96="","",SUMIFS(T_stock[Entrée],T_stock[Ref],C96))</f>
        <v>0</v>
      </c>
      <c r="J96" s="4">
        <f>IF(C96="","",SUMIFS(T_stock[Sortie],T_stock[Ref],C96))</f>
        <v>0</v>
      </c>
      <c r="K96" s="26">
        <f t="shared" si="4"/>
        <v>0</v>
      </c>
      <c r="L96" s="24">
        <f t="shared" si="5"/>
        <v>0</v>
      </c>
      <c r="M96" s="40">
        <v>0</v>
      </c>
      <c r="N96" s="26">
        <f>T_liste[[#This Row],[Stock Final]]-T_liste[[#This Row],[Stock Theorique]]</f>
        <v>0</v>
      </c>
      <c r="O96" s="11" t="str">
        <f t="shared" si="6"/>
        <v>OK</v>
      </c>
    </row>
    <row r="97" spans="1:15" x14ac:dyDescent="0.3">
      <c r="A97" s="14">
        <f t="shared" si="7"/>
        <v>92</v>
      </c>
      <c r="B97" s="9" t="s">
        <v>380</v>
      </c>
      <c r="C97" s="4" t="s">
        <v>381</v>
      </c>
      <c r="D97" s="4" t="s">
        <v>41</v>
      </c>
      <c r="E97" s="4" t="s">
        <v>297</v>
      </c>
      <c r="F97" s="29"/>
      <c r="G97" s="19"/>
      <c r="H97" s="4"/>
      <c r="I97" s="4">
        <f>IF(C97="","",SUMIFS(T_stock[Entrée],T_stock[Ref],C97))</f>
        <v>0</v>
      </c>
      <c r="J97" s="4">
        <f>IF(C97="","",SUMIFS(T_stock[Sortie],T_stock[Ref],C97))</f>
        <v>0</v>
      </c>
      <c r="K97" s="26">
        <f t="shared" si="4"/>
        <v>0</v>
      </c>
      <c r="L97" s="24">
        <f t="shared" si="5"/>
        <v>0</v>
      </c>
      <c r="M97" s="40">
        <v>0</v>
      </c>
      <c r="N97" s="26">
        <f>T_liste[[#This Row],[Stock Final]]-T_liste[[#This Row],[Stock Theorique]]</f>
        <v>0</v>
      </c>
      <c r="O97" s="11" t="str">
        <f t="shared" si="6"/>
        <v>OK</v>
      </c>
    </row>
    <row r="98" spans="1:15" x14ac:dyDescent="0.3">
      <c r="A98" s="14">
        <f t="shared" si="7"/>
        <v>93</v>
      </c>
      <c r="B98" s="9" t="s">
        <v>184</v>
      </c>
      <c r="C98" s="4" t="s">
        <v>199</v>
      </c>
      <c r="D98" s="4" t="s">
        <v>41</v>
      </c>
      <c r="E98" s="4" t="s">
        <v>297</v>
      </c>
      <c r="F98" s="29"/>
      <c r="G98" s="19"/>
      <c r="H98" s="4"/>
      <c r="I98" s="4">
        <f>IF(C98="","",SUMIFS(T_stock[Entrée],T_stock[Ref],C98))</f>
        <v>4</v>
      </c>
      <c r="J98" s="4">
        <f>IF(C98="","",SUMIFS(T_stock[Sortie],T_stock[Ref],C98))</f>
        <v>0</v>
      </c>
      <c r="K98" s="26">
        <f t="shared" si="4"/>
        <v>4</v>
      </c>
      <c r="L98" s="24">
        <f t="shared" si="5"/>
        <v>0</v>
      </c>
      <c r="M98" s="40">
        <v>0</v>
      </c>
      <c r="N98" s="26">
        <f>T_liste[[#This Row],[Stock Final]]-T_liste[[#This Row],[Stock Theorique]]</f>
        <v>4</v>
      </c>
      <c r="O98" s="11" t="str">
        <f t="shared" si="6"/>
        <v>OK</v>
      </c>
    </row>
    <row r="99" spans="1:15" x14ac:dyDescent="0.3">
      <c r="A99" s="14">
        <f t="shared" si="7"/>
        <v>94</v>
      </c>
      <c r="B99" s="9" t="s">
        <v>14</v>
      </c>
      <c r="C99" s="4" t="s">
        <v>382</v>
      </c>
      <c r="D99" s="4" t="s">
        <v>41</v>
      </c>
      <c r="E99" s="4" t="s">
        <v>297</v>
      </c>
      <c r="F99" s="29"/>
      <c r="G99" s="19"/>
      <c r="H99" s="4"/>
      <c r="I99" s="4">
        <f>IF(C99="","",SUMIFS(T_stock[Entrée],T_stock[Ref],C99))</f>
        <v>0</v>
      </c>
      <c r="J99" s="4">
        <f>IF(C99="","",SUMIFS(T_stock[Sortie],T_stock[Ref],C99))</f>
        <v>0</v>
      </c>
      <c r="K99" s="26">
        <f t="shared" si="4"/>
        <v>0</v>
      </c>
      <c r="L99" s="24">
        <f t="shared" si="5"/>
        <v>0</v>
      </c>
      <c r="M99" s="40">
        <v>0</v>
      </c>
      <c r="N99" s="26">
        <f>T_liste[[#This Row],[Stock Final]]-T_liste[[#This Row],[Stock Theorique]]</f>
        <v>0</v>
      </c>
      <c r="O99" s="11" t="str">
        <f t="shared" si="6"/>
        <v>OK</v>
      </c>
    </row>
    <row r="100" spans="1:15" x14ac:dyDescent="0.3">
      <c r="A100" s="14">
        <f t="shared" si="7"/>
        <v>95</v>
      </c>
      <c r="B100" s="9" t="s">
        <v>14</v>
      </c>
      <c r="C100" s="4">
        <v>135326205</v>
      </c>
      <c r="D100" s="4" t="s">
        <v>41</v>
      </c>
      <c r="E100" s="4" t="s">
        <v>297</v>
      </c>
      <c r="F100" s="29"/>
      <c r="G100" s="19"/>
      <c r="H100" s="4"/>
      <c r="I100" s="4">
        <f>IF(C100="","",SUMIFS(T_stock[Entrée],T_stock[Ref],C100))</f>
        <v>0</v>
      </c>
      <c r="J100" s="4">
        <f>IF(C100="","",SUMIFS(T_stock[Sortie],T_stock[Ref],C100))</f>
        <v>0</v>
      </c>
      <c r="K100" s="26">
        <f t="shared" si="4"/>
        <v>0</v>
      </c>
      <c r="L100" s="24">
        <f t="shared" si="5"/>
        <v>0</v>
      </c>
      <c r="M100" s="40">
        <v>0</v>
      </c>
      <c r="N100" s="26">
        <f>T_liste[[#This Row],[Stock Final]]-T_liste[[#This Row],[Stock Theorique]]</f>
        <v>0</v>
      </c>
      <c r="O100" s="11" t="str">
        <f t="shared" si="6"/>
        <v>OK</v>
      </c>
    </row>
    <row r="101" spans="1:15" x14ac:dyDescent="0.3">
      <c r="A101" s="14">
        <f t="shared" si="7"/>
        <v>96</v>
      </c>
      <c r="B101" s="9" t="s">
        <v>25</v>
      </c>
      <c r="C101" s="4" t="s">
        <v>383</v>
      </c>
      <c r="D101" s="4" t="s">
        <v>29</v>
      </c>
      <c r="E101" s="4" t="s">
        <v>297</v>
      </c>
      <c r="F101" s="29"/>
      <c r="G101" s="19"/>
      <c r="H101" s="4"/>
      <c r="I101" s="4">
        <f>IF(C101="","",SUMIFS(T_stock[Entrée],T_stock[Ref],C101))</f>
        <v>0</v>
      </c>
      <c r="J101" s="4">
        <f>IF(C101="","",SUMIFS(T_stock[Sortie],T_stock[Ref],C101))</f>
        <v>0</v>
      </c>
      <c r="K101" s="26">
        <f t="shared" si="4"/>
        <v>0</v>
      </c>
      <c r="L101" s="24">
        <f t="shared" si="5"/>
        <v>0</v>
      </c>
      <c r="M101" s="40">
        <v>0</v>
      </c>
      <c r="N101" s="26">
        <f>T_liste[[#This Row],[Stock Final]]-T_liste[[#This Row],[Stock Theorique]]</f>
        <v>0</v>
      </c>
      <c r="O101" s="11" t="str">
        <f t="shared" si="6"/>
        <v>OK</v>
      </c>
    </row>
    <row r="102" spans="1:15" x14ac:dyDescent="0.3">
      <c r="A102" s="14">
        <f t="shared" si="7"/>
        <v>97</v>
      </c>
      <c r="B102" s="9" t="s">
        <v>384</v>
      </c>
      <c r="C102" s="4" t="s">
        <v>385</v>
      </c>
      <c r="D102" s="4" t="s">
        <v>29</v>
      </c>
      <c r="E102" s="4" t="s">
        <v>297</v>
      </c>
      <c r="F102" s="29"/>
      <c r="G102" s="19"/>
      <c r="H102" s="4"/>
      <c r="I102" s="4">
        <f>IF(C102="","",SUMIFS(T_stock[Entrée],T_stock[Ref],C102))</f>
        <v>8</v>
      </c>
      <c r="J102" s="4">
        <f>IF(C102="","",SUMIFS(T_stock[Sortie],T_stock[Ref],C102))</f>
        <v>0</v>
      </c>
      <c r="K102" s="26">
        <f t="shared" si="4"/>
        <v>8</v>
      </c>
      <c r="L102" s="24">
        <f t="shared" si="5"/>
        <v>0</v>
      </c>
      <c r="M102" s="40">
        <v>8</v>
      </c>
      <c r="N102" s="26">
        <f>T_liste[[#This Row],[Stock Final]]-T_liste[[#This Row],[Stock Theorique]]</f>
        <v>0</v>
      </c>
      <c r="O102" s="11" t="str">
        <f t="shared" si="6"/>
        <v>OK</v>
      </c>
    </row>
    <row r="103" spans="1:15" x14ac:dyDescent="0.3">
      <c r="A103" s="14">
        <f t="shared" si="7"/>
        <v>98</v>
      </c>
      <c r="B103" s="9" t="s">
        <v>14</v>
      </c>
      <c r="C103" s="4">
        <v>901048</v>
      </c>
      <c r="D103" s="4" t="s">
        <v>41</v>
      </c>
      <c r="E103" s="4" t="s">
        <v>297</v>
      </c>
      <c r="F103" s="29"/>
      <c r="G103" s="19"/>
      <c r="H103" s="4"/>
      <c r="I103" s="4">
        <f>IF(C103="","",SUMIFS(T_stock[Entrée],T_stock[Ref],C103))</f>
        <v>0</v>
      </c>
      <c r="J103" s="4">
        <f>IF(C103="","",SUMIFS(T_stock[Sortie],T_stock[Ref],C103))</f>
        <v>0</v>
      </c>
      <c r="K103" s="26">
        <f t="shared" si="4"/>
        <v>0</v>
      </c>
      <c r="L103" s="24">
        <f t="shared" si="5"/>
        <v>0</v>
      </c>
      <c r="M103" s="40">
        <v>0</v>
      </c>
      <c r="N103" s="26">
        <f>T_liste[[#This Row],[Stock Final]]-T_liste[[#This Row],[Stock Theorique]]</f>
        <v>0</v>
      </c>
      <c r="O103" s="11" t="str">
        <f t="shared" si="6"/>
        <v>OK</v>
      </c>
    </row>
    <row r="104" spans="1:15" x14ac:dyDescent="0.3">
      <c r="A104" s="14">
        <f t="shared" si="7"/>
        <v>99</v>
      </c>
      <c r="B104" s="9" t="s">
        <v>224</v>
      </c>
      <c r="C104" s="4">
        <v>2656043</v>
      </c>
      <c r="D104" s="4" t="s">
        <v>41</v>
      </c>
      <c r="E104" s="4" t="s">
        <v>297</v>
      </c>
      <c r="F104" s="29"/>
      <c r="G104" s="19"/>
      <c r="H104" s="4"/>
      <c r="I104" s="4">
        <f>IF(C104="","",SUMIFS(T_stock[Entrée],T_stock[Ref],C104))</f>
        <v>0</v>
      </c>
      <c r="J104" s="4">
        <f>IF(C104="","",SUMIFS(T_stock[Sortie],T_stock[Ref],C104))</f>
        <v>0</v>
      </c>
      <c r="K104" s="26">
        <f t="shared" si="4"/>
        <v>0</v>
      </c>
      <c r="L104" s="24">
        <f t="shared" si="5"/>
        <v>0</v>
      </c>
      <c r="M104" s="40">
        <v>0</v>
      </c>
      <c r="N104" s="26">
        <f>T_liste[[#This Row],[Stock Final]]-T_liste[[#This Row],[Stock Theorique]]</f>
        <v>0</v>
      </c>
      <c r="O104" s="11" t="str">
        <f t="shared" si="6"/>
        <v>OK</v>
      </c>
    </row>
    <row r="105" spans="1:15" x14ac:dyDescent="0.3">
      <c r="A105" s="14">
        <f t="shared" si="7"/>
        <v>100</v>
      </c>
      <c r="B105" s="9" t="s">
        <v>52</v>
      </c>
      <c r="C105" s="4" t="s">
        <v>386</v>
      </c>
      <c r="D105" s="4" t="s">
        <v>41</v>
      </c>
      <c r="E105" s="4" t="s">
        <v>297</v>
      </c>
      <c r="F105" s="29"/>
      <c r="G105" s="19"/>
      <c r="H105" s="4"/>
      <c r="I105" s="4">
        <f>IF(C105="","",SUMIFS(T_stock[Entrée],T_stock[Ref],C105))</f>
        <v>0</v>
      </c>
      <c r="J105" s="4">
        <f>IF(C105="","",SUMIFS(T_stock[Sortie],T_stock[Ref],C105))</f>
        <v>0</v>
      </c>
      <c r="K105" s="26">
        <f t="shared" si="4"/>
        <v>0</v>
      </c>
      <c r="L105" s="24">
        <f t="shared" si="5"/>
        <v>0</v>
      </c>
      <c r="M105" s="40">
        <v>0</v>
      </c>
      <c r="N105" s="26">
        <f>T_liste[[#This Row],[Stock Final]]-T_liste[[#This Row],[Stock Theorique]]</f>
        <v>0</v>
      </c>
      <c r="O105" s="11" t="str">
        <f t="shared" si="6"/>
        <v>OK</v>
      </c>
    </row>
    <row r="106" spans="1:15" x14ac:dyDescent="0.3">
      <c r="A106" s="14">
        <f t="shared" si="7"/>
        <v>101</v>
      </c>
      <c r="B106" s="9" t="s">
        <v>260</v>
      </c>
      <c r="C106" s="4" t="s">
        <v>387</v>
      </c>
      <c r="D106" s="4" t="s">
        <v>57</v>
      </c>
      <c r="E106" s="4" t="s">
        <v>296</v>
      </c>
      <c r="F106" s="29"/>
      <c r="G106" s="19"/>
      <c r="H106" s="4"/>
      <c r="I106" s="4">
        <f>IF(C106="","",SUMIFS(T_stock[Entrée],T_stock[Ref],C106))</f>
        <v>0</v>
      </c>
      <c r="J106" s="4">
        <f>IF(C106="","",SUMIFS(T_stock[Sortie],T_stock[Ref],C106))</f>
        <v>0</v>
      </c>
      <c r="K106" s="26">
        <f t="shared" si="4"/>
        <v>0</v>
      </c>
      <c r="L106" s="24">
        <f t="shared" si="5"/>
        <v>0</v>
      </c>
      <c r="M106" s="40">
        <v>0</v>
      </c>
      <c r="N106" s="26">
        <f>T_liste[[#This Row],[Stock Final]]-T_liste[[#This Row],[Stock Theorique]]</f>
        <v>0</v>
      </c>
      <c r="O106" s="11" t="str">
        <f t="shared" si="6"/>
        <v>OK</v>
      </c>
    </row>
    <row r="107" spans="1:15" x14ac:dyDescent="0.3">
      <c r="A107" s="14">
        <f t="shared" si="7"/>
        <v>102</v>
      </c>
      <c r="B107" s="9" t="s">
        <v>14</v>
      </c>
      <c r="C107" s="4">
        <v>901054</v>
      </c>
      <c r="D107" s="4" t="s">
        <v>41</v>
      </c>
      <c r="E107" s="4" t="s">
        <v>297</v>
      </c>
      <c r="F107" s="29"/>
      <c r="G107" s="19"/>
      <c r="H107" s="4"/>
      <c r="I107" s="4">
        <f>IF(C107="","",SUMIFS(T_stock[Entrée],T_stock[Ref],C107))</f>
        <v>0</v>
      </c>
      <c r="J107" s="4">
        <f>IF(C107="","",SUMIFS(T_stock[Sortie],T_stock[Ref],C107))</f>
        <v>0</v>
      </c>
      <c r="K107" s="26">
        <f t="shared" si="4"/>
        <v>0</v>
      </c>
      <c r="L107" s="24">
        <f t="shared" si="5"/>
        <v>0</v>
      </c>
      <c r="M107" s="40">
        <v>1</v>
      </c>
      <c r="N107" s="26">
        <f>T_liste[[#This Row],[Stock Final]]-T_liste[[#This Row],[Stock Theorique]]</f>
        <v>-1</v>
      </c>
      <c r="O107" s="11" t="str">
        <f t="shared" si="6"/>
        <v>Rupture</v>
      </c>
    </row>
    <row r="108" spans="1:15" x14ac:dyDescent="0.3">
      <c r="A108" s="14">
        <f t="shared" si="7"/>
        <v>103</v>
      </c>
      <c r="B108" s="9" t="s">
        <v>49</v>
      </c>
      <c r="C108" s="4">
        <v>26560201</v>
      </c>
      <c r="D108" s="4" t="s">
        <v>41</v>
      </c>
      <c r="E108" s="4" t="s">
        <v>297</v>
      </c>
      <c r="F108" s="29"/>
      <c r="G108" s="19"/>
      <c r="H108" s="4"/>
      <c r="I108" s="4">
        <f>IF(C108="","",SUMIFS(T_stock[Entrée],T_stock[Ref],C108))</f>
        <v>0</v>
      </c>
      <c r="J108" s="4">
        <f>IF(C108="","",SUMIFS(T_stock[Sortie],T_stock[Ref],C108))</f>
        <v>0</v>
      </c>
      <c r="K108" s="26">
        <f t="shared" si="4"/>
        <v>0</v>
      </c>
      <c r="L108" s="24">
        <f t="shared" si="5"/>
        <v>0</v>
      </c>
      <c r="M108" s="40">
        <v>1</v>
      </c>
      <c r="N108" s="26">
        <f>T_liste[[#This Row],[Stock Final]]-T_liste[[#This Row],[Stock Theorique]]</f>
        <v>-1</v>
      </c>
      <c r="O108" s="11" t="str">
        <f t="shared" si="6"/>
        <v>Rupture</v>
      </c>
    </row>
    <row r="109" spans="1:15" x14ac:dyDescent="0.3">
      <c r="A109" s="14">
        <f t="shared" si="7"/>
        <v>104</v>
      </c>
      <c r="B109" s="9" t="s">
        <v>184</v>
      </c>
      <c r="C109" s="4">
        <v>2654403</v>
      </c>
      <c r="D109" s="4" t="s">
        <v>41</v>
      </c>
      <c r="E109" s="4" t="s">
        <v>297</v>
      </c>
      <c r="F109" s="29"/>
      <c r="G109" s="19"/>
      <c r="H109" s="4"/>
      <c r="I109" s="4">
        <f>IF(C109="","",SUMIFS(T_stock[Entrée],T_stock[Ref],C109))</f>
        <v>0</v>
      </c>
      <c r="J109" s="4">
        <f>IF(C109="","",SUMIFS(T_stock[Sortie],T_stock[Ref],C109))</f>
        <v>0</v>
      </c>
      <c r="K109" s="26">
        <f t="shared" si="4"/>
        <v>0</v>
      </c>
      <c r="L109" s="24">
        <f t="shared" si="5"/>
        <v>0</v>
      </c>
      <c r="M109" s="40">
        <v>0</v>
      </c>
      <c r="N109" s="26">
        <f>T_liste[[#This Row],[Stock Final]]-T_liste[[#This Row],[Stock Theorique]]</f>
        <v>0</v>
      </c>
      <c r="O109" s="11" t="str">
        <f t="shared" si="6"/>
        <v>OK</v>
      </c>
    </row>
    <row r="110" spans="1:15" x14ac:dyDescent="0.3">
      <c r="A110" s="14">
        <f t="shared" si="7"/>
        <v>105</v>
      </c>
      <c r="B110" s="9" t="s">
        <v>388</v>
      </c>
      <c r="C110" s="4" t="s">
        <v>389</v>
      </c>
      <c r="D110" s="4" t="s">
        <v>41</v>
      </c>
      <c r="E110" s="4" t="s">
        <v>297</v>
      </c>
      <c r="F110" s="29"/>
      <c r="G110" s="19"/>
      <c r="H110" s="4"/>
      <c r="I110" s="4">
        <f>IF(C110="","",SUMIFS(T_stock[Entrée],T_stock[Ref],C110))</f>
        <v>0</v>
      </c>
      <c r="J110" s="4">
        <f>IF(C110="","",SUMIFS(T_stock[Sortie],T_stock[Ref],C110))</f>
        <v>0</v>
      </c>
      <c r="K110" s="26">
        <f t="shared" si="4"/>
        <v>0</v>
      </c>
      <c r="L110" s="24">
        <f t="shared" si="5"/>
        <v>0</v>
      </c>
      <c r="M110" s="40">
        <v>1</v>
      </c>
      <c r="N110" s="26">
        <f>T_liste[[#This Row],[Stock Final]]-T_liste[[#This Row],[Stock Theorique]]</f>
        <v>-1</v>
      </c>
      <c r="O110" s="11" t="str">
        <f t="shared" si="6"/>
        <v>Rupture</v>
      </c>
    </row>
    <row r="111" spans="1:15" x14ac:dyDescent="0.3">
      <c r="A111" s="14">
        <f t="shared" si="7"/>
        <v>106</v>
      </c>
      <c r="B111" s="9" t="s">
        <v>194</v>
      </c>
      <c r="C111" s="4" t="s">
        <v>390</v>
      </c>
      <c r="D111" s="4" t="s">
        <v>196</v>
      </c>
      <c r="E111" s="4" t="s">
        <v>297</v>
      </c>
      <c r="F111" s="29"/>
      <c r="G111" s="19"/>
      <c r="H111" s="4"/>
      <c r="I111" s="4">
        <f>IF(C111="","",SUMIFS(T_stock[Entrée],T_stock[Ref],C111))</f>
        <v>0</v>
      </c>
      <c r="J111" s="4">
        <f>IF(C111="","",SUMIFS(T_stock[Sortie],T_stock[Ref],C111))</f>
        <v>0</v>
      </c>
      <c r="K111" s="26">
        <f t="shared" si="4"/>
        <v>0</v>
      </c>
      <c r="L111" s="24">
        <f t="shared" si="5"/>
        <v>0</v>
      </c>
      <c r="M111" s="40">
        <v>1</v>
      </c>
      <c r="N111" s="26">
        <f>T_liste[[#This Row],[Stock Final]]-T_liste[[#This Row],[Stock Theorique]]</f>
        <v>-1</v>
      </c>
      <c r="O111" s="11" t="str">
        <f t="shared" si="6"/>
        <v>Rupture</v>
      </c>
    </row>
    <row r="112" spans="1:15" x14ac:dyDescent="0.3">
      <c r="A112" s="14">
        <f t="shared" si="7"/>
        <v>107</v>
      </c>
      <c r="B112" s="9" t="s">
        <v>194</v>
      </c>
      <c r="C112" s="4" t="s">
        <v>195</v>
      </c>
      <c r="D112" s="4" t="s">
        <v>196</v>
      </c>
      <c r="E112" s="4" t="s">
        <v>295</v>
      </c>
      <c r="F112" s="29"/>
      <c r="G112" s="19"/>
      <c r="H112" s="4"/>
      <c r="I112" s="4">
        <f>IF(C112="","",SUMIFS(T_stock[Entrée],T_stock[Ref],C112))</f>
        <v>0</v>
      </c>
      <c r="J112" s="4">
        <f>IF(C112="","",SUMIFS(T_stock[Sortie],T_stock[Ref],C112))</f>
        <v>0</v>
      </c>
      <c r="K112" s="26">
        <f t="shared" si="4"/>
        <v>0</v>
      </c>
      <c r="L112" s="24">
        <f t="shared" si="5"/>
        <v>0</v>
      </c>
      <c r="M112" s="40">
        <v>1</v>
      </c>
      <c r="N112" s="26">
        <f>T_liste[[#This Row],[Stock Final]]-T_liste[[#This Row],[Stock Theorique]]</f>
        <v>-1</v>
      </c>
      <c r="O112" s="11" t="str">
        <f t="shared" si="6"/>
        <v>Rupture</v>
      </c>
    </row>
    <row r="113" spans="1:15" x14ac:dyDescent="0.3">
      <c r="A113" s="14">
        <f t="shared" si="7"/>
        <v>108</v>
      </c>
      <c r="B113" s="9" t="s">
        <v>216</v>
      </c>
      <c r="C113" s="4" t="s">
        <v>217</v>
      </c>
      <c r="D113" s="4" t="s">
        <v>29</v>
      </c>
      <c r="E113" s="4" t="s">
        <v>297</v>
      </c>
      <c r="F113" s="29"/>
      <c r="G113" s="19"/>
      <c r="H113" s="4"/>
      <c r="I113" s="4">
        <f>IF(C113="","",SUMIFS(T_stock[Entrée],T_stock[Ref],C113))</f>
        <v>0</v>
      </c>
      <c r="J113" s="4">
        <f>IF(C113="","",SUMIFS(T_stock[Sortie],T_stock[Ref],C113))</f>
        <v>0</v>
      </c>
      <c r="K113" s="26">
        <f t="shared" si="4"/>
        <v>0</v>
      </c>
      <c r="L113" s="24">
        <f t="shared" si="5"/>
        <v>0</v>
      </c>
      <c r="M113" s="40">
        <v>10001</v>
      </c>
      <c r="N113" s="26">
        <f>T_liste[[#This Row],[Stock Final]]-T_liste[[#This Row],[Stock Theorique]]</f>
        <v>-10001</v>
      </c>
      <c r="O113" s="11" t="str">
        <f t="shared" si="6"/>
        <v>Rupture</v>
      </c>
    </row>
    <row r="114" spans="1:15" x14ac:dyDescent="0.3">
      <c r="A114" s="14">
        <f t="shared" si="7"/>
        <v>109</v>
      </c>
      <c r="B114" s="9" t="s">
        <v>215</v>
      </c>
      <c r="C114" s="4" t="s">
        <v>36</v>
      </c>
      <c r="D114" s="4" t="s">
        <v>29</v>
      </c>
      <c r="E114" s="4" t="s">
        <v>297</v>
      </c>
      <c r="F114" s="29"/>
      <c r="G114" s="19"/>
      <c r="H114" s="4"/>
      <c r="I114" s="4">
        <f>IF(C114="","",SUMIFS(T_stock[Entrée],T_stock[Ref],C114))</f>
        <v>1</v>
      </c>
      <c r="J114" s="4">
        <f>IF(C114="","",SUMIFS(T_stock[Sortie],T_stock[Ref],C114))</f>
        <v>0</v>
      </c>
      <c r="K114" s="26">
        <f t="shared" si="4"/>
        <v>1</v>
      </c>
      <c r="L114" s="24">
        <f t="shared" si="5"/>
        <v>0</v>
      </c>
      <c r="M114" s="40">
        <v>3</v>
      </c>
      <c r="N114" s="26">
        <f>T_liste[[#This Row],[Stock Final]]-T_liste[[#This Row],[Stock Theorique]]</f>
        <v>-2</v>
      </c>
      <c r="O114" s="11" t="str">
        <f t="shared" si="6"/>
        <v>Rupture</v>
      </c>
    </row>
    <row r="115" spans="1:15" x14ac:dyDescent="0.3">
      <c r="A115" s="14">
        <f t="shared" si="7"/>
        <v>110</v>
      </c>
      <c r="B115" s="9" t="s">
        <v>35</v>
      </c>
      <c r="C115" s="4" t="s">
        <v>232</v>
      </c>
      <c r="D115" s="4" t="s">
        <v>29</v>
      </c>
      <c r="E115" s="4" t="s">
        <v>294</v>
      </c>
      <c r="F115" s="29"/>
      <c r="G115" s="19"/>
      <c r="H115" s="4"/>
      <c r="I115" s="4">
        <f>IF(C115="","",SUMIFS(T_stock[Entrée],T_stock[Ref],C115))</f>
        <v>0</v>
      </c>
      <c r="J115" s="4">
        <f>IF(C115="","",SUMIFS(T_stock[Sortie],T_stock[Ref],C115))</f>
        <v>0</v>
      </c>
      <c r="K115" s="26">
        <f t="shared" si="4"/>
        <v>0</v>
      </c>
      <c r="L115" s="24">
        <f t="shared" si="5"/>
        <v>0</v>
      </c>
      <c r="M115" s="40">
        <v>0</v>
      </c>
      <c r="N115" s="26">
        <f>T_liste[[#This Row],[Stock Final]]-T_liste[[#This Row],[Stock Theorique]]</f>
        <v>0</v>
      </c>
      <c r="O115" s="11" t="str">
        <f t="shared" si="6"/>
        <v>OK</v>
      </c>
    </row>
    <row r="116" spans="1:15" x14ac:dyDescent="0.3">
      <c r="A116" s="14">
        <f t="shared" si="7"/>
        <v>111</v>
      </c>
      <c r="B116" s="9" t="s">
        <v>391</v>
      </c>
      <c r="C116" s="4" t="s">
        <v>392</v>
      </c>
      <c r="D116" s="4" t="s">
        <v>41</v>
      </c>
      <c r="E116" s="4" t="s">
        <v>297</v>
      </c>
      <c r="F116" s="29"/>
      <c r="G116" s="19"/>
      <c r="H116" s="4"/>
      <c r="I116" s="4">
        <f>IF(C116="","",SUMIFS(T_stock[Entrée],T_stock[Ref],C116))</f>
        <v>1</v>
      </c>
      <c r="J116" s="4">
        <f>IF(C116="","",SUMIFS(T_stock[Sortie],T_stock[Ref],C116))</f>
        <v>0</v>
      </c>
      <c r="K116" s="26">
        <f t="shared" si="4"/>
        <v>1</v>
      </c>
      <c r="L116" s="24">
        <f t="shared" si="5"/>
        <v>0</v>
      </c>
      <c r="M116" s="40">
        <v>1</v>
      </c>
      <c r="N116" s="26">
        <f>T_liste[[#This Row],[Stock Final]]-T_liste[[#This Row],[Stock Theorique]]</f>
        <v>0</v>
      </c>
      <c r="O116" s="11" t="str">
        <f t="shared" si="6"/>
        <v>OK</v>
      </c>
    </row>
    <row r="117" spans="1:15" x14ac:dyDescent="0.3">
      <c r="A117" s="14">
        <f t="shared" si="7"/>
        <v>112</v>
      </c>
      <c r="B117" s="9" t="s">
        <v>52</v>
      </c>
      <c r="C117" s="4" t="s">
        <v>223</v>
      </c>
      <c r="D117" s="4" t="s">
        <v>29</v>
      </c>
      <c r="E117" s="4" t="s">
        <v>297</v>
      </c>
      <c r="F117" s="29"/>
      <c r="G117" s="19"/>
      <c r="H117" s="4"/>
      <c r="I117" s="4">
        <f>IF(C117="","",SUMIFS(T_stock[Entrée],T_stock[Ref],C117))</f>
        <v>0</v>
      </c>
      <c r="J117" s="4">
        <f>IF(C117="","",SUMIFS(T_stock[Sortie],T_stock[Ref],C117))</f>
        <v>0</v>
      </c>
      <c r="K117" s="26">
        <f t="shared" si="4"/>
        <v>0</v>
      </c>
      <c r="L117" s="24">
        <f t="shared" si="5"/>
        <v>0</v>
      </c>
      <c r="M117" s="40">
        <v>0</v>
      </c>
      <c r="N117" s="26">
        <f>T_liste[[#This Row],[Stock Final]]-T_liste[[#This Row],[Stock Theorique]]</f>
        <v>0</v>
      </c>
      <c r="O117" s="11" t="str">
        <f t="shared" si="6"/>
        <v>OK</v>
      </c>
    </row>
    <row r="118" spans="1:15" x14ac:dyDescent="0.3">
      <c r="A118" s="14">
        <f t="shared" si="7"/>
        <v>113</v>
      </c>
      <c r="B118" s="9" t="s">
        <v>52</v>
      </c>
      <c r="C118" s="4" t="s">
        <v>185</v>
      </c>
      <c r="D118" s="4" t="s">
        <v>29</v>
      </c>
      <c r="E118" s="4" t="s">
        <v>297</v>
      </c>
      <c r="F118" s="29"/>
      <c r="G118" s="19"/>
      <c r="H118" s="4"/>
      <c r="I118" s="4">
        <f>IF(C118="","",SUMIFS(T_stock[Entrée],T_stock[Ref],C118))</f>
        <v>1</v>
      </c>
      <c r="J118" s="4">
        <f>IF(C118="","",SUMIFS(T_stock[Sortie],T_stock[Ref],C118))</f>
        <v>0</v>
      </c>
      <c r="K118" s="26">
        <f t="shared" si="4"/>
        <v>1</v>
      </c>
      <c r="L118" s="24">
        <f t="shared" si="5"/>
        <v>0</v>
      </c>
      <c r="M118" s="40">
        <v>2</v>
      </c>
      <c r="N118" s="26">
        <f>T_liste[[#This Row],[Stock Final]]-T_liste[[#This Row],[Stock Theorique]]</f>
        <v>-1</v>
      </c>
      <c r="O118" s="11" t="str">
        <f t="shared" si="6"/>
        <v>Rupture</v>
      </c>
    </row>
    <row r="119" spans="1:15" x14ac:dyDescent="0.3">
      <c r="A119" s="14">
        <f t="shared" si="7"/>
        <v>114</v>
      </c>
      <c r="B119" s="9" t="s">
        <v>52</v>
      </c>
      <c r="C119" s="4" t="s">
        <v>393</v>
      </c>
      <c r="D119" s="4" t="s">
        <v>29</v>
      </c>
      <c r="E119" s="4" t="s">
        <v>297</v>
      </c>
      <c r="F119" s="29"/>
      <c r="G119" s="19"/>
      <c r="H119" s="4"/>
      <c r="I119" s="4">
        <f>IF(C119="","",SUMIFS(T_stock[Entrée],T_stock[Ref],C119))</f>
        <v>0</v>
      </c>
      <c r="J119" s="4">
        <f>IF(C119="","",SUMIFS(T_stock[Sortie],T_stock[Ref],C119))</f>
        <v>0</v>
      </c>
      <c r="K119" s="26">
        <f t="shared" si="4"/>
        <v>0</v>
      </c>
      <c r="L119" s="24">
        <f t="shared" si="5"/>
        <v>0</v>
      </c>
      <c r="M119" s="40">
        <v>0</v>
      </c>
      <c r="N119" s="26">
        <f>T_liste[[#This Row],[Stock Final]]-T_liste[[#This Row],[Stock Theorique]]</f>
        <v>0</v>
      </c>
      <c r="O119" s="11" t="str">
        <f t="shared" si="6"/>
        <v>OK</v>
      </c>
    </row>
    <row r="120" spans="1:15" x14ac:dyDescent="0.3">
      <c r="A120" s="14">
        <f t="shared" si="7"/>
        <v>115</v>
      </c>
      <c r="B120" s="9" t="s">
        <v>197</v>
      </c>
      <c r="C120" s="4">
        <v>5543091</v>
      </c>
      <c r="D120" s="4" t="s">
        <v>41</v>
      </c>
      <c r="E120" s="4" t="s">
        <v>297</v>
      </c>
      <c r="F120" s="29"/>
      <c r="G120" s="19"/>
      <c r="H120" s="4"/>
      <c r="I120" s="4">
        <f>IF(C120="","",SUMIFS(T_stock[Entrée],T_stock[Ref],C120))</f>
        <v>46</v>
      </c>
      <c r="J120" s="4">
        <f>IF(C120="","",SUMIFS(T_stock[Sortie],T_stock[Ref],C120))</f>
        <v>0</v>
      </c>
      <c r="K120" s="26">
        <f t="shared" si="4"/>
        <v>46</v>
      </c>
      <c r="L120" s="24">
        <f t="shared" si="5"/>
        <v>0</v>
      </c>
      <c r="M120" s="40">
        <v>53</v>
      </c>
      <c r="N120" s="26">
        <f>T_liste[[#This Row],[Stock Final]]-T_liste[[#This Row],[Stock Theorique]]</f>
        <v>-7</v>
      </c>
      <c r="O120" s="11" t="str">
        <f t="shared" si="6"/>
        <v>Rupture</v>
      </c>
    </row>
    <row r="121" spans="1:15" x14ac:dyDescent="0.3">
      <c r="A121" s="14">
        <f t="shared" si="7"/>
        <v>116</v>
      </c>
      <c r="B121" s="9" t="s">
        <v>42</v>
      </c>
      <c r="C121" s="4">
        <v>5000686589</v>
      </c>
      <c r="D121" s="4" t="s">
        <v>41</v>
      </c>
      <c r="E121" s="4" t="s">
        <v>297</v>
      </c>
      <c r="F121" s="29"/>
      <c r="G121" s="19"/>
      <c r="H121" s="4"/>
      <c r="I121" s="4">
        <f>IF(C121="","",SUMIFS(T_stock[Entrée],T_stock[Ref],C121))</f>
        <v>0</v>
      </c>
      <c r="J121" s="4">
        <f>IF(C121="","",SUMIFS(T_stock[Sortie],T_stock[Ref],C121))</f>
        <v>0</v>
      </c>
      <c r="K121" s="26">
        <f t="shared" si="4"/>
        <v>0</v>
      </c>
      <c r="L121" s="24">
        <f t="shared" si="5"/>
        <v>0</v>
      </c>
      <c r="M121" s="40">
        <v>0</v>
      </c>
      <c r="N121" s="26">
        <f>T_liste[[#This Row],[Stock Final]]-T_liste[[#This Row],[Stock Theorique]]</f>
        <v>0</v>
      </c>
      <c r="O121" s="11" t="str">
        <f t="shared" si="6"/>
        <v>OK</v>
      </c>
    </row>
    <row r="122" spans="1:15" x14ac:dyDescent="0.3">
      <c r="A122" s="14">
        <f t="shared" si="7"/>
        <v>117</v>
      </c>
      <c r="B122" s="9" t="s">
        <v>90</v>
      </c>
      <c r="C122" s="4">
        <v>4461492</v>
      </c>
      <c r="D122" s="4" t="s">
        <v>41</v>
      </c>
      <c r="E122" s="4" t="s">
        <v>297</v>
      </c>
      <c r="F122" s="29"/>
      <c r="G122" s="19"/>
      <c r="H122" s="4"/>
      <c r="I122" s="4">
        <f>IF(C122="","",SUMIFS(T_stock[Entrée],T_stock[Ref],C122))</f>
        <v>3</v>
      </c>
      <c r="J122" s="4">
        <f>IF(C122="","",SUMIFS(T_stock[Sortie],T_stock[Ref],C122))</f>
        <v>0</v>
      </c>
      <c r="K122" s="26">
        <f t="shared" si="4"/>
        <v>3</v>
      </c>
      <c r="L122" s="24">
        <f t="shared" si="5"/>
        <v>0</v>
      </c>
      <c r="M122" s="40">
        <v>1</v>
      </c>
      <c r="N122" s="26">
        <f>T_liste[[#This Row],[Stock Final]]-T_liste[[#This Row],[Stock Theorique]]</f>
        <v>2</v>
      </c>
      <c r="O122" s="11" t="str">
        <f t="shared" si="6"/>
        <v>OK</v>
      </c>
    </row>
    <row r="123" spans="1:15" x14ac:dyDescent="0.3">
      <c r="A123" s="14">
        <f t="shared" si="7"/>
        <v>118</v>
      </c>
      <c r="B123" s="9" t="s">
        <v>197</v>
      </c>
      <c r="C123" s="4" t="s">
        <v>46</v>
      </c>
      <c r="D123" s="4" t="s">
        <v>41</v>
      </c>
      <c r="E123" s="4" t="s">
        <v>297</v>
      </c>
      <c r="F123" s="29"/>
      <c r="G123" s="19"/>
      <c r="H123" s="4"/>
      <c r="I123" s="4">
        <f>IF(C123="","",SUMIFS(T_stock[Entrée],T_stock[Ref],C123))</f>
        <v>18</v>
      </c>
      <c r="J123" s="4">
        <f>IF(C123="","",SUMIFS(T_stock[Sortie],T_stock[Ref],C123))</f>
        <v>0</v>
      </c>
      <c r="K123" s="26">
        <f t="shared" si="4"/>
        <v>18</v>
      </c>
      <c r="L123" s="24">
        <f t="shared" si="5"/>
        <v>0</v>
      </c>
      <c r="M123" s="40">
        <v>20</v>
      </c>
      <c r="N123" s="26">
        <f>T_liste[[#This Row],[Stock Final]]-T_liste[[#This Row],[Stock Theorique]]</f>
        <v>-2</v>
      </c>
      <c r="O123" s="11" t="str">
        <f t="shared" si="6"/>
        <v>Rupture</v>
      </c>
    </row>
    <row r="124" spans="1:15" x14ac:dyDescent="0.3">
      <c r="A124" s="14">
        <f t="shared" si="7"/>
        <v>119</v>
      </c>
      <c r="B124" s="9" t="s">
        <v>9</v>
      </c>
      <c r="C124" s="4" t="s">
        <v>259</v>
      </c>
      <c r="D124" s="4" t="s">
        <v>10</v>
      </c>
      <c r="E124" s="4" t="s">
        <v>297</v>
      </c>
      <c r="F124" s="29"/>
      <c r="G124" s="19"/>
      <c r="H124" s="4"/>
      <c r="I124" s="4">
        <f>IF(C124="","",SUMIFS(T_stock[Entrée],T_stock[Ref],C124))</f>
        <v>0</v>
      </c>
      <c r="J124" s="4">
        <f>IF(C124="","",SUMIFS(T_stock[Sortie],T_stock[Ref],C124))</f>
        <v>0</v>
      </c>
      <c r="K124" s="26">
        <f t="shared" si="4"/>
        <v>0</v>
      </c>
      <c r="L124" s="24">
        <f t="shared" si="5"/>
        <v>0</v>
      </c>
      <c r="M124" s="40">
        <v>0</v>
      </c>
      <c r="N124" s="26">
        <f>T_liste[[#This Row],[Stock Final]]-T_liste[[#This Row],[Stock Theorique]]</f>
        <v>0</v>
      </c>
      <c r="O124" s="11" t="str">
        <f t="shared" si="6"/>
        <v>OK</v>
      </c>
    </row>
    <row r="125" spans="1:15" x14ac:dyDescent="0.3">
      <c r="A125" s="14">
        <f t="shared" si="7"/>
        <v>120</v>
      </c>
      <c r="B125" s="9" t="s">
        <v>9</v>
      </c>
      <c r="C125" s="4" t="s">
        <v>394</v>
      </c>
      <c r="D125" s="4" t="s">
        <v>10</v>
      </c>
      <c r="E125" s="4" t="s">
        <v>297</v>
      </c>
      <c r="F125" s="29"/>
      <c r="G125" s="19"/>
      <c r="H125" s="4"/>
      <c r="I125" s="4">
        <f>IF(C125="","",SUMIFS(T_stock[Entrée],T_stock[Ref],C125))</f>
        <v>0</v>
      </c>
      <c r="J125" s="4">
        <f>IF(C125="","",SUMIFS(T_stock[Sortie],T_stock[Ref],C125))</f>
        <v>0</v>
      </c>
      <c r="K125" s="26">
        <f t="shared" si="4"/>
        <v>0</v>
      </c>
      <c r="L125" s="24">
        <f t="shared" si="5"/>
        <v>0</v>
      </c>
      <c r="M125" s="40">
        <v>0</v>
      </c>
      <c r="N125" s="26">
        <f>T_liste[[#This Row],[Stock Final]]-T_liste[[#This Row],[Stock Theorique]]</f>
        <v>0</v>
      </c>
      <c r="O125" s="11" t="str">
        <f t="shared" si="6"/>
        <v>OK</v>
      </c>
    </row>
    <row r="126" spans="1:15" x14ac:dyDescent="0.3">
      <c r="A126" s="14">
        <f t="shared" si="7"/>
        <v>121</v>
      </c>
      <c r="B126" s="9" t="s">
        <v>395</v>
      </c>
      <c r="C126" s="4" t="s">
        <v>396</v>
      </c>
      <c r="D126" s="4" t="s">
        <v>10</v>
      </c>
      <c r="E126" s="4" t="s">
        <v>297</v>
      </c>
      <c r="F126" s="29"/>
      <c r="G126" s="19"/>
      <c r="H126" s="4"/>
      <c r="I126" s="4">
        <f>IF(C126="","",SUMIFS(T_stock[Entrée],T_stock[Ref],C126))</f>
        <v>0</v>
      </c>
      <c r="J126" s="4">
        <f>IF(C126="","",SUMIFS(T_stock[Sortie],T_stock[Ref],C126))</f>
        <v>0</v>
      </c>
      <c r="K126" s="26">
        <f t="shared" si="4"/>
        <v>0</v>
      </c>
      <c r="L126" s="24">
        <f t="shared" si="5"/>
        <v>0</v>
      </c>
      <c r="M126" s="40">
        <v>0</v>
      </c>
      <c r="N126" s="26">
        <f>T_liste[[#This Row],[Stock Final]]-T_liste[[#This Row],[Stock Theorique]]</f>
        <v>0</v>
      </c>
      <c r="O126" s="11" t="str">
        <f t="shared" si="6"/>
        <v>OK</v>
      </c>
    </row>
    <row r="127" spans="1:15" x14ac:dyDescent="0.3">
      <c r="A127" s="14">
        <f t="shared" si="7"/>
        <v>122</v>
      </c>
      <c r="B127" s="9" t="s">
        <v>197</v>
      </c>
      <c r="C127" s="4" t="s">
        <v>397</v>
      </c>
      <c r="D127" s="4" t="s">
        <v>41</v>
      </c>
      <c r="E127" s="4" t="s">
        <v>297</v>
      </c>
      <c r="F127" s="29"/>
      <c r="G127" s="19"/>
      <c r="H127" s="4"/>
      <c r="I127" s="4">
        <f>IF(C127="","",SUMIFS(T_stock[Entrée],T_stock[Ref],C127))</f>
        <v>0</v>
      </c>
      <c r="J127" s="4">
        <f>IF(C127="","",SUMIFS(T_stock[Sortie],T_stock[Ref],C127))</f>
        <v>0</v>
      </c>
      <c r="K127" s="26">
        <f t="shared" si="4"/>
        <v>0</v>
      </c>
      <c r="L127" s="24">
        <f t="shared" si="5"/>
        <v>0</v>
      </c>
      <c r="M127" s="40">
        <v>0</v>
      </c>
      <c r="N127" s="26">
        <f>T_liste[[#This Row],[Stock Final]]-T_liste[[#This Row],[Stock Theorique]]</f>
        <v>0</v>
      </c>
      <c r="O127" s="11" t="str">
        <f t="shared" si="6"/>
        <v>OK</v>
      </c>
    </row>
    <row r="128" spans="1:15" x14ac:dyDescent="0.3">
      <c r="A128" s="14">
        <f t="shared" si="7"/>
        <v>123</v>
      </c>
      <c r="B128" s="9" t="s">
        <v>197</v>
      </c>
      <c r="C128" s="4">
        <v>135326209</v>
      </c>
      <c r="D128" s="4" t="s">
        <v>41</v>
      </c>
      <c r="E128" s="4" t="s">
        <v>297</v>
      </c>
      <c r="F128" s="29"/>
      <c r="G128" s="19"/>
      <c r="H128" s="4"/>
      <c r="I128" s="4">
        <f>IF(C128="","",SUMIFS(T_stock[Entrée],T_stock[Ref],C128))</f>
        <v>0</v>
      </c>
      <c r="J128" s="4">
        <f>IF(C128="","",SUMIFS(T_stock[Sortie],T_stock[Ref],C128))</f>
        <v>0</v>
      </c>
      <c r="K128" s="26">
        <f t="shared" si="4"/>
        <v>0</v>
      </c>
      <c r="L128" s="24">
        <f t="shared" si="5"/>
        <v>0</v>
      </c>
      <c r="M128" s="40">
        <v>0</v>
      </c>
      <c r="N128" s="26">
        <f>T_liste[[#This Row],[Stock Final]]-T_liste[[#This Row],[Stock Theorique]]</f>
        <v>0</v>
      </c>
      <c r="O128" s="11" t="str">
        <f t="shared" si="6"/>
        <v>OK</v>
      </c>
    </row>
    <row r="129" spans="1:15" x14ac:dyDescent="0.3">
      <c r="A129" s="14">
        <f t="shared" si="7"/>
        <v>124</v>
      </c>
      <c r="B129" s="9" t="s">
        <v>42</v>
      </c>
      <c r="C129" s="4">
        <v>26561117</v>
      </c>
      <c r="D129" s="4" t="s">
        <v>41</v>
      </c>
      <c r="E129" s="4" t="s">
        <v>297</v>
      </c>
      <c r="F129" s="29"/>
      <c r="G129" s="19"/>
      <c r="H129" s="4"/>
      <c r="I129" s="4">
        <f>IF(C129="","",SUMIFS(T_stock[Entrée],T_stock[Ref],C129))</f>
        <v>18</v>
      </c>
      <c r="J129" s="4">
        <f>IF(C129="","",SUMIFS(T_stock[Sortie],T_stock[Ref],C129))</f>
        <v>0</v>
      </c>
      <c r="K129" s="26">
        <f t="shared" si="4"/>
        <v>18</v>
      </c>
      <c r="L129" s="24">
        <f t="shared" si="5"/>
        <v>0</v>
      </c>
      <c r="M129" s="40">
        <v>25</v>
      </c>
      <c r="N129" s="26">
        <f>T_liste[[#This Row],[Stock Final]]-T_liste[[#This Row],[Stock Theorique]]</f>
        <v>-7</v>
      </c>
      <c r="O129" s="11" t="str">
        <f t="shared" si="6"/>
        <v>Rupture</v>
      </c>
    </row>
    <row r="130" spans="1:15" x14ac:dyDescent="0.3">
      <c r="A130" s="14">
        <f t="shared" si="7"/>
        <v>125</v>
      </c>
      <c r="B130" s="9" t="s">
        <v>47</v>
      </c>
      <c r="C130" s="4">
        <v>140517050</v>
      </c>
      <c r="D130" s="4" t="s">
        <v>41</v>
      </c>
      <c r="E130" s="4" t="s">
        <v>297</v>
      </c>
      <c r="F130" s="29"/>
      <c r="G130" s="19"/>
      <c r="H130" s="4"/>
      <c r="I130" s="4">
        <f>IF(C130="","",SUMIFS(T_stock[Entrée],T_stock[Ref],C130))</f>
        <v>0</v>
      </c>
      <c r="J130" s="4">
        <f>IF(C130="","",SUMIFS(T_stock[Sortie],T_stock[Ref],C130))</f>
        <v>0</v>
      </c>
      <c r="K130" s="26">
        <f t="shared" si="4"/>
        <v>0</v>
      </c>
      <c r="L130" s="24">
        <f t="shared" si="5"/>
        <v>0</v>
      </c>
      <c r="M130" s="40">
        <v>0</v>
      </c>
      <c r="N130" s="26">
        <f>T_liste[[#This Row],[Stock Final]]-T_liste[[#This Row],[Stock Theorique]]</f>
        <v>0</v>
      </c>
      <c r="O130" s="11" t="str">
        <f t="shared" si="6"/>
        <v>OK</v>
      </c>
    </row>
    <row r="131" spans="1:15" x14ac:dyDescent="0.3">
      <c r="A131" s="14">
        <f t="shared" si="7"/>
        <v>126</v>
      </c>
      <c r="B131" s="9" t="s">
        <v>47</v>
      </c>
      <c r="C131" s="4">
        <v>1042175104</v>
      </c>
      <c r="D131" s="4" t="s">
        <v>41</v>
      </c>
      <c r="E131" s="4" t="s">
        <v>297</v>
      </c>
      <c r="F131" s="29"/>
      <c r="G131" s="19"/>
      <c r="H131" s="4"/>
      <c r="I131" s="4">
        <f>IF(C131="","",SUMIFS(T_stock[Entrée],T_stock[Ref],C131))</f>
        <v>0</v>
      </c>
      <c r="J131" s="4">
        <f>IF(C131="","",SUMIFS(T_stock[Sortie],T_stock[Ref],C131))</f>
        <v>0</v>
      </c>
      <c r="K131" s="26">
        <f t="shared" si="4"/>
        <v>0</v>
      </c>
      <c r="L131" s="24">
        <f t="shared" si="5"/>
        <v>0</v>
      </c>
      <c r="M131" s="40">
        <v>0</v>
      </c>
      <c r="N131" s="26">
        <f>T_liste[[#This Row],[Stock Final]]-T_liste[[#This Row],[Stock Theorique]]</f>
        <v>0</v>
      </c>
      <c r="O131" s="11" t="str">
        <f t="shared" si="6"/>
        <v>OK</v>
      </c>
    </row>
    <row r="132" spans="1:15" x14ac:dyDescent="0.3">
      <c r="A132" s="14">
        <f t="shared" si="7"/>
        <v>127</v>
      </c>
      <c r="B132" s="9" t="s">
        <v>197</v>
      </c>
      <c r="C132" s="4" t="s">
        <v>398</v>
      </c>
      <c r="D132" s="4" t="s">
        <v>41</v>
      </c>
      <c r="E132" s="4" t="s">
        <v>297</v>
      </c>
      <c r="F132" s="29"/>
      <c r="G132" s="19"/>
      <c r="H132" s="4"/>
      <c r="I132" s="4">
        <f>IF(C132="","",SUMIFS(T_stock[Entrée],T_stock[Ref],C132))</f>
        <v>1</v>
      </c>
      <c r="J132" s="4">
        <f>IF(C132="","",SUMIFS(T_stock[Sortie],T_stock[Ref],C132))</f>
        <v>0</v>
      </c>
      <c r="K132" s="26">
        <f t="shared" si="4"/>
        <v>1</v>
      </c>
      <c r="L132" s="24">
        <f t="shared" si="5"/>
        <v>0</v>
      </c>
      <c r="M132" s="40">
        <v>1</v>
      </c>
      <c r="N132" s="26">
        <f>T_liste[[#This Row],[Stock Final]]-T_liste[[#This Row],[Stock Theorique]]</f>
        <v>0</v>
      </c>
      <c r="O132" s="11" t="str">
        <f t="shared" si="6"/>
        <v>OK</v>
      </c>
    </row>
    <row r="133" spans="1:15" x14ac:dyDescent="0.3">
      <c r="A133" s="14">
        <f t="shared" si="7"/>
        <v>128</v>
      </c>
      <c r="B133" s="9" t="s">
        <v>47</v>
      </c>
      <c r="C133" s="4" t="s">
        <v>288</v>
      </c>
      <c r="D133" s="4" t="s">
        <v>41</v>
      </c>
      <c r="E133" s="4" t="s">
        <v>297</v>
      </c>
      <c r="F133" s="29"/>
      <c r="G133" s="19"/>
      <c r="H133" s="4"/>
      <c r="I133" s="4">
        <f>IF(C133="","",SUMIFS(T_stock[Entrée],T_stock[Ref],C133))</f>
        <v>0</v>
      </c>
      <c r="J133" s="4">
        <f>IF(C133="","",SUMIFS(T_stock[Sortie],T_stock[Ref],C133))</f>
        <v>0</v>
      </c>
      <c r="K133" s="26">
        <f t="shared" si="4"/>
        <v>0</v>
      </c>
      <c r="L133" s="24">
        <f t="shared" si="5"/>
        <v>0</v>
      </c>
      <c r="M133" s="40">
        <v>6</v>
      </c>
      <c r="N133" s="26">
        <f>T_liste[[#This Row],[Stock Final]]-T_liste[[#This Row],[Stock Theorique]]</f>
        <v>-6</v>
      </c>
      <c r="O133" s="11" t="str">
        <f t="shared" si="6"/>
        <v>Rupture</v>
      </c>
    </row>
    <row r="134" spans="1:15" x14ac:dyDescent="0.3">
      <c r="A134" s="14">
        <f t="shared" si="7"/>
        <v>129</v>
      </c>
      <c r="B134" s="9" t="s">
        <v>197</v>
      </c>
      <c r="C134" s="4" t="s">
        <v>399</v>
      </c>
      <c r="D134" s="4" t="s">
        <v>41</v>
      </c>
      <c r="E134" s="4" t="s">
        <v>297</v>
      </c>
      <c r="F134" s="29"/>
      <c r="G134" s="19"/>
      <c r="H134" s="4"/>
      <c r="I134" s="4">
        <f>IF(C134="","",SUMIFS(T_stock[Entrée],T_stock[Ref],C134))</f>
        <v>0</v>
      </c>
      <c r="J134" s="4">
        <f>IF(C134="","",SUMIFS(T_stock[Sortie],T_stock[Ref],C134))</f>
        <v>0</v>
      </c>
      <c r="K134" s="26">
        <f t="shared" ref="K134:K197" si="8">IFERROR(H134+I134-J134,"")</f>
        <v>0</v>
      </c>
      <c r="L134" s="24">
        <f t="shared" ref="L134:L197" si="9">IFERROR(K134*G134,"")</f>
        <v>0</v>
      </c>
      <c r="M134" s="40">
        <v>2</v>
      </c>
      <c r="N134" s="26">
        <f>T_liste[[#This Row],[Stock Final]]-T_liste[[#This Row],[Stock Theorique]]</f>
        <v>-2</v>
      </c>
      <c r="O134" s="11" t="str">
        <f t="shared" ref="O134:O197" si="10">IF(N134&gt;=0,"OK","Rupture")</f>
        <v>Rupture</v>
      </c>
    </row>
    <row r="135" spans="1:15" x14ac:dyDescent="0.3">
      <c r="A135" s="14">
        <f t="shared" si="7"/>
        <v>130</v>
      </c>
      <c r="B135" s="9" t="s">
        <v>264</v>
      </c>
      <c r="C135" s="4">
        <v>26561118</v>
      </c>
      <c r="D135" s="4" t="s">
        <v>41</v>
      </c>
      <c r="E135" s="4" t="s">
        <v>297</v>
      </c>
      <c r="F135" s="29"/>
      <c r="G135" s="19"/>
      <c r="H135" s="4"/>
      <c r="I135" s="4">
        <f>IF(C135="","",SUMIFS(T_stock[Entrée],T_stock[Ref],C135))</f>
        <v>5</v>
      </c>
      <c r="J135" s="4">
        <f>IF(C135="","",SUMIFS(T_stock[Sortie],T_stock[Ref],C135))</f>
        <v>0</v>
      </c>
      <c r="K135" s="26">
        <f t="shared" si="8"/>
        <v>5</v>
      </c>
      <c r="L135" s="24">
        <f t="shared" si="9"/>
        <v>0</v>
      </c>
      <c r="M135" s="40">
        <v>7</v>
      </c>
      <c r="N135" s="26">
        <f>T_liste[[#This Row],[Stock Final]]-T_liste[[#This Row],[Stock Theorique]]</f>
        <v>-2</v>
      </c>
      <c r="O135" s="11" t="str">
        <f t="shared" si="10"/>
        <v>Rupture</v>
      </c>
    </row>
    <row r="136" spans="1:15" x14ac:dyDescent="0.3">
      <c r="A136" s="14">
        <f t="shared" ref="A136:A199" si="11">A135+1</f>
        <v>131</v>
      </c>
      <c r="B136" s="9" t="s">
        <v>47</v>
      </c>
      <c r="C136" s="4" t="s">
        <v>400</v>
      </c>
      <c r="D136" s="4" t="s">
        <v>41</v>
      </c>
      <c r="E136" s="4" t="s">
        <v>297</v>
      </c>
      <c r="F136" s="29"/>
      <c r="G136" s="19"/>
      <c r="H136" s="4"/>
      <c r="I136" s="4">
        <f>IF(C136="","",SUMIFS(T_stock[Entrée],T_stock[Ref],C136))</f>
        <v>0</v>
      </c>
      <c r="J136" s="4">
        <f>IF(C136="","",SUMIFS(T_stock[Sortie],T_stock[Ref],C136))</f>
        <v>0</v>
      </c>
      <c r="K136" s="26">
        <f t="shared" si="8"/>
        <v>0</v>
      </c>
      <c r="L136" s="24">
        <f t="shared" si="9"/>
        <v>0</v>
      </c>
      <c r="M136" s="40">
        <v>0</v>
      </c>
      <c r="N136" s="26">
        <f>T_liste[[#This Row],[Stock Final]]-T_liste[[#This Row],[Stock Theorique]]</f>
        <v>0</v>
      </c>
      <c r="O136" s="11" t="str">
        <f t="shared" si="10"/>
        <v>OK</v>
      </c>
    </row>
    <row r="137" spans="1:15" x14ac:dyDescent="0.3">
      <c r="A137" s="14">
        <f t="shared" si="11"/>
        <v>132</v>
      </c>
      <c r="B137" s="9" t="s">
        <v>263</v>
      </c>
      <c r="C137" s="4">
        <v>26560143</v>
      </c>
      <c r="D137" s="4" t="s">
        <v>41</v>
      </c>
      <c r="E137" s="4" t="s">
        <v>297</v>
      </c>
      <c r="F137" s="29"/>
      <c r="G137" s="19"/>
      <c r="H137" s="4"/>
      <c r="I137" s="4">
        <f>IF(C137="","",SUMIFS(T_stock[Entrée],T_stock[Ref],C137))</f>
        <v>10</v>
      </c>
      <c r="J137" s="4">
        <f>IF(C137="","",SUMIFS(T_stock[Sortie],T_stock[Ref],C137))</f>
        <v>0</v>
      </c>
      <c r="K137" s="26">
        <f t="shared" si="8"/>
        <v>10</v>
      </c>
      <c r="L137" s="24">
        <f t="shared" si="9"/>
        <v>0</v>
      </c>
      <c r="M137" s="40">
        <v>11</v>
      </c>
      <c r="N137" s="26">
        <f>T_liste[[#This Row],[Stock Final]]-T_liste[[#This Row],[Stock Theorique]]</f>
        <v>-1</v>
      </c>
      <c r="O137" s="11" t="str">
        <f t="shared" si="10"/>
        <v>Rupture</v>
      </c>
    </row>
    <row r="138" spans="1:15" x14ac:dyDescent="0.3">
      <c r="A138" s="14">
        <f t="shared" si="11"/>
        <v>133</v>
      </c>
      <c r="B138" s="9" t="s">
        <v>24</v>
      </c>
      <c r="C138" s="4" t="s">
        <v>291</v>
      </c>
      <c r="D138" s="4" t="s">
        <v>41</v>
      </c>
      <c r="E138" s="4" t="s">
        <v>297</v>
      </c>
      <c r="F138" s="29"/>
      <c r="G138" s="19"/>
      <c r="H138" s="4"/>
      <c r="I138" s="4">
        <f>IF(C138="","",SUMIFS(T_stock[Entrée],T_stock[Ref],C138))</f>
        <v>0</v>
      </c>
      <c r="J138" s="4">
        <f>IF(C138="","",SUMIFS(T_stock[Sortie],T_stock[Ref],C138))</f>
        <v>0</v>
      </c>
      <c r="K138" s="26">
        <f t="shared" si="8"/>
        <v>0</v>
      </c>
      <c r="L138" s="24">
        <f t="shared" si="9"/>
        <v>0</v>
      </c>
      <c r="M138" s="40">
        <v>0</v>
      </c>
      <c r="N138" s="26">
        <f>T_liste[[#This Row],[Stock Final]]-T_liste[[#This Row],[Stock Theorique]]</f>
        <v>0</v>
      </c>
      <c r="O138" s="11" t="str">
        <f t="shared" si="10"/>
        <v>OK</v>
      </c>
    </row>
    <row r="139" spans="1:15" x14ac:dyDescent="0.3">
      <c r="A139" s="14">
        <f t="shared" si="11"/>
        <v>134</v>
      </c>
      <c r="B139" s="9" t="s">
        <v>197</v>
      </c>
      <c r="C139" s="4" t="s">
        <v>401</v>
      </c>
      <c r="D139" s="4" t="s">
        <v>41</v>
      </c>
      <c r="E139" s="4" t="s">
        <v>297</v>
      </c>
      <c r="F139" s="29"/>
      <c r="G139" s="19"/>
      <c r="H139" s="4"/>
      <c r="I139" s="4">
        <f>IF(C139="","",SUMIFS(T_stock[Entrée],T_stock[Ref],C139))</f>
        <v>1</v>
      </c>
      <c r="J139" s="4">
        <f>IF(C139="","",SUMIFS(T_stock[Sortie],T_stock[Ref],C139))</f>
        <v>0</v>
      </c>
      <c r="K139" s="26">
        <f t="shared" si="8"/>
        <v>1</v>
      </c>
      <c r="L139" s="24">
        <f t="shared" si="9"/>
        <v>0</v>
      </c>
      <c r="M139" s="40">
        <v>2</v>
      </c>
      <c r="N139" s="26">
        <f>T_liste[[#This Row],[Stock Final]]-T_liste[[#This Row],[Stock Theorique]]</f>
        <v>-1</v>
      </c>
      <c r="O139" s="11" t="str">
        <f t="shared" si="10"/>
        <v>Rupture</v>
      </c>
    </row>
    <row r="140" spans="1:15" x14ac:dyDescent="0.3">
      <c r="A140" s="14">
        <f t="shared" si="11"/>
        <v>135</v>
      </c>
      <c r="B140" s="9" t="s">
        <v>47</v>
      </c>
      <c r="C140" s="4">
        <v>26560163</v>
      </c>
      <c r="D140" s="4" t="s">
        <v>41</v>
      </c>
      <c r="E140" s="4" t="s">
        <v>297</v>
      </c>
      <c r="F140" s="29"/>
      <c r="G140" s="19"/>
      <c r="H140" s="4"/>
      <c r="I140" s="4">
        <f>IF(C140="","",SUMIFS(T_stock[Entrée],T_stock[Ref],C140))</f>
        <v>0</v>
      </c>
      <c r="J140" s="4">
        <f>IF(C140="","",SUMIFS(T_stock[Sortie],T_stock[Ref],C140))</f>
        <v>0</v>
      </c>
      <c r="K140" s="26">
        <f t="shared" si="8"/>
        <v>0</v>
      </c>
      <c r="L140" s="24">
        <f t="shared" si="9"/>
        <v>0</v>
      </c>
      <c r="M140" s="40">
        <v>2</v>
      </c>
      <c r="N140" s="26">
        <f>T_liste[[#This Row],[Stock Final]]-T_liste[[#This Row],[Stock Theorique]]</f>
        <v>-2</v>
      </c>
      <c r="O140" s="11" t="str">
        <f t="shared" si="10"/>
        <v>Rupture</v>
      </c>
    </row>
    <row r="141" spans="1:15" x14ac:dyDescent="0.3">
      <c r="A141" s="14">
        <f t="shared" si="11"/>
        <v>136</v>
      </c>
      <c r="B141" s="9" t="s">
        <v>402</v>
      </c>
      <c r="C141" s="4">
        <v>534002110</v>
      </c>
      <c r="D141" s="4" t="s">
        <v>258</v>
      </c>
      <c r="E141" s="4" t="s">
        <v>297</v>
      </c>
      <c r="F141" s="29"/>
      <c r="G141" s="19"/>
      <c r="H141" s="4"/>
      <c r="I141" s="4">
        <f>IF(C141="","",SUMIFS(T_stock[Entrée],T_stock[Ref],C141))</f>
        <v>0</v>
      </c>
      <c r="J141" s="4">
        <f>IF(C141="","",SUMIFS(T_stock[Sortie],T_stock[Ref],C141))</f>
        <v>0</v>
      </c>
      <c r="K141" s="26">
        <f t="shared" si="8"/>
        <v>0</v>
      </c>
      <c r="L141" s="24">
        <f t="shared" si="9"/>
        <v>0</v>
      </c>
      <c r="M141" s="40">
        <v>0</v>
      </c>
      <c r="N141" s="26">
        <f>T_liste[[#This Row],[Stock Final]]-T_liste[[#This Row],[Stock Theorique]]</f>
        <v>0</v>
      </c>
      <c r="O141" s="11" t="str">
        <f t="shared" si="10"/>
        <v>OK</v>
      </c>
    </row>
    <row r="142" spans="1:15" x14ac:dyDescent="0.3">
      <c r="A142" s="14">
        <f t="shared" si="11"/>
        <v>137</v>
      </c>
      <c r="B142" s="9" t="s">
        <v>113</v>
      </c>
      <c r="C142" s="4" t="s">
        <v>403</v>
      </c>
      <c r="D142" s="4" t="s">
        <v>68</v>
      </c>
      <c r="E142" s="4" t="s">
        <v>298</v>
      </c>
      <c r="F142" s="29"/>
      <c r="G142" s="19"/>
      <c r="H142" s="4"/>
      <c r="I142" s="4">
        <f>IF(C142="","",SUMIFS(T_stock[Entrée],T_stock[Ref],C142))</f>
        <v>0</v>
      </c>
      <c r="J142" s="4">
        <f>IF(C142="","",SUMIFS(T_stock[Sortie],T_stock[Ref],C142))</f>
        <v>0</v>
      </c>
      <c r="K142" s="26">
        <f t="shared" si="8"/>
        <v>0</v>
      </c>
      <c r="L142" s="24">
        <f t="shared" si="9"/>
        <v>0</v>
      </c>
      <c r="M142" s="40">
        <v>0</v>
      </c>
      <c r="N142" s="26">
        <f>T_liste[[#This Row],[Stock Final]]-T_liste[[#This Row],[Stock Theorique]]</f>
        <v>0</v>
      </c>
      <c r="O142" s="11" t="str">
        <f t="shared" si="10"/>
        <v>OK</v>
      </c>
    </row>
    <row r="143" spans="1:15" x14ac:dyDescent="0.3">
      <c r="A143" s="14">
        <f t="shared" si="11"/>
        <v>138</v>
      </c>
      <c r="B143" s="9" t="s">
        <v>22</v>
      </c>
      <c r="C143" s="4" t="s">
        <v>221</v>
      </c>
      <c r="D143" s="4" t="s">
        <v>172</v>
      </c>
      <c r="E143" s="4" t="s">
        <v>297</v>
      </c>
      <c r="F143" s="29"/>
      <c r="G143" s="19"/>
      <c r="H143" s="4"/>
      <c r="I143" s="4">
        <f>IF(C143="","",SUMIFS(T_stock[Entrée],T_stock[Ref],C143))</f>
        <v>0</v>
      </c>
      <c r="J143" s="4">
        <f>IF(C143="","",SUMIFS(T_stock[Sortie],T_stock[Ref],C143))</f>
        <v>0</v>
      </c>
      <c r="K143" s="26">
        <f t="shared" si="8"/>
        <v>0</v>
      </c>
      <c r="L143" s="24">
        <f t="shared" si="9"/>
        <v>0</v>
      </c>
      <c r="M143" s="40">
        <v>0</v>
      </c>
      <c r="N143" s="26">
        <f>T_liste[[#This Row],[Stock Final]]-T_liste[[#This Row],[Stock Theorique]]</f>
        <v>0</v>
      </c>
      <c r="O143" s="11" t="str">
        <f t="shared" si="10"/>
        <v>OK</v>
      </c>
    </row>
    <row r="144" spans="1:15" x14ac:dyDescent="0.3">
      <c r="A144" s="14">
        <f t="shared" si="11"/>
        <v>139</v>
      </c>
      <c r="B144" s="9" t="s">
        <v>160</v>
      </c>
      <c r="C144" s="4" t="s">
        <v>284</v>
      </c>
      <c r="D144" s="4" t="s">
        <v>173</v>
      </c>
      <c r="E144" s="4" t="s">
        <v>297</v>
      </c>
      <c r="F144" s="29"/>
      <c r="G144" s="19"/>
      <c r="H144" s="4"/>
      <c r="I144" s="4">
        <f>IF(C144="","",SUMIFS(T_stock[Entrée],T_stock[Ref],C144))</f>
        <v>0</v>
      </c>
      <c r="J144" s="4">
        <f>IF(C144="","",SUMIFS(T_stock[Sortie],T_stock[Ref],C144))</f>
        <v>0</v>
      </c>
      <c r="K144" s="26">
        <f t="shared" si="8"/>
        <v>0</v>
      </c>
      <c r="L144" s="24">
        <f t="shared" si="9"/>
        <v>0</v>
      </c>
      <c r="M144" s="40">
        <v>7</v>
      </c>
      <c r="N144" s="26">
        <f>T_liste[[#This Row],[Stock Final]]-T_liste[[#This Row],[Stock Theorique]]</f>
        <v>-7</v>
      </c>
      <c r="O144" s="11" t="str">
        <f t="shared" si="10"/>
        <v>Rupture</v>
      </c>
    </row>
    <row r="145" spans="1:15" x14ac:dyDescent="0.3">
      <c r="A145" s="14">
        <f t="shared" si="11"/>
        <v>140</v>
      </c>
      <c r="B145" s="9" t="s">
        <v>404</v>
      </c>
      <c r="C145" s="4" t="s">
        <v>405</v>
      </c>
      <c r="D145" s="4" t="s">
        <v>68</v>
      </c>
      <c r="E145" s="4" t="s">
        <v>298</v>
      </c>
      <c r="F145" s="29"/>
      <c r="G145" s="19"/>
      <c r="H145" s="4"/>
      <c r="I145" s="4">
        <f>IF(C145="","",SUMIFS(T_stock[Entrée],T_stock[Ref],C145))</f>
        <v>0</v>
      </c>
      <c r="J145" s="4">
        <f>IF(C145="","",SUMIFS(T_stock[Sortie],T_stock[Ref],C145))</f>
        <v>0</v>
      </c>
      <c r="K145" s="26">
        <f t="shared" si="8"/>
        <v>0</v>
      </c>
      <c r="L145" s="24">
        <f t="shared" si="9"/>
        <v>0</v>
      </c>
      <c r="M145" s="40">
        <v>0</v>
      </c>
      <c r="N145" s="26">
        <f>T_liste[[#This Row],[Stock Final]]-T_liste[[#This Row],[Stock Theorique]]</f>
        <v>0</v>
      </c>
      <c r="O145" s="11" t="str">
        <f t="shared" si="10"/>
        <v>OK</v>
      </c>
    </row>
    <row r="146" spans="1:15" x14ac:dyDescent="0.3">
      <c r="A146" s="14">
        <f t="shared" si="11"/>
        <v>141</v>
      </c>
      <c r="B146" s="9" t="s">
        <v>244</v>
      </c>
      <c r="C146" s="4" t="s">
        <v>245</v>
      </c>
      <c r="D146" s="4" t="s">
        <v>57</v>
      </c>
      <c r="E146" s="4" t="s">
        <v>296</v>
      </c>
      <c r="F146" s="29"/>
      <c r="G146" s="19"/>
      <c r="H146" s="4"/>
      <c r="I146" s="4">
        <f>IF(C146="","",SUMIFS(T_stock[Entrée],T_stock[Ref],C146))</f>
        <v>0</v>
      </c>
      <c r="J146" s="4">
        <f>IF(C146="","",SUMIFS(T_stock[Sortie],T_stock[Ref],C146))</f>
        <v>0</v>
      </c>
      <c r="K146" s="26">
        <f t="shared" si="8"/>
        <v>0</v>
      </c>
      <c r="L146" s="24">
        <f t="shared" si="9"/>
        <v>0</v>
      </c>
      <c r="M146" s="40">
        <v>0</v>
      </c>
      <c r="N146" s="26">
        <f>T_liste[[#This Row],[Stock Final]]-T_liste[[#This Row],[Stock Theorique]]</f>
        <v>0</v>
      </c>
      <c r="O146" s="11" t="str">
        <f t="shared" si="10"/>
        <v>OK</v>
      </c>
    </row>
    <row r="147" spans="1:15" x14ac:dyDescent="0.3">
      <c r="A147" s="14">
        <f t="shared" si="11"/>
        <v>142</v>
      </c>
      <c r="B147" s="9" t="s">
        <v>118</v>
      </c>
      <c r="C147" s="4" t="s">
        <v>406</v>
      </c>
      <c r="D147" s="4" t="s">
        <v>68</v>
      </c>
      <c r="E147" s="4" t="s">
        <v>298</v>
      </c>
      <c r="F147" s="29"/>
      <c r="G147" s="19"/>
      <c r="H147" s="4"/>
      <c r="I147" s="4">
        <f>IF(C147="","",SUMIFS(T_stock[Entrée],T_stock[Ref],C147))</f>
        <v>0</v>
      </c>
      <c r="J147" s="4">
        <f>IF(C147="","",SUMIFS(T_stock[Sortie],T_stock[Ref],C147))</f>
        <v>0</v>
      </c>
      <c r="K147" s="26">
        <f t="shared" si="8"/>
        <v>0</v>
      </c>
      <c r="L147" s="24">
        <f t="shared" si="9"/>
        <v>0</v>
      </c>
      <c r="M147" s="40">
        <v>0</v>
      </c>
      <c r="N147" s="26">
        <f>T_liste[[#This Row],[Stock Final]]-T_liste[[#This Row],[Stock Theorique]]</f>
        <v>0</v>
      </c>
      <c r="O147" s="11" t="str">
        <f t="shared" si="10"/>
        <v>OK</v>
      </c>
    </row>
    <row r="148" spans="1:15" x14ac:dyDescent="0.3">
      <c r="A148" s="14">
        <f t="shared" si="11"/>
        <v>143</v>
      </c>
      <c r="B148" s="9" t="s">
        <v>84</v>
      </c>
      <c r="C148" s="4" t="s">
        <v>86</v>
      </c>
      <c r="D148" s="4" t="s">
        <v>68</v>
      </c>
      <c r="E148" s="4" t="s">
        <v>297</v>
      </c>
      <c r="F148" s="29"/>
      <c r="G148" s="19"/>
      <c r="H148" s="4"/>
      <c r="I148" s="4">
        <f>IF(C148="","",SUMIFS(T_stock[Entrée],T_stock[Ref],C148))</f>
        <v>0</v>
      </c>
      <c r="J148" s="4">
        <f>IF(C148="","",SUMIFS(T_stock[Sortie],T_stock[Ref],C148))</f>
        <v>0</v>
      </c>
      <c r="K148" s="26">
        <f t="shared" si="8"/>
        <v>0</v>
      </c>
      <c r="L148" s="24">
        <f t="shared" si="9"/>
        <v>0</v>
      </c>
      <c r="M148" s="40">
        <v>20</v>
      </c>
      <c r="N148" s="26">
        <f>T_liste[[#This Row],[Stock Final]]-T_liste[[#This Row],[Stock Theorique]]</f>
        <v>-20</v>
      </c>
      <c r="O148" s="11" t="str">
        <f t="shared" si="10"/>
        <v>Rupture</v>
      </c>
    </row>
    <row r="149" spans="1:15" x14ac:dyDescent="0.3">
      <c r="A149" s="14">
        <f t="shared" si="11"/>
        <v>144</v>
      </c>
      <c r="B149" s="9" t="s">
        <v>146</v>
      </c>
      <c r="C149" s="4" t="s">
        <v>159</v>
      </c>
      <c r="D149" s="4" t="s">
        <v>68</v>
      </c>
      <c r="E149" s="4" t="s">
        <v>297</v>
      </c>
      <c r="F149" s="29"/>
      <c r="G149" s="19"/>
      <c r="H149" s="4"/>
      <c r="I149" s="4">
        <f>IF(C149="","",SUMIFS(T_stock[Entrée],T_stock[Ref],C149))</f>
        <v>0</v>
      </c>
      <c r="J149" s="4">
        <f>IF(C149="","",SUMIFS(T_stock[Sortie],T_stock[Ref],C149))</f>
        <v>0</v>
      </c>
      <c r="K149" s="26">
        <f t="shared" si="8"/>
        <v>0</v>
      </c>
      <c r="L149" s="24">
        <f t="shared" si="9"/>
        <v>0</v>
      </c>
      <c r="M149" s="40">
        <v>-1</v>
      </c>
      <c r="N149" s="26">
        <f>T_liste[[#This Row],[Stock Final]]-T_liste[[#This Row],[Stock Theorique]]</f>
        <v>1</v>
      </c>
      <c r="O149" s="11" t="str">
        <f t="shared" si="10"/>
        <v>OK</v>
      </c>
    </row>
    <row r="150" spans="1:15" x14ac:dyDescent="0.3">
      <c r="A150" s="14">
        <f t="shared" si="11"/>
        <v>145</v>
      </c>
      <c r="B150" s="9" t="s">
        <v>15</v>
      </c>
      <c r="C150" s="4" t="s">
        <v>145</v>
      </c>
      <c r="D150" s="4" t="s">
        <v>68</v>
      </c>
      <c r="E150" s="4" t="s">
        <v>297</v>
      </c>
      <c r="F150" s="29"/>
      <c r="G150" s="19"/>
      <c r="H150" s="4"/>
      <c r="I150" s="4">
        <f>IF(C150="","",SUMIFS(T_stock[Entrée],T_stock[Ref],C150))</f>
        <v>0</v>
      </c>
      <c r="J150" s="4">
        <f>IF(C150="","",SUMIFS(T_stock[Sortie],T_stock[Ref],C150))</f>
        <v>0</v>
      </c>
      <c r="K150" s="26">
        <f t="shared" si="8"/>
        <v>0</v>
      </c>
      <c r="L150" s="24">
        <f t="shared" si="9"/>
        <v>0</v>
      </c>
      <c r="M150" s="40">
        <v>-1</v>
      </c>
      <c r="N150" s="26">
        <f>T_liste[[#This Row],[Stock Final]]-T_liste[[#This Row],[Stock Theorique]]</f>
        <v>1</v>
      </c>
      <c r="O150" s="11" t="str">
        <f t="shared" si="10"/>
        <v>OK</v>
      </c>
    </row>
    <row r="151" spans="1:15" x14ac:dyDescent="0.3">
      <c r="A151" s="14">
        <f t="shared" si="11"/>
        <v>146</v>
      </c>
      <c r="B151" s="9" t="s">
        <v>206</v>
      </c>
      <c r="C151" s="4" t="s">
        <v>207</v>
      </c>
      <c r="D151" s="4" t="s">
        <v>68</v>
      </c>
      <c r="E151" s="4" t="s">
        <v>297</v>
      </c>
      <c r="F151" s="29"/>
      <c r="G151" s="19"/>
      <c r="H151" s="4"/>
      <c r="I151" s="4">
        <f>IF(C151="","",SUMIFS(T_stock[Entrée],T_stock[Ref],C151))</f>
        <v>0</v>
      </c>
      <c r="J151" s="4">
        <f>IF(C151="","",SUMIFS(T_stock[Sortie],T_stock[Ref],C151))</f>
        <v>0</v>
      </c>
      <c r="K151" s="26">
        <f t="shared" si="8"/>
        <v>0</v>
      </c>
      <c r="L151" s="24">
        <f t="shared" si="9"/>
        <v>0</v>
      </c>
      <c r="M151" s="40">
        <v>0</v>
      </c>
      <c r="N151" s="26">
        <f>T_liste[[#This Row],[Stock Final]]-T_liste[[#This Row],[Stock Theorique]]</f>
        <v>0</v>
      </c>
      <c r="O151" s="11" t="str">
        <f t="shared" si="10"/>
        <v>OK</v>
      </c>
    </row>
    <row r="152" spans="1:15" x14ac:dyDescent="0.3">
      <c r="A152" s="14">
        <f t="shared" si="11"/>
        <v>147</v>
      </c>
      <c r="B152" s="9" t="s">
        <v>175</v>
      </c>
      <c r="C152" s="4" t="s">
        <v>176</v>
      </c>
      <c r="D152" s="4" t="s">
        <v>29</v>
      </c>
      <c r="E152" s="4" t="s">
        <v>294</v>
      </c>
      <c r="F152" s="29"/>
      <c r="G152" s="19"/>
      <c r="H152" s="4"/>
      <c r="I152" s="4">
        <f>IF(C152="","",SUMIFS(T_stock[Entrée],T_stock[Ref],C152))</f>
        <v>0</v>
      </c>
      <c r="J152" s="4">
        <f>IF(C152="","",SUMIFS(T_stock[Sortie],T_stock[Ref],C152))</f>
        <v>0</v>
      </c>
      <c r="K152" s="26">
        <f t="shared" si="8"/>
        <v>0</v>
      </c>
      <c r="L152" s="24">
        <f t="shared" si="9"/>
        <v>0</v>
      </c>
      <c r="M152" s="40">
        <v>0</v>
      </c>
      <c r="N152" s="26">
        <f>T_liste[[#This Row],[Stock Final]]-T_liste[[#This Row],[Stock Theorique]]</f>
        <v>0</v>
      </c>
      <c r="O152" s="11" t="str">
        <f t="shared" si="10"/>
        <v>OK</v>
      </c>
    </row>
    <row r="153" spans="1:15" x14ac:dyDescent="0.3">
      <c r="A153" s="14">
        <f t="shared" si="11"/>
        <v>148</v>
      </c>
      <c r="B153" s="9" t="s">
        <v>174</v>
      </c>
      <c r="C153" s="4" t="s">
        <v>27</v>
      </c>
      <c r="D153" s="4" t="s">
        <v>29</v>
      </c>
      <c r="E153" s="4" t="s">
        <v>297</v>
      </c>
      <c r="F153" s="29"/>
      <c r="G153" s="19"/>
      <c r="H153" s="4"/>
      <c r="I153" s="4">
        <f>IF(C153="","",SUMIFS(T_stock[Entrée],T_stock[Ref],C153))</f>
        <v>0</v>
      </c>
      <c r="J153" s="4">
        <f>IF(C153="","",SUMIFS(T_stock[Sortie],T_stock[Ref],C153))</f>
        <v>0</v>
      </c>
      <c r="K153" s="26">
        <f t="shared" si="8"/>
        <v>0</v>
      </c>
      <c r="L153" s="24">
        <f t="shared" si="9"/>
        <v>0</v>
      </c>
      <c r="M153" s="40">
        <v>0</v>
      </c>
      <c r="N153" s="26">
        <f>T_liste[[#This Row],[Stock Final]]-T_liste[[#This Row],[Stock Theorique]]</f>
        <v>0</v>
      </c>
      <c r="O153" s="11" t="str">
        <f t="shared" si="10"/>
        <v>OK</v>
      </c>
    </row>
    <row r="154" spans="1:15" x14ac:dyDescent="0.3">
      <c r="A154" s="14">
        <f t="shared" si="11"/>
        <v>149</v>
      </c>
      <c r="B154" s="9" t="s">
        <v>34</v>
      </c>
      <c r="C154" s="4" t="s">
        <v>407</v>
      </c>
      <c r="D154" s="4" t="s">
        <v>29</v>
      </c>
      <c r="E154" s="4" t="s">
        <v>294</v>
      </c>
      <c r="F154" s="29"/>
      <c r="G154" s="19"/>
      <c r="H154" s="4"/>
      <c r="I154" s="4">
        <f>IF(C154="","",SUMIFS(T_stock[Entrée],T_stock[Ref],C154))</f>
        <v>0</v>
      </c>
      <c r="J154" s="4">
        <f>IF(C154="","",SUMIFS(T_stock[Sortie],T_stock[Ref],C154))</f>
        <v>0</v>
      </c>
      <c r="K154" s="26">
        <f t="shared" si="8"/>
        <v>0</v>
      </c>
      <c r="L154" s="24">
        <f t="shared" si="9"/>
        <v>0</v>
      </c>
      <c r="M154" s="40">
        <v>20</v>
      </c>
      <c r="N154" s="26">
        <f>T_liste[[#This Row],[Stock Final]]-T_liste[[#This Row],[Stock Theorique]]</f>
        <v>-20</v>
      </c>
      <c r="O154" s="11" t="str">
        <f t="shared" si="10"/>
        <v>Rupture</v>
      </c>
    </row>
    <row r="155" spans="1:15" x14ac:dyDescent="0.3">
      <c r="A155" s="14">
        <f t="shared" si="11"/>
        <v>150</v>
      </c>
      <c r="B155" s="9" t="s">
        <v>34</v>
      </c>
      <c r="C155" s="4" t="s">
        <v>246</v>
      </c>
      <c r="D155" s="4" t="s">
        <v>29</v>
      </c>
      <c r="E155" s="4" t="s">
        <v>294</v>
      </c>
      <c r="F155" s="29"/>
      <c r="G155" s="19"/>
      <c r="H155" s="4"/>
      <c r="I155" s="4">
        <f>IF(C155="","",SUMIFS(T_stock[Entrée],T_stock[Ref],C155))</f>
        <v>0</v>
      </c>
      <c r="J155" s="4">
        <f>IF(C155="","",SUMIFS(T_stock[Sortie],T_stock[Ref],C155))</f>
        <v>0</v>
      </c>
      <c r="K155" s="26">
        <f t="shared" si="8"/>
        <v>0</v>
      </c>
      <c r="L155" s="24">
        <f t="shared" si="9"/>
        <v>0</v>
      </c>
      <c r="M155" s="40">
        <v>62</v>
      </c>
      <c r="N155" s="26">
        <f>T_liste[[#This Row],[Stock Final]]-T_liste[[#This Row],[Stock Theorique]]</f>
        <v>-62</v>
      </c>
      <c r="O155" s="11" t="str">
        <f t="shared" si="10"/>
        <v>Rupture</v>
      </c>
    </row>
    <row r="156" spans="1:15" x14ac:dyDescent="0.3">
      <c r="A156" s="14">
        <f t="shared" si="11"/>
        <v>151</v>
      </c>
      <c r="B156" s="9" t="s">
        <v>285</v>
      </c>
      <c r="C156" s="4" t="s">
        <v>286</v>
      </c>
      <c r="D156" s="4" t="s">
        <v>68</v>
      </c>
      <c r="E156" s="4" t="s">
        <v>297</v>
      </c>
      <c r="F156" s="29"/>
      <c r="G156" s="19"/>
      <c r="H156" s="4"/>
      <c r="I156" s="4">
        <f>IF(C156="","",SUMIFS(T_stock[Entrée],T_stock[Ref],C156))</f>
        <v>0</v>
      </c>
      <c r="J156" s="4">
        <f>IF(C156="","",SUMIFS(T_stock[Sortie],T_stock[Ref],C156))</f>
        <v>0</v>
      </c>
      <c r="K156" s="26">
        <f t="shared" si="8"/>
        <v>0</v>
      </c>
      <c r="L156" s="24">
        <f t="shared" si="9"/>
        <v>0</v>
      </c>
      <c r="M156" s="40">
        <v>8</v>
      </c>
      <c r="N156" s="26">
        <f>T_liste[[#This Row],[Stock Final]]-T_liste[[#This Row],[Stock Theorique]]</f>
        <v>-8</v>
      </c>
      <c r="O156" s="11" t="str">
        <f t="shared" si="10"/>
        <v>Rupture</v>
      </c>
    </row>
    <row r="157" spans="1:15" x14ac:dyDescent="0.3">
      <c r="A157" s="14">
        <f t="shared" si="11"/>
        <v>152</v>
      </c>
      <c r="B157" s="9" t="s">
        <v>408</v>
      </c>
      <c r="C157" s="4" t="s">
        <v>409</v>
      </c>
      <c r="D157" s="4" t="s">
        <v>196</v>
      </c>
      <c r="E157" s="4" t="s">
        <v>296</v>
      </c>
      <c r="F157" s="29"/>
      <c r="G157" s="19"/>
      <c r="H157" s="4"/>
      <c r="I157" s="4">
        <f>IF(C157="","",SUMIFS(T_stock[Entrée],T_stock[Ref],C157))</f>
        <v>0</v>
      </c>
      <c r="J157" s="4">
        <f>IF(C157="","",SUMIFS(T_stock[Sortie],T_stock[Ref],C157))</f>
        <v>0</v>
      </c>
      <c r="K157" s="26">
        <f t="shared" si="8"/>
        <v>0</v>
      </c>
      <c r="L157" s="24">
        <f t="shared" si="9"/>
        <v>0</v>
      </c>
      <c r="M157" s="40">
        <v>0</v>
      </c>
      <c r="N157" s="26">
        <f>T_liste[[#This Row],[Stock Final]]-T_liste[[#This Row],[Stock Theorique]]</f>
        <v>0</v>
      </c>
      <c r="O157" s="11" t="str">
        <f t="shared" si="10"/>
        <v>OK</v>
      </c>
    </row>
    <row r="158" spans="1:15" x14ac:dyDescent="0.3">
      <c r="A158" s="14">
        <f t="shared" si="11"/>
        <v>153</v>
      </c>
      <c r="B158" s="9" t="s">
        <v>410</v>
      </c>
      <c r="C158" s="4" t="s">
        <v>411</v>
      </c>
      <c r="D158" s="4" t="s">
        <v>196</v>
      </c>
      <c r="E158" s="4" t="s">
        <v>297</v>
      </c>
      <c r="F158" s="29"/>
      <c r="G158" s="19"/>
      <c r="H158" s="4"/>
      <c r="I158" s="4">
        <f>IF(C158="","",SUMIFS(T_stock[Entrée],T_stock[Ref],C158))</f>
        <v>0</v>
      </c>
      <c r="J158" s="4">
        <f>IF(C158="","",SUMIFS(T_stock[Sortie],T_stock[Ref],C158))</f>
        <v>0</v>
      </c>
      <c r="K158" s="26">
        <f t="shared" si="8"/>
        <v>0</v>
      </c>
      <c r="L158" s="24">
        <f t="shared" si="9"/>
        <v>0</v>
      </c>
      <c r="M158" s="40">
        <v>0</v>
      </c>
      <c r="N158" s="26">
        <f>T_liste[[#This Row],[Stock Final]]-T_liste[[#This Row],[Stock Theorique]]</f>
        <v>0</v>
      </c>
      <c r="O158" s="11" t="str">
        <f t="shared" si="10"/>
        <v>OK</v>
      </c>
    </row>
    <row r="159" spans="1:15" x14ac:dyDescent="0.3">
      <c r="A159" s="14">
        <f t="shared" si="11"/>
        <v>154</v>
      </c>
      <c r="B159" s="9" t="s">
        <v>412</v>
      </c>
      <c r="C159" s="4" t="s">
        <v>413</v>
      </c>
      <c r="D159" s="4" t="s">
        <v>196</v>
      </c>
      <c r="E159" s="4" t="s">
        <v>297</v>
      </c>
      <c r="F159" s="29"/>
      <c r="G159" s="19"/>
      <c r="H159" s="4"/>
      <c r="I159" s="4">
        <f>IF(C159="","",SUMIFS(T_stock[Entrée],T_stock[Ref],C159))</f>
        <v>0</v>
      </c>
      <c r="J159" s="4">
        <f>IF(C159="","",SUMIFS(T_stock[Sortie],T_stock[Ref],C159))</f>
        <v>0</v>
      </c>
      <c r="K159" s="26">
        <f t="shared" si="8"/>
        <v>0</v>
      </c>
      <c r="L159" s="24">
        <f t="shared" si="9"/>
        <v>0</v>
      </c>
      <c r="M159" s="40">
        <v>0</v>
      </c>
      <c r="N159" s="26">
        <f>T_liste[[#This Row],[Stock Final]]-T_liste[[#This Row],[Stock Theorique]]</f>
        <v>0</v>
      </c>
      <c r="O159" s="11" t="str">
        <f t="shared" si="10"/>
        <v>OK</v>
      </c>
    </row>
    <row r="160" spans="1:15" x14ac:dyDescent="0.3">
      <c r="A160" s="14">
        <f t="shared" si="11"/>
        <v>155</v>
      </c>
      <c r="B160" s="9" t="s">
        <v>414</v>
      </c>
      <c r="C160" s="4">
        <v>2400</v>
      </c>
      <c r="D160" s="4" t="s">
        <v>196</v>
      </c>
      <c r="E160" s="4" t="s">
        <v>297</v>
      </c>
      <c r="F160" s="29"/>
      <c r="G160" s="19"/>
      <c r="H160" s="4"/>
      <c r="I160" s="4">
        <f>IF(C160="","",SUMIFS(T_stock[Entrée],T_stock[Ref],C160))</f>
        <v>0</v>
      </c>
      <c r="J160" s="4">
        <f>IF(C160="","",SUMIFS(T_stock[Sortie],T_stock[Ref],C160))</f>
        <v>0</v>
      </c>
      <c r="K160" s="26">
        <f t="shared" si="8"/>
        <v>0</v>
      </c>
      <c r="L160" s="24">
        <f t="shared" si="9"/>
        <v>0</v>
      </c>
      <c r="M160" s="40">
        <v>0</v>
      </c>
      <c r="N160" s="26">
        <f>T_liste[[#This Row],[Stock Final]]-T_liste[[#This Row],[Stock Theorique]]</f>
        <v>0</v>
      </c>
      <c r="O160" s="11" t="str">
        <f t="shared" si="10"/>
        <v>OK</v>
      </c>
    </row>
    <row r="161" spans="1:15" x14ac:dyDescent="0.3">
      <c r="A161" s="14">
        <f t="shared" si="11"/>
        <v>156</v>
      </c>
      <c r="B161" s="9" t="s">
        <v>415</v>
      </c>
      <c r="C161" s="4" t="s">
        <v>416</v>
      </c>
      <c r="D161" s="4" t="s">
        <v>196</v>
      </c>
      <c r="E161" s="4" t="s">
        <v>297</v>
      </c>
      <c r="F161" s="29"/>
      <c r="G161" s="19"/>
      <c r="H161" s="4"/>
      <c r="I161" s="4">
        <f>IF(C161="","",SUMIFS(T_stock[Entrée],T_stock[Ref],C161))</f>
        <v>0</v>
      </c>
      <c r="J161" s="4">
        <f>IF(C161="","",SUMIFS(T_stock[Sortie],T_stock[Ref],C161))</f>
        <v>0</v>
      </c>
      <c r="K161" s="26">
        <f t="shared" si="8"/>
        <v>0</v>
      </c>
      <c r="L161" s="24">
        <f t="shared" si="9"/>
        <v>0</v>
      </c>
      <c r="M161" s="40">
        <v>0</v>
      </c>
      <c r="N161" s="26">
        <f>T_liste[[#This Row],[Stock Final]]-T_liste[[#This Row],[Stock Theorique]]</f>
        <v>0</v>
      </c>
      <c r="O161" s="11" t="str">
        <f t="shared" si="10"/>
        <v>OK</v>
      </c>
    </row>
    <row r="162" spans="1:15" x14ac:dyDescent="0.3">
      <c r="A162" s="14">
        <f t="shared" si="11"/>
        <v>157</v>
      </c>
      <c r="B162" s="9" t="s">
        <v>417</v>
      </c>
      <c r="C162" s="4">
        <v>0.4</v>
      </c>
      <c r="D162" s="4" t="s">
        <v>196</v>
      </c>
      <c r="E162" s="4" t="s">
        <v>297</v>
      </c>
      <c r="F162" s="29"/>
      <c r="G162" s="19"/>
      <c r="H162" s="4"/>
      <c r="I162" s="4">
        <f>IF(C162="","",SUMIFS(T_stock[Entrée],T_stock[Ref],C162))</f>
        <v>0</v>
      </c>
      <c r="J162" s="4">
        <f>IF(C162="","",SUMIFS(T_stock[Sortie],T_stock[Ref],C162))</f>
        <v>0</v>
      </c>
      <c r="K162" s="26">
        <f t="shared" si="8"/>
        <v>0</v>
      </c>
      <c r="L162" s="24">
        <f t="shared" si="9"/>
        <v>0</v>
      </c>
      <c r="M162" s="40">
        <v>0</v>
      </c>
      <c r="N162" s="26">
        <f>T_liste[[#This Row],[Stock Final]]-T_liste[[#This Row],[Stock Theorique]]</f>
        <v>0</v>
      </c>
      <c r="O162" s="11" t="str">
        <f t="shared" si="10"/>
        <v>OK</v>
      </c>
    </row>
    <row r="163" spans="1:15" x14ac:dyDescent="0.3">
      <c r="A163" s="14">
        <f t="shared" si="11"/>
        <v>158</v>
      </c>
      <c r="B163" s="9" t="s">
        <v>418</v>
      </c>
      <c r="C163" s="4" t="s">
        <v>419</v>
      </c>
      <c r="D163" s="4" t="s">
        <v>196</v>
      </c>
      <c r="E163" s="4" t="s">
        <v>296</v>
      </c>
      <c r="F163" s="29"/>
      <c r="G163" s="19"/>
      <c r="H163" s="4"/>
      <c r="I163" s="4">
        <f>IF(C163="","",SUMIFS(T_stock[Entrée],T_stock[Ref],C163))</f>
        <v>0</v>
      </c>
      <c r="J163" s="4">
        <f>IF(C163="","",SUMIFS(T_stock[Sortie],T_stock[Ref],C163))</f>
        <v>0</v>
      </c>
      <c r="K163" s="26">
        <f t="shared" si="8"/>
        <v>0</v>
      </c>
      <c r="L163" s="24">
        <f t="shared" si="9"/>
        <v>0</v>
      </c>
      <c r="M163" s="40">
        <v>0</v>
      </c>
      <c r="N163" s="26">
        <f>T_liste[[#This Row],[Stock Final]]-T_liste[[#This Row],[Stock Theorique]]</f>
        <v>0</v>
      </c>
      <c r="O163" s="11" t="str">
        <f t="shared" si="10"/>
        <v>OK</v>
      </c>
    </row>
    <row r="164" spans="1:15" x14ac:dyDescent="0.3">
      <c r="A164" s="14">
        <f t="shared" si="11"/>
        <v>159</v>
      </c>
      <c r="B164" s="9" t="s">
        <v>420</v>
      </c>
      <c r="C164" s="4" t="s">
        <v>421</v>
      </c>
      <c r="D164" s="4" t="s">
        <v>196</v>
      </c>
      <c r="E164" s="4" t="s">
        <v>297</v>
      </c>
      <c r="F164" s="29"/>
      <c r="G164" s="19"/>
      <c r="H164" s="4"/>
      <c r="I164" s="4">
        <f>IF(C164="","",SUMIFS(T_stock[Entrée],T_stock[Ref],C164))</f>
        <v>0</v>
      </c>
      <c r="J164" s="4">
        <f>IF(C164="","",SUMIFS(T_stock[Sortie],T_stock[Ref],C164))</f>
        <v>0</v>
      </c>
      <c r="K164" s="26">
        <f t="shared" si="8"/>
        <v>0</v>
      </c>
      <c r="L164" s="24">
        <f t="shared" si="9"/>
        <v>0</v>
      </c>
      <c r="M164" s="40">
        <v>10</v>
      </c>
      <c r="N164" s="26">
        <f>T_liste[[#This Row],[Stock Final]]-T_liste[[#This Row],[Stock Theorique]]</f>
        <v>-10</v>
      </c>
      <c r="O164" s="11" t="str">
        <f t="shared" si="10"/>
        <v>Rupture</v>
      </c>
    </row>
    <row r="165" spans="1:15" x14ac:dyDescent="0.3">
      <c r="A165" s="14">
        <f t="shared" si="11"/>
        <v>160</v>
      </c>
      <c r="B165" s="9" t="s">
        <v>420</v>
      </c>
      <c r="C165" s="4" t="s">
        <v>422</v>
      </c>
      <c r="D165" s="4" t="s">
        <v>196</v>
      </c>
      <c r="E165" s="4" t="s">
        <v>297</v>
      </c>
      <c r="F165" s="29"/>
      <c r="G165" s="19"/>
      <c r="H165" s="4"/>
      <c r="I165" s="4">
        <f>IF(C165="","",SUMIFS(T_stock[Entrée],T_stock[Ref],C165))</f>
        <v>0</v>
      </c>
      <c r="J165" s="4">
        <f>IF(C165="","",SUMIFS(T_stock[Sortie],T_stock[Ref],C165))</f>
        <v>0</v>
      </c>
      <c r="K165" s="26">
        <f t="shared" si="8"/>
        <v>0</v>
      </c>
      <c r="L165" s="24">
        <f t="shared" si="9"/>
        <v>0</v>
      </c>
      <c r="M165" s="40">
        <v>0</v>
      </c>
      <c r="N165" s="26">
        <f>T_liste[[#This Row],[Stock Final]]-T_liste[[#This Row],[Stock Theorique]]</f>
        <v>0</v>
      </c>
      <c r="O165" s="11" t="str">
        <f t="shared" si="10"/>
        <v>OK</v>
      </c>
    </row>
    <row r="166" spans="1:15" x14ac:dyDescent="0.3">
      <c r="A166" s="14">
        <f t="shared" si="11"/>
        <v>161</v>
      </c>
      <c r="B166" s="9" t="s">
        <v>252</v>
      </c>
      <c r="C166" s="4" t="s">
        <v>423</v>
      </c>
      <c r="D166" s="4" t="s">
        <v>196</v>
      </c>
      <c r="E166" s="4" t="s">
        <v>297</v>
      </c>
      <c r="F166" s="29"/>
      <c r="G166" s="19"/>
      <c r="H166" s="4"/>
      <c r="I166" s="4">
        <f>IF(C166="","",SUMIFS(T_stock[Entrée],T_stock[Ref],C166))</f>
        <v>0</v>
      </c>
      <c r="J166" s="4">
        <f>IF(C166="","",SUMIFS(T_stock[Sortie],T_stock[Ref],C166))</f>
        <v>0</v>
      </c>
      <c r="K166" s="26">
        <f t="shared" si="8"/>
        <v>0</v>
      </c>
      <c r="L166" s="24">
        <f t="shared" si="9"/>
        <v>0</v>
      </c>
      <c r="M166" s="40">
        <v>0</v>
      </c>
      <c r="N166" s="26">
        <f>T_liste[[#This Row],[Stock Final]]-T_liste[[#This Row],[Stock Theorique]]</f>
        <v>0</v>
      </c>
      <c r="O166" s="11" t="str">
        <f t="shared" si="10"/>
        <v>OK</v>
      </c>
    </row>
    <row r="167" spans="1:15" x14ac:dyDescent="0.3">
      <c r="A167" s="14">
        <f t="shared" si="11"/>
        <v>162</v>
      </c>
      <c r="B167" s="9" t="s">
        <v>424</v>
      </c>
      <c r="C167" s="4" t="s">
        <v>425</v>
      </c>
      <c r="D167" s="4" t="s">
        <v>196</v>
      </c>
      <c r="E167" s="4" t="s">
        <v>297</v>
      </c>
      <c r="F167" s="29"/>
      <c r="G167" s="19"/>
      <c r="H167" s="4"/>
      <c r="I167" s="4">
        <f>IF(C167="","",SUMIFS(T_stock[Entrée],T_stock[Ref],C167))</f>
        <v>0</v>
      </c>
      <c r="J167" s="4">
        <f>IF(C167="","",SUMIFS(T_stock[Sortie],T_stock[Ref],C167))</f>
        <v>0</v>
      </c>
      <c r="K167" s="26">
        <f t="shared" si="8"/>
        <v>0</v>
      </c>
      <c r="L167" s="24">
        <f t="shared" si="9"/>
        <v>0</v>
      </c>
      <c r="M167" s="40">
        <v>0</v>
      </c>
      <c r="N167" s="26">
        <f>T_liste[[#This Row],[Stock Final]]-T_liste[[#This Row],[Stock Theorique]]</f>
        <v>0</v>
      </c>
      <c r="O167" s="11" t="str">
        <f t="shared" si="10"/>
        <v>OK</v>
      </c>
    </row>
    <row r="168" spans="1:15" x14ac:dyDescent="0.3">
      <c r="A168" s="14">
        <f t="shared" si="11"/>
        <v>163</v>
      </c>
      <c r="B168" s="9" t="s">
        <v>426</v>
      </c>
      <c r="C168" s="4" t="s">
        <v>427</v>
      </c>
      <c r="D168" s="4" t="s">
        <v>196</v>
      </c>
      <c r="E168" s="4" t="s">
        <v>297</v>
      </c>
      <c r="F168" s="29"/>
      <c r="G168" s="19"/>
      <c r="H168" s="4"/>
      <c r="I168" s="4">
        <f>IF(C168="","",SUMIFS(T_stock[Entrée],T_stock[Ref],C168))</f>
        <v>0</v>
      </c>
      <c r="J168" s="4">
        <f>IF(C168="","",SUMIFS(T_stock[Sortie],T_stock[Ref],C168))</f>
        <v>0</v>
      </c>
      <c r="K168" s="26">
        <f t="shared" si="8"/>
        <v>0</v>
      </c>
      <c r="L168" s="24">
        <f t="shared" si="9"/>
        <v>0</v>
      </c>
      <c r="M168" s="40">
        <v>0</v>
      </c>
      <c r="N168" s="26">
        <f>T_liste[[#This Row],[Stock Final]]-T_liste[[#This Row],[Stock Theorique]]</f>
        <v>0</v>
      </c>
      <c r="O168" s="11" t="str">
        <f t="shared" si="10"/>
        <v>OK</v>
      </c>
    </row>
    <row r="169" spans="1:15" x14ac:dyDescent="0.3">
      <c r="A169" s="14">
        <f t="shared" si="11"/>
        <v>164</v>
      </c>
      <c r="B169" s="9" t="s">
        <v>428</v>
      </c>
      <c r="C169" s="4" t="s">
        <v>429</v>
      </c>
      <c r="D169" s="4" t="s">
        <v>68</v>
      </c>
      <c r="E169" s="4" t="s">
        <v>297</v>
      </c>
      <c r="F169" s="29"/>
      <c r="G169" s="19"/>
      <c r="H169" s="4"/>
      <c r="I169" s="4">
        <f>IF(C169="","",SUMIFS(T_stock[Entrée],T_stock[Ref],C169))</f>
        <v>0</v>
      </c>
      <c r="J169" s="4">
        <f>IF(C169="","",SUMIFS(T_stock[Sortie],T_stock[Ref],C169))</f>
        <v>0</v>
      </c>
      <c r="K169" s="26">
        <f t="shared" si="8"/>
        <v>0</v>
      </c>
      <c r="L169" s="24">
        <f t="shared" si="9"/>
        <v>0</v>
      </c>
      <c r="M169" s="40">
        <v>0</v>
      </c>
      <c r="N169" s="26">
        <f>T_liste[[#This Row],[Stock Final]]-T_liste[[#This Row],[Stock Theorique]]</f>
        <v>0</v>
      </c>
      <c r="O169" s="11" t="str">
        <f t="shared" si="10"/>
        <v>OK</v>
      </c>
    </row>
    <row r="170" spans="1:15" x14ac:dyDescent="0.3">
      <c r="A170" s="14">
        <f t="shared" si="11"/>
        <v>165</v>
      </c>
      <c r="B170" s="9" t="s">
        <v>239</v>
      </c>
      <c r="C170" s="4" t="s">
        <v>240</v>
      </c>
      <c r="D170" s="4" t="s">
        <v>68</v>
      </c>
      <c r="E170" s="4" t="s">
        <v>297</v>
      </c>
      <c r="F170" s="29"/>
      <c r="G170" s="19"/>
      <c r="H170" s="4"/>
      <c r="I170" s="4">
        <f>IF(C170="","",SUMIFS(T_stock[Entrée],T_stock[Ref],C170))</f>
        <v>0</v>
      </c>
      <c r="J170" s="4">
        <f>IF(C170="","",SUMIFS(T_stock[Sortie],T_stock[Ref],C170))</f>
        <v>0</v>
      </c>
      <c r="K170" s="26">
        <f t="shared" si="8"/>
        <v>0</v>
      </c>
      <c r="L170" s="24">
        <f t="shared" si="9"/>
        <v>0</v>
      </c>
      <c r="M170" s="40">
        <v>0</v>
      </c>
      <c r="N170" s="26">
        <f>T_liste[[#This Row],[Stock Final]]-T_liste[[#This Row],[Stock Theorique]]</f>
        <v>0</v>
      </c>
      <c r="O170" s="11" t="str">
        <f t="shared" si="10"/>
        <v>OK</v>
      </c>
    </row>
    <row r="171" spans="1:15" x14ac:dyDescent="0.3">
      <c r="A171" s="14">
        <f t="shared" si="11"/>
        <v>166</v>
      </c>
      <c r="B171" s="9" t="s">
        <v>62</v>
      </c>
      <c r="C171" s="4" t="s">
        <v>63</v>
      </c>
      <c r="D171" s="4" t="s">
        <v>57</v>
      </c>
      <c r="E171" s="4" t="s">
        <v>296</v>
      </c>
      <c r="F171" s="29"/>
      <c r="G171" s="19"/>
      <c r="H171" s="4"/>
      <c r="I171" s="4">
        <f>IF(C171="","",SUMIFS(T_stock[Entrée],T_stock[Ref],C171))</f>
        <v>0</v>
      </c>
      <c r="J171" s="4">
        <f>IF(C171="","",SUMIFS(T_stock[Sortie],T_stock[Ref],C171))</f>
        <v>0</v>
      </c>
      <c r="K171" s="26">
        <f t="shared" si="8"/>
        <v>0</v>
      </c>
      <c r="L171" s="24">
        <f t="shared" si="9"/>
        <v>0</v>
      </c>
      <c r="M171" s="40">
        <v>29</v>
      </c>
      <c r="N171" s="26">
        <f>T_liste[[#This Row],[Stock Final]]-T_liste[[#This Row],[Stock Theorique]]</f>
        <v>-29</v>
      </c>
      <c r="O171" s="11" t="str">
        <f t="shared" si="10"/>
        <v>Rupture</v>
      </c>
    </row>
    <row r="172" spans="1:15" x14ac:dyDescent="0.3">
      <c r="A172" s="14">
        <f t="shared" si="11"/>
        <v>167</v>
      </c>
      <c r="B172" s="9" t="s">
        <v>58</v>
      </c>
      <c r="C172" s="4" t="s">
        <v>59</v>
      </c>
      <c r="D172" s="4" t="s">
        <v>57</v>
      </c>
      <c r="E172" s="4" t="s">
        <v>296</v>
      </c>
      <c r="F172" s="29"/>
      <c r="G172" s="19"/>
      <c r="H172" s="4"/>
      <c r="I172" s="4">
        <f>IF(C172="","",SUMIFS(T_stock[Entrée],T_stock[Ref],C172))</f>
        <v>0</v>
      </c>
      <c r="J172" s="4">
        <f>IF(C172="","",SUMIFS(T_stock[Sortie],T_stock[Ref],C172))</f>
        <v>0</v>
      </c>
      <c r="K172" s="26">
        <f t="shared" si="8"/>
        <v>0</v>
      </c>
      <c r="L172" s="24">
        <f t="shared" si="9"/>
        <v>0</v>
      </c>
      <c r="M172" s="40">
        <v>208</v>
      </c>
      <c r="N172" s="26">
        <f>T_liste[[#This Row],[Stock Final]]-T_liste[[#This Row],[Stock Theorique]]</f>
        <v>-208</v>
      </c>
      <c r="O172" s="11" t="str">
        <f t="shared" si="10"/>
        <v>Rupture</v>
      </c>
    </row>
    <row r="173" spans="1:15" x14ac:dyDescent="0.3">
      <c r="A173" s="14">
        <f t="shared" si="11"/>
        <v>168</v>
      </c>
      <c r="B173" s="9" t="s">
        <v>430</v>
      </c>
      <c r="C173" s="4" t="s">
        <v>431</v>
      </c>
      <c r="D173" s="4" t="s">
        <v>41</v>
      </c>
      <c r="E173" s="4" t="s">
        <v>296</v>
      </c>
      <c r="F173" s="29"/>
      <c r="G173" s="19"/>
      <c r="H173" s="4"/>
      <c r="I173" s="4">
        <f>IF(C173="","",SUMIFS(T_stock[Entrée],T_stock[Ref],C173))</f>
        <v>0</v>
      </c>
      <c r="J173" s="4">
        <f>IF(C173="","",SUMIFS(T_stock[Sortie],T_stock[Ref],C173))</f>
        <v>0</v>
      </c>
      <c r="K173" s="26">
        <f t="shared" si="8"/>
        <v>0</v>
      </c>
      <c r="L173" s="24">
        <f t="shared" si="9"/>
        <v>0</v>
      </c>
      <c r="M173" s="40">
        <v>300</v>
      </c>
      <c r="N173" s="26">
        <f>T_liste[[#This Row],[Stock Final]]-T_liste[[#This Row],[Stock Theorique]]</f>
        <v>-300</v>
      </c>
      <c r="O173" s="11" t="str">
        <f t="shared" si="10"/>
        <v>Rupture</v>
      </c>
    </row>
    <row r="174" spans="1:15" x14ac:dyDescent="0.3">
      <c r="A174" s="14">
        <f t="shared" si="11"/>
        <v>169</v>
      </c>
      <c r="B174" s="9" t="s">
        <v>432</v>
      </c>
      <c r="C174" s="4" t="s">
        <v>433</v>
      </c>
      <c r="D174" s="4" t="s">
        <v>68</v>
      </c>
      <c r="E174" s="4" t="s">
        <v>296</v>
      </c>
      <c r="F174" s="29"/>
      <c r="G174" s="19"/>
      <c r="H174" s="4"/>
      <c r="I174" s="4">
        <f>IF(C174="","",SUMIFS(T_stock[Entrée],T_stock[Ref],C174))</f>
        <v>0</v>
      </c>
      <c r="J174" s="4">
        <f>IF(C174="","",SUMIFS(T_stock[Sortie],T_stock[Ref],C174))</f>
        <v>0</v>
      </c>
      <c r="K174" s="26">
        <f t="shared" si="8"/>
        <v>0</v>
      </c>
      <c r="L174" s="24">
        <f t="shared" si="9"/>
        <v>0</v>
      </c>
      <c r="M174" s="40">
        <v>180</v>
      </c>
      <c r="N174" s="26">
        <f>T_liste[[#This Row],[Stock Final]]-T_liste[[#This Row],[Stock Theorique]]</f>
        <v>-180</v>
      </c>
      <c r="O174" s="11" t="str">
        <f t="shared" si="10"/>
        <v>Rupture</v>
      </c>
    </row>
    <row r="175" spans="1:15" x14ac:dyDescent="0.3">
      <c r="A175" s="14">
        <f t="shared" si="11"/>
        <v>170</v>
      </c>
      <c r="B175" s="9" t="s">
        <v>163</v>
      </c>
      <c r="C175" s="4" t="s">
        <v>250</v>
      </c>
      <c r="D175" s="4" t="s">
        <v>173</v>
      </c>
      <c r="E175" s="4" t="s">
        <v>297</v>
      </c>
      <c r="F175" s="29"/>
      <c r="G175" s="19"/>
      <c r="H175" s="4"/>
      <c r="I175" s="4">
        <f>IF(C175="","",SUMIFS(T_stock[Entrée],T_stock[Ref],C175))</f>
        <v>0</v>
      </c>
      <c r="J175" s="4">
        <f>IF(C175="","",SUMIFS(T_stock[Sortie],T_stock[Ref],C175))</f>
        <v>0</v>
      </c>
      <c r="K175" s="26">
        <f t="shared" si="8"/>
        <v>0</v>
      </c>
      <c r="L175" s="24">
        <f t="shared" si="9"/>
        <v>0</v>
      </c>
      <c r="M175" s="40">
        <v>40</v>
      </c>
      <c r="N175" s="26">
        <f>T_liste[[#This Row],[Stock Final]]-T_liste[[#This Row],[Stock Theorique]]</f>
        <v>-40</v>
      </c>
      <c r="O175" s="11" t="str">
        <f t="shared" si="10"/>
        <v>Rupture</v>
      </c>
    </row>
    <row r="176" spans="1:15" x14ac:dyDescent="0.3">
      <c r="A176" s="14">
        <f t="shared" si="11"/>
        <v>171</v>
      </c>
      <c r="B176" s="9" t="s">
        <v>241</v>
      </c>
      <c r="C176" s="4" t="s">
        <v>242</v>
      </c>
      <c r="D176" s="4" t="s">
        <v>173</v>
      </c>
      <c r="E176" s="4" t="s">
        <v>297</v>
      </c>
      <c r="F176" s="29"/>
      <c r="G176" s="19"/>
      <c r="H176" s="4"/>
      <c r="I176" s="4">
        <f>IF(C176="","",SUMIFS(T_stock[Entrée],T_stock[Ref],C176))</f>
        <v>0</v>
      </c>
      <c r="J176" s="4">
        <f>IF(C176="","",SUMIFS(T_stock[Sortie],T_stock[Ref],C176))</f>
        <v>0</v>
      </c>
      <c r="K176" s="26">
        <f t="shared" si="8"/>
        <v>0</v>
      </c>
      <c r="L176" s="24">
        <f t="shared" si="9"/>
        <v>0</v>
      </c>
      <c r="M176" s="40">
        <v>12</v>
      </c>
      <c r="N176" s="26">
        <f>T_liste[[#This Row],[Stock Final]]-T_liste[[#This Row],[Stock Theorique]]</f>
        <v>-12</v>
      </c>
      <c r="O176" s="11" t="str">
        <f t="shared" si="10"/>
        <v>Rupture</v>
      </c>
    </row>
    <row r="177" spans="1:15" x14ac:dyDescent="0.3">
      <c r="A177" s="14">
        <f t="shared" si="11"/>
        <v>172</v>
      </c>
      <c r="B177" s="9" t="s">
        <v>204</v>
      </c>
      <c r="C177" s="4" t="s">
        <v>205</v>
      </c>
      <c r="D177" s="4" t="s">
        <v>68</v>
      </c>
      <c r="E177" s="4" t="s">
        <v>297</v>
      </c>
      <c r="F177" s="29"/>
      <c r="G177" s="19"/>
      <c r="H177" s="4"/>
      <c r="I177" s="4">
        <f>IF(C177="","",SUMIFS(T_stock[Entrée],T_stock[Ref],C177))</f>
        <v>0</v>
      </c>
      <c r="J177" s="4">
        <f>IF(C177="","",SUMIFS(T_stock[Sortie],T_stock[Ref],C177))</f>
        <v>0</v>
      </c>
      <c r="K177" s="26">
        <f t="shared" si="8"/>
        <v>0</v>
      </c>
      <c r="L177" s="24">
        <f t="shared" si="9"/>
        <v>0</v>
      </c>
      <c r="M177" s="40">
        <v>0</v>
      </c>
      <c r="N177" s="26">
        <f>T_liste[[#This Row],[Stock Final]]-T_liste[[#This Row],[Stock Theorique]]</f>
        <v>0</v>
      </c>
      <c r="O177" s="11" t="str">
        <f t="shared" si="10"/>
        <v>OK</v>
      </c>
    </row>
    <row r="178" spans="1:15" x14ac:dyDescent="0.3">
      <c r="A178" s="14">
        <f t="shared" si="11"/>
        <v>173</v>
      </c>
      <c r="B178" s="9" t="s">
        <v>261</v>
      </c>
      <c r="C178" s="4" t="s">
        <v>262</v>
      </c>
      <c r="D178" s="4" t="s">
        <v>68</v>
      </c>
      <c r="E178" s="4" t="s">
        <v>297</v>
      </c>
      <c r="F178" s="29"/>
      <c r="G178" s="19"/>
      <c r="H178" s="4"/>
      <c r="I178" s="4">
        <f>IF(C178="","",SUMIFS(T_stock[Entrée],T_stock[Ref],C178))</f>
        <v>0</v>
      </c>
      <c r="J178" s="4">
        <f>IF(C178="","",SUMIFS(T_stock[Sortie],T_stock[Ref],C178))</f>
        <v>0</v>
      </c>
      <c r="K178" s="26">
        <f t="shared" si="8"/>
        <v>0</v>
      </c>
      <c r="L178" s="24">
        <f t="shared" si="9"/>
        <v>0</v>
      </c>
      <c r="M178" s="40">
        <v>2</v>
      </c>
      <c r="N178" s="26">
        <f>T_liste[[#This Row],[Stock Final]]-T_liste[[#This Row],[Stock Theorique]]</f>
        <v>-2</v>
      </c>
      <c r="O178" s="11" t="str">
        <f t="shared" si="10"/>
        <v>Rupture</v>
      </c>
    </row>
    <row r="179" spans="1:15" x14ac:dyDescent="0.3">
      <c r="A179" s="14">
        <f t="shared" si="11"/>
        <v>174</v>
      </c>
      <c r="B179" s="9" t="s">
        <v>289</v>
      </c>
      <c r="C179" s="4" t="s">
        <v>290</v>
      </c>
      <c r="D179" s="4" t="s">
        <v>29</v>
      </c>
      <c r="E179" s="4" t="s">
        <v>297</v>
      </c>
      <c r="F179" s="29"/>
      <c r="G179" s="19"/>
      <c r="H179" s="4"/>
      <c r="I179" s="4">
        <f>IF(C179="","",SUMIFS(T_stock[Entrée],T_stock[Ref],C179))</f>
        <v>4</v>
      </c>
      <c r="J179" s="4">
        <f>IF(C179="","",SUMIFS(T_stock[Sortie],T_stock[Ref],C179))</f>
        <v>0</v>
      </c>
      <c r="K179" s="26">
        <f t="shared" si="8"/>
        <v>4</v>
      </c>
      <c r="L179" s="24">
        <f t="shared" si="9"/>
        <v>0</v>
      </c>
      <c r="M179" s="40">
        <v>8</v>
      </c>
      <c r="N179" s="26">
        <f>T_liste[[#This Row],[Stock Final]]-T_liste[[#This Row],[Stock Theorique]]</f>
        <v>-4</v>
      </c>
      <c r="O179" s="11" t="str">
        <f t="shared" si="10"/>
        <v>Rupture</v>
      </c>
    </row>
    <row r="180" spans="1:15" x14ac:dyDescent="0.3">
      <c r="A180" s="14">
        <f t="shared" si="11"/>
        <v>175</v>
      </c>
      <c r="B180" s="9" t="s">
        <v>434</v>
      </c>
      <c r="C180" s="4" t="s">
        <v>435</v>
      </c>
      <c r="D180" s="4" t="s">
        <v>29</v>
      </c>
      <c r="E180" s="4" t="s">
        <v>297</v>
      </c>
      <c r="F180" s="29"/>
      <c r="G180" s="19"/>
      <c r="H180" s="4"/>
      <c r="I180" s="4">
        <f>IF(C180="","",SUMIFS(T_stock[Entrée],T_stock[Ref],C180))</f>
        <v>0</v>
      </c>
      <c r="J180" s="4">
        <f>IF(C180="","",SUMIFS(T_stock[Sortie],T_stock[Ref],C180))</f>
        <v>0</v>
      </c>
      <c r="K180" s="26">
        <f t="shared" si="8"/>
        <v>0</v>
      </c>
      <c r="L180" s="24">
        <f t="shared" si="9"/>
        <v>0</v>
      </c>
      <c r="M180" s="40">
        <v>1</v>
      </c>
      <c r="N180" s="26">
        <f>T_liste[[#This Row],[Stock Final]]-T_liste[[#This Row],[Stock Theorique]]</f>
        <v>-1</v>
      </c>
      <c r="O180" s="11" t="str">
        <f t="shared" si="10"/>
        <v>Rupture</v>
      </c>
    </row>
    <row r="181" spans="1:15" x14ac:dyDescent="0.3">
      <c r="A181" s="14">
        <f t="shared" si="11"/>
        <v>176</v>
      </c>
      <c r="B181" s="9" t="s">
        <v>436</v>
      </c>
      <c r="C181" s="4" t="s">
        <v>437</v>
      </c>
      <c r="D181" s="4" t="s">
        <v>196</v>
      </c>
      <c r="E181" s="4" t="s">
        <v>297</v>
      </c>
      <c r="F181" s="29"/>
      <c r="G181" s="19"/>
      <c r="H181" s="4"/>
      <c r="I181" s="4">
        <f>IF(C181="","",SUMIFS(T_stock[Entrée],T_stock[Ref],C181))</f>
        <v>0</v>
      </c>
      <c r="J181" s="4">
        <f>IF(C181="","",SUMIFS(T_stock[Sortie],T_stock[Ref],C181))</f>
        <v>0</v>
      </c>
      <c r="K181" s="26">
        <f t="shared" si="8"/>
        <v>0</v>
      </c>
      <c r="L181" s="24">
        <f t="shared" si="9"/>
        <v>0</v>
      </c>
      <c r="M181" s="40">
        <v>2</v>
      </c>
      <c r="N181" s="26">
        <f>T_liste[[#This Row],[Stock Final]]-T_liste[[#This Row],[Stock Theorique]]</f>
        <v>-2</v>
      </c>
      <c r="O181" s="11" t="str">
        <f t="shared" si="10"/>
        <v>Rupture</v>
      </c>
    </row>
    <row r="182" spans="1:15" x14ac:dyDescent="0.3">
      <c r="A182" s="14">
        <f t="shared" si="11"/>
        <v>177</v>
      </c>
      <c r="B182" s="9" t="s">
        <v>9</v>
      </c>
      <c r="C182" s="4" t="s">
        <v>11</v>
      </c>
      <c r="D182" s="4" t="s">
        <v>10</v>
      </c>
      <c r="E182" s="4" t="s">
        <v>297</v>
      </c>
      <c r="F182" s="29"/>
      <c r="G182" s="19"/>
      <c r="H182" s="4"/>
      <c r="I182" s="4">
        <f>IF(C182="","",SUMIFS(T_stock[Entrée],T_stock[Ref],C182))</f>
        <v>0</v>
      </c>
      <c r="J182" s="4">
        <f>IF(C182="","",SUMIFS(T_stock[Sortie],T_stock[Ref],C182))</f>
        <v>0</v>
      </c>
      <c r="K182" s="26">
        <f t="shared" si="8"/>
        <v>0</v>
      </c>
      <c r="L182" s="24">
        <f t="shared" si="9"/>
        <v>0</v>
      </c>
      <c r="M182" s="40">
        <v>33</v>
      </c>
      <c r="N182" s="26">
        <f>T_liste[[#This Row],[Stock Final]]-T_liste[[#This Row],[Stock Theorique]]</f>
        <v>-33</v>
      </c>
      <c r="O182" s="11" t="str">
        <f t="shared" si="10"/>
        <v>Rupture</v>
      </c>
    </row>
    <row r="183" spans="1:15" x14ac:dyDescent="0.3">
      <c r="A183" s="14">
        <f t="shared" si="11"/>
        <v>178</v>
      </c>
      <c r="B183" s="9" t="s">
        <v>229</v>
      </c>
      <c r="C183" s="4" t="s">
        <v>230</v>
      </c>
      <c r="D183" s="4" t="s">
        <v>41</v>
      </c>
      <c r="E183" s="4" t="s">
        <v>297</v>
      </c>
      <c r="F183" s="29"/>
      <c r="G183" s="19"/>
      <c r="H183" s="4"/>
      <c r="I183" s="4">
        <f>IF(C183="","",SUMIFS(T_stock[Entrée],T_stock[Ref],C183))</f>
        <v>0</v>
      </c>
      <c r="J183" s="4">
        <f>IF(C183="","",SUMIFS(T_stock[Sortie],T_stock[Ref],C183))</f>
        <v>0</v>
      </c>
      <c r="K183" s="26">
        <f t="shared" si="8"/>
        <v>0</v>
      </c>
      <c r="L183" s="24">
        <f t="shared" si="9"/>
        <v>0</v>
      </c>
      <c r="M183" s="40">
        <v>7</v>
      </c>
      <c r="N183" s="26">
        <f>T_liste[[#This Row],[Stock Final]]-T_liste[[#This Row],[Stock Theorique]]</f>
        <v>-7</v>
      </c>
      <c r="O183" s="11" t="str">
        <f t="shared" si="10"/>
        <v>Rupture</v>
      </c>
    </row>
    <row r="184" spans="1:15" x14ac:dyDescent="0.3">
      <c r="A184" s="14">
        <f t="shared" si="11"/>
        <v>179</v>
      </c>
      <c r="B184" s="9" t="s">
        <v>438</v>
      </c>
      <c r="C184" s="4" t="s">
        <v>439</v>
      </c>
      <c r="D184" s="4" t="s">
        <v>29</v>
      </c>
      <c r="E184" s="4" t="s">
        <v>297</v>
      </c>
      <c r="F184" s="29"/>
      <c r="G184" s="19"/>
      <c r="H184" s="4"/>
      <c r="I184" s="4">
        <f>IF(C184="","",SUMIFS(T_stock[Entrée],T_stock[Ref],C184))</f>
        <v>0</v>
      </c>
      <c r="J184" s="4">
        <f>IF(C184="","",SUMIFS(T_stock[Sortie],T_stock[Ref],C184))</f>
        <v>0</v>
      </c>
      <c r="K184" s="26">
        <f t="shared" si="8"/>
        <v>0</v>
      </c>
      <c r="L184" s="24">
        <f t="shared" si="9"/>
        <v>0</v>
      </c>
      <c r="M184" s="40">
        <v>1</v>
      </c>
      <c r="N184" s="26">
        <f>T_liste[[#This Row],[Stock Final]]-T_liste[[#This Row],[Stock Theorique]]</f>
        <v>-1</v>
      </c>
      <c r="O184" s="11" t="str">
        <f t="shared" si="10"/>
        <v>Rupture</v>
      </c>
    </row>
    <row r="185" spans="1:15" x14ac:dyDescent="0.3">
      <c r="A185" s="14">
        <f t="shared" si="11"/>
        <v>180</v>
      </c>
      <c r="B185" s="9" t="s">
        <v>39</v>
      </c>
      <c r="C185" s="4" t="s">
        <v>40</v>
      </c>
      <c r="D185" s="4" t="s">
        <v>29</v>
      </c>
      <c r="E185" s="4" t="s">
        <v>297</v>
      </c>
      <c r="F185" s="29"/>
      <c r="G185" s="19"/>
      <c r="H185" s="4"/>
      <c r="I185" s="4">
        <f>IF(C185="","",SUMIFS(T_stock[Entrée],T_stock[Ref],C185))</f>
        <v>0</v>
      </c>
      <c r="J185" s="4">
        <f>IF(C185="","",SUMIFS(T_stock[Sortie],T_stock[Ref],C185))</f>
        <v>0</v>
      </c>
      <c r="K185" s="26">
        <f t="shared" si="8"/>
        <v>0</v>
      </c>
      <c r="L185" s="24">
        <f t="shared" si="9"/>
        <v>0</v>
      </c>
      <c r="M185" s="40">
        <v>4</v>
      </c>
      <c r="N185" s="26">
        <f>T_liste[[#This Row],[Stock Final]]-T_liste[[#This Row],[Stock Theorique]]</f>
        <v>-4</v>
      </c>
      <c r="O185" s="11" t="str">
        <f t="shared" si="10"/>
        <v>Rupture</v>
      </c>
    </row>
    <row r="186" spans="1:15" x14ac:dyDescent="0.3">
      <c r="A186" s="14">
        <f t="shared" si="11"/>
        <v>181</v>
      </c>
      <c r="B186" s="9" t="s">
        <v>440</v>
      </c>
      <c r="C186" s="4" t="s">
        <v>441</v>
      </c>
      <c r="D186" s="4" t="s">
        <v>41</v>
      </c>
      <c r="E186" s="4" t="s">
        <v>296</v>
      </c>
      <c r="F186" s="29"/>
      <c r="G186" s="19"/>
      <c r="H186" s="4"/>
      <c r="I186" s="4">
        <f>IF(C186="","",SUMIFS(T_stock[Entrée],T_stock[Ref],C186))</f>
        <v>0</v>
      </c>
      <c r="J186" s="4">
        <f>IF(C186="","",SUMIFS(T_stock[Sortie],T_stock[Ref],C186))</f>
        <v>0</v>
      </c>
      <c r="K186" s="26">
        <f t="shared" si="8"/>
        <v>0</v>
      </c>
      <c r="L186" s="24">
        <f t="shared" si="9"/>
        <v>0</v>
      </c>
      <c r="M186" s="40">
        <v>35</v>
      </c>
      <c r="N186" s="26">
        <f>T_liste[[#This Row],[Stock Final]]-T_liste[[#This Row],[Stock Theorique]]</f>
        <v>-35</v>
      </c>
      <c r="O186" s="11" t="str">
        <f t="shared" si="10"/>
        <v>Rupture</v>
      </c>
    </row>
    <row r="187" spans="1:15" x14ac:dyDescent="0.3">
      <c r="A187" s="14">
        <f t="shared" si="11"/>
        <v>182</v>
      </c>
      <c r="B187" s="9" t="s">
        <v>202</v>
      </c>
      <c r="C187" s="4" t="s">
        <v>203</v>
      </c>
      <c r="D187" s="4" t="s">
        <v>68</v>
      </c>
      <c r="E187" s="4" t="s">
        <v>297</v>
      </c>
      <c r="F187" s="29"/>
      <c r="G187" s="19"/>
      <c r="H187" s="4"/>
      <c r="I187" s="4">
        <f>IF(C187="","",SUMIFS(T_stock[Entrée],T_stock[Ref],C187))</f>
        <v>0</v>
      </c>
      <c r="J187" s="4">
        <f>IF(C187="","",SUMIFS(T_stock[Sortie],T_stock[Ref],C187))</f>
        <v>0</v>
      </c>
      <c r="K187" s="26">
        <f t="shared" si="8"/>
        <v>0</v>
      </c>
      <c r="L187" s="24">
        <f t="shared" si="9"/>
        <v>0</v>
      </c>
      <c r="M187" s="40">
        <v>-33</v>
      </c>
      <c r="N187" s="26">
        <f>T_liste[[#This Row],[Stock Final]]-T_liste[[#This Row],[Stock Theorique]]</f>
        <v>33</v>
      </c>
      <c r="O187" s="11" t="str">
        <f t="shared" si="10"/>
        <v>OK</v>
      </c>
    </row>
    <row r="188" spans="1:15" x14ac:dyDescent="0.3">
      <c r="A188" s="14">
        <f t="shared" si="11"/>
        <v>183</v>
      </c>
      <c r="B188" s="9" t="s">
        <v>380</v>
      </c>
      <c r="C188" s="4" t="s">
        <v>442</v>
      </c>
      <c r="D188" s="4" t="s">
        <v>41</v>
      </c>
      <c r="E188" s="4" t="s">
        <v>297</v>
      </c>
      <c r="F188" s="29"/>
      <c r="G188" s="19"/>
      <c r="H188" s="4"/>
      <c r="I188" s="4">
        <f>IF(C188="","",SUMIFS(T_stock[Entrée],T_stock[Ref],C188))</f>
        <v>0</v>
      </c>
      <c r="J188" s="4">
        <f>IF(C188="","",SUMIFS(T_stock[Sortie],T_stock[Ref],C188))</f>
        <v>0</v>
      </c>
      <c r="K188" s="26">
        <f t="shared" si="8"/>
        <v>0</v>
      </c>
      <c r="L188" s="24">
        <f t="shared" si="9"/>
        <v>0</v>
      </c>
      <c r="M188" s="40">
        <v>0</v>
      </c>
      <c r="N188" s="26">
        <f>T_liste[[#This Row],[Stock Final]]-T_liste[[#This Row],[Stock Theorique]]</f>
        <v>0</v>
      </c>
      <c r="O188" s="11" t="str">
        <f t="shared" si="10"/>
        <v>OK</v>
      </c>
    </row>
    <row r="189" spans="1:15" x14ac:dyDescent="0.3">
      <c r="A189" s="14">
        <f t="shared" si="11"/>
        <v>184</v>
      </c>
      <c r="B189" s="9" t="s">
        <v>55</v>
      </c>
      <c r="C189" s="4" t="s">
        <v>53</v>
      </c>
      <c r="D189" s="4" t="s">
        <v>41</v>
      </c>
      <c r="E189" s="4" t="s">
        <v>297</v>
      </c>
      <c r="F189" s="29"/>
      <c r="G189" s="19"/>
      <c r="H189" s="4"/>
      <c r="I189" s="4">
        <f>IF(C189="","",SUMIFS(T_stock[Entrée],T_stock[Ref],C189))</f>
        <v>0</v>
      </c>
      <c r="J189" s="4">
        <f>IF(C189="","",SUMIFS(T_stock[Sortie],T_stock[Ref],C189))</f>
        <v>0</v>
      </c>
      <c r="K189" s="26">
        <f t="shared" si="8"/>
        <v>0</v>
      </c>
      <c r="L189" s="24">
        <f t="shared" si="9"/>
        <v>0</v>
      </c>
      <c r="M189" s="40">
        <v>0</v>
      </c>
      <c r="N189" s="26">
        <f>T_liste[[#This Row],[Stock Final]]-T_liste[[#This Row],[Stock Theorique]]</f>
        <v>0</v>
      </c>
      <c r="O189" s="11" t="str">
        <f t="shared" si="10"/>
        <v>OK</v>
      </c>
    </row>
    <row r="190" spans="1:15" x14ac:dyDescent="0.3">
      <c r="A190" s="14">
        <f t="shared" si="11"/>
        <v>185</v>
      </c>
      <c r="B190" s="9" t="s">
        <v>226</v>
      </c>
      <c r="C190" s="4" t="s">
        <v>227</v>
      </c>
      <c r="D190" s="4" t="s">
        <v>41</v>
      </c>
      <c r="E190" s="4" t="s">
        <v>297</v>
      </c>
      <c r="F190" s="29"/>
      <c r="G190" s="19"/>
      <c r="H190" s="4"/>
      <c r="I190" s="4">
        <f>IF(C190="","",SUMIFS(T_stock[Entrée],T_stock[Ref],C190))</f>
        <v>3</v>
      </c>
      <c r="J190" s="4">
        <f>IF(C190="","",SUMIFS(T_stock[Sortie],T_stock[Ref],C190))</f>
        <v>0</v>
      </c>
      <c r="K190" s="26">
        <f t="shared" si="8"/>
        <v>3</v>
      </c>
      <c r="L190" s="24">
        <f t="shared" si="9"/>
        <v>0</v>
      </c>
      <c r="M190" s="40">
        <v>4</v>
      </c>
      <c r="N190" s="26">
        <f>T_liste[[#This Row],[Stock Final]]-T_liste[[#This Row],[Stock Theorique]]</f>
        <v>-1</v>
      </c>
      <c r="O190" s="11" t="str">
        <f t="shared" si="10"/>
        <v>Rupture</v>
      </c>
    </row>
    <row r="191" spans="1:15" x14ac:dyDescent="0.3">
      <c r="A191" s="14">
        <f t="shared" si="11"/>
        <v>186</v>
      </c>
      <c r="B191" s="9" t="s">
        <v>443</v>
      </c>
      <c r="C191" s="4" t="s">
        <v>444</v>
      </c>
      <c r="D191" s="4" t="s">
        <v>41</v>
      </c>
      <c r="E191" s="4" t="s">
        <v>297</v>
      </c>
      <c r="F191" s="29"/>
      <c r="G191" s="19"/>
      <c r="H191" s="4"/>
      <c r="I191" s="4">
        <f>IF(C191="","",SUMIFS(T_stock[Entrée],T_stock[Ref],C191))</f>
        <v>1</v>
      </c>
      <c r="J191" s="4">
        <f>IF(C191="","",SUMIFS(T_stock[Sortie],T_stock[Ref],C191))</f>
        <v>0</v>
      </c>
      <c r="K191" s="26">
        <f t="shared" si="8"/>
        <v>1</v>
      </c>
      <c r="L191" s="24">
        <f t="shared" si="9"/>
        <v>0</v>
      </c>
      <c r="M191" s="40">
        <v>2</v>
      </c>
      <c r="N191" s="26">
        <f>T_liste[[#This Row],[Stock Final]]-T_liste[[#This Row],[Stock Theorique]]</f>
        <v>-1</v>
      </c>
      <c r="O191" s="11" t="str">
        <f t="shared" si="10"/>
        <v>Rupture</v>
      </c>
    </row>
    <row r="192" spans="1:15" x14ac:dyDescent="0.3">
      <c r="A192" s="14">
        <f t="shared" si="11"/>
        <v>187</v>
      </c>
      <c r="B192" s="9" t="s">
        <v>445</v>
      </c>
      <c r="C192" s="4" t="s">
        <v>446</v>
      </c>
      <c r="D192" s="4" t="s">
        <v>41</v>
      </c>
      <c r="E192" s="4" t="s">
        <v>297</v>
      </c>
      <c r="F192" s="29"/>
      <c r="G192" s="19"/>
      <c r="H192" s="4"/>
      <c r="I192" s="4">
        <f>IF(C192="","",SUMIFS(T_stock[Entrée],T_stock[Ref],C192))</f>
        <v>0</v>
      </c>
      <c r="J192" s="4">
        <f>IF(C192="","",SUMIFS(T_stock[Sortie],T_stock[Ref],C192))</f>
        <v>0</v>
      </c>
      <c r="K192" s="26">
        <f t="shared" si="8"/>
        <v>0</v>
      </c>
      <c r="L192" s="24">
        <f t="shared" si="9"/>
        <v>0</v>
      </c>
      <c r="M192" s="40">
        <v>1</v>
      </c>
      <c r="N192" s="26">
        <f>T_liste[[#This Row],[Stock Final]]-T_liste[[#This Row],[Stock Theorique]]</f>
        <v>-1</v>
      </c>
      <c r="O192" s="11" t="str">
        <f t="shared" si="10"/>
        <v>Rupture</v>
      </c>
    </row>
    <row r="193" spans="1:15" x14ac:dyDescent="0.3">
      <c r="A193" s="14">
        <f t="shared" si="11"/>
        <v>188</v>
      </c>
      <c r="B193" s="9" t="s">
        <v>184</v>
      </c>
      <c r="C193" s="4" t="s">
        <v>447</v>
      </c>
      <c r="D193" s="4" t="s">
        <v>41</v>
      </c>
      <c r="E193" s="4" t="s">
        <v>297</v>
      </c>
      <c r="F193" s="29"/>
      <c r="G193" s="19"/>
      <c r="H193" s="4"/>
      <c r="I193" s="4">
        <f>IF(C193="","",SUMIFS(T_stock[Entrée],T_stock[Ref],C193))</f>
        <v>0</v>
      </c>
      <c r="J193" s="4">
        <f>IF(C193="","",SUMIFS(T_stock[Sortie],T_stock[Ref],C193))</f>
        <v>0</v>
      </c>
      <c r="K193" s="26">
        <f t="shared" si="8"/>
        <v>0</v>
      </c>
      <c r="L193" s="24">
        <f t="shared" si="9"/>
        <v>0</v>
      </c>
      <c r="M193" s="40">
        <v>0</v>
      </c>
      <c r="N193" s="26">
        <f>T_liste[[#This Row],[Stock Final]]-T_liste[[#This Row],[Stock Theorique]]</f>
        <v>0</v>
      </c>
      <c r="O193" s="11" t="str">
        <f t="shared" si="10"/>
        <v>OK</v>
      </c>
    </row>
    <row r="194" spans="1:15" x14ac:dyDescent="0.3">
      <c r="A194" s="14">
        <f t="shared" si="11"/>
        <v>189</v>
      </c>
      <c r="B194" s="9" t="s">
        <v>184</v>
      </c>
      <c r="C194" s="4" t="s">
        <v>448</v>
      </c>
      <c r="D194" s="4" t="s">
        <v>41</v>
      </c>
      <c r="E194" s="4" t="s">
        <v>297</v>
      </c>
      <c r="F194" s="29"/>
      <c r="G194" s="19"/>
      <c r="H194" s="4"/>
      <c r="I194" s="4">
        <f>IF(C194="","",SUMIFS(T_stock[Entrée],T_stock[Ref],C194))</f>
        <v>1</v>
      </c>
      <c r="J194" s="4">
        <f>IF(C194="","",SUMIFS(T_stock[Sortie],T_stock[Ref],C194))</f>
        <v>0</v>
      </c>
      <c r="K194" s="26">
        <f t="shared" si="8"/>
        <v>1</v>
      </c>
      <c r="L194" s="24">
        <f t="shared" si="9"/>
        <v>0</v>
      </c>
      <c r="M194" s="40">
        <v>1</v>
      </c>
      <c r="N194" s="26">
        <f>T_liste[[#This Row],[Stock Final]]-T_liste[[#This Row],[Stock Theorique]]</f>
        <v>0</v>
      </c>
      <c r="O194" s="11" t="str">
        <f t="shared" si="10"/>
        <v>OK</v>
      </c>
    </row>
    <row r="195" spans="1:15" x14ac:dyDescent="0.3">
      <c r="A195" s="14">
        <f t="shared" si="11"/>
        <v>190</v>
      </c>
      <c r="B195" s="9" t="s">
        <v>234</v>
      </c>
      <c r="C195" s="4" t="s">
        <v>235</v>
      </c>
      <c r="D195" s="4" t="s">
        <v>29</v>
      </c>
      <c r="E195" s="4" t="s">
        <v>297</v>
      </c>
      <c r="F195" s="29"/>
      <c r="G195" s="19"/>
      <c r="H195" s="4"/>
      <c r="I195" s="4">
        <f>IF(C195="","",SUMIFS(T_stock[Entrée],T_stock[Ref],C195))</f>
        <v>0</v>
      </c>
      <c r="J195" s="4">
        <f>IF(C195="","",SUMIFS(T_stock[Sortie],T_stock[Ref],C195))</f>
        <v>0</v>
      </c>
      <c r="K195" s="26">
        <f t="shared" si="8"/>
        <v>0</v>
      </c>
      <c r="L195" s="24">
        <f t="shared" si="9"/>
        <v>0</v>
      </c>
      <c r="M195" s="40">
        <v>1</v>
      </c>
      <c r="N195" s="26">
        <f>T_liste[[#This Row],[Stock Final]]-T_liste[[#This Row],[Stock Theorique]]</f>
        <v>-1</v>
      </c>
      <c r="O195" s="11" t="str">
        <f t="shared" si="10"/>
        <v>Rupture</v>
      </c>
    </row>
    <row r="196" spans="1:15" x14ac:dyDescent="0.3">
      <c r="A196" s="14">
        <f t="shared" si="11"/>
        <v>191</v>
      </c>
      <c r="B196" s="9" t="s">
        <v>213</v>
      </c>
      <c r="C196" s="4" t="s">
        <v>214</v>
      </c>
      <c r="D196" s="4" t="s">
        <v>29</v>
      </c>
      <c r="E196" s="4" t="s">
        <v>299</v>
      </c>
      <c r="F196" s="29"/>
      <c r="G196" s="19"/>
      <c r="H196" s="4"/>
      <c r="I196" s="4">
        <f>IF(C196="","",SUMIFS(T_stock[Entrée],T_stock[Ref],C196))</f>
        <v>0</v>
      </c>
      <c r="J196" s="4">
        <f>IF(C196="","",SUMIFS(T_stock[Sortie],T_stock[Ref],C196))</f>
        <v>0</v>
      </c>
      <c r="K196" s="26">
        <f t="shared" si="8"/>
        <v>0</v>
      </c>
      <c r="L196" s="24">
        <f t="shared" si="9"/>
        <v>0</v>
      </c>
      <c r="M196" s="40">
        <v>5</v>
      </c>
      <c r="N196" s="26">
        <f>T_liste[[#This Row],[Stock Final]]-T_liste[[#This Row],[Stock Theorique]]</f>
        <v>-5</v>
      </c>
      <c r="O196" s="11" t="str">
        <f t="shared" si="10"/>
        <v>Rupture</v>
      </c>
    </row>
    <row r="197" spans="1:15" x14ac:dyDescent="0.3">
      <c r="A197" s="14">
        <f t="shared" si="11"/>
        <v>192</v>
      </c>
      <c r="B197" s="9" t="s">
        <v>449</v>
      </c>
      <c r="C197" s="4" t="s">
        <v>450</v>
      </c>
      <c r="D197" s="4" t="s">
        <v>41</v>
      </c>
      <c r="E197" s="4" t="s">
        <v>297</v>
      </c>
      <c r="F197" s="29"/>
      <c r="G197" s="19"/>
      <c r="H197" s="4"/>
      <c r="I197" s="4">
        <f>IF(C197="","",SUMIFS(T_stock[Entrée],T_stock[Ref],C197))</f>
        <v>0</v>
      </c>
      <c r="J197" s="4">
        <f>IF(C197="","",SUMIFS(T_stock[Sortie],T_stock[Ref],C197))</f>
        <v>0</v>
      </c>
      <c r="K197" s="26">
        <f t="shared" si="8"/>
        <v>0</v>
      </c>
      <c r="L197" s="24">
        <f t="shared" si="9"/>
        <v>0</v>
      </c>
      <c r="M197" s="40">
        <v>2</v>
      </c>
      <c r="N197" s="26">
        <f>T_liste[[#This Row],[Stock Final]]-T_liste[[#This Row],[Stock Theorique]]</f>
        <v>-2</v>
      </c>
      <c r="O197" s="11" t="str">
        <f t="shared" si="10"/>
        <v>Rupture</v>
      </c>
    </row>
    <row r="198" spans="1:15" x14ac:dyDescent="0.3">
      <c r="A198" s="14">
        <f t="shared" si="11"/>
        <v>193</v>
      </c>
      <c r="B198" s="9" t="s">
        <v>52</v>
      </c>
      <c r="C198" s="4" t="s">
        <v>451</v>
      </c>
      <c r="D198" s="4" t="s">
        <v>29</v>
      </c>
      <c r="E198" s="4" t="s">
        <v>297</v>
      </c>
      <c r="F198" s="29"/>
      <c r="G198" s="19"/>
      <c r="H198" s="4"/>
      <c r="I198" s="4">
        <f>IF(C198="","",SUMIFS(T_stock[Entrée],T_stock[Ref],C198))</f>
        <v>0</v>
      </c>
      <c r="J198" s="4">
        <f>IF(C198="","",SUMIFS(T_stock[Sortie],T_stock[Ref],C198))</f>
        <v>0</v>
      </c>
      <c r="K198" s="26">
        <f t="shared" ref="K198:K261" si="12">IFERROR(H198+I198-J198,"")</f>
        <v>0</v>
      </c>
      <c r="L198" s="24">
        <f t="shared" ref="L198:L261" si="13">IFERROR(K198*G198,"")</f>
        <v>0</v>
      </c>
      <c r="M198" s="40">
        <v>2</v>
      </c>
      <c r="N198" s="26">
        <f>T_liste[[#This Row],[Stock Final]]-T_liste[[#This Row],[Stock Theorique]]</f>
        <v>-2</v>
      </c>
      <c r="O198" s="11" t="str">
        <f t="shared" ref="O198:O261" si="14">IF(N198&gt;=0,"OK","Rupture")</f>
        <v>Rupture</v>
      </c>
    </row>
    <row r="199" spans="1:15" x14ac:dyDescent="0.3">
      <c r="A199" s="14">
        <f t="shared" si="11"/>
        <v>194</v>
      </c>
      <c r="B199" s="9" t="s">
        <v>231</v>
      </c>
      <c r="C199" s="4" t="s">
        <v>32</v>
      </c>
      <c r="D199" s="4" t="s">
        <v>29</v>
      </c>
      <c r="E199" s="4" t="s">
        <v>297</v>
      </c>
      <c r="F199" s="29"/>
      <c r="G199" s="19"/>
      <c r="H199" s="4"/>
      <c r="I199" s="4">
        <f>IF(C199="","",SUMIFS(T_stock[Entrée],T_stock[Ref],C199))</f>
        <v>3</v>
      </c>
      <c r="J199" s="4">
        <f>IF(C199="","",SUMIFS(T_stock[Sortie],T_stock[Ref],C199))</f>
        <v>0</v>
      </c>
      <c r="K199" s="26">
        <f t="shared" si="12"/>
        <v>3</v>
      </c>
      <c r="L199" s="24">
        <f t="shared" si="13"/>
        <v>0</v>
      </c>
      <c r="M199" s="40">
        <v>10</v>
      </c>
      <c r="N199" s="26">
        <f>T_liste[[#This Row],[Stock Final]]-T_liste[[#This Row],[Stock Theorique]]</f>
        <v>-7</v>
      </c>
      <c r="O199" s="11" t="str">
        <f t="shared" si="14"/>
        <v>Rupture</v>
      </c>
    </row>
    <row r="200" spans="1:15" x14ac:dyDescent="0.3">
      <c r="A200" s="14">
        <f t="shared" ref="A200:A263" si="15">A199+1</f>
        <v>195</v>
      </c>
      <c r="B200" s="9" t="s">
        <v>452</v>
      </c>
      <c r="C200" s="4" t="s">
        <v>453</v>
      </c>
      <c r="D200" s="4" t="s">
        <v>68</v>
      </c>
      <c r="E200" s="4" t="s">
        <v>297</v>
      </c>
      <c r="F200" s="29"/>
      <c r="G200" s="19"/>
      <c r="H200" s="4"/>
      <c r="I200" s="4">
        <f>IF(C200="","",SUMIFS(T_stock[Entrée],T_stock[Ref],C200))</f>
        <v>0</v>
      </c>
      <c r="J200" s="4">
        <f>IF(C200="","",SUMIFS(T_stock[Sortie],T_stock[Ref],C200))</f>
        <v>0</v>
      </c>
      <c r="K200" s="26">
        <f t="shared" si="12"/>
        <v>0</v>
      </c>
      <c r="L200" s="24">
        <f t="shared" si="13"/>
        <v>0</v>
      </c>
      <c r="M200" s="40">
        <v>2</v>
      </c>
      <c r="N200" s="26">
        <f>T_liste[[#This Row],[Stock Final]]-T_liste[[#This Row],[Stock Theorique]]</f>
        <v>-2</v>
      </c>
      <c r="O200" s="11" t="str">
        <f t="shared" si="14"/>
        <v>Rupture</v>
      </c>
    </row>
    <row r="201" spans="1:15" x14ac:dyDescent="0.3">
      <c r="A201" s="14">
        <f t="shared" si="15"/>
        <v>196</v>
      </c>
      <c r="B201" s="9" t="s">
        <v>233</v>
      </c>
      <c r="C201" s="4" t="s">
        <v>30</v>
      </c>
      <c r="D201" s="4" t="s">
        <v>29</v>
      </c>
      <c r="E201" s="4" t="s">
        <v>297</v>
      </c>
      <c r="F201" s="29"/>
      <c r="G201" s="19"/>
      <c r="H201" s="4"/>
      <c r="I201" s="4">
        <f>IF(C201="","",SUMIFS(T_stock[Entrée],T_stock[Ref],C201))</f>
        <v>0</v>
      </c>
      <c r="J201" s="4">
        <f>IF(C201="","",SUMIFS(T_stock[Sortie],T_stock[Ref],C201))</f>
        <v>0</v>
      </c>
      <c r="K201" s="26">
        <f t="shared" si="12"/>
        <v>0</v>
      </c>
      <c r="L201" s="24">
        <f t="shared" si="13"/>
        <v>0</v>
      </c>
      <c r="M201" s="40">
        <v>2</v>
      </c>
      <c r="N201" s="26">
        <f>T_liste[[#This Row],[Stock Final]]-T_liste[[#This Row],[Stock Theorique]]</f>
        <v>-2</v>
      </c>
      <c r="O201" s="11" t="str">
        <f t="shared" si="14"/>
        <v>Rupture</v>
      </c>
    </row>
    <row r="202" spans="1:15" x14ac:dyDescent="0.3">
      <c r="A202" s="14">
        <f t="shared" si="15"/>
        <v>197</v>
      </c>
      <c r="B202" s="9" t="s">
        <v>9</v>
      </c>
      <c r="C202" s="4" t="s">
        <v>454</v>
      </c>
      <c r="D202" s="4" t="s">
        <v>10</v>
      </c>
      <c r="E202" s="4" t="s">
        <v>297</v>
      </c>
      <c r="F202" s="29"/>
      <c r="G202" s="19"/>
      <c r="H202" s="4"/>
      <c r="I202" s="4">
        <f>IF(C202="","",SUMIFS(T_stock[Entrée],T_stock[Ref],C202))</f>
        <v>0</v>
      </c>
      <c r="J202" s="4">
        <f>IF(C202="","",SUMIFS(T_stock[Sortie],T_stock[Ref],C202))</f>
        <v>0</v>
      </c>
      <c r="K202" s="26">
        <f t="shared" si="12"/>
        <v>0</v>
      </c>
      <c r="L202" s="24">
        <f t="shared" si="13"/>
        <v>0</v>
      </c>
      <c r="M202" s="40">
        <v>6</v>
      </c>
      <c r="N202" s="26">
        <f>T_liste[[#This Row],[Stock Final]]-T_liste[[#This Row],[Stock Theorique]]</f>
        <v>-6</v>
      </c>
      <c r="O202" s="11" t="str">
        <f t="shared" si="14"/>
        <v>Rupture</v>
      </c>
    </row>
    <row r="203" spans="1:15" x14ac:dyDescent="0.3">
      <c r="A203" s="14">
        <f t="shared" si="15"/>
        <v>198</v>
      </c>
      <c r="B203" s="9" t="s">
        <v>44</v>
      </c>
      <c r="C203" s="4" t="s">
        <v>251</v>
      </c>
      <c r="D203" s="4" t="s">
        <v>10</v>
      </c>
      <c r="E203" s="4" t="s">
        <v>297</v>
      </c>
      <c r="F203" s="29"/>
      <c r="G203" s="19"/>
      <c r="H203" s="4"/>
      <c r="I203" s="4">
        <f>IF(C203="","",SUMIFS(T_stock[Entrée],T_stock[Ref],C203))</f>
        <v>0</v>
      </c>
      <c r="J203" s="4">
        <f>IF(C203="","",SUMIFS(T_stock[Sortie],T_stock[Ref],C203))</f>
        <v>0</v>
      </c>
      <c r="K203" s="26">
        <f t="shared" si="12"/>
        <v>0</v>
      </c>
      <c r="L203" s="24">
        <f t="shared" si="13"/>
        <v>0</v>
      </c>
      <c r="M203" s="40">
        <v>5</v>
      </c>
      <c r="N203" s="26">
        <f>T_liste[[#This Row],[Stock Final]]-T_liste[[#This Row],[Stock Theorique]]</f>
        <v>-5</v>
      </c>
      <c r="O203" s="11" t="str">
        <f t="shared" si="14"/>
        <v>Rupture</v>
      </c>
    </row>
    <row r="204" spans="1:15" x14ac:dyDescent="0.3">
      <c r="A204" s="14">
        <f t="shared" si="15"/>
        <v>199</v>
      </c>
      <c r="B204" s="9" t="s">
        <v>309</v>
      </c>
      <c r="C204" s="4" t="s">
        <v>455</v>
      </c>
      <c r="D204" s="4" t="s">
        <v>68</v>
      </c>
      <c r="E204" s="4" t="s">
        <v>297</v>
      </c>
      <c r="F204" s="29"/>
      <c r="G204" s="19"/>
      <c r="H204" s="4"/>
      <c r="I204" s="4">
        <f>IF(C204="","",SUMIFS(T_stock[Entrée],T_stock[Ref],C204))</f>
        <v>0</v>
      </c>
      <c r="J204" s="4">
        <f>IF(C204="","",SUMIFS(T_stock[Sortie],T_stock[Ref],C204))</f>
        <v>0</v>
      </c>
      <c r="K204" s="26">
        <f t="shared" si="12"/>
        <v>0</v>
      </c>
      <c r="L204" s="24">
        <f t="shared" si="13"/>
        <v>0</v>
      </c>
      <c r="M204" s="40">
        <v>8</v>
      </c>
      <c r="N204" s="26">
        <f>T_liste[[#This Row],[Stock Final]]-T_liste[[#This Row],[Stock Theorique]]</f>
        <v>-8</v>
      </c>
      <c r="O204" s="11" t="str">
        <f t="shared" si="14"/>
        <v>Rupture</v>
      </c>
    </row>
    <row r="205" spans="1:15" x14ac:dyDescent="0.3">
      <c r="A205" s="14">
        <f t="shared" si="15"/>
        <v>200</v>
      </c>
      <c r="B205" s="9" t="s">
        <v>456</v>
      </c>
      <c r="C205" s="4" t="s">
        <v>457</v>
      </c>
      <c r="D205" s="4" t="s">
        <v>68</v>
      </c>
      <c r="E205" s="4" t="s">
        <v>297</v>
      </c>
      <c r="F205" s="29"/>
      <c r="G205" s="19"/>
      <c r="H205" s="4"/>
      <c r="I205" s="4">
        <f>IF(C205="","",SUMIFS(T_stock[Entrée],T_stock[Ref],C205))</f>
        <v>0</v>
      </c>
      <c r="J205" s="4">
        <f>IF(C205="","",SUMIFS(T_stock[Sortie],T_stock[Ref],C205))</f>
        <v>0</v>
      </c>
      <c r="K205" s="26">
        <f t="shared" si="12"/>
        <v>0</v>
      </c>
      <c r="L205" s="24">
        <f t="shared" si="13"/>
        <v>0</v>
      </c>
      <c r="M205" s="40">
        <v>0</v>
      </c>
      <c r="N205" s="26">
        <f>T_liste[[#This Row],[Stock Final]]-T_liste[[#This Row],[Stock Theorique]]</f>
        <v>0</v>
      </c>
      <c r="O205" s="11" t="str">
        <f t="shared" si="14"/>
        <v>OK</v>
      </c>
    </row>
    <row r="206" spans="1:15" x14ac:dyDescent="0.3">
      <c r="A206" s="14">
        <f t="shared" si="15"/>
        <v>201</v>
      </c>
      <c r="B206" s="9" t="s">
        <v>458</v>
      </c>
      <c r="C206" s="4" t="s">
        <v>459</v>
      </c>
      <c r="D206" s="4" t="s">
        <v>68</v>
      </c>
      <c r="E206" s="4" t="s">
        <v>298</v>
      </c>
      <c r="F206" s="29"/>
      <c r="G206" s="19"/>
      <c r="H206" s="4"/>
      <c r="I206" s="4">
        <f>IF(C206="","",SUMIFS(T_stock[Entrée],T_stock[Ref],C206))</f>
        <v>24</v>
      </c>
      <c r="J206" s="4">
        <f>IF(C206="","",SUMIFS(T_stock[Sortie],T_stock[Ref],C206))</f>
        <v>0</v>
      </c>
      <c r="K206" s="26">
        <f t="shared" si="12"/>
        <v>24</v>
      </c>
      <c r="L206" s="24">
        <f t="shared" si="13"/>
        <v>0</v>
      </c>
      <c r="M206" s="40">
        <v>14</v>
      </c>
      <c r="N206" s="26">
        <f>T_liste[[#This Row],[Stock Final]]-T_liste[[#This Row],[Stock Theorique]]</f>
        <v>10</v>
      </c>
      <c r="O206" s="11" t="str">
        <f t="shared" si="14"/>
        <v>OK</v>
      </c>
    </row>
    <row r="207" spans="1:15" x14ac:dyDescent="0.3">
      <c r="A207" s="14">
        <f t="shared" si="15"/>
        <v>202</v>
      </c>
      <c r="B207" s="9" t="s">
        <v>460</v>
      </c>
      <c r="C207" s="4" t="s">
        <v>461</v>
      </c>
      <c r="D207" s="4" t="s">
        <v>68</v>
      </c>
      <c r="E207" s="4" t="s">
        <v>298</v>
      </c>
      <c r="F207" s="29"/>
      <c r="G207" s="19"/>
      <c r="H207" s="4"/>
      <c r="I207" s="4">
        <f>IF(C207="","",SUMIFS(T_stock[Entrée],T_stock[Ref],C207))</f>
        <v>24</v>
      </c>
      <c r="J207" s="4">
        <f>IF(C207="","",SUMIFS(T_stock[Sortie],T_stock[Ref],C207))</f>
        <v>0</v>
      </c>
      <c r="K207" s="26">
        <f t="shared" si="12"/>
        <v>24</v>
      </c>
      <c r="L207" s="24">
        <f t="shared" si="13"/>
        <v>0</v>
      </c>
      <c r="M207" s="40">
        <v>12</v>
      </c>
      <c r="N207" s="26">
        <f>T_liste[[#This Row],[Stock Final]]-T_liste[[#This Row],[Stock Theorique]]</f>
        <v>12</v>
      </c>
      <c r="O207" s="11" t="str">
        <f t="shared" si="14"/>
        <v>OK</v>
      </c>
    </row>
    <row r="208" spans="1:15" x14ac:dyDescent="0.3">
      <c r="A208" s="14">
        <f t="shared" si="15"/>
        <v>203</v>
      </c>
      <c r="B208" s="9" t="s">
        <v>151</v>
      </c>
      <c r="C208" s="4" t="s">
        <v>158</v>
      </c>
      <c r="D208" s="4" t="s">
        <v>68</v>
      </c>
      <c r="E208" s="4" t="s">
        <v>297</v>
      </c>
      <c r="F208" s="29"/>
      <c r="G208" s="19"/>
      <c r="H208" s="4"/>
      <c r="I208" s="4">
        <f>IF(C208="","",SUMIFS(T_stock[Entrée],T_stock[Ref],C208))</f>
        <v>0</v>
      </c>
      <c r="J208" s="4">
        <f>IF(C208="","",SUMIFS(T_stock[Sortie],T_stock[Ref],C208))</f>
        <v>0</v>
      </c>
      <c r="K208" s="26">
        <f t="shared" si="12"/>
        <v>0</v>
      </c>
      <c r="L208" s="24">
        <f t="shared" si="13"/>
        <v>0</v>
      </c>
      <c r="M208" s="40">
        <v>30</v>
      </c>
      <c r="N208" s="26">
        <f>T_liste[[#This Row],[Stock Final]]-T_liste[[#This Row],[Stock Theorique]]</f>
        <v>-30</v>
      </c>
      <c r="O208" s="11" t="str">
        <f t="shared" si="14"/>
        <v>Rupture</v>
      </c>
    </row>
    <row r="209" spans="1:15" x14ac:dyDescent="0.3">
      <c r="A209" s="14">
        <f t="shared" si="15"/>
        <v>204</v>
      </c>
      <c r="B209" s="9" t="s">
        <v>154</v>
      </c>
      <c r="C209" s="4" t="s">
        <v>157</v>
      </c>
      <c r="D209" s="4" t="s">
        <v>68</v>
      </c>
      <c r="E209" s="4" t="s">
        <v>297</v>
      </c>
      <c r="F209" s="29"/>
      <c r="G209" s="19"/>
      <c r="H209" s="4"/>
      <c r="I209" s="4">
        <f>IF(C209="","",SUMIFS(T_stock[Entrée],T_stock[Ref],C209))</f>
        <v>0</v>
      </c>
      <c r="J209" s="4">
        <f>IF(C209="","",SUMIFS(T_stock[Sortie],T_stock[Ref],C209))</f>
        <v>0</v>
      </c>
      <c r="K209" s="26">
        <f t="shared" si="12"/>
        <v>0</v>
      </c>
      <c r="L209" s="24">
        <f t="shared" si="13"/>
        <v>0</v>
      </c>
      <c r="M209" s="40">
        <v>20</v>
      </c>
      <c r="N209" s="26">
        <f>T_liste[[#This Row],[Stock Final]]-T_liste[[#This Row],[Stock Theorique]]</f>
        <v>-20</v>
      </c>
      <c r="O209" s="11" t="str">
        <f t="shared" si="14"/>
        <v>Rupture</v>
      </c>
    </row>
    <row r="210" spans="1:15" x14ac:dyDescent="0.3">
      <c r="A210" s="14">
        <f t="shared" si="15"/>
        <v>205</v>
      </c>
      <c r="B210" s="9" t="s">
        <v>151</v>
      </c>
      <c r="C210" s="4" t="s">
        <v>156</v>
      </c>
      <c r="D210" s="4" t="s">
        <v>68</v>
      </c>
      <c r="E210" s="4" t="s">
        <v>297</v>
      </c>
      <c r="F210" s="29"/>
      <c r="G210" s="19"/>
      <c r="H210" s="4"/>
      <c r="I210" s="4">
        <f>IF(C210="","",SUMIFS(T_stock[Entrée],T_stock[Ref],C210))</f>
        <v>0</v>
      </c>
      <c r="J210" s="4">
        <f>IF(C210="","",SUMIFS(T_stock[Sortie],T_stock[Ref],C210))</f>
        <v>0</v>
      </c>
      <c r="K210" s="26">
        <f t="shared" si="12"/>
        <v>0</v>
      </c>
      <c r="L210" s="24">
        <f t="shared" si="13"/>
        <v>0</v>
      </c>
      <c r="M210" s="40">
        <v>20</v>
      </c>
      <c r="N210" s="26">
        <f>T_liste[[#This Row],[Stock Final]]-T_liste[[#This Row],[Stock Theorique]]</f>
        <v>-20</v>
      </c>
      <c r="O210" s="11" t="str">
        <f t="shared" si="14"/>
        <v>Rupture</v>
      </c>
    </row>
    <row r="211" spans="1:15" x14ac:dyDescent="0.3">
      <c r="A211" s="14">
        <f t="shared" si="15"/>
        <v>206</v>
      </c>
      <c r="B211" s="9" t="s">
        <v>25</v>
      </c>
      <c r="C211" s="4" t="s">
        <v>462</v>
      </c>
      <c r="D211" s="4" t="s">
        <v>68</v>
      </c>
      <c r="E211" s="4" t="s">
        <v>297</v>
      </c>
      <c r="F211" s="29"/>
      <c r="G211" s="19"/>
      <c r="H211" s="4"/>
      <c r="I211" s="4">
        <f>IF(C211="","",SUMIFS(T_stock[Entrée],T_stock[Ref],C211))</f>
        <v>0</v>
      </c>
      <c r="J211" s="4">
        <f>IF(C211="","",SUMIFS(T_stock[Sortie],T_stock[Ref],C211))</f>
        <v>0</v>
      </c>
      <c r="K211" s="26">
        <f t="shared" si="12"/>
        <v>0</v>
      </c>
      <c r="L211" s="24">
        <f t="shared" si="13"/>
        <v>0</v>
      </c>
      <c r="M211" s="40">
        <v>2</v>
      </c>
      <c r="N211" s="26">
        <f>T_liste[[#This Row],[Stock Final]]-T_liste[[#This Row],[Stock Theorique]]</f>
        <v>-2</v>
      </c>
      <c r="O211" s="11" t="str">
        <f t="shared" si="14"/>
        <v>Rupture</v>
      </c>
    </row>
    <row r="212" spans="1:15" x14ac:dyDescent="0.3">
      <c r="A212" s="14">
        <f t="shared" si="15"/>
        <v>207</v>
      </c>
      <c r="B212" s="9" t="s">
        <v>25</v>
      </c>
      <c r="C212" s="4" t="s">
        <v>463</v>
      </c>
      <c r="D212" s="4" t="s">
        <v>68</v>
      </c>
      <c r="E212" s="4" t="s">
        <v>297</v>
      </c>
      <c r="F212" s="29"/>
      <c r="G212" s="19"/>
      <c r="H212" s="4"/>
      <c r="I212" s="4">
        <f>IF(C212="","",SUMIFS(T_stock[Entrée],T_stock[Ref],C212))</f>
        <v>0</v>
      </c>
      <c r="J212" s="4">
        <f>IF(C212="","",SUMIFS(T_stock[Sortie],T_stock[Ref],C212))</f>
        <v>0</v>
      </c>
      <c r="K212" s="26">
        <f t="shared" si="12"/>
        <v>0</v>
      </c>
      <c r="L212" s="24">
        <f t="shared" si="13"/>
        <v>0</v>
      </c>
      <c r="M212" s="40">
        <v>2</v>
      </c>
      <c r="N212" s="26">
        <f>T_liste[[#This Row],[Stock Final]]-T_liste[[#This Row],[Stock Theorique]]</f>
        <v>-2</v>
      </c>
      <c r="O212" s="11" t="str">
        <f t="shared" si="14"/>
        <v>Rupture</v>
      </c>
    </row>
    <row r="213" spans="1:15" x14ac:dyDescent="0.3">
      <c r="A213" s="14">
        <f t="shared" si="15"/>
        <v>208</v>
      </c>
      <c r="B213" s="9" t="s">
        <v>153</v>
      </c>
      <c r="C213" s="4" t="s">
        <v>155</v>
      </c>
      <c r="D213" s="4" t="s">
        <v>68</v>
      </c>
      <c r="E213" s="4" t="s">
        <v>297</v>
      </c>
      <c r="F213" s="29"/>
      <c r="G213" s="19"/>
      <c r="H213" s="4"/>
      <c r="I213" s="4">
        <f>IF(C213="","",SUMIFS(T_stock[Entrée],T_stock[Ref],C213))</f>
        <v>0</v>
      </c>
      <c r="J213" s="4">
        <f>IF(C213="","",SUMIFS(T_stock[Sortie],T_stock[Ref],C213))</f>
        <v>0</v>
      </c>
      <c r="K213" s="26">
        <f t="shared" si="12"/>
        <v>0</v>
      </c>
      <c r="L213" s="24">
        <f t="shared" si="13"/>
        <v>0</v>
      </c>
      <c r="M213" s="40">
        <v>10</v>
      </c>
      <c r="N213" s="26">
        <f>T_liste[[#This Row],[Stock Final]]-T_liste[[#This Row],[Stock Theorique]]</f>
        <v>-10</v>
      </c>
      <c r="O213" s="11" t="str">
        <f t="shared" si="14"/>
        <v>Rupture</v>
      </c>
    </row>
    <row r="214" spans="1:15" x14ac:dyDescent="0.3">
      <c r="A214" s="14">
        <f t="shared" si="15"/>
        <v>209</v>
      </c>
      <c r="B214" s="9" t="s">
        <v>464</v>
      </c>
      <c r="C214" s="4" t="s">
        <v>465</v>
      </c>
      <c r="D214" s="4" t="s">
        <v>68</v>
      </c>
      <c r="E214" s="4" t="s">
        <v>297</v>
      </c>
      <c r="F214" s="29"/>
      <c r="G214" s="19"/>
      <c r="H214" s="4"/>
      <c r="I214" s="4">
        <f>IF(C214="","",SUMIFS(T_stock[Entrée],T_stock[Ref],C214))</f>
        <v>0</v>
      </c>
      <c r="J214" s="4">
        <f>IF(C214="","",SUMIFS(T_stock[Sortie],T_stock[Ref],C214))</f>
        <v>0</v>
      </c>
      <c r="K214" s="26">
        <f t="shared" si="12"/>
        <v>0</v>
      </c>
      <c r="L214" s="24">
        <f t="shared" si="13"/>
        <v>0</v>
      </c>
      <c r="M214" s="40">
        <v>10</v>
      </c>
      <c r="N214" s="26">
        <f>T_liste[[#This Row],[Stock Final]]-T_liste[[#This Row],[Stock Theorique]]</f>
        <v>-10</v>
      </c>
      <c r="O214" s="11" t="str">
        <f t="shared" si="14"/>
        <v>Rupture</v>
      </c>
    </row>
    <row r="215" spans="1:15" x14ac:dyDescent="0.3">
      <c r="A215" s="14">
        <f t="shared" si="15"/>
        <v>210</v>
      </c>
      <c r="B215" s="9" t="s">
        <v>17</v>
      </c>
      <c r="C215" s="4" t="s">
        <v>152</v>
      </c>
      <c r="D215" s="4" t="s">
        <v>68</v>
      </c>
      <c r="E215" s="4" t="s">
        <v>297</v>
      </c>
      <c r="F215" s="29"/>
      <c r="G215" s="19"/>
      <c r="H215" s="4"/>
      <c r="I215" s="4">
        <f>IF(C215="","",SUMIFS(T_stock[Entrée],T_stock[Ref],C215))</f>
        <v>0</v>
      </c>
      <c r="J215" s="4">
        <f>IF(C215="","",SUMIFS(T_stock[Sortie],T_stock[Ref],C215))</f>
        <v>0</v>
      </c>
      <c r="K215" s="26">
        <f t="shared" si="12"/>
        <v>0</v>
      </c>
      <c r="L215" s="24">
        <f t="shared" si="13"/>
        <v>0</v>
      </c>
      <c r="M215" s="40">
        <v>19</v>
      </c>
      <c r="N215" s="26">
        <f>T_liste[[#This Row],[Stock Final]]-T_liste[[#This Row],[Stock Theorique]]</f>
        <v>-19</v>
      </c>
      <c r="O215" s="11" t="str">
        <f t="shared" si="14"/>
        <v>Rupture</v>
      </c>
    </row>
    <row r="216" spans="1:15" x14ac:dyDescent="0.3">
      <c r="A216" s="14">
        <f t="shared" si="15"/>
        <v>211</v>
      </c>
      <c r="B216" s="9" t="s">
        <v>270</v>
      </c>
      <c r="C216" s="4" t="s">
        <v>149</v>
      </c>
      <c r="D216" s="4" t="s">
        <v>68</v>
      </c>
      <c r="E216" s="4" t="s">
        <v>297</v>
      </c>
      <c r="F216" s="29"/>
      <c r="G216" s="19"/>
      <c r="H216" s="4"/>
      <c r="I216" s="4">
        <f>IF(C216="","",SUMIFS(T_stock[Entrée],T_stock[Ref],C216))</f>
        <v>0</v>
      </c>
      <c r="J216" s="4">
        <f>IF(C216="","",SUMIFS(T_stock[Sortie],T_stock[Ref],C216))</f>
        <v>0</v>
      </c>
      <c r="K216" s="26">
        <f t="shared" si="12"/>
        <v>0</v>
      </c>
      <c r="L216" s="24">
        <f t="shared" si="13"/>
        <v>0</v>
      </c>
      <c r="M216" s="40">
        <v>20</v>
      </c>
      <c r="N216" s="26">
        <f>T_liste[[#This Row],[Stock Final]]-T_liste[[#This Row],[Stock Theorique]]</f>
        <v>-20</v>
      </c>
      <c r="O216" s="11" t="str">
        <f t="shared" si="14"/>
        <v>Rupture</v>
      </c>
    </row>
    <row r="217" spans="1:15" x14ac:dyDescent="0.3">
      <c r="A217" s="14">
        <f t="shared" si="15"/>
        <v>212</v>
      </c>
      <c r="B217" s="9" t="s">
        <v>150</v>
      </c>
      <c r="C217" s="4" t="s">
        <v>148</v>
      </c>
      <c r="D217" s="4" t="s">
        <v>68</v>
      </c>
      <c r="E217" s="4" t="s">
        <v>297</v>
      </c>
      <c r="F217" s="29"/>
      <c r="G217" s="19"/>
      <c r="H217" s="4"/>
      <c r="I217" s="4">
        <f>IF(C217="","",SUMIFS(T_stock[Entrée],T_stock[Ref],C217))</f>
        <v>0</v>
      </c>
      <c r="J217" s="4">
        <f>IF(C217="","",SUMIFS(T_stock[Sortie],T_stock[Ref],C217))</f>
        <v>0</v>
      </c>
      <c r="K217" s="26">
        <f t="shared" si="12"/>
        <v>0</v>
      </c>
      <c r="L217" s="24">
        <f t="shared" si="13"/>
        <v>0</v>
      </c>
      <c r="M217" s="40">
        <v>10</v>
      </c>
      <c r="N217" s="26">
        <f>T_liste[[#This Row],[Stock Final]]-T_liste[[#This Row],[Stock Theorique]]</f>
        <v>-10</v>
      </c>
      <c r="O217" s="11" t="str">
        <f t="shared" si="14"/>
        <v>Rupture</v>
      </c>
    </row>
    <row r="218" spans="1:15" x14ac:dyDescent="0.3">
      <c r="A218" s="14">
        <f t="shared" si="15"/>
        <v>213</v>
      </c>
      <c r="B218" s="9" t="s">
        <v>238</v>
      </c>
      <c r="C218" s="4" t="s">
        <v>147</v>
      </c>
      <c r="D218" s="4" t="s">
        <v>68</v>
      </c>
      <c r="E218" s="4" t="s">
        <v>297</v>
      </c>
      <c r="F218" s="29"/>
      <c r="G218" s="19"/>
      <c r="H218" s="4"/>
      <c r="I218" s="4">
        <f>IF(C218="","",SUMIFS(T_stock[Entrée],T_stock[Ref],C218))</f>
        <v>0</v>
      </c>
      <c r="J218" s="4">
        <f>IF(C218="","",SUMIFS(T_stock[Sortie],T_stock[Ref],C218))</f>
        <v>0</v>
      </c>
      <c r="K218" s="26">
        <f t="shared" si="12"/>
        <v>0</v>
      </c>
      <c r="L218" s="24">
        <f t="shared" si="13"/>
        <v>0</v>
      </c>
      <c r="M218" s="40">
        <v>13</v>
      </c>
      <c r="N218" s="26">
        <f>T_liste[[#This Row],[Stock Final]]-T_liste[[#This Row],[Stock Theorique]]</f>
        <v>-13</v>
      </c>
      <c r="O218" s="11" t="str">
        <f t="shared" si="14"/>
        <v>Rupture</v>
      </c>
    </row>
    <row r="219" spans="1:15" x14ac:dyDescent="0.3">
      <c r="A219" s="14">
        <f t="shared" si="15"/>
        <v>214</v>
      </c>
      <c r="B219" s="9" t="s">
        <v>184</v>
      </c>
      <c r="C219" s="4" t="s">
        <v>255</v>
      </c>
      <c r="D219" s="4" t="s">
        <v>68</v>
      </c>
      <c r="E219" s="4" t="s">
        <v>297</v>
      </c>
      <c r="F219" s="29"/>
      <c r="G219" s="19"/>
      <c r="H219" s="4"/>
      <c r="I219" s="4">
        <f>IF(C219="","",SUMIFS(T_stock[Entrée],T_stock[Ref],C219))</f>
        <v>0</v>
      </c>
      <c r="J219" s="4">
        <f>IF(C219="","",SUMIFS(T_stock[Sortie],T_stock[Ref],C219))</f>
        <v>0</v>
      </c>
      <c r="K219" s="26">
        <f t="shared" si="12"/>
        <v>0</v>
      </c>
      <c r="L219" s="24">
        <f t="shared" si="13"/>
        <v>0</v>
      </c>
      <c r="M219" s="40">
        <v>1</v>
      </c>
      <c r="N219" s="26">
        <f>T_liste[[#This Row],[Stock Final]]-T_liste[[#This Row],[Stock Theorique]]</f>
        <v>-1</v>
      </c>
      <c r="O219" s="11" t="str">
        <f t="shared" si="14"/>
        <v>Rupture</v>
      </c>
    </row>
    <row r="220" spans="1:15" x14ac:dyDescent="0.3">
      <c r="A220" s="14">
        <f t="shared" si="15"/>
        <v>215</v>
      </c>
      <c r="B220" s="9" t="s">
        <v>466</v>
      </c>
      <c r="C220" s="4" t="s">
        <v>467</v>
      </c>
      <c r="D220" s="4" t="s">
        <v>68</v>
      </c>
      <c r="E220" s="4" t="s">
        <v>297</v>
      </c>
      <c r="F220" s="29"/>
      <c r="G220" s="19"/>
      <c r="H220" s="4"/>
      <c r="I220" s="4">
        <f>IF(C220="","",SUMIFS(T_stock[Entrée],T_stock[Ref],C220))</f>
        <v>0</v>
      </c>
      <c r="J220" s="4">
        <f>IF(C220="","",SUMIFS(T_stock[Sortie],T_stock[Ref],C220))</f>
        <v>0</v>
      </c>
      <c r="K220" s="26">
        <f t="shared" si="12"/>
        <v>0</v>
      </c>
      <c r="L220" s="24">
        <f t="shared" si="13"/>
        <v>0</v>
      </c>
      <c r="M220" s="40">
        <v>2</v>
      </c>
      <c r="N220" s="26">
        <f>T_liste[[#This Row],[Stock Final]]-T_liste[[#This Row],[Stock Theorique]]</f>
        <v>-2</v>
      </c>
      <c r="O220" s="11" t="str">
        <f t="shared" si="14"/>
        <v>Rupture</v>
      </c>
    </row>
    <row r="221" spans="1:15" x14ac:dyDescent="0.3">
      <c r="A221" s="14">
        <f t="shared" si="15"/>
        <v>216</v>
      </c>
      <c r="B221" s="9" t="s">
        <v>468</v>
      </c>
      <c r="C221" s="4" t="s">
        <v>469</v>
      </c>
      <c r="D221" s="4" t="s">
        <v>68</v>
      </c>
      <c r="E221" s="4" t="s">
        <v>297</v>
      </c>
      <c r="F221" s="29"/>
      <c r="G221" s="19"/>
      <c r="H221" s="4"/>
      <c r="I221" s="4">
        <f>IF(C221="","",SUMIFS(T_stock[Entrée],T_stock[Ref],C221))</f>
        <v>0</v>
      </c>
      <c r="J221" s="4">
        <f>IF(C221="","",SUMIFS(T_stock[Sortie],T_stock[Ref],C221))</f>
        <v>0</v>
      </c>
      <c r="K221" s="26">
        <f t="shared" si="12"/>
        <v>0</v>
      </c>
      <c r="L221" s="24">
        <f t="shared" si="13"/>
        <v>0</v>
      </c>
      <c r="M221" s="40">
        <v>42</v>
      </c>
      <c r="N221" s="26">
        <f>T_liste[[#This Row],[Stock Final]]-T_liste[[#This Row],[Stock Theorique]]</f>
        <v>-42</v>
      </c>
      <c r="O221" s="11" t="str">
        <f t="shared" si="14"/>
        <v>Rupture</v>
      </c>
    </row>
    <row r="222" spans="1:15" x14ac:dyDescent="0.3">
      <c r="A222" s="14">
        <f t="shared" si="15"/>
        <v>217</v>
      </c>
      <c r="B222" s="9" t="s">
        <v>211</v>
      </c>
      <c r="C222" s="4" t="s">
        <v>212</v>
      </c>
      <c r="D222" s="4" t="s">
        <v>29</v>
      </c>
      <c r="E222" s="4" t="s">
        <v>297</v>
      </c>
      <c r="F222" s="29"/>
      <c r="G222" s="19"/>
      <c r="H222" s="4"/>
      <c r="I222" s="4">
        <f>IF(C222="","",SUMIFS(T_stock[Entrée],T_stock[Ref],C222))</f>
        <v>0</v>
      </c>
      <c r="J222" s="4">
        <f>IF(C222="","",SUMIFS(T_stock[Sortie],T_stock[Ref],C222))</f>
        <v>0</v>
      </c>
      <c r="K222" s="26">
        <f t="shared" si="12"/>
        <v>0</v>
      </c>
      <c r="L222" s="24">
        <f t="shared" si="13"/>
        <v>0</v>
      </c>
      <c r="M222" s="40">
        <v>16</v>
      </c>
      <c r="N222" s="26">
        <f>T_liste[[#This Row],[Stock Final]]-T_liste[[#This Row],[Stock Theorique]]</f>
        <v>-16</v>
      </c>
      <c r="O222" s="11" t="str">
        <f t="shared" si="14"/>
        <v>Rupture</v>
      </c>
    </row>
    <row r="223" spans="1:15" x14ac:dyDescent="0.3">
      <c r="A223" s="14">
        <f t="shared" si="15"/>
        <v>218</v>
      </c>
      <c r="B223" s="9" t="s">
        <v>271</v>
      </c>
      <c r="C223" s="4" t="s">
        <v>141</v>
      </c>
      <c r="D223" s="4" t="s">
        <v>68</v>
      </c>
      <c r="E223" s="4" t="s">
        <v>297</v>
      </c>
      <c r="F223" s="29"/>
      <c r="G223" s="19"/>
      <c r="H223" s="4"/>
      <c r="I223" s="4">
        <f>IF(C223="","",SUMIFS(T_stock[Entrée],T_stock[Ref],C223))</f>
        <v>0</v>
      </c>
      <c r="J223" s="4">
        <f>IF(C223="","",SUMIFS(T_stock[Sortie],T_stock[Ref],C223))</f>
        <v>0</v>
      </c>
      <c r="K223" s="26">
        <f t="shared" si="12"/>
        <v>0</v>
      </c>
      <c r="L223" s="24">
        <f t="shared" si="13"/>
        <v>0</v>
      </c>
      <c r="M223" s="40">
        <v>26</v>
      </c>
      <c r="N223" s="26">
        <f>T_liste[[#This Row],[Stock Final]]-T_liste[[#This Row],[Stock Theorique]]</f>
        <v>-26</v>
      </c>
      <c r="O223" s="11" t="str">
        <f t="shared" si="14"/>
        <v>Rupture</v>
      </c>
    </row>
    <row r="224" spans="1:15" x14ac:dyDescent="0.3">
      <c r="A224" s="14">
        <f t="shared" si="15"/>
        <v>219</v>
      </c>
      <c r="B224" s="9" t="s">
        <v>470</v>
      </c>
      <c r="C224" s="4" t="s">
        <v>471</v>
      </c>
      <c r="D224" s="4" t="s">
        <v>68</v>
      </c>
      <c r="E224" s="4" t="s">
        <v>297</v>
      </c>
      <c r="F224" s="29"/>
      <c r="G224" s="19"/>
      <c r="H224" s="4"/>
      <c r="I224" s="4">
        <f>IF(C224="","",SUMIFS(T_stock[Entrée],T_stock[Ref],C224))</f>
        <v>0</v>
      </c>
      <c r="J224" s="4">
        <f>IF(C224="","",SUMIFS(T_stock[Sortie],T_stock[Ref],C224))</f>
        <v>0</v>
      </c>
      <c r="K224" s="26">
        <f t="shared" si="12"/>
        <v>0</v>
      </c>
      <c r="L224" s="24">
        <f t="shared" si="13"/>
        <v>0</v>
      </c>
      <c r="M224" s="40">
        <v>15</v>
      </c>
      <c r="N224" s="26">
        <f>T_liste[[#This Row],[Stock Final]]-T_liste[[#This Row],[Stock Theorique]]</f>
        <v>-15</v>
      </c>
      <c r="O224" s="11" t="str">
        <f t="shared" si="14"/>
        <v>Rupture</v>
      </c>
    </row>
    <row r="225" spans="1:15" x14ac:dyDescent="0.3">
      <c r="A225" s="14">
        <f t="shared" si="15"/>
        <v>220</v>
      </c>
      <c r="B225" s="9" t="s">
        <v>139</v>
      </c>
      <c r="C225" s="4" t="s">
        <v>472</v>
      </c>
      <c r="D225" s="4" t="s">
        <v>68</v>
      </c>
      <c r="E225" s="4" t="s">
        <v>297</v>
      </c>
      <c r="F225" s="29"/>
      <c r="G225" s="19"/>
      <c r="H225" s="4"/>
      <c r="I225" s="4">
        <f>IF(C225="","",SUMIFS(T_stock[Entrée],T_stock[Ref],C225))</f>
        <v>0</v>
      </c>
      <c r="J225" s="4">
        <f>IF(C225="","",SUMIFS(T_stock[Sortie],T_stock[Ref],C225))</f>
        <v>0</v>
      </c>
      <c r="K225" s="26">
        <f t="shared" si="12"/>
        <v>0</v>
      </c>
      <c r="L225" s="24">
        <f t="shared" si="13"/>
        <v>0</v>
      </c>
      <c r="M225" s="40">
        <v>8</v>
      </c>
      <c r="N225" s="26">
        <f>T_liste[[#This Row],[Stock Final]]-T_liste[[#This Row],[Stock Theorique]]</f>
        <v>-8</v>
      </c>
      <c r="O225" s="11" t="str">
        <f t="shared" si="14"/>
        <v>Rupture</v>
      </c>
    </row>
    <row r="226" spans="1:15" x14ac:dyDescent="0.3">
      <c r="A226" s="14">
        <f t="shared" si="15"/>
        <v>221</v>
      </c>
      <c r="B226" s="9" t="s">
        <v>139</v>
      </c>
      <c r="C226" s="4" t="s">
        <v>140</v>
      </c>
      <c r="D226" s="4" t="s">
        <v>68</v>
      </c>
      <c r="E226" s="4" t="s">
        <v>297</v>
      </c>
      <c r="F226" s="29"/>
      <c r="G226" s="19"/>
      <c r="H226" s="4"/>
      <c r="I226" s="4">
        <f>IF(C226="","",SUMIFS(T_stock[Entrée],T_stock[Ref],C226))</f>
        <v>0</v>
      </c>
      <c r="J226" s="4">
        <f>IF(C226="","",SUMIFS(T_stock[Sortie],T_stock[Ref],C226))</f>
        <v>0</v>
      </c>
      <c r="K226" s="26">
        <f t="shared" si="12"/>
        <v>0</v>
      </c>
      <c r="L226" s="24">
        <f t="shared" si="13"/>
        <v>0</v>
      </c>
      <c r="M226" s="40">
        <v>8</v>
      </c>
      <c r="N226" s="26">
        <f>T_liste[[#This Row],[Stock Final]]-T_liste[[#This Row],[Stock Theorique]]</f>
        <v>-8</v>
      </c>
      <c r="O226" s="11" t="str">
        <f t="shared" si="14"/>
        <v>Rupture</v>
      </c>
    </row>
    <row r="227" spans="1:15" x14ac:dyDescent="0.3">
      <c r="A227" s="14">
        <f t="shared" si="15"/>
        <v>222</v>
      </c>
      <c r="B227" s="9" t="s">
        <v>473</v>
      </c>
      <c r="C227" s="4" t="s">
        <v>474</v>
      </c>
      <c r="D227" s="4" t="s">
        <v>68</v>
      </c>
      <c r="E227" s="4" t="s">
        <v>297</v>
      </c>
      <c r="F227" s="29"/>
      <c r="G227" s="19"/>
      <c r="H227" s="4"/>
      <c r="I227" s="4">
        <f>IF(C227="","",SUMIFS(T_stock[Entrée],T_stock[Ref],C227))</f>
        <v>0</v>
      </c>
      <c r="J227" s="4">
        <f>IF(C227="","",SUMIFS(T_stock[Sortie],T_stock[Ref],C227))</f>
        <v>0</v>
      </c>
      <c r="K227" s="26">
        <f t="shared" si="12"/>
        <v>0</v>
      </c>
      <c r="L227" s="24">
        <f t="shared" si="13"/>
        <v>0</v>
      </c>
      <c r="M227" s="40">
        <v>7</v>
      </c>
      <c r="N227" s="26">
        <f>T_liste[[#This Row],[Stock Final]]-T_liste[[#This Row],[Stock Theorique]]</f>
        <v>-7</v>
      </c>
      <c r="O227" s="11" t="str">
        <f t="shared" si="14"/>
        <v>Rupture</v>
      </c>
    </row>
    <row r="228" spans="1:15" x14ac:dyDescent="0.3">
      <c r="A228" s="14">
        <f t="shared" si="15"/>
        <v>223</v>
      </c>
      <c r="B228" s="9" t="s">
        <v>475</v>
      </c>
      <c r="C228" s="4" t="s">
        <v>476</v>
      </c>
      <c r="D228" s="4" t="s">
        <v>68</v>
      </c>
      <c r="E228" s="4" t="s">
        <v>297</v>
      </c>
      <c r="F228" s="29"/>
      <c r="G228" s="19"/>
      <c r="H228" s="4"/>
      <c r="I228" s="4">
        <f>IF(C228="","",SUMIFS(T_stock[Entrée],T_stock[Ref],C228))</f>
        <v>0</v>
      </c>
      <c r="J228" s="4">
        <f>IF(C228="","",SUMIFS(T_stock[Sortie],T_stock[Ref],C228))</f>
        <v>0</v>
      </c>
      <c r="K228" s="26">
        <f t="shared" si="12"/>
        <v>0</v>
      </c>
      <c r="L228" s="24">
        <f t="shared" si="13"/>
        <v>0</v>
      </c>
      <c r="M228" s="40">
        <v>4</v>
      </c>
      <c r="N228" s="26">
        <f>T_liste[[#This Row],[Stock Final]]-T_liste[[#This Row],[Stock Theorique]]</f>
        <v>-4</v>
      </c>
      <c r="O228" s="11" t="str">
        <f t="shared" si="14"/>
        <v>Rupture</v>
      </c>
    </row>
    <row r="229" spans="1:15" x14ac:dyDescent="0.3">
      <c r="A229" s="14">
        <f t="shared" si="15"/>
        <v>224</v>
      </c>
      <c r="B229" s="9" t="s">
        <v>477</v>
      </c>
      <c r="C229" s="4" t="s">
        <v>478</v>
      </c>
      <c r="D229" s="4" t="s">
        <v>68</v>
      </c>
      <c r="E229" s="4" t="s">
        <v>297</v>
      </c>
      <c r="F229" s="29"/>
      <c r="G229" s="19"/>
      <c r="H229" s="4"/>
      <c r="I229" s="4">
        <f>IF(C229="","",SUMIFS(T_stock[Entrée],T_stock[Ref],C229))</f>
        <v>0</v>
      </c>
      <c r="J229" s="4">
        <f>IF(C229="","",SUMIFS(T_stock[Sortie],T_stock[Ref],C229))</f>
        <v>0</v>
      </c>
      <c r="K229" s="26">
        <f t="shared" si="12"/>
        <v>0</v>
      </c>
      <c r="L229" s="24">
        <f t="shared" si="13"/>
        <v>0</v>
      </c>
      <c r="M229" s="40">
        <v>4</v>
      </c>
      <c r="N229" s="26">
        <f>T_liste[[#This Row],[Stock Final]]-T_liste[[#This Row],[Stock Theorique]]</f>
        <v>-4</v>
      </c>
      <c r="O229" s="11" t="str">
        <f t="shared" si="14"/>
        <v>Rupture</v>
      </c>
    </row>
    <row r="230" spans="1:15" x14ac:dyDescent="0.3">
      <c r="A230" s="14">
        <f t="shared" si="15"/>
        <v>225</v>
      </c>
      <c r="B230" s="9" t="s">
        <v>137</v>
      </c>
      <c r="C230" s="4" t="s">
        <v>138</v>
      </c>
      <c r="D230" s="4" t="s">
        <v>68</v>
      </c>
      <c r="E230" s="4" t="s">
        <v>297</v>
      </c>
      <c r="F230" s="29"/>
      <c r="G230" s="19"/>
      <c r="H230" s="4"/>
      <c r="I230" s="4">
        <f>IF(C230="","",SUMIFS(T_stock[Entrée],T_stock[Ref],C230))</f>
        <v>0</v>
      </c>
      <c r="J230" s="4">
        <f>IF(C230="","",SUMIFS(T_stock[Sortie],T_stock[Ref],C230))</f>
        <v>0</v>
      </c>
      <c r="K230" s="26">
        <f t="shared" si="12"/>
        <v>0</v>
      </c>
      <c r="L230" s="24">
        <f t="shared" si="13"/>
        <v>0</v>
      </c>
      <c r="M230" s="40">
        <v>8</v>
      </c>
      <c r="N230" s="26">
        <f>T_liste[[#This Row],[Stock Final]]-T_liste[[#This Row],[Stock Theorique]]</f>
        <v>-8</v>
      </c>
      <c r="O230" s="11" t="str">
        <f t="shared" si="14"/>
        <v>Rupture</v>
      </c>
    </row>
    <row r="231" spans="1:15" x14ac:dyDescent="0.3">
      <c r="A231" s="14">
        <f t="shared" si="15"/>
        <v>226</v>
      </c>
      <c r="B231" s="9" t="s">
        <v>479</v>
      </c>
      <c r="C231" s="4" t="s">
        <v>480</v>
      </c>
      <c r="D231" s="4" t="s">
        <v>68</v>
      </c>
      <c r="E231" s="4" t="s">
        <v>297</v>
      </c>
      <c r="F231" s="29"/>
      <c r="G231" s="19"/>
      <c r="H231" s="4"/>
      <c r="I231" s="4">
        <f>IF(C231="","",SUMIFS(T_stock[Entrée],T_stock[Ref],C231))</f>
        <v>0</v>
      </c>
      <c r="J231" s="4">
        <f>IF(C231="","",SUMIFS(T_stock[Sortie],T_stock[Ref],C231))</f>
        <v>0</v>
      </c>
      <c r="K231" s="26">
        <f t="shared" si="12"/>
        <v>0</v>
      </c>
      <c r="L231" s="24">
        <f t="shared" si="13"/>
        <v>0</v>
      </c>
      <c r="M231" s="40">
        <v>1</v>
      </c>
      <c r="N231" s="26">
        <f>T_liste[[#This Row],[Stock Final]]-T_liste[[#This Row],[Stock Theorique]]</f>
        <v>-1</v>
      </c>
      <c r="O231" s="11" t="str">
        <f t="shared" si="14"/>
        <v>Rupture</v>
      </c>
    </row>
    <row r="232" spans="1:15" x14ac:dyDescent="0.3">
      <c r="A232" s="14">
        <f t="shared" si="15"/>
        <v>227</v>
      </c>
      <c r="B232" s="9" t="s">
        <v>265</v>
      </c>
      <c r="C232" s="4" t="s">
        <v>481</v>
      </c>
      <c r="D232" s="4" t="s">
        <v>68</v>
      </c>
      <c r="E232" s="4" t="s">
        <v>297</v>
      </c>
      <c r="F232" s="29"/>
      <c r="G232" s="19"/>
      <c r="H232" s="4"/>
      <c r="I232" s="4">
        <f>IF(C232="","",SUMIFS(T_stock[Entrée],T_stock[Ref],C232))</f>
        <v>0</v>
      </c>
      <c r="J232" s="4">
        <f>IF(C232="","",SUMIFS(T_stock[Sortie],T_stock[Ref],C232))</f>
        <v>0</v>
      </c>
      <c r="K232" s="26">
        <f t="shared" si="12"/>
        <v>0</v>
      </c>
      <c r="L232" s="24">
        <f t="shared" si="13"/>
        <v>0</v>
      </c>
      <c r="M232" s="40">
        <v>8</v>
      </c>
      <c r="N232" s="26">
        <f>T_liste[[#This Row],[Stock Final]]-T_liste[[#This Row],[Stock Theorique]]</f>
        <v>-8</v>
      </c>
      <c r="O232" s="11" t="str">
        <f t="shared" si="14"/>
        <v>Rupture</v>
      </c>
    </row>
    <row r="233" spans="1:15" x14ac:dyDescent="0.3">
      <c r="A233" s="14">
        <f t="shared" si="15"/>
        <v>228</v>
      </c>
      <c r="B233" s="9" t="s">
        <v>482</v>
      </c>
      <c r="C233" s="4" t="s">
        <v>483</v>
      </c>
      <c r="D233" s="4" t="s">
        <v>68</v>
      </c>
      <c r="E233" s="4" t="s">
        <v>297</v>
      </c>
      <c r="F233" s="29"/>
      <c r="G233" s="19"/>
      <c r="H233" s="4"/>
      <c r="I233" s="4">
        <f>IF(C233="","",SUMIFS(T_stock[Entrée],T_stock[Ref],C233))</f>
        <v>2</v>
      </c>
      <c r="J233" s="4">
        <f>IF(C233="","",SUMIFS(T_stock[Sortie],T_stock[Ref],C233))</f>
        <v>0</v>
      </c>
      <c r="K233" s="26">
        <f t="shared" si="12"/>
        <v>2</v>
      </c>
      <c r="L233" s="24">
        <f t="shared" si="13"/>
        <v>0</v>
      </c>
      <c r="M233" s="40">
        <v>2</v>
      </c>
      <c r="N233" s="26">
        <f>T_liste[[#This Row],[Stock Final]]-T_liste[[#This Row],[Stock Theorique]]</f>
        <v>0</v>
      </c>
      <c r="O233" s="11" t="str">
        <f t="shared" si="14"/>
        <v>OK</v>
      </c>
    </row>
    <row r="234" spans="1:15" x14ac:dyDescent="0.3">
      <c r="A234" s="14">
        <f t="shared" si="15"/>
        <v>229</v>
      </c>
      <c r="B234" s="9" t="s">
        <v>135</v>
      </c>
      <c r="C234" s="4" t="s">
        <v>136</v>
      </c>
      <c r="D234" s="4" t="s">
        <v>68</v>
      </c>
      <c r="E234" s="4" t="s">
        <v>297</v>
      </c>
      <c r="F234" s="29"/>
      <c r="G234" s="19"/>
      <c r="H234" s="4"/>
      <c r="I234" s="4">
        <f>IF(C234="","",SUMIFS(T_stock[Entrée],T_stock[Ref],C234))</f>
        <v>6</v>
      </c>
      <c r="J234" s="4">
        <f>IF(C234="","",SUMIFS(T_stock[Sortie],T_stock[Ref],C234))</f>
        <v>0</v>
      </c>
      <c r="K234" s="26">
        <f t="shared" si="12"/>
        <v>6</v>
      </c>
      <c r="L234" s="24">
        <f t="shared" si="13"/>
        <v>0</v>
      </c>
      <c r="M234" s="40">
        <v>6</v>
      </c>
      <c r="N234" s="26">
        <f>T_liste[[#This Row],[Stock Final]]-T_liste[[#This Row],[Stock Theorique]]</f>
        <v>0</v>
      </c>
      <c r="O234" s="11" t="str">
        <f t="shared" si="14"/>
        <v>OK</v>
      </c>
    </row>
    <row r="235" spans="1:15" x14ac:dyDescent="0.3">
      <c r="A235" s="14">
        <f t="shared" si="15"/>
        <v>230</v>
      </c>
      <c r="B235" s="9" t="s">
        <v>19</v>
      </c>
      <c r="C235" s="4" t="s">
        <v>134</v>
      </c>
      <c r="D235" s="4" t="s">
        <v>68</v>
      </c>
      <c r="E235" s="4" t="s">
        <v>297</v>
      </c>
      <c r="F235" s="29"/>
      <c r="G235" s="19"/>
      <c r="H235" s="4"/>
      <c r="I235" s="4">
        <f>IF(C235="","",SUMIFS(T_stock[Entrée],T_stock[Ref],C235))</f>
        <v>4</v>
      </c>
      <c r="J235" s="4">
        <f>IF(C235="","",SUMIFS(T_stock[Sortie],T_stock[Ref],C235))</f>
        <v>0</v>
      </c>
      <c r="K235" s="26">
        <f t="shared" si="12"/>
        <v>4</v>
      </c>
      <c r="L235" s="24">
        <f t="shared" si="13"/>
        <v>0</v>
      </c>
      <c r="M235" s="40">
        <v>4</v>
      </c>
      <c r="N235" s="26">
        <f>T_liste[[#This Row],[Stock Final]]-T_liste[[#This Row],[Stock Theorique]]</f>
        <v>0</v>
      </c>
      <c r="O235" s="11" t="str">
        <f t="shared" si="14"/>
        <v>OK</v>
      </c>
    </row>
    <row r="236" spans="1:15" x14ac:dyDescent="0.3">
      <c r="A236" s="14">
        <f t="shared" si="15"/>
        <v>231</v>
      </c>
      <c r="B236" s="9" t="s">
        <v>265</v>
      </c>
      <c r="C236" s="4" t="s">
        <v>133</v>
      </c>
      <c r="D236" s="4" t="s">
        <v>68</v>
      </c>
      <c r="E236" s="4" t="s">
        <v>297</v>
      </c>
      <c r="F236" s="29"/>
      <c r="G236" s="19"/>
      <c r="H236" s="4"/>
      <c r="I236" s="4">
        <f>IF(C236="","",SUMIFS(T_stock[Entrée],T_stock[Ref],C236))</f>
        <v>5</v>
      </c>
      <c r="J236" s="4">
        <f>IF(C236="","",SUMIFS(T_stock[Sortie],T_stock[Ref],C236))</f>
        <v>0</v>
      </c>
      <c r="K236" s="26">
        <f t="shared" si="12"/>
        <v>5</v>
      </c>
      <c r="L236" s="24">
        <f t="shared" si="13"/>
        <v>0</v>
      </c>
      <c r="M236" s="40">
        <v>6</v>
      </c>
      <c r="N236" s="26">
        <f>T_liste[[#This Row],[Stock Final]]-T_liste[[#This Row],[Stock Theorique]]</f>
        <v>-1</v>
      </c>
      <c r="O236" s="11" t="str">
        <f t="shared" si="14"/>
        <v>Rupture</v>
      </c>
    </row>
    <row r="237" spans="1:15" x14ac:dyDescent="0.3">
      <c r="A237" s="14">
        <f t="shared" si="15"/>
        <v>232</v>
      </c>
      <c r="B237" s="9" t="s">
        <v>265</v>
      </c>
      <c r="C237" s="4" t="s">
        <v>132</v>
      </c>
      <c r="D237" s="4" t="s">
        <v>68</v>
      </c>
      <c r="E237" s="4" t="s">
        <v>297</v>
      </c>
      <c r="F237" s="29"/>
      <c r="G237" s="19"/>
      <c r="H237" s="4"/>
      <c r="I237" s="4">
        <f>IF(C237="","",SUMIFS(T_stock[Entrée],T_stock[Ref],C237))</f>
        <v>12</v>
      </c>
      <c r="J237" s="4">
        <f>IF(C237="","",SUMIFS(T_stock[Sortie],T_stock[Ref],C237))</f>
        <v>0</v>
      </c>
      <c r="K237" s="26">
        <f t="shared" si="12"/>
        <v>12</v>
      </c>
      <c r="L237" s="24">
        <f t="shared" si="13"/>
        <v>0</v>
      </c>
      <c r="M237" s="40">
        <v>12</v>
      </c>
      <c r="N237" s="26">
        <f>T_liste[[#This Row],[Stock Final]]-T_liste[[#This Row],[Stock Theorique]]</f>
        <v>0</v>
      </c>
      <c r="O237" s="11" t="str">
        <f t="shared" si="14"/>
        <v>OK</v>
      </c>
    </row>
    <row r="238" spans="1:15" x14ac:dyDescent="0.3">
      <c r="A238" s="14">
        <f t="shared" si="15"/>
        <v>233</v>
      </c>
      <c r="B238" s="9" t="s">
        <v>131</v>
      </c>
      <c r="C238" s="4" t="s">
        <v>484</v>
      </c>
      <c r="D238" s="4" t="s">
        <v>68</v>
      </c>
      <c r="E238" s="4" t="s">
        <v>297</v>
      </c>
      <c r="F238" s="29"/>
      <c r="G238" s="19"/>
      <c r="H238" s="4"/>
      <c r="I238" s="4">
        <f>IF(C238="","",SUMIFS(T_stock[Entrée],T_stock[Ref],C238))</f>
        <v>4</v>
      </c>
      <c r="J238" s="4">
        <f>IF(C238="","",SUMIFS(T_stock[Sortie],T_stock[Ref],C238))</f>
        <v>0</v>
      </c>
      <c r="K238" s="26">
        <f t="shared" si="12"/>
        <v>4</v>
      </c>
      <c r="L238" s="24">
        <f t="shared" si="13"/>
        <v>0</v>
      </c>
      <c r="M238" s="40">
        <v>4</v>
      </c>
      <c r="N238" s="26">
        <f>T_liste[[#This Row],[Stock Final]]-T_liste[[#This Row],[Stock Theorique]]</f>
        <v>0</v>
      </c>
      <c r="O238" s="11" t="str">
        <f t="shared" si="14"/>
        <v>OK</v>
      </c>
    </row>
    <row r="239" spans="1:15" x14ac:dyDescent="0.3">
      <c r="A239" s="14">
        <f t="shared" si="15"/>
        <v>234</v>
      </c>
      <c r="B239" s="9" t="s">
        <v>265</v>
      </c>
      <c r="C239" s="4" t="s">
        <v>485</v>
      </c>
      <c r="D239" s="4" t="s">
        <v>68</v>
      </c>
      <c r="E239" s="4" t="s">
        <v>297</v>
      </c>
      <c r="F239" s="29"/>
      <c r="G239" s="19"/>
      <c r="H239" s="4"/>
      <c r="I239" s="4">
        <f>IF(C239="","",SUMIFS(T_stock[Entrée],T_stock[Ref],C239))</f>
        <v>2</v>
      </c>
      <c r="J239" s="4">
        <f>IF(C239="","",SUMIFS(T_stock[Sortie],T_stock[Ref],C239))</f>
        <v>0</v>
      </c>
      <c r="K239" s="26">
        <f t="shared" si="12"/>
        <v>2</v>
      </c>
      <c r="L239" s="24">
        <f t="shared" si="13"/>
        <v>0</v>
      </c>
      <c r="M239" s="40">
        <v>2</v>
      </c>
      <c r="N239" s="26">
        <f>T_liste[[#This Row],[Stock Final]]-T_liste[[#This Row],[Stock Theorique]]</f>
        <v>0</v>
      </c>
      <c r="O239" s="11" t="str">
        <f t="shared" si="14"/>
        <v>OK</v>
      </c>
    </row>
    <row r="240" spans="1:15" x14ac:dyDescent="0.3">
      <c r="A240" s="14">
        <f t="shared" si="15"/>
        <v>235</v>
      </c>
      <c r="B240" s="9" t="s">
        <v>486</v>
      </c>
      <c r="C240" s="4" t="s">
        <v>487</v>
      </c>
      <c r="D240" s="4" t="s">
        <v>68</v>
      </c>
      <c r="E240" s="4" t="s">
        <v>297</v>
      </c>
      <c r="F240" s="29"/>
      <c r="G240" s="19"/>
      <c r="H240" s="4"/>
      <c r="I240" s="4">
        <f>IF(C240="","",SUMIFS(T_stock[Entrée],T_stock[Ref],C240))</f>
        <v>5</v>
      </c>
      <c r="J240" s="4">
        <f>IF(C240="","",SUMIFS(T_stock[Sortie],T_stock[Ref],C240))</f>
        <v>0</v>
      </c>
      <c r="K240" s="26">
        <f t="shared" si="12"/>
        <v>5</v>
      </c>
      <c r="L240" s="24">
        <f t="shared" si="13"/>
        <v>0</v>
      </c>
      <c r="M240" s="40">
        <v>5</v>
      </c>
      <c r="N240" s="26">
        <f>T_liste[[#This Row],[Stock Final]]-T_liste[[#This Row],[Stock Theorique]]</f>
        <v>0</v>
      </c>
      <c r="O240" s="11" t="str">
        <f t="shared" si="14"/>
        <v>OK</v>
      </c>
    </row>
    <row r="241" spans="1:15" x14ac:dyDescent="0.3">
      <c r="A241" s="14">
        <f t="shared" si="15"/>
        <v>236</v>
      </c>
      <c r="B241" s="9" t="s">
        <v>488</v>
      </c>
      <c r="C241" s="4" t="s">
        <v>489</v>
      </c>
      <c r="D241" s="4" t="s">
        <v>68</v>
      </c>
      <c r="E241" s="4" t="s">
        <v>297</v>
      </c>
      <c r="F241" s="29"/>
      <c r="G241" s="19"/>
      <c r="H241" s="4"/>
      <c r="I241" s="4">
        <f>IF(C241="","",SUMIFS(T_stock[Entrée],T_stock[Ref],C241))</f>
        <v>2</v>
      </c>
      <c r="J241" s="4">
        <f>IF(C241="","",SUMIFS(T_stock[Sortie],T_stock[Ref],C241))</f>
        <v>0</v>
      </c>
      <c r="K241" s="26">
        <f t="shared" si="12"/>
        <v>2</v>
      </c>
      <c r="L241" s="24">
        <f t="shared" si="13"/>
        <v>0</v>
      </c>
      <c r="M241" s="40">
        <v>2</v>
      </c>
      <c r="N241" s="26">
        <f>T_liste[[#This Row],[Stock Final]]-T_liste[[#This Row],[Stock Theorique]]</f>
        <v>0</v>
      </c>
      <c r="O241" s="11" t="str">
        <f t="shared" si="14"/>
        <v>OK</v>
      </c>
    </row>
    <row r="242" spans="1:15" x14ac:dyDescent="0.3">
      <c r="A242" s="14">
        <f t="shared" si="15"/>
        <v>237</v>
      </c>
      <c r="B242" s="9" t="s">
        <v>129</v>
      </c>
      <c r="C242" s="4" t="s">
        <v>130</v>
      </c>
      <c r="D242" s="4" t="s">
        <v>68</v>
      </c>
      <c r="E242" s="4" t="s">
        <v>297</v>
      </c>
      <c r="F242" s="29"/>
      <c r="G242" s="19"/>
      <c r="H242" s="4"/>
      <c r="I242" s="4">
        <f>IF(C242="","",SUMIFS(T_stock[Entrée],T_stock[Ref],C242))</f>
        <v>2</v>
      </c>
      <c r="J242" s="4">
        <f>IF(C242="","",SUMIFS(T_stock[Sortie],T_stock[Ref],C242))</f>
        <v>0</v>
      </c>
      <c r="K242" s="26">
        <f t="shared" si="12"/>
        <v>2</v>
      </c>
      <c r="L242" s="24">
        <f t="shared" si="13"/>
        <v>0</v>
      </c>
      <c r="M242" s="40">
        <v>2</v>
      </c>
      <c r="N242" s="26">
        <f>T_liste[[#This Row],[Stock Final]]-T_liste[[#This Row],[Stock Theorique]]</f>
        <v>0</v>
      </c>
      <c r="O242" s="11" t="str">
        <f t="shared" si="14"/>
        <v>OK</v>
      </c>
    </row>
    <row r="243" spans="1:15" x14ac:dyDescent="0.3">
      <c r="A243" s="14">
        <f t="shared" si="15"/>
        <v>238</v>
      </c>
      <c r="B243" s="9" t="s">
        <v>490</v>
      </c>
      <c r="C243" s="4" t="s">
        <v>491</v>
      </c>
      <c r="D243" s="4" t="s">
        <v>68</v>
      </c>
      <c r="E243" s="4" t="s">
        <v>297</v>
      </c>
      <c r="F243" s="29"/>
      <c r="G243" s="19"/>
      <c r="H243" s="4"/>
      <c r="I243" s="4">
        <f>IF(C243="","",SUMIFS(T_stock[Entrée],T_stock[Ref],C243))</f>
        <v>0</v>
      </c>
      <c r="J243" s="4">
        <f>IF(C243="","",SUMIFS(T_stock[Sortie],T_stock[Ref],C243))</f>
        <v>0</v>
      </c>
      <c r="K243" s="26">
        <f t="shared" si="12"/>
        <v>0</v>
      </c>
      <c r="L243" s="24">
        <f t="shared" si="13"/>
        <v>0</v>
      </c>
      <c r="M243" s="40">
        <v>4</v>
      </c>
      <c r="N243" s="26">
        <f>T_liste[[#This Row],[Stock Final]]-T_liste[[#This Row],[Stock Theorique]]</f>
        <v>-4</v>
      </c>
      <c r="O243" s="11" t="str">
        <f t="shared" si="14"/>
        <v>Rupture</v>
      </c>
    </row>
    <row r="244" spans="1:15" x14ac:dyDescent="0.3">
      <c r="A244" s="14">
        <f t="shared" si="15"/>
        <v>239</v>
      </c>
      <c r="B244" s="9" t="s">
        <v>492</v>
      </c>
      <c r="C244" s="4" t="s">
        <v>493</v>
      </c>
      <c r="D244" s="4" t="s">
        <v>68</v>
      </c>
      <c r="E244" s="4" t="s">
        <v>298</v>
      </c>
      <c r="F244" s="29"/>
      <c r="G244" s="19"/>
      <c r="H244" s="4"/>
      <c r="I244" s="4">
        <f>IF(C244="","",SUMIFS(T_stock[Entrée],T_stock[Ref],C244))</f>
        <v>0</v>
      </c>
      <c r="J244" s="4">
        <f>IF(C244="","",SUMIFS(T_stock[Sortie],T_stock[Ref],C244))</f>
        <v>0</v>
      </c>
      <c r="K244" s="26">
        <f t="shared" si="12"/>
        <v>0</v>
      </c>
      <c r="L244" s="24">
        <f t="shared" si="13"/>
        <v>0</v>
      </c>
      <c r="M244" s="40">
        <v>3</v>
      </c>
      <c r="N244" s="26">
        <f>T_liste[[#This Row],[Stock Final]]-T_liste[[#This Row],[Stock Theorique]]</f>
        <v>-3</v>
      </c>
      <c r="O244" s="11" t="str">
        <f t="shared" si="14"/>
        <v>Rupture</v>
      </c>
    </row>
    <row r="245" spans="1:15" x14ac:dyDescent="0.3">
      <c r="A245" s="14">
        <f t="shared" si="15"/>
        <v>240</v>
      </c>
      <c r="B245" s="9" t="s">
        <v>494</v>
      </c>
      <c r="C245" s="4" t="s">
        <v>495</v>
      </c>
      <c r="D245" s="4" t="s">
        <v>68</v>
      </c>
      <c r="E245" s="4" t="s">
        <v>297</v>
      </c>
      <c r="F245" s="29"/>
      <c r="G245" s="19"/>
      <c r="H245" s="4"/>
      <c r="I245" s="4">
        <f>IF(C245="","",SUMIFS(T_stock[Entrée],T_stock[Ref],C245))</f>
        <v>4</v>
      </c>
      <c r="J245" s="4">
        <f>IF(C245="","",SUMIFS(T_stock[Sortie],T_stock[Ref],C245))</f>
        <v>0</v>
      </c>
      <c r="K245" s="26">
        <f t="shared" si="12"/>
        <v>4</v>
      </c>
      <c r="L245" s="24">
        <f t="shared" si="13"/>
        <v>0</v>
      </c>
      <c r="M245" s="40">
        <v>4</v>
      </c>
      <c r="N245" s="26">
        <f>T_liste[[#This Row],[Stock Final]]-T_liste[[#This Row],[Stock Theorique]]</f>
        <v>0</v>
      </c>
      <c r="O245" s="11" t="str">
        <f t="shared" si="14"/>
        <v>OK</v>
      </c>
    </row>
    <row r="246" spans="1:15" x14ac:dyDescent="0.3">
      <c r="A246" s="14">
        <f t="shared" si="15"/>
        <v>241</v>
      </c>
      <c r="B246" s="9" t="s">
        <v>127</v>
      </c>
      <c r="C246" s="4" t="s">
        <v>128</v>
      </c>
      <c r="D246" s="4" t="s">
        <v>68</v>
      </c>
      <c r="E246" s="4" t="s">
        <v>297</v>
      </c>
      <c r="F246" s="29"/>
      <c r="G246" s="19"/>
      <c r="H246" s="4"/>
      <c r="I246" s="4">
        <f>IF(C246="","",SUMIFS(T_stock[Entrée],T_stock[Ref],C246))</f>
        <v>4</v>
      </c>
      <c r="J246" s="4">
        <f>IF(C246="","",SUMIFS(T_stock[Sortie],T_stock[Ref],C246))</f>
        <v>0</v>
      </c>
      <c r="K246" s="26">
        <f t="shared" si="12"/>
        <v>4</v>
      </c>
      <c r="L246" s="24">
        <f t="shared" si="13"/>
        <v>0</v>
      </c>
      <c r="M246" s="40">
        <v>4</v>
      </c>
      <c r="N246" s="26">
        <f>T_liste[[#This Row],[Stock Final]]-T_liste[[#This Row],[Stock Theorique]]</f>
        <v>0</v>
      </c>
      <c r="O246" s="11" t="str">
        <f t="shared" si="14"/>
        <v>OK</v>
      </c>
    </row>
    <row r="247" spans="1:15" x14ac:dyDescent="0.3">
      <c r="A247" s="14">
        <f t="shared" si="15"/>
        <v>242</v>
      </c>
      <c r="B247" s="9" t="s">
        <v>496</v>
      </c>
      <c r="C247" s="4" t="s">
        <v>497</v>
      </c>
      <c r="D247" s="4" t="s">
        <v>68</v>
      </c>
      <c r="E247" s="4" t="s">
        <v>297</v>
      </c>
      <c r="F247" s="29"/>
      <c r="G247" s="19"/>
      <c r="H247" s="4"/>
      <c r="I247" s="4">
        <f>IF(C247="","",SUMIFS(T_stock[Entrée],T_stock[Ref],C247))</f>
        <v>0</v>
      </c>
      <c r="J247" s="4">
        <f>IF(C247="","",SUMIFS(T_stock[Sortie],T_stock[Ref],C247))</f>
        <v>0</v>
      </c>
      <c r="K247" s="26">
        <f t="shared" si="12"/>
        <v>0</v>
      </c>
      <c r="L247" s="24">
        <f t="shared" si="13"/>
        <v>0</v>
      </c>
      <c r="M247" s="40">
        <v>5</v>
      </c>
      <c r="N247" s="26">
        <f>T_liste[[#This Row],[Stock Final]]-T_liste[[#This Row],[Stock Theorique]]</f>
        <v>-5</v>
      </c>
      <c r="O247" s="11" t="str">
        <f t="shared" si="14"/>
        <v>Rupture</v>
      </c>
    </row>
    <row r="248" spans="1:15" x14ac:dyDescent="0.3">
      <c r="A248" s="14">
        <f t="shared" si="15"/>
        <v>243</v>
      </c>
      <c r="B248" s="9" t="s">
        <v>498</v>
      </c>
      <c r="C248" s="4" t="s">
        <v>499</v>
      </c>
      <c r="D248" s="4" t="s">
        <v>68</v>
      </c>
      <c r="E248" s="4" t="s">
        <v>297</v>
      </c>
      <c r="F248" s="29"/>
      <c r="G248" s="19"/>
      <c r="H248" s="4"/>
      <c r="I248" s="4">
        <f>IF(C248="","",SUMIFS(T_stock[Entrée],T_stock[Ref],C248))</f>
        <v>3</v>
      </c>
      <c r="J248" s="4">
        <f>IF(C248="","",SUMIFS(T_stock[Sortie],T_stock[Ref],C248))</f>
        <v>0</v>
      </c>
      <c r="K248" s="26">
        <f t="shared" si="12"/>
        <v>3</v>
      </c>
      <c r="L248" s="24">
        <f t="shared" si="13"/>
        <v>0</v>
      </c>
      <c r="M248" s="40">
        <v>3</v>
      </c>
      <c r="N248" s="26">
        <f>T_liste[[#This Row],[Stock Final]]-T_liste[[#This Row],[Stock Theorique]]</f>
        <v>0</v>
      </c>
      <c r="O248" s="11" t="str">
        <f t="shared" si="14"/>
        <v>OK</v>
      </c>
    </row>
    <row r="249" spans="1:15" x14ac:dyDescent="0.3">
      <c r="A249" s="14">
        <f t="shared" si="15"/>
        <v>244</v>
      </c>
      <c r="B249" s="9" t="s">
        <v>500</v>
      </c>
      <c r="C249" s="4" t="s">
        <v>501</v>
      </c>
      <c r="D249" s="4" t="s">
        <v>68</v>
      </c>
      <c r="E249" s="4" t="s">
        <v>297</v>
      </c>
      <c r="F249" s="29"/>
      <c r="G249" s="19"/>
      <c r="H249" s="4"/>
      <c r="I249" s="4">
        <f>IF(C249="","",SUMIFS(T_stock[Entrée],T_stock[Ref],C249))</f>
        <v>3</v>
      </c>
      <c r="J249" s="4">
        <f>IF(C249="","",SUMIFS(T_stock[Sortie],T_stock[Ref],C249))</f>
        <v>0</v>
      </c>
      <c r="K249" s="26">
        <f t="shared" si="12"/>
        <v>3</v>
      </c>
      <c r="L249" s="24">
        <f t="shared" si="13"/>
        <v>0</v>
      </c>
      <c r="M249" s="40">
        <v>3</v>
      </c>
      <c r="N249" s="26">
        <f>T_liste[[#This Row],[Stock Final]]-T_liste[[#This Row],[Stock Theorique]]</f>
        <v>0</v>
      </c>
      <c r="O249" s="11" t="str">
        <f t="shared" si="14"/>
        <v>OK</v>
      </c>
    </row>
    <row r="250" spans="1:15" x14ac:dyDescent="0.3">
      <c r="A250" s="14">
        <f t="shared" si="15"/>
        <v>245</v>
      </c>
      <c r="B250" s="9" t="s">
        <v>122</v>
      </c>
      <c r="C250" s="4" t="s">
        <v>272</v>
      </c>
      <c r="D250" s="4" t="s">
        <v>68</v>
      </c>
      <c r="E250" s="4" t="s">
        <v>297</v>
      </c>
      <c r="F250" s="29"/>
      <c r="G250" s="19"/>
      <c r="H250" s="4"/>
      <c r="I250" s="4">
        <f>IF(C250="","",SUMIFS(T_stock[Entrée],T_stock[Ref],C250))</f>
        <v>0</v>
      </c>
      <c r="J250" s="4">
        <f>IF(C250="","",SUMIFS(T_stock[Sortie],T_stock[Ref],C250))</f>
        <v>0</v>
      </c>
      <c r="K250" s="26">
        <f t="shared" si="12"/>
        <v>0</v>
      </c>
      <c r="L250" s="24">
        <f t="shared" si="13"/>
        <v>0</v>
      </c>
      <c r="M250" s="40">
        <v>3</v>
      </c>
      <c r="N250" s="26">
        <f>T_liste[[#This Row],[Stock Final]]-T_liste[[#This Row],[Stock Theorique]]</f>
        <v>-3</v>
      </c>
      <c r="O250" s="11" t="str">
        <f t="shared" si="14"/>
        <v>Rupture</v>
      </c>
    </row>
    <row r="251" spans="1:15" x14ac:dyDescent="0.3">
      <c r="A251" s="14">
        <f t="shared" si="15"/>
        <v>246</v>
      </c>
      <c r="B251" s="9" t="s">
        <v>502</v>
      </c>
      <c r="C251" s="4" t="s">
        <v>503</v>
      </c>
      <c r="D251" s="4" t="s">
        <v>68</v>
      </c>
      <c r="E251" s="4" t="s">
        <v>297</v>
      </c>
      <c r="F251" s="29"/>
      <c r="G251" s="19"/>
      <c r="H251" s="4"/>
      <c r="I251" s="4">
        <f>IF(C251="","",SUMIFS(T_stock[Entrée],T_stock[Ref],C251))</f>
        <v>0</v>
      </c>
      <c r="J251" s="4">
        <f>IF(C251="","",SUMIFS(T_stock[Sortie],T_stock[Ref],C251))</f>
        <v>0</v>
      </c>
      <c r="K251" s="26">
        <f t="shared" si="12"/>
        <v>0</v>
      </c>
      <c r="L251" s="24">
        <f t="shared" si="13"/>
        <v>0</v>
      </c>
      <c r="M251" s="40">
        <v>2</v>
      </c>
      <c r="N251" s="26">
        <f>T_liste[[#This Row],[Stock Final]]-T_liste[[#This Row],[Stock Theorique]]</f>
        <v>-2</v>
      </c>
      <c r="O251" s="11" t="str">
        <f t="shared" si="14"/>
        <v>Rupture</v>
      </c>
    </row>
    <row r="252" spans="1:15" x14ac:dyDescent="0.3">
      <c r="A252" s="14">
        <f t="shared" si="15"/>
        <v>247</v>
      </c>
      <c r="B252" s="9" t="s">
        <v>126</v>
      </c>
      <c r="C252" s="4" t="s">
        <v>123</v>
      </c>
      <c r="D252" s="4" t="s">
        <v>68</v>
      </c>
      <c r="E252" s="4" t="s">
        <v>297</v>
      </c>
      <c r="F252" s="29"/>
      <c r="G252" s="19"/>
      <c r="H252" s="4"/>
      <c r="I252" s="4">
        <f>IF(C252="","",SUMIFS(T_stock[Entrée],T_stock[Ref],C252))</f>
        <v>0</v>
      </c>
      <c r="J252" s="4">
        <f>IF(C252="","",SUMIFS(T_stock[Sortie],T_stock[Ref],C252))</f>
        <v>0</v>
      </c>
      <c r="K252" s="26">
        <f t="shared" si="12"/>
        <v>0</v>
      </c>
      <c r="L252" s="24">
        <f t="shared" si="13"/>
        <v>0</v>
      </c>
      <c r="M252" s="40">
        <v>4</v>
      </c>
      <c r="N252" s="26">
        <f>T_liste[[#This Row],[Stock Final]]-T_liste[[#This Row],[Stock Theorique]]</f>
        <v>-4</v>
      </c>
      <c r="O252" s="11" t="str">
        <f t="shared" si="14"/>
        <v>Rupture</v>
      </c>
    </row>
    <row r="253" spans="1:15" x14ac:dyDescent="0.3">
      <c r="A253" s="14">
        <f t="shared" si="15"/>
        <v>248</v>
      </c>
      <c r="B253" s="9" t="s">
        <v>504</v>
      </c>
      <c r="C253" s="4" t="s">
        <v>505</v>
      </c>
      <c r="D253" s="4" t="s">
        <v>68</v>
      </c>
      <c r="E253" s="4" t="s">
        <v>297</v>
      </c>
      <c r="F253" s="29"/>
      <c r="G253" s="19"/>
      <c r="H253" s="4"/>
      <c r="I253" s="4">
        <f>IF(C253="","",SUMIFS(T_stock[Entrée],T_stock[Ref],C253))</f>
        <v>0</v>
      </c>
      <c r="J253" s="4">
        <f>IF(C253="","",SUMIFS(T_stock[Sortie],T_stock[Ref],C253))</f>
        <v>0</v>
      </c>
      <c r="K253" s="26">
        <f t="shared" si="12"/>
        <v>0</v>
      </c>
      <c r="L253" s="24">
        <f t="shared" si="13"/>
        <v>0</v>
      </c>
      <c r="M253" s="40">
        <v>2</v>
      </c>
      <c r="N253" s="26">
        <f>T_liste[[#This Row],[Stock Final]]-T_liste[[#This Row],[Stock Theorique]]</f>
        <v>-2</v>
      </c>
      <c r="O253" s="11" t="str">
        <f t="shared" si="14"/>
        <v>Rupture</v>
      </c>
    </row>
    <row r="254" spans="1:15" x14ac:dyDescent="0.3">
      <c r="A254" s="14">
        <f t="shared" si="15"/>
        <v>249</v>
      </c>
      <c r="B254" s="9" t="s">
        <v>506</v>
      </c>
      <c r="C254" s="4" t="s">
        <v>507</v>
      </c>
      <c r="D254" s="4" t="s">
        <v>68</v>
      </c>
      <c r="E254" s="4" t="s">
        <v>297</v>
      </c>
      <c r="F254" s="29"/>
      <c r="G254" s="19"/>
      <c r="H254" s="4"/>
      <c r="I254" s="4">
        <f>IF(C254="","",SUMIFS(T_stock[Entrée],T_stock[Ref],C254))</f>
        <v>0</v>
      </c>
      <c r="J254" s="4">
        <f>IF(C254="","",SUMIFS(T_stock[Sortie],T_stock[Ref],C254))</f>
        <v>0</v>
      </c>
      <c r="K254" s="26">
        <f t="shared" si="12"/>
        <v>0</v>
      </c>
      <c r="L254" s="24">
        <f t="shared" si="13"/>
        <v>0</v>
      </c>
      <c r="M254" s="40">
        <v>1</v>
      </c>
      <c r="N254" s="26">
        <f>T_liste[[#This Row],[Stock Final]]-T_liste[[#This Row],[Stock Theorique]]</f>
        <v>-1</v>
      </c>
      <c r="O254" s="11" t="str">
        <f t="shared" si="14"/>
        <v>Rupture</v>
      </c>
    </row>
    <row r="255" spans="1:15" x14ac:dyDescent="0.3">
      <c r="A255" s="14">
        <f t="shared" si="15"/>
        <v>250</v>
      </c>
      <c r="B255" s="9" t="s">
        <v>25</v>
      </c>
      <c r="C255" s="4" t="s">
        <v>508</v>
      </c>
      <c r="D255" s="4" t="s">
        <v>68</v>
      </c>
      <c r="E255" s="4" t="s">
        <v>297</v>
      </c>
      <c r="F255" s="29"/>
      <c r="G255" s="19"/>
      <c r="H255" s="4"/>
      <c r="I255" s="4">
        <f>IF(C255="","",SUMIFS(T_stock[Entrée],T_stock[Ref],C255))</f>
        <v>0</v>
      </c>
      <c r="J255" s="4">
        <f>IF(C255="","",SUMIFS(T_stock[Sortie],T_stock[Ref],C255))</f>
        <v>0</v>
      </c>
      <c r="K255" s="26">
        <f t="shared" si="12"/>
        <v>0</v>
      </c>
      <c r="L255" s="24">
        <f t="shared" si="13"/>
        <v>0</v>
      </c>
      <c r="M255" s="40">
        <v>1</v>
      </c>
      <c r="N255" s="26">
        <f>T_liste[[#This Row],[Stock Final]]-T_liste[[#This Row],[Stock Theorique]]</f>
        <v>-1</v>
      </c>
      <c r="O255" s="11" t="str">
        <f t="shared" si="14"/>
        <v>Rupture</v>
      </c>
    </row>
    <row r="256" spans="1:15" x14ac:dyDescent="0.3">
      <c r="A256" s="14">
        <f t="shared" si="15"/>
        <v>251</v>
      </c>
      <c r="B256" s="9" t="s">
        <v>509</v>
      </c>
      <c r="C256" s="4" t="s">
        <v>510</v>
      </c>
      <c r="D256" s="4" t="s">
        <v>68</v>
      </c>
      <c r="E256" s="4" t="s">
        <v>297</v>
      </c>
      <c r="F256" s="29"/>
      <c r="G256" s="19"/>
      <c r="H256" s="4"/>
      <c r="I256" s="4">
        <f>IF(C256="","",SUMIFS(T_stock[Entrée],T_stock[Ref],C256))</f>
        <v>0</v>
      </c>
      <c r="J256" s="4">
        <f>IF(C256="","",SUMIFS(T_stock[Sortie],T_stock[Ref],C256))</f>
        <v>0</v>
      </c>
      <c r="K256" s="26">
        <f t="shared" si="12"/>
        <v>0</v>
      </c>
      <c r="L256" s="24">
        <f t="shared" si="13"/>
        <v>0</v>
      </c>
      <c r="M256" s="40">
        <v>0</v>
      </c>
      <c r="N256" s="26">
        <f>T_liste[[#This Row],[Stock Final]]-T_liste[[#This Row],[Stock Theorique]]</f>
        <v>0</v>
      </c>
      <c r="O256" s="11" t="str">
        <f t="shared" si="14"/>
        <v>OK</v>
      </c>
    </row>
    <row r="257" spans="1:15" x14ac:dyDescent="0.3">
      <c r="A257" s="14">
        <f t="shared" si="15"/>
        <v>252</v>
      </c>
      <c r="B257" s="9" t="s">
        <v>511</v>
      </c>
      <c r="C257" s="4" t="s">
        <v>512</v>
      </c>
      <c r="D257" s="4" t="s">
        <v>68</v>
      </c>
      <c r="E257" s="4" t="s">
        <v>297</v>
      </c>
      <c r="F257" s="29"/>
      <c r="G257" s="19"/>
      <c r="H257" s="4"/>
      <c r="I257" s="4">
        <f>IF(C257="","",SUMIFS(T_stock[Entrée],T_stock[Ref],C257))</f>
        <v>1</v>
      </c>
      <c r="J257" s="4">
        <f>IF(C257="","",SUMIFS(T_stock[Sortie],T_stock[Ref],C257))</f>
        <v>0</v>
      </c>
      <c r="K257" s="26">
        <f t="shared" si="12"/>
        <v>1</v>
      </c>
      <c r="L257" s="24">
        <f t="shared" si="13"/>
        <v>0</v>
      </c>
      <c r="M257" s="40">
        <v>1</v>
      </c>
      <c r="N257" s="26">
        <f>T_liste[[#This Row],[Stock Final]]-T_liste[[#This Row],[Stock Theorique]]</f>
        <v>0</v>
      </c>
      <c r="O257" s="11" t="str">
        <f t="shared" si="14"/>
        <v>OK</v>
      </c>
    </row>
    <row r="258" spans="1:15" x14ac:dyDescent="0.3">
      <c r="A258" s="14">
        <f t="shared" si="15"/>
        <v>253</v>
      </c>
      <c r="B258" s="9" t="s">
        <v>249</v>
      </c>
      <c r="C258" s="4" t="s">
        <v>513</v>
      </c>
      <c r="D258" s="4" t="s">
        <v>68</v>
      </c>
      <c r="E258" s="4" t="s">
        <v>297</v>
      </c>
      <c r="F258" s="29"/>
      <c r="G258" s="19"/>
      <c r="H258" s="4"/>
      <c r="I258" s="4">
        <f>IF(C258="","",SUMIFS(T_stock[Entrée],T_stock[Ref],C258))</f>
        <v>0</v>
      </c>
      <c r="J258" s="4">
        <f>IF(C258="","",SUMIFS(T_stock[Sortie],T_stock[Ref],C258))</f>
        <v>0</v>
      </c>
      <c r="K258" s="26">
        <f t="shared" si="12"/>
        <v>0</v>
      </c>
      <c r="L258" s="24">
        <f t="shared" si="13"/>
        <v>0</v>
      </c>
      <c r="M258" s="40">
        <v>10</v>
      </c>
      <c r="N258" s="26">
        <f>T_liste[[#This Row],[Stock Final]]-T_liste[[#This Row],[Stock Theorique]]</f>
        <v>-10</v>
      </c>
      <c r="O258" s="11" t="str">
        <f t="shared" si="14"/>
        <v>Rupture</v>
      </c>
    </row>
    <row r="259" spans="1:15" x14ac:dyDescent="0.3">
      <c r="A259" s="14">
        <f t="shared" si="15"/>
        <v>254</v>
      </c>
      <c r="B259" s="9" t="s">
        <v>26</v>
      </c>
      <c r="C259" s="4" t="s">
        <v>120</v>
      </c>
      <c r="D259" s="4" t="s">
        <v>68</v>
      </c>
      <c r="E259" s="4" t="s">
        <v>297</v>
      </c>
      <c r="F259" s="29"/>
      <c r="G259" s="19"/>
      <c r="H259" s="4"/>
      <c r="I259" s="4">
        <f>IF(C259="","",SUMIFS(T_stock[Entrée],T_stock[Ref],C259))</f>
        <v>0</v>
      </c>
      <c r="J259" s="4">
        <f>IF(C259="","",SUMIFS(T_stock[Sortie],T_stock[Ref],C259))</f>
        <v>0</v>
      </c>
      <c r="K259" s="26">
        <f t="shared" si="12"/>
        <v>0</v>
      </c>
      <c r="L259" s="24">
        <f t="shared" si="13"/>
        <v>0</v>
      </c>
      <c r="M259" s="40">
        <v>1</v>
      </c>
      <c r="N259" s="26">
        <f>T_liste[[#This Row],[Stock Final]]-T_liste[[#This Row],[Stock Theorique]]</f>
        <v>-1</v>
      </c>
      <c r="O259" s="11" t="str">
        <f t="shared" si="14"/>
        <v>Rupture</v>
      </c>
    </row>
    <row r="260" spans="1:15" x14ac:dyDescent="0.3">
      <c r="A260" s="14">
        <f t="shared" si="15"/>
        <v>255</v>
      </c>
      <c r="B260" s="9" t="s">
        <v>26</v>
      </c>
      <c r="C260" s="4" t="s">
        <v>514</v>
      </c>
      <c r="D260" s="4" t="s">
        <v>68</v>
      </c>
      <c r="E260" s="4" t="s">
        <v>297</v>
      </c>
      <c r="F260" s="29"/>
      <c r="G260" s="19"/>
      <c r="H260" s="4"/>
      <c r="I260" s="4">
        <f>IF(C260="","",SUMIFS(T_stock[Entrée],T_stock[Ref],C260))</f>
        <v>0</v>
      </c>
      <c r="J260" s="4">
        <f>IF(C260="","",SUMIFS(T_stock[Sortie],T_stock[Ref],C260))</f>
        <v>0</v>
      </c>
      <c r="K260" s="26">
        <f t="shared" si="12"/>
        <v>0</v>
      </c>
      <c r="L260" s="24">
        <f t="shared" si="13"/>
        <v>0</v>
      </c>
      <c r="M260" s="40">
        <v>0</v>
      </c>
      <c r="N260" s="26">
        <f>T_liste[[#This Row],[Stock Final]]-T_liste[[#This Row],[Stock Theorique]]</f>
        <v>0</v>
      </c>
      <c r="O260" s="11" t="str">
        <f t="shared" si="14"/>
        <v>OK</v>
      </c>
    </row>
    <row r="261" spans="1:15" x14ac:dyDescent="0.3">
      <c r="A261" s="14">
        <f t="shared" si="15"/>
        <v>256</v>
      </c>
      <c r="B261" s="9" t="s">
        <v>470</v>
      </c>
      <c r="C261" s="4" t="s">
        <v>515</v>
      </c>
      <c r="D261" s="4" t="s">
        <v>68</v>
      </c>
      <c r="E261" s="4" t="s">
        <v>297</v>
      </c>
      <c r="F261" s="29"/>
      <c r="G261" s="19"/>
      <c r="H261" s="4"/>
      <c r="I261" s="4">
        <f>IF(C261="","",SUMIFS(T_stock[Entrée],T_stock[Ref],C261))</f>
        <v>0</v>
      </c>
      <c r="J261" s="4">
        <f>IF(C261="","",SUMIFS(T_stock[Sortie],T_stock[Ref],C261))</f>
        <v>0</v>
      </c>
      <c r="K261" s="26">
        <f t="shared" si="12"/>
        <v>0</v>
      </c>
      <c r="L261" s="24">
        <f t="shared" si="13"/>
        <v>0</v>
      </c>
      <c r="M261" s="40">
        <v>8</v>
      </c>
      <c r="N261" s="26">
        <f>T_liste[[#This Row],[Stock Final]]-T_liste[[#This Row],[Stock Theorique]]</f>
        <v>-8</v>
      </c>
      <c r="O261" s="11" t="str">
        <f t="shared" si="14"/>
        <v>Rupture</v>
      </c>
    </row>
    <row r="262" spans="1:15" x14ac:dyDescent="0.3">
      <c r="A262" s="14">
        <f t="shared" si="15"/>
        <v>257</v>
      </c>
      <c r="B262" s="9" t="s">
        <v>516</v>
      </c>
      <c r="C262" s="4" t="s">
        <v>517</v>
      </c>
      <c r="D262" s="4" t="s">
        <v>68</v>
      </c>
      <c r="E262" s="4" t="s">
        <v>297</v>
      </c>
      <c r="F262" s="29"/>
      <c r="G262" s="19"/>
      <c r="H262" s="4"/>
      <c r="I262" s="4">
        <f>IF(C262="","",SUMIFS(T_stock[Entrée],T_stock[Ref],C262))</f>
        <v>0</v>
      </c>
      <c r="J262" s="4">
        <f>IF(C262="","",SUMIFS(T_stock[Sortie],T_stock[Ref],C262))</f>
        <v>0</v>
      </c>
      <c r="K262" s="26">
        <f t="shared" ref="K262:K325" si="16">IFERROR(H262+I262-J262,"")</f>
        <v>0</v>
      </c>
      <c r="L262" s="24">
        <f t="shared" ref="L262:L325" si="17">IFERROR(K262*G262,"")</f>
        <v>0</v>
      </c>
      <c r="M262" s="40">
        <v>8</v>
      </c>
      <c r="N262" s="26">
        <f>T_liste[[#This Row],[Stock Final]]-T_liste[[#This Row],[Stock Theorique]]</f>
        <v>-8</v>
      </c>
      <c r="O262" s="11" t="str">
        <f t="shared" ref="O262:O325" si="18">IF(N262&gt;=0,"OK","Rupture")</f>
        <v>Rupture</v>
      </c>
    </row>
    <row r="263" spans="1:15" x14ac:dyDescent="0.3">
      <c r="A263" s="14">
        <f t="shared" si="15"/>
        <v>258</v>
      </c>
      <c r="B263" s="9" t="s">
        <v>209</v>
      </c>
      <c r="C263" s="4" t="s">
        <v>518</v>
      </c>
      <c r="D263" s="4" t="s">
        <v>68</v>
      </c>
      <c r="E263" s="4" t="s">
        <v>297</v>
      </c>
      <c r="F263" s="29"/>
      <c r="G263" s="19"/>
      <c r="H263" s="4"/>
      <c r="I263" s="4">
        <f>IF(C263="","",SUMIFS(T_stock[Entrée],T_stock[Ref],C263))</f>
        <v>0</v>
      </c>
      <c r="J263" s="4">
        <f>IF(C263="","",SUMIFS(T_stock[Sortie],T_stock[Ref],C263))</f>
        <v>0</v>
      </c>
      <c r="K263" s="26">
        <f t="shared" si="16"/>
        <v>0</v>
      </c>
      <c r="L263" s="24">
        <f t="shared" si="17"/>
        <v>0</v>
      </c>
      <c r="M263" s="40">
        <v>10</v>
      </c>
      <c r="N263" s="26">
        <f>T_liste[[#This Row],[Stock Final]]-T_liste[[#This Row],[Stock Theorique]]</f>
        <v>-10</v>
      </c>
      <c r="O263" s="11" t="str">
        <f t="shared" si="18"/>
        <v>Rupture</v>
      </c>
    </row>
    <row r="264" spans="1:15" x14ac:dyDescent="0.3">
      <c r="A264" s="14">
        <f t="shared" ref="A264:A327" si="19">A263+1</f>
        <v>259</v>
      </c>
      <c r="B264" s="9" t="s">
        <v>115</v>
      </c>
      <c r="C264" s="4" t="s">
        <v>117</v>
      </c>
      <c r="D264" s="4" t="s">
        <v>68</v>
      </c>
      <c r="E264" s="4" t="s">
        <v>297</v>
      </c>
      <c r="F264" s="29"/>
      <c r="G264" s="19"/>
      <c r="H264" s="4"/>
      <c r="I264" s="4">
        <f>IF(C264="","",SUMIFS(T_stock[Entrée],T_stock[Ref],C264))</f>
        <v>3</v>
      </c>
      <c r="J264" s="4">
        <f>IF(C264="","",SUMIFS(T_stock[Sortie],T_stock[Ref],C264))</f>
        <v>0</v>
      </c>
      <c r="K264" s="26">
        <f t="shared" si="16"/>
        <v>3</v>
      </c>
      <c r="L264" s="24">
        <f t="shared" si="17"/>
        <v>0</v>
      </c>
      <c r="M264" s="40">
        <v>3</v>
      </c>
      <c r="N264" s="26">
        <f>T_liste[[#This Row],[Stock Final]]-T_liste[[#This Row],[Stock Theorique]]</f>
        <v>0</v>
      </c>
      <c r="O264" s="11" t="str">
        <f t="shared" si="18"/>
        <v>OK</v>
      </c>
    </row>
    <row r="265" spans="1:15" x14ac:dyDescent="0.3">
      <c r="A265" s="14">
        <f t="shared" si="19"/>
        <v>260</v>
      </c>
      <c r="B265" s="9" t="s">
        <v>115</v>
      </c>
      <c r="C265" s="4" t="s">
        <v>116</v>
      </c>
      <c r="D265" s="4" t="s">
        <v>68</v>
      </c>
      <c r="E265" s="4" t="s">
        <v>297</v>
      </c>
      <c r="F265" s="29"/>
      <c r="G265" s="19"/>
      <c r="H265" s="4"/>
      <c r="I265" s="4">
        <f>IF(C265="","",SUMIFS(T_stock[Entrée],T_stock[Ref],C265))</f>
        <v>1</v>
      </c>
      <c r="J265" s="4">
        <f>IF(C265="","",SUMIFS(T_stock[Sortie],T_stock[Ref],C265))</f>
        <v>0</v>
      </c>
      <c r="K265" s="26">
        <f t="shared" si="16"/>
        <v>1</v>
      </c>
      <c r="L265" s="24">
        <f t="shared" si="17"/>
        <v>0</v>
      </c>
      <c r="M265" s="40">
        <v>1</v>
      </c>
      <c r="N265" s="26">
        <f>T_liste[[#This Row],[Stock Final]]-T_liste[[#This Row],[Stock Theorique]]</f>
        <v>0</v>
      </c>
      <c r="O265" s="11" t="str">
        <f t="shared" si="18"/>
        <v>OK</v>
      </c>
    </row>
    <row r="266" spans="1:15" x14ac:dyDescent="0.3">
      <c r="A266" s="14">
        <f t="shared" si="19"/>
        <v>261</v>
      </c>
      <c r="B266" s="9" t="s">
        <v>113</v>
      </c>
      <c r="C266" s="4" t="s">
        <v>114</v>
      </c>
      <c r="D266" s="4" t="s">
        <v>68</v>
      </c>
      <c r="E266" s="4" t="s">
        <v>297</v>
      </c>
      <c r="F266" s="29"/>
      <c r="G266" s="19"/>
      <c r="H266" s="4"/>
      <c r="I266" s="4">
        <f>IF(C266="","",SUMIFS(T_stock[Entrée],T_stock[Ref],C266))</f>
        <v>3</v>
      </c>
      <c r="J266" s="4">
        <f>IF(C266="","",SUMIFS(T_stock[Sortie],T_stock[Ref],C266))</f>
        <v>0</v>
      </c>
      <c r="K266" s="26">
        <f t="shared" si="16"/>
        <v>3</v>
      </c>
      <c r="L266" s="24">
        <f t="shared" si="17"/>
        <v>0</v>
      </c>
      <c r="M266" s="40">
        <v>3</v>
      </c>
      <c r="N266" s="26">
        <f>T_liste[[#This Row],[Stock Final]]-T_liste[[#This Row],[Stock Theorique]]</f>
        <v>0</v>
      </c>
      <c r="O266" s="11" t="str">
        <f t="shared" si="18"/>
        <v>OK</v>
      </c>
    </row>
    <row r="267" spans="1:15" x14ac:dyDescent="0.3">
      <c r="A267" s="14">
        <f t="shared" si="19"/>
        <v>262</v>
      </c>
      <c r="B267" s="9" t="s">
        <v>113</v>
      </c>
      <c r="C267" s="4" t="s">
        <v>112</v>
      </c>
      <c r="D267" s="4" t="s">
        <v>68</v>
      </c>
      <c r="E267" s="4" t="s">
        <v>297</v>
      </c>
      <c r="F267" s="29"/>
      <c r="G267" s="19"/>
      <c r="H267" s="4"/>
      <c r="I267" s="4">
        <f>IF(C267="","",SUMIFS(T_stock[Entrée],T_stock[Ref],C267))</f>
        <v>1</v>
      </c>
      <c r="J267" s="4">
        <f>IF(C267="","",SUMIFS(T_stock[Sortie],T_stock[Ref],C267))</f>
        <v>0</v>
      </c>
      <c r="K267" s="26">
        <f t="shared" si="16"/>
        <v>1</v>
      </c>
      <c r="L267" s="24">
        <f t="shared" si="17"/>
        <v>0</v>
      </c>
      <c r="M267" s="40">
        <v>2</v>
      </c>
      <c r="N267" s="26">
        <f>T_liste[[#This Row],[Stock Final]]-T_liste[[#This Row],[Stock Theorique]]</f>
        <v>-1</v>
      </c>
      <c r="O267" s="11" t="str">
        <f t="shared" si="18"/>
        <v>Rupture</v>
      </c>
    </row>
    <row r="268" spans="1:15" x14ac:dyDescent="0.3">
      <c r="A268" s="14">
        <f t="shared" si="19"/>
        <v>263</v>
      </c>
      <c r="B268" s="9" t="s">
        <v>209</v>
      </c>
      <c r="C268" s="4" t="s">
        <v>210</v>
      </c>
      <c r="D268" s="4" t="s">
        <v>68</v>
      </c>
      <c r="E268" s="4" t="s">
        <v>297</v>
      </c>
      <c r="F268" s="29"/>
      <c r="G268" s="19"/>
      <c r="H268" s="4"/>
      <c r="I268" s="4">
        <f>IF(C268="","",SUMIFS(T_stock[Entrée],T_stock[Ref],C268))</f>
        <v>0</v>
      </c>
      <c r="J268" s="4">
        <f>IF(C268="","",SUMIFS(T_stock[Sortie],T_stock[Ref],C268))</f>
        <v>0</v>
      </c>
      <c r="K268" s="26">
        <f t="shared" si="16"/>
        <v>0</v>
      </c>
      <c r="L268" s="24">
        <f t="shared" si="17"/>
        <v>0</v>
      </c>
      <c r="M268" s="40">
        <v>10</v>
      </c>
      <c r="N268" s="26">
        <f>T_liste[[#This Row],[Stock Final]]-T_liste[[#This Row],[Stock Theorique]]</f>
        <v>-10</v>
      </c>
      <c r="O268" s="11" t="str">
        <f t="shared" si="18"/>
        <v>Rupture</v>
      </c>
    </row>
    <row r="269" spans="1:15" x14ac:dyDescent="0.3">
      <c r="A269" s="14">
        <f t="shared" si="19"/>
        <v>264</v>
      </c>
      <c r="B269" s="9" t="s">
        <v>192</v>
      </c>
      <c r="C269" s="4" t="s">
        <v>193</v>
      </c>
      <c r="D269" s="4" t="s">
        <v>28</v>
      </c>
      <c r="E269" s="4" t="s">
        <v>298</v>
      </c>
      <c r="F269" s="29"/>
      <c r="G269" s="19"/>
      <c r="H269" s="4"/>
      <c r="I269" s="4">
        <f>IF(C269="","",SUMIFS(T_stock[Entrée],T_stock[Ref],C269))</f>
        <v>0</v>
      </c>
      <c r="J269" s="4">
        <f>IF(C269="","",SUMIFS(T_stock[Sortie],T_stock[Ref],C269))</f>
        <v>0</v>
      </c>
      <c r="K269" s="26">
        <f t="shared" si="16"/>
        <v>0</v>
      </c>
      <c r="L269" s="24">
        <f t="shared" si="17"/>
        <v>0</v>
      </c>
      <c r="M269" s="40">
        <v>0</v>
      </c>
      <c r="N269" s="26">
        <f>T_liste[[#This Row],[Stock Final]]-T_liste[[#This Row],[Stock Theorique]]</f>
        <v>0</v>
      </c>
      <c r="O269" s="11" t="str">
        <f t="shared" si="18"/>
        <v>OK</v>
      </c>
    </row>
    <row r="270" spans="1:15" x14ac:dyDescent="0.3">
      <c r="A270" s="14">
        <f t="shared" si="19"/>
        <v>265</v>
      </c>
      <c r="B270" s="9" t="s">
        <v>268</v>
      </c>
      <c r="C270" s="4" t="s">
        <v>110</v>
      </c>
      <c r="D270" s="4" t="s">
        <v>68</v>
      </c>
      <c r="E270" s="4" t="s">
        <v>297</v>
      </c>
      <c r="F270" s="29"/>
      <c r="G270" s="19"/>
      <c r="H270" s="4"/>
      <c r="I270" s="4">
        <f>IF(C270="","",SUMIFS(T_stock[Entrée],T_stock[Ref],C270))</f>
        <v>4</v>
      </c>
      <c r="J270" s="4">
        <f>IF(C270="","",SUMIFS(T_stock[Sortie],T_stock[Ref],C270))</f>
        <v>0</v>
      </c>
      <c r="K270" s="26">
        <f t="shared" si="16"/>
        <v>4</v>
      </c>
      <c r="L270" s="24">
        <f t="shared" si="17"/>
        <v>0</v>
      </c>
      <c r="M270" s="40">
        <v>4</v>
      </c>
      <c r="N270" s="26">
        <f>T_liste[[#This Row],[Stock Final]]-T_liste[[#This Row],[Stock Theorique]]</f>
        <v>0</v>
      </c>
      <c r="O270" s="11" t="str">
        <f t="shared" si="18"/>
        <v>OK</v>
      </c>
    </row>
    <row r="271" spans="1:15" x14ac:dyDescent="0.3">
      <c r="A271" s="14">
        <f t="shared" si="19"/>
        <v>266</v>
      </c>
      <c r="B271" s="9" t="s">
        <v>108</v>
      </c>
      <c r="C271" s="4" t="s">
        <v>109</v>
      </c>
      <c r="D271" s="4" t="s">
        <v>68</v>
      </c>
      <c r="E271" s="4" t="s">
        <v>297</v>
      </c>
      <c r="F271" s="29"/>
      <c r="G271" s="19"/>
      <c r="H271" s="4"/>
      <c r="I271" s="4">
        <f>IF(C271="","",SUMIFS(T_stock[Entrée],T_stock[Ref],C271))</f>
        <v>2</v>
      </c>
      <c r="J271" s="4">
        <f>IF(C271="","",SUMIFS(T_stock[Sortie],T_stock[Ref],C271))</f>
        <v>0</v>
      </c>
      <c r="K271" s="26">
        <f t="shared" si="16"/>
        <v>2</v>
      </c>
      <c r="L271" s="24">
        <f t="shared" si="17"/>
        <v>0</v>
      </c>
      <c r="M271" s="40">
        <v>2</v>
      </c>
      <c r="N271" s="26">
        <f>T_liste[[#This Row],[Stock Final]]-T_liste[[#This Row],[Stock Theorique]]</f>
        <v>0</v>
      </c>
      <c r="O271" s="11" t="str">
        <f t="shared" si="18"/>
        <v>OK</v>
      </c>
    </row>
    <row r="272" spans="1:15" x14ac:dyDescent="0.3">
      <c r="A272" s="14">
        <f t="shared" si="19"/>
        <v>267</v>
      </c>
      <c r="B272" s="9" t="s">
        <v>273</v>
      </c>
      <c r="C272" s="4" t="s">
        <v>107</v>
      </c>
      <c r="D272" s="4" t="s">
        <v>68</v>
      </c>
      <c r="E272" s="4" t="s">
        <v>297</v>
      </c>
      <c r="F272" s="29"/>
      <c r="G272" s="19"/>
      <c r="H272" s="4"/>
      <c r="I272" s="4">
        <f>IF(C272="","",SUMIFS(T_stock[Entrée],T_stock[Ref],C272))</f>
        <v>2</v>
      </c>
      <c r="J272" s="4">
        <f>IF(C272="","",SUMIFS(T_stock[Sortie],T_stock[Ref],C272))</f>
        <v>0</v>
      </c>
      <c r="K272" s="26">
        <f t="shared" si="16"/>
        <v>2</v>
      </c>
      <c r="L272" s="24">
        <f t="shared" si="17"/>
        <v>0</v>
      </c>
      <c r="M272" s="40">
        <v>2</v>
      </c>
      <c r="N272" s="26">
        <f>T_liste[[#This Row],[Stock Final]]-T_liste[[#This Row],[Stock Theorique]]</f>
        <v>0</v>
      </c>
      <c r="O272" s="11" t="str">
        <f t="shared" si="18"/>
        <v>OK</v>
      </c>
    </row>
    <row r="273" spans="1:15" x14ac:dyDescent="0.3">
      <c r="A273" s="14">
        <f t="shared" si="19"/>
        <v>268</v>
      </c>
      <c r="B273" s="9" t="s">
        <v>261</v>
      </c>
      <c r="C273" s="4" t="s">
        <v>106</v>
      </c>
      <c r="D273" s="4" t="s">
        <v>68</v>
      </c>
      <c r="E273" s="4" t="s">
        <v>297</v>
      </c>
      <c r="F273" s="29"/>
      <c r="G273" s="19"/>
      <c r="H273" s="4"/>
      <c r="I273" s="4">
        <f>IF(C273="","",SUMIFS(T_stock[Entrée],T_stock[Ref],C273))</f>
        <v>3</v>
      </c>
      <c r="J273" s="4">
        <f>IF(C273="","",SUMIFS(T_stock[Sortie],T_stock[Ref],C273))</f>
        <v>0</v>
      </c>
      <c r="K273" s="26">
        <f t="shared" si="16"/>
        <v>3</v>
      </c>
      <c r="L273" s="24">
        <f t="shared" si="17"/>
        <v>0</v>
      </c>
      <c r="M273" s="40">
        <v>3</v>
      </c>
      <c r="N273" s="26">
        <f>T_liste[[#This Row],[Stock Final]]-T_liste[[#This Row],[Stock Theorique]]</f>
        <v>0</v>
      </c>
      <c r="O273" s="11" t="str">
        <f t="shared" si="18"/>
        <v>OK</v>
      </c>
    </row>
    <row r="274" spans="1:15" x14ac:dyDescent="0.3">
      <c r="A274" s="14">
        <f t="shared" si="19"/>
        <v>269</v>
      </c>
      <c r="B274" s="9" t="s">
        <v>274</v>
      </c>
      <c r="C274" s="4" t="s">
        <v>519</v>
      </c>
      <c r="D274" s="4" t="s">
        <v>68</v>
      </c>
      <c r="E274" s="4" t="s">
        <v>297</v>
      </c>
      <c r="F274" s="29"/>
      <c r="G274" s="19"/>
      <c r="H274" s="4"/>
      <c r="I274" s="4">
        <f>IF(C274="","",SUMIFS(T_stock[Entrée],T_stock[Ref],C274))</f>
        <v>3</v>
      </c>
      <c r="J274" s="4">
        <f>IF(C274="","",SUMIFS(T_stock[Sortie],T_stock[Ref],C274))</f>
        <v>0</v>
      </c>
      <c r="K274" s="26">
        <f t="shared" si="16"/>
        <v>3</v>
      </c>
      <c r="L274" s="24">
        <f t="shared" si="17"/>
        <v>0</v>
      </c>
      <c r="M274" s="40">
        <v>3</v>
      </c>
      <c r="N274" s="26">
        <f>T_liste[[#This Row],[Stock Final]]-T_liste[[#This Row],[Stock Theorique]]</f>
        <v>0</v>
      </c>
      <c r="O274" s="11" t="str">
        <f t="shared" si="18"/>
        <v>OK</v>
      </c>
    </row>
    <row r="275" spans="1:15" x14ac:dyDescent="0.3">
      <c r="A275" s="14">
        <f t="shared" si="19"/>
        <v>270</v>
      </c>
      <c r="B275" s="9" t="s">
        <v>275</v>
      </c>
      <c r="C275" s="4" t="s">
        <v>520</v>
      </c>
      <c r="D275" s="4" t="s">
        <v>68</v>
      </c>
      <c r="E275" s="4" t="s">
        <v>297</v>
      </c>
      <c r="F275" s="29"/>
      <c r="G275" s="19"/>
      <c r="H275" s="4"/>
      <c r="I275" s="4">
        <f>IF(C275="","",SUMIFS(T_stock[Entrée],T_stock[Ref],C275))</f>
        <v>3</v>
      </c>
      <c r="J275" s="4">
        <f>IF(C275="","",SUMIFS(T_stock[Sortie],T_stock[Ref],C275))</f>
        <v>0</v>
      </c>
      <c r="K275" s="26">
        <f t="shared" si="16"/>
        <v>3</v>
      </c>
      <c r="L275" s="24">
        <f t="shared" si="17"/>
        <v>0</v>
      </c>
      <c r="M275" s="40">
        <v>3</v>
      </c>
      <c r="N275" s="26">
        <f>T_liste[[#This Row],[Stock Final]]-T_liste[[#This Row],[Stock Theorique]]</f>
        <v>0</v>
      </c>
      <c r="O275" s="11" t="str">
        <f t="shared" si="18"/>
        <v>OK</v>
      </c>
    </row>
    <row r="276" spans="1:15" x14ac:dyDescent="0.3">
      <c r="A276" s="14">
        <f t="shared" si="19"/>
        <v>271</v>
      </c>
      <c r="B276" s="9" t="s">
        <v>274</v>
      </c>
      <c r="C276" s="4" t="s">
        <v>105</v>
      </c>
      <c r="D276" s="4" t="s">
        <v>68</v>
      </c>
      <c r="E276" s="4" t="s">
        <v>297</v>
      </c>
      <c r="F276" s="29"/>
      <c r="G276" s="19"/>
      <c r="H276" s="4"/>
      <c r="I276" s="4">
        <f>IF(C276="","",SUMIFS(T_stock[Entrée],T_stock[Ref],C276))</f>
        <v>2</v>
      </c>
      <c r="J276" s="4">
        <f>IF(C276="","",SUMIFS(T_stock[Sortie],T_stock[Ref],C276))</f>
        <v>0</v>
      </c>
      <c r="K276" s="26">
        <f t="shared" si="16"/>
        <v>2</v>
      </c>
      <c r="L276" s="24">
        <f t="shared" si="17"/>
        <v>0</v>
      </c>
      <c r="M276" s="40">
        <v>2</v>
      </c>
      <c r="N276" s="26">
        <f>T_liste[[#This Row],[Stock Final]]-T_liste[[#This Row],[Stock Theorique]]</f>
        <v>0</v>
      </c>
      <c r="O276" s="11" t="str">
        <f t="shared" si="18"/>
        <v>OK</v>
      </c>
    </row>
    <row r="277" spans="1:15" x14ac:dyDescent="0.3">
      <c r="A277" s="14">
        <f t="shared" si="19"/>
        <v>272</v>
      </c>
      <c r="B277" s="9" t="s">
        <v>275</v>
      </c>
      <c r="C277" s="4" t="s">
        <v>104</v>
      </c>
      <c r="D277" s="4" t="s">
        <v>68</v>
      </c>
      <c r="E277" s="4" t="s">
        <v>297</v>
      </c>
      <c r="F277" s="29"/>
      <c r="G277" s="19"/>
      <c r="H277" s="4"/>
      <c r="I277" s="4">
        <f>IF(C277="","",SUMIFS(T_stock[Entrée],T_stock[Ref],C277))</f>
        <v>2</v>
      </c>
      <c r="J277" s="4">
        <f>IF(C277="","",SUMIFS(T_stock[Sortie],T_stock[Ref],C277))</f>
        <v>0</v>
      </c>
      <c r="K277" s="26">
        <f t="shared" si="16"/>
        <v>2</v>
      </c>
      <c r="L277" s="24">
        <f t="shared" si="17"/>
        <v>0</v>
      </c>
      <c r="M277" s="40">
        <v>2</v>
      </c>
      <c r="N277" s="26">
        <f>T_liste[[#This Row],[Stock Final]]-T_liste[[#This Row],[Stock Theorique]]</f>
        <v>0</v>
      </c>
      <c r="O277" s="11" t="str">
        <f t="shared" si="18"/>
        <v>OK</v>
      </c>
    </row>
    <row r="278" spans="1:15" x14ac:dyDescent="0.3">
      <c r="A278" s="14">
        <f t="shared" si="19"/>
        <v>273</v>
      </c>
      <c r="B278" s="9" t="s">
        <v>103</v>
      </c>
      <c r="C278" s="4" t="s">
        <v>208</v>
      </c>
      <c r="D278" s="4" t="s">
        <v>172</v>
      </c>
      <c r="E278" s="4" t="s">
        <v>297</v>
      </c>
      <c r="F278" s="29"/>
      <c r="G278" s="19"/>
      <c r="H278" s="4"/>
      <c r="I278" s="4">
        <f>IF(C278="","",SUMIFS(T_stock[Entrée],T_stock[Ref],C278))</f>
        <v>0</v>
      </c>
      <c r="J278" s="4">
        <f>IF(C278="","",SUMIFS(T_stock[Sortie],T_stock[Ref],C278))</f>
        <v>0</v>
      </c>
      <c r="K278" s="26">
        <f t="shared" si="16"/>
        <v>0</v>
      </c>
      <c r="L278" s="24">
        <f t="shared" si="17"/>
        <v>0</v>
      </c>
      <c r="M278" s="40">
        <v>2</v>
      </c>
      <c r="N278" s="26">
        <f>T_liste[[#This Row],[Stock Final]]-T_liste[[#This Row],[Stock Theorique]]</f>
        <v>-2</v>
      </c>
      <c r="O278" s="11" t="str">
        <f t="shared" si="18"/>
        <v>Rupture</v>
      </c>
    </row>
    <row r="279" spans="1:15" x14ac:dyDescent="0.3">
      <c r="A279" s="14">
        <f t="shared" si="19"/>
        <v>274</v>
      </c>
      <c r="B279" s="9" t="s">
        <v>276</v>
      </c>
      <c r="C279" s="4" t="s">
        <v>102</v>
      </c>
      <c r="D279" s="4" t="s">
        <v>68</v>
      </c>
      <c r="E279" s="4" t="s">
        <v>297</v>
      </c>
      <c r="F279" s="29"/>
      <c r="G279" s="19"/>
      <c r="H279" s="4"/>
      <c r="I279" s="4">
        <f>IF(C279="","",SUMIFS(T_stock[Entrée],T_stock[Ref],C279))</f>
        <v>0</v>
      </c>
      <c r="J279" s="4">
        <f>IF(C279="","",SUMIFS(T_stock[Sortie],T_stock[Ref],C279))</f>
        <v>0</v>
      </c>
      <c r="K279" s="26">
        <f t="shared" si="16"/>
        <v>0</v>
      </c>
      <c r="L279" s="24">
        <f t="shared" si="17"/>
        <v>0</v>
      </c>
      <c r="M279" s="40">
        <v>4</v>
      </c>
      <c r="N279" s="26">
        <f>T_liste[[#This Row],[Stock Final]]-T_liste[[#This Row],[Stock Theorique]]</f>
        <v>-4</v>
      </c>
      <c r="O279" s="11" t="str">
        <f t="shared" si="18"/>
        <v>Rupture</v>
      </c>
    </row>
    <row r="280" spans="1:15" x14ac:dyDescent="0.3">
      <c r="A280" s="14">
        <f t="shared" si="19"/>
        <v>275</v>
      </c>
      <c r="B280" s="9" t="s">
        <v>521</v>
      </c>
      <c r="C280" s="4" t="s">
        <v>522</v>
      </c>
      <c r="D280" s="4" t="s">
        <v>68</v>
      </c>
      <c r="E280" s="4" t="s">
        <v>297</v>
      </c>
      <c r="F280" s="29"/>
      <c r="G280" s="19"/>
      <c r="H280" s="4"/>
      <c r="I280" s="4">
        <f>IF(C280="","",SUMIFS(T_stock[Entrée],T_stock[Ref],C280))</f>
        <v>3</v>
      </c>
      <c r="J280" s="4">
        <f>IF(C280="","",SUMIFS(T_stock[Sortie],T_stock[Ref],C280))</f>
        <v>0</v>
      </c>
      <c r="K280" s="26">
        <f t="shared" si="16"/>
        <v>3</v>
      </c>
      <c r="L280" s="24">
        <f t="shared" si="17"/>
        <v>0</v>
      </c>
      <c r="M280" s="40">
        <v>3</v>
      </c>
      <c r="N280" s="26">
        <f>T_liste[[#This Row],[Stock Final]]-T_liste[[#This Row],[Stock Theorique]]</f>
        <v>0</v>
      </c>
      <c r="O280" s="11" t="str">
        <f t="shared" si="18"/>
        <v>OK</v>
      </c>
    </row>
    <row r="281" spans="1:15" x14ac:dyDescent="0.3">
      <c r="A281" s="14">
        <f t="shared" si="19"/>
        <v>276</v>
      </c>
      <c r="B281" s="9" t="s">
        <v>277</v>
      </c>
      <c r="C281" s="4" t="s">
        <v>100</v>
      </c>
      <c r="D281" s="4" t="s">
        <v>68</v>
      </c>
      <c r="E281" s="4" t="s">
        <v>297</v>
      </c>
      <c r="F281" s="29"/>
      <c r="G281" s="19"/>
      <c r="H281" s="4"/>
      <c r="I281" s="4">
        <f>IF(C281="","",SUMIFS(T_stock[Entrée],T_stock[Ref],C281))</f>
        <v>5</v>
      </c>
      <c r="J281" s="4">
        <f>IF(C281="","",SUMIFS(T_stock[Sortie],T_stock[Ref],C281))</f>
        <v>0</v>
      </c>
      <c r="K281" s="26">
        <f t="shared" si="16"/>
        <v>5</v>
      </c>
      <c r="L281" s="24">
        <f t="shared" si="17"/>
        <v>0</v>
      </c>
      <c r="M281" s="40">
        <v>5</v>
      </c>
      <c r="N281" s="26">
        <f>T_liste[[#This Row],[Stock Final]]-T_liste[[#This Row],[Stock Theorique]]</f>
        <v>0</v>
      </c>
      <c r="O281" s="11" t="str">
        <f t="shared" si="18"/>
        <v>OK</v>
      </c>
    </row>
    <row r="282" spans="1:15" x14ac:dyDescent="0.3">
      <c r="A282" s="14">
        <f t="shared" si="19"/>
        <v>277</v>
      </c>
      <c r="B282" s="9" t="s">
        <v>98</v>
      </c>
      <c r="C282" s="4" t="s">
        <v>99</v>
      </c>
      <c r="D282" s="4" t="s">
        <v>68</v>
      </c>
      <c r="E282" s="4" t="s">
        <v>297</v>
      </c>
      <c r="F282" s="29"/>
      <c r="G282" s="19"/>
      <c r="H282" s="4"/>
      <c r="I282" s="4">
        <f>IF(C282="","",SUMIFS(T_stock[Entrée],T_stock[Ref],C282))</f>
        <v>5</v>
      </c>
      <c r="J282" s="4">
        <f>IF(C282="","",SUMIFS(T_stock[Sortie],T_stock[Ref],C282))</f>
        <v>0</v>
      </c>
      <c r="K282" s="26">
        <f t="shared" si="16"/>
        <v>5</v>
      </c>
      <c r="L282" s="24">
        <f t="shared" si="17"/>
        <v>0</v>
      </c>
      <c r="M282" s="40">
        <v>5</v>
      </c>
      <c r="N282" s="26">
        <f>T_liste[[#This Row],[Stock Final]]-T_liste[[#This Row],[Stock Theorique]]</f>
        <v>0</v>
      </c>
      <c r="O282" s="11" t="str">
        <f t="shared" si="18"/>
        <v>OK</v>
      </c>
    </row>
    <row r="283" spans="1:15" x14ac:dyDescent="0.3">
      <c r="A283" s="14">
        <f t="shared" si="19"/>
        <v>278</v>
      </c>
      <c r="B283" s="9" t="s">
        <v>523</v>
      </c>
      <c r="C283" s="4" t="s">
        <v>524</v>
      </c>
      <c r="D283" s="4" t="s">
        <v>68</v>
      </c>
      <c r="E283" s="4" t="s">
        <v>298</v>
      </c>
      <c r="F283" s="29"/>
      <c r="G283" s="19"/>
      <c r="H283" s="4"/>
      <c r="I283" s="4">
        <f>IF(C283="","",SUMIFS(T_stock[Entrée],T_stock[Ref],C283))</f>
        <v>2</v>
      </c>
      <c r="J283" s="4">
        <f>IF(C283="","",SUMIFS(T_stock[Sortie],T_stock[Ref],C283))</f>
        <v>0</v>
      </c>
      <c r="K283" s="26">
        <f t="shared" si="16"/>
        <v>2</v>
      </c>
      <c r="L283" s="24">
        <f t="shared" si="17"/>
        <v>0</v>
      </c>
      <c r="M283" s="40">
        <v>2</v>
      </c>
      <c r="N283" s="26">
        <f>T_liste[[#This Row],[Stock Final]]-T_liste[[#This Row],[Stock Theorique]]</f>
        <v>0</v>
      </c>
      <c r="O283" s="11" t="str">
        <f t="shared" si="18"/>
        <v>OK</v>
      </c>
    </row>
    <row r="284" spans="1:15" x14ac:dyDescent="0.3">
      <c r="A284" s="14">
        <f t="shared" si="19"/>
        <v>279</v>
      </c>
      <c r="B284" s="9" t="s">
        <v>525</v>
      </c>
      <c r="C284" s="4" t="s">
        <v>526</v>
      </c>
      <c r="D284" s="4" t="s">
        <v>68</v>
      </c>
      <c r="E284" s="4" t="s">
        <v>297</v>
      </c>
      <c r="F284" s="29"/>
      <c r="G284" s="19"/>
      <c r="H284" s="4"/>
      <c r="I284" s="4">
        <f>IF(C284="","",SUMIFS(T_stock[Entrée],T_stock[Ref],C284))</f>
        <v>2</v>
      </c>
      <c r="J284" s="4">
        <f>IF(C284="","",SUMIFS(T_stock[Sortie],T_stock[Ref],C284))</f>
        <v>0</v>
      </c>
      <c r="K284" s="26">
        <f t="shared" si="16"/>
        <v>2</v>
      </c>
      <c r="L284" s="24">
        <f t="shared" si="17"/>
        <v>0</v>
      </c>
      <c r="M284" s="40">
        <v>2</v>
      </c>
      <c r="N284" s="26">
        <f>T_liste[[#This Row],[Stock Final]]-T_liste[[#This Row],[Stock Theorique]]</f>
        <v>0</v>
      </c>
      <c r="O284" s="11" t="str">
        <f t="shared" si="18"/>
        <v>OK</v>
      </c>
    </row>
    <row r="285" spans="1:15" x14ac:dyDescent="0.3">
      <c r="A285" s="14">
        <f t="shared" si="19"/>
        <v>280</v>
      </c>
      <c r="B285" s="9" t="s">
        <v>527</v>
      </c>
      <c r="C285" s="4" t="s">
        <v>528</v>
      </c>
      <c r="D285" s="4" t="s">
        <v>68</v>
      </c>
      <c r="E285" s="4" t="s">
        <v>297</v>
      </c>
      <c r="F285" s="29"/>
      <c r="G285" s="19"/>
      <c r="H285" s="4"/>
      <c r="I285" s="4">
        <f>IF(C285="","",SUMIFS(T_stock[Entrée],T_stock[Ref],C285))</f>
        <v>0</v>
      </c>
      <c r="J285" s="4">
        <f>IF(C285="","",SUMIFS(T_stock[Sortie],T_stock[Ref],C285))</f>
        <v>0</v>
      </c>
      <c r="K285" s="26">
        <f t="shared" si="16"/>
        <v>0</v>
      </c>
      <c r="L285" s="24">
        <f t="shared" si="17"/>
        <v>0</v>
      </c>
      <c r="M285" s="40">
        <v>1</v>
      </c>
      <c r="N285" s="26">
        <f>T_liste[[#This Row],[Stock Final]]-T_liste[[#This Row],[Stock Theorique]]</f>
        <v>-1</v>
      </c>
      <c r="O285" s="11" t="str">
        <f t="shared" si="18"/>
        <v>Rupture</v>
      </c>
    </row>
    <row r="286" spans="1:15" x14ac:dyDescent="0.3">
      <c r="A286" s="14">
        <f t="shared" si="19"/>
        <v>281</v>
      </c>
      <c r="B286" s="9" t="s">
        <v>527</v>
      </c>
      <c r="C286" s="4" t="s">
        <v>529</v>
      </c>
      <c r="D286" s="4" t="s">
        <v>68</v>
      </c>
      <c r="E286" s="4" t="s">
        <v>297</v>
      </c>
      <c r="F286" s="29"/>
      <c r="G286" s="19"/>
      <c r="H286" s="4"/>
      <c r="I286" s="4">
        <f>IF(C286="","",SUMIFS(T_stock[Entrée],T_stock[Ref],C286))</f>
        <v>0</v>
      </c>
      <c r="J286" s="4">
        <f>IF(C286="","",SUMIFS(T_stock[Sortie],T_stock[Ref],C286))</f>
        <v>0</v>
      </c>
      <c r="K286" s="26">
        <f t="shared" si="16"/>
        <v>0</v>
      </c>
      <c r="L286" s="24">
        <f t="shared" si="17"/>
        <v>0</v>
      </c>
      <c r="M286" s="40">
        <v>1</v>
      </c>
      <c r="N286" s="26">
        <f>T_liste[[#This Row],[Stock Final]]-T_liste[[#This Row],[Stock Theorique]]</f>
        <v>-1</v>
      </c>
      <c r="O286" s="11" t="str">
        <f t="shared" si="18"/>
        <v>Rupture</v>
      </c>
    </row>
    <row r="287" spans="1:15" x14ac:dyDescent="0.3">
      <c r="A287" s="14">
        <f t="shared" si="19"/>
        <v>282</v>
      </c>
      <c r="B287" s="9" t="s">
        <v>530</v>
      </c>
      <c r="C287" s="4" t="s">
        <v>531</v>
      </c>
      <c r="D287" s="4" t="s">
        <v>68</v>
      </c>
      <c r="E287" s="4" t="s">
        <v>297</v>
      </c>
      <c r="F287" s="29"/>
      <c r="G287" s="19"/>
      <c r="H287" s="4"/>
      <c r="I287" s="4">
        <f>IF(C287="","",SUMIFS(T_stock[Entrée],T_stock[Ref],C287))</f>
        <v>4</v>
      </c>
      <c r="J287" s="4">
        <f>IF(C287="","",SUMIFS(T_stock[Sortie],T_stock[Ref],C287))</f>
        <v>0</v>
      </c>
      <c r="K287" s="26">
        <f t="shared" si="16"/>
        <v>4</v>
      </c>
      <c r="L287" s="24">
        <f t="shared" si="17"/>
        <v>0</v>
      </c>
      <c r="M287" s="40">
        <v>4</v>
      </c>
      <c r="N287" s="26">
        <f>T_liste[[#This Row],[Stock Final]]-T_liste[[#This Row],[Stock Theorique]]</f>
        <v>0</v>
      </c>
      <c r="O287" s="11" t="str">
        <f t="shared" si="18"/>
        <v>OK</v>
      </c>
    </row>
    <row r="288" spans="1:15" x14ac:dyDescent="0.3">
      <c r="A288" s="14">
        <f t="shared" si="19"/>
        <v>283</v>
      </c>
      <c r="B288" s="9" t="s">
        <v>532</v>
      </c>
      <c r="C288" s="4" t="s">
        <v>533</v>
      </c>
      <c r="D288" s="4" t="s">
        <v>68</v>
      </c>
      <c r="E288" s="4" t="s">
        <v>297</v>
      </c>
      <c r="F288" s="29"/>
      <c r="G288" s="19"/>
      <c r="H288" s="4"/>
      <c r="I288" s="4">
        <f>IF(C288="","",SUMIFS(T_stock[Entrée],T_stock[Ref],C288))</f>
        <v>4</v>
      </c>
      <c r="J288" s="4">
        <f>IF(C288="","",SUMIFS(T_stock[Sortie],T_stock[Ref],C288))</f>
        <v>0</v>
      </c>
      <c r="K288" s="26">
        <f t="shared" si="16"/>
        <v>4</v>
      </c>
      <c r="L288" s="24">
        <f t="shared" si="17"/>
        <v>0</v>
      </c>
      <c r="M288" s="40">
        <v>4</v>
      </c>
      <c r="N288" s="26">
        <f>T_liste[[#This Row],[Stock Final]]-T_liste[[#This Row],[Stock Theorique]]</f>
        <v>0</v>
      </c>
      <c r="O288" s="11" t="str">
        <f t="shared" si="18"/>
        <v>OK</v>
      </c>
    </row>
    <row r="289" spans="1:15" x14ac:dyDescent="0.3">
      <c r="A289" s="14">
        <f t="shared" si="19"/>
        <v>284</v>
      </c>
      <c r="B289" s="9" t="s">
        <v>278</v>
      </c>
      <c r="C289" s="4" t="s">
        <v>97</v>
      </c>
      <c r="D289" s="4" t="s">
        <v>68</v>
      </c>
      <c r="E289" s="4" t="s">
        <v>297</v>
      </c>
      <c r="F289" s="29"/>
      <c r="G289" s="19"/>
      <c r="H289" s="4"/>
      <c r="I289" s="4">
        <f>IF(C289="","",SUMIFS(T_stock[Entrée],T_stock[Ref],C289))</f>
        <v>0</v>
      </c>
      <c r="J289" s="4">
        <f>IF(C289="","",SUMIFS(T_stock[Sortie],T_stock[Ref],C289))</f>
        <v>0</v>
      </c>
      <c r="K289" s="26">
        <f t="shared" si="16"/>
        <v>0</v>
      </c>
      <c r="L289" s="24">
        <f t="shared" si="17"/>
        <v>0</v>
      </c>
      <c r="M289" s="40">
        <v>2</v>
      </c>
      <c r="N289" s="26">
        <f>T_liste[[#This Row],[Stock Final]]-T_liste[[#This Row],[Stock Theorique]]</f>
        <v>-2</v>
      </c>
      <c r="O289" s="11" t="str">
        <f t="shared" si="18"/>
        <v>Rupture</v>
      </c>
    </row>
    <row r="290" spans="1:15" x14ac:dyDescent="0.3">
      <c r="A290" s="14">
        <f t="shared" si="19"/>
        <v>285</v>
      </c>
      <c r="B290" s="9" t="s">
        <v>94</v>
      </c>
      <c r="C290" s="4" t="s">
        <v>95</v>
      </c>
      <c r="D290" s="4" t="s">
        <v>68</v>
      </c>
      <c r="E290" s="4" t="s">
        <v>297</v>
      </c>
      <c r="F290" s="29"/>
      <c r="G290" s="19"/>
      <c r="H290" s="4"/>
      <c r="I290" s="4">
        <f>IF(C290="","",SUMIFS(T_stock[Entrée],T_stock[Ref],C290))</f>
        <v>2</v>
      </c>
      <c r="J290" s="4">
        <f>IF(C290="","",SUMIFS(T_stock[Sortie],T_stock[Ref],C290))</f>
        <v>0</v>
      </c>
      <c r="K290" s="26">
        <f t="shared" si="16"/>
        <v>2</v>
      </c>
      <c r="L290" s="24">
        <f t="shared" si="17"/>
        <v>0</v>
      </c>
      <c r="M290" s="40">
        <v>2</v>
      </c>
      <c r="N290" s="26">
        <f>T_liste[[#This Row],[Stock Final]]-T_liste[[#This Row],[Stock Theorique]]</f>
        <v>0</v>
      </c>
      <c r="O290" s="11" t="str">
        <f t="shared" si="18"/>
        <v>OK</v>
      </c>
    </row>
    <row r="291" spans="1:15" x14ac:dyDescent="0.3">
      <c r="A291" s="14">
        <f t="shared" si="19"/>
        <v>286</v>
      </c>
      <c r="B291" s="9" t="s">
        <v>21</v>
      </c>
      <c r="C291" s="4" t="s">
        <v>279</v>
      </c>
      <c r="D291" s="4" t="s">
        <v>172</v>
      </c>
      <c r="E291" s="4" t="s">
        <v>297</v>
      </c>
      <c r="F291" s="29"/>
      <c r="G291" s="19"/>
      <c r="H291" s="4"/>
      <c r="I291" s="4">
        <f>IF(C291="","",SUMIFS(T_stock[Entrée],T_stock[Ref],C291))</f>
        <v>0</v>
      </c>
      <c r="J291" s="4">
        <f>IF(C291="","",SUMIFS(T_stock[Sortie],T_stock[Ref],C291))</f>
        <v>0</v>
      </c>
      <c r="K291" s="26">
        <f t="shared" si="16"/>
        <v>0</v>
      </c>
      <c r="L291" s="24">
        <f t="shared" si="17"/>
        <v>0</v>
      </c>
      <c r="M291" s="40">
        <v>2</v>
      </c>
      <c r="N291" s="26">
        <f>T_liste[[#This Row],[Stock Final]]-T_liste[[#This Row],[Stock Theorique]]</f>
        <v>-2</v>
      </c>
      <c r="O291" s="11" t="str">
        <f t="shared" si="18"/>
        <v>Rupture</v>
      </c>
    </row>
    <row r="292" spans="1:15" x14ac:dyDescent="0.3">
      <c r="A292" s="14">
        <f t="shared" si="19"/>
        <v>287</v>
      </c>
      <c r="B292" s="9" t="s">
        <v>249</v>
      </c>
      <c r="C292" s="4" t="s">
        <v>534</v>
      </c>
      <c r="D292" s="4" t="s">
        <v>68</v>
      </c>
      <c r="E292" s="4" t="s">
        <v>297</v>
      </c>
      <c r="F292" s="29"/>
      <c r="G292" s="19"/>
      <c r="H292" s="4"/>
      <c r="I292" s="4">
        <f>IF(C292="","",SUMIFS(T_stock[Entrée],T_stock[Ref],C292))</f>
        <v>0</v>
      </c>
      <c r="J292" s="4">
        <f>IF(C292="","",SUMIFS(T_stock[Sortie],T_stock[Ref],C292))</f>
        <v>0</v>
      </c>
      <c r="K292" s="26">
        <f t="shared" si="16"/>
        <v>0</v>
      </c>
      <c r="L292" s="24">
        <f t="shared" si="17"/>
        <v>0</v>
      </c>
      <c r="M292" s="40">
        <v>9</v>
      </c>
      <c r="N292" s="26">
        <f>T_liste[[#This Row],[Stock Final]]-T_liste[[#This Row],[Stock Theorique]]</f>
        <v>-9</v>
      </c>
      <c r="O292" s="11" t="str">
        <f t="shared" si="18"/>
        <v>Rupture</v>
      </c>
    </row>
    <row r="293" spans="1:15" x14ac:dyDescent="0.3">
      <c r="A293" s="14">
        <f t="shared" si="19"/>
        <v>288</v>
      </c>
      <c r="B293" s="9" t="s">
        <v>49</v>
      </c>
      <c r="C293" s="4" t="s">
        <v>93</v>
      </c>
      <c r="D293" s="4" t="s">
        <v>172</v>
      </c>
      <c r="E293" s="4" t="s">
        <v>297</v>
      </c>
      <c r="F293" s="29"/>
      <c r="G293" s="19"/>
      <c r="H293" s="4"/>
      <c r="I293" s="4">
        <f>IF(C293="","",SUMIFS(T_stock[Entrée],T_stock[Ref],C293))</f>
        <v>0</v>
      </c>
      <c r="J293" s="4">
        <f>IF(C293="","",SUMIFS(T_stock[Sortie],T_stock[Ref],C293))</f>
        <v>0</v>
      </c>
      <c r="K293" s="26">
        <f t="shared" si="16"/>
        <v>0</v>
      </c>
      <c r="L293" s="24">
        <f t="shared" si="17"/>
        <v>0</v>
      </c>
      <c r="M293" s="40">
        <v>111</v>
      </c>
      <c r="N293" s="26">
        <f>T_liste[[#This Row],[Stock Final]]-T_liste[[#This Row],[Stock Theorique]]</f>
        <v>-111</v>
      </c>
      <c r="O293" s="11" t="str">
        <f t="shared" si="18"/>
        <v>Rupture</v>
      </c>
    </row>
    <row r="294" spans="1:15" x14ac:dyDescent="0.3">
      <c r="A294" s="14">
        <f t="shared" si="19"/>
        <v>289</v>
      </c>
      <c r="B294" s="9" t="s">
        <v>200</v>
      </c>
      <c r="C294" s="4" t="s">
        <v>91</v>
      </c>
      <c r="D294" s="4" t="s">
        <v>41</v>
      </c>
      <c r="E294" s="4" t="s">
        <v>296</v>
      </c>
      <c r="F294" s="29"/>
      <c r="G294" s="19"/>
      <c r="H294" s="4"/>
      <c r="I294" s="4">
        <f>IF(C294="","",SUMIFS(T_stock[Entrée],T_stock[Ref],C294))</f>
        <v>0</v>
      </c>
      <c r="J294" s="4">
        <f>IF(C294="","",SUMIFS(T_stock[Sortie],T_stock[Ref],C294))</f>
        <v>0</v>
      </c>
      <c r="K294" s="26">
        <f t="shared" si="16"/>
        <v>0</v>
      </c>
      <c r="L294" s="24">
        <f t="shared" si="17"/>
        <v>0</v>
      </c>
      <c r="M294" s="40">
        <v>39</v>
      </c>
      <c r="N294" s="26">
        <f>T_liste[[#This Row],[Stock Final]]-T_liste[[#This Row],[Stock Theorique]]</f>
        <v>-39</v>
      </c>
      <c r="O294" s="11" t="str">
        <f t="shared" si="18"/>
        <v>Rupture</v>
      </c>
    </row>
    <row r="295" spans="1:15" x14ac:dyDescent="0.3">
      <c r="A295" s="14">
        <f t="shared" si="19"/>
        <v>290</v>
      </c>
      <c r="B295" s="9" t="s">
        <v>219</v>
      </c>
      <c r="C295" s="4" t="s">
        <v>220</v>
      </c>
      <c r="D295" s="4" t="s">
        <v>68</v>
      </c>
      <c r="E295" s="4" t="s">
        <v>297</v>
      </c>
      <c r="F295" s="29"/>
      <c r="G295" s="19"/>
      <c r="H295" s="4"/>
      <c r="I295" s="4">
        <f>IF(C295="","",SUMIFS(T_stock[Entrée],T_stock[Ref],C295))</f>
        <v>2</v>
      </c>
      <c r="J295" s="4">
        <f>IF(C295="","",SUMIFS(T_stock[Sortie],T_stock[Ref],C295))</f>
        <v>0</v>
      </c>
      <c r="K295" s="26">
        <f t="shared" si="16"/>
        <v>2</v>
      </c>
      <c r="L295" s="24">
        <f t="shared" si="17"/>
        <v>0</v>
      </c>
      <c r="M295" s="40">
        <v>2</v>
      </c>
      <c r="N295" s="26">
        <f>T_liste[[#This Row],[Stock Final]]-T_liste[[#This Row],[Stock Theorique]]</f>
        <v>0</v>
      </c>
      <c r="O295" s="11" t="str">
        <f t="shared" si="18"/>
        <v>OK</v>
      </c>
    </row>
    <row r="296" spans="1:15" x14ac:dyDescent="0.3">
      <c r="A296" s="14">
        <f t="shared" si="19"/>
        <v>291</v>
      </c>
      <c r="B296" s="9" t="s">
        <v>266</v>
      </c>
      <c r="C296" s="4" t="s">
        <v>89</v>
      </c>
      <c r="D296" s="4" t="s">
        <v>68</v>
      </c>
      <c r="E296" s="4" t="s">
        <v>297</v>
      </c>
      <c r="F296" s="29"/>
      <c r="G296" s="19"/>
      <c r="H296" s="4"/>
      <c r="I296" s="4">
        <f>IF(C296="","",SUMIFS(T_stock[Entrée],T_stock[Ref],C296))</f>
        <v>1</v>
      </c>
      <c r="J296" s="4">
        <f>IF(C296="","",SUMIFS(T_stock[Sortie],T_stock[Ref],C296))</f>
        <v>0</v>
      </c>
      <c r="K296" s="26">
        <f t="shared" si="16"/>
        <v>1</v>
      </c>
      <c r="L296" s="24">
        <f t="shared" si="17"/>
        <v>0</v>
      </c>
      <c r="M296" s="40">
        <v>1</v>
      </c>
      <c r="N296" s="26">
        <f>T_liste[[#This Row],[Stock Final]]-T_liste[[#This Row],[Stock Theorique]]</f>
        <v>0</v>
      </c>
      <c r="O296" s="11" t="str">
        <f t="shared" si="18"/>
        <v>OK</v>
      </c>
    </row>
    <row r="297" spans="1:15" x14ac:dyDescent="0.3">
      <c r="A297" s="14">
        <f t="shared" si="19"/>
        <v>292</v>
      </c>
      <c r="B297" s="9" t="s">
        <v>142</v>
      </c>
      <c r="C297" s="4" t="s">
        <v>535</v>
      </c>
      <c r="D297" s="4" t="s">
        <v>68</v>
      </c>
      <c r="E297" s="4" t="s">
        <v>297</v>
      </c>
      <c r="F297" s="29"/>
      <c r="G297" s="19"/>
      <c r="H297" s="4"/>
      <c r="I297" s="4">
        <f>IF(C297="","",SUMIFS(T_stock[Entrée],T_stock[Ref],C297))</f>
        <v>0</v>
      </c>
      <c r="J297" s="4">
        <f>IF(C297="","",SUMIFS(T_stock[Sortie],T_stock[Ref],C297))</f>
        <v>0</v>
      </c>
      <c r="K297" s="26">
        <f t="shared" si="16"/>
        <v>0</v>
      </c>
      <c r="L297" s="24">
        <f t="shared" si="17"/>
        <v>0</v>
      </c>
      <c r="M297" s="40">
        <v>2</v>
      </c>
      <c r="N297" s="26">
        <f>T_liste[[#This Row],[Stock Final]]-T_liste[[#This Row],[Stock Theorique]]</f>
        <v>-2</v>
      </c>
      <c r="O297" s="11" t="str">
        <f t="shared" si="18"/>
        <v>Rupture</v>
      </c>
    </row>
    <row r="298" spans="1:15" x14ac:dyDescent="0.3">
      <c r="A298" s="14">
        <f t="shared" si="19"/>
        <v>293</v>
      </c>
      <c r="B298" s="9" t="s">
        <v>536</v>
      </c>
      <c r="C298" s="4" t="s">
        <v>537</v>
      </c>
      <c r="D298" s="4" t="s">
        <v>68</v>
      </c>
      <c r="E298" s="4" t="s">
        <v>297</v>
      </c>
      <c r="F298" s="29"/>
      <c r="G298" s="19"/>
      <c r="H298" s="4"/>
      <c r="I298" s="4">
        <f>IF(C298="","",SUMIFS(T_stock[Entrée],T_stock[Ref],C298))</f>
        <v>0</v>
      </c>
      <c r="J298" s="4">
        <f>IF(C298="","",SUMIFS(T_stock[Sortie],T_stock[Ref],C298))</f>
        <v>0</v>
      </c>
      <c r="K298" s="26">
        <f t="shared" si="16"/>
        <v>0</v>
      </c>
      <c r="L298" s="24">
        <f t="shared" si="17"/>
        <v>0</v>
      </c>
      <c r="M298" s="40">
        <v>4</v>
      </c>
      <c r="N298" s="26">
        <f>T_liste[[#This Row],[Stock Final]]-T_liste[[#This Row],[Stock Theorique]]</f>
        <v>-4</v>
      </c>
      <c r="O298" s="11" t="str">
        <f t="shared" si="18"/>
        <v>Rupture</v>
      </c>
    </row>
    <row r="299" spans="1:15" x14ac:dyDescent="0.3">
      <c r="A299" s="14">
        <f t="shared" si="19"/>
        <v>294</v>
      </c>
      <c r="B299" s="9" t="s">
        <v>281</v>
      </c>
      <c r="C299" s="4" t="s">
        <v>88</v>
      </c>
      <c r="D299" s="4" t="s">
        <v>68</v>
      </c>
      <c r="E299" s="4" t="s">
        <v>297</v>
      </c>
      <c r="F299" s="29"/>
      <c r="G299" s="19"/>
      <c r="H299" s="4"/>
      <c r="I299" s="4">
        <f>IF(C299="","",SUMIFS(T_stock[Entrée],T_stock[Ref],C299))</f>
        <v>1</v>
      </c>
      <c r="J299" s="4">
        <f>IF(C299="","",SUMIFS(T_stock[Sortie],T_stock[Ref],C299))</f>
        <v>0</v>
      </c>
      <c r="K299" s="26">
        <f t="shared" si="16"/>
        <v>1</v>
      </c>
      <c r="L299" s="24">
        <f t="shared" si="17"/>
        <v>0</v>
      </c>
      <c r="M299" s="40">
        <v>1</v>
      </c>
      <c r="N299" s="26">
        <f>T_liste[[#This Row],[Stock Final]]-T_liste[[#This Row],[Stock Theorique]]</f>
        <v>0</v>
      </c>
      <c r="O299" s="11" t="str">
        <f t="shared" si="18"/>
        <v>OK</v>
      </c>
    </row>
    <row r="300" spans="1:15" x14ac:dyDescent="0.3">
      <c r="A300" s="14">
        <f t="shared" si="19"/>
        <v>295</v>
      </c>
      <c r="B300" s="9" t="s">
        <v>14</v>
      </c>
      <c r="C300" s="4" t="s">
        <v>87</v>
      </c>
      <c r="D300" s="4" t="s">
        <v>68</v>
      </c>
      <c r="E300" s="4" t="s">
        <v>297</v>
      </c>
      <c r="F300" s="29"/>
      <c r="G300" s="19"/>
      <c r="H300" s="4"/>
      <c r="I300" s="4">
        <f>IF(C300="","",SUMIFS(T_stock[Entrée],T_stock[Ref],C300))</f>
        <v>0</v>
      </c>
      <c r="J300" s="4">
        <f>IF(C300="","",SUMIFS(T_stock[Sortie],T_stock[Ref],C300))</f>
        <v>0</v>
      </c>
      <c r="K300" s="26">
        <f t="shared" si="16"/>
        <v>0</v>
      </c>
      <c r="L300" s="24">
        <f t="shared" si="17"/>
        <v>0</v>
      </c>
      <c r="M300" s="40">
        <v>0</v>
      </c>
      <c r="N300" s="26">
        <f>T_liste[[#This Row],[Stock Final]]-T_liste[[#This Row],[Stock Theorique]]</f>
        <v>0</v>
      </c>
      <c r="O300" s="11" t="str">
        <f t="shared" si="18"/>
        <v>OK</v>
      </c>
    </row>
    <row r="301" spans="1:15" x14ac:dyDescent="0.3">
      <c r="A301" s="14">
        <f t="shared" si="19"/>
        <v>296</v>
      </c>
      <c r="B301" s="9" t="s">
        <v>181</v>
      </c>
      <c r="C301" s="4" t="s">
        <v>538</v>
      </c>
      <c r="D301" s="4" t="s">
        <v>68</v>
      </c>
      <c r="E301" s="4" t="s">
        <v>297</v>
      </c>
      <c r="F301" s="29"/>
      <c r="G301" s="19"/>
      <c r="H301" s="4"/>
      <c r="I301" s="4">
        <f>IF(C301="","",SUMIFS(T_stock[Entrée],T_stock[Ref],C301))</f>
        <v>0</v>
      </c>
      <c r="J301" s="4">
        <f>IF(C301="","",SUMIFS(T_stock[Sortie],T_stock[Ref],C301))</f>
        <v>0</v>
      </c>
      <c r="K301" s="26">
        <f t="shared" si="16"/>
        <v>0</v>
      </c>
      <c r="L301" s="24">
        <f t="shared" si="17"/>
        <v>0</v>
      </c>
      <c r="M301" s="40">
        <v>4</v>
      </c>
      <c r="N301" s="26">
        <f>T_liste[[#This Row],[Stock Final]]-T_liste[[#This Row],[Stock Theorique]]</f>
        <v>-4</v>
      </c>
      <c r="O301" s="11" t="str">
        <f t="shared" si="18"/>
        <v>Rupture</v>
      </c>
    </row>
    <row r="302" spans="1:15" x14ac:dyDescent="0.3">
      <c r="A302" s="14">
        <f t="shared" si="19"/>
        <v>297</v>
      </c>
      <c r="B302" s="9" t="s">
        <v>54</v>
      </c>
      <c r="C302" s="4" t="s">
        <v>539</v>
      </c>
      <c r="D302" s="4" t="s">
        <v>68</v>
      </c>
      <c r="E302" s="4" t="s">
        <v>297</v>
      </c>
      <c r="F302" s="29"/>
      <c r="G302" s="19"/>
      <c r="H302" s="4"/>
      <c r="I302" s="4">
        <f>IF(C302="","",SUMIFS(T_stock[Entrée],T_stock[Ref],C302))</f>
        <v>1</v>
      </c>
      <c r="J302" s="4">
        <f>IF(C302="","",SUMIFS(T_stock[Sortie],T_stock[Ref],C302))</f>
        <v>0</v>
      </c>
      <c r="K302" s="26">
        <f t="shared" si="16"/>
        <v>1</v>
      </c>
      <c r="L302" s="24">
        <f t="shared" si="17"/>
        <v>0</v>
      </c>
      <c r="M302" s="40">
        <v>1</v>
      </c>
      <c r="N302" s="26">
        <f>T_liste[[#This Row],[Stock Final]]-T_liste[[#This Row],[Stock Theorique]]</f>
        <v>0</v>
      </c>
      <c r="O302" s="11" t="str">
        <f t="shared" si="18"/>
        <v>OK</v>
      </c>
    </row>
    <row r="303" spans="1:15" x14ac:dyDescent="0.3">
      <c r="A303" s="14">
        <f t="shared" si="19"/>
        <v>298</v>
      </c>
      <c r="B303" s="9" t="s">
        <v>184</v>
      </c>
      <c r="C303" s="4" t="s">
        <v>82</v>
      </c>
      <c r="D303" s="4" t="s">
        <v>68</v>
      </c>
      <c r="E303" s="4" t="s">
        <v>297</v>
      </c>
      <c r="F303" s="29"/>
      <c r="G303" s="19"/>
      <c r="H303" s="4"/>
      <c r="I303" s="4">
        <f>IF(C303="","",SUMIFS(T_stock[Entrée],T_stock[Ref],C303))</f>
        <v>0</v>
      </c>
      <c r="J303" s="4">
        <f>IF(C303="","",SUMIFS(T_stock[Sortie],T_stock[Ref],C303))</f>
        <v>0</v>
      </c>
      <c r="K303" s="26">
        <f t="shared" si="16"/>
        <v>0</v>
      </c>
      <c r="L303" s="24">
        <f t="shared" si="17"/>
        <v>0</v>
      </c>
      <c r="M303" s="40">
        <v>1</v>
      </c>
      <c r="N303" s="26">
        <f>T_liste[[#This Row],[Stock Final]]-T_liste[[#This Row],[Stock Theorique]]</f>
        <v>-1</v>
      </c>
      <c r="O303" s="11" t="str">
        <f t="shared" si="18"/>
        <v>Rupture</v>
      </c>
    </row>
    <row r="304" spans="1:15" x14ac:dyDescent="0.3">
      <c r="A304" s="14">
        <f t="shared" si="19"/>
        <v>299</v>
      </c>
      <c r="B304" s="9" t="s">
        <v>249</v>
      </c>
      <c r="C304" s="4" t="s">
        <v>540</v>
      </c>
      <c r="D304" s="4" t="s">
        <v>68</v>
      </c>
      <c r="E304" s="4" t="s">
        <v>297</v>
      </c>
      <c r="F304" s="29"/>
      <c r="G304" s="19"/>
      <c r="H304" s="4"/>
      <c r="I304" s="4">
        <f>IF(C304="","",SUMIFS(T_stock[Entrée],T_stock[Ref],C304))</f>
        <v>0</v>
      </c>
      <c r="J304" s="4">
        <f>IF(C304="","",SUMIFS(T_stock[Sortie],T_stock[Ref],C304))</f>
        <v>0</v>
      </c>
      <c r="K304" s="26">
        <f t="shared" si="16"/>
        <v>0</v>
      </c>
      <c r="L304" s="24">
        <f t="shared" si="17"/>
        <v>0</v>
      </c>
      <c r="M304" s="40">
        <v>9</v>
      </c>
      <c r="N304" s="26">
        <f>T_liste[[#This Row],[Stock Final]]-T_liste[[#This Row],[Stock Theorique]]</f>
        <v>-9</v>
      </c>
      <c r="O304" s="11" t="str">
        <f t="shared" si="18"/>
        <v>Rupture</v>
      </c>
    </row>
    <row r="305" spans="1:15" x14ac:dyDescent="0.3">
      <c r="A305" s="14">
        <f t="shared" si="19"/>
        <v>300</v>
      </c>
      <c r="B305" s="9" t="s">
        <v>101</v>
      </c>
      <c r="C305" s="4" t="s">
        <v>269</v>
      </c>
      <c r="D305" s="4" t="s">
        <v>68</v>
      </c>
      <c r="E305" s="4" t="s">
        <v>297</v>
      </c>
      <c r="F305" s="29"/>
      <c r="G305" s="19"/>
      <c r="H305" s="4"/>
      <c r="I305" s="4">
        <f>IF(C305="","",SUMIFS(T_stock[Entrée],T_stock[Ref],C305))</f>
        <v>0</v>
      </c>
      <c r="J305" s="4">
        <f>IF(C305="","",SUMIFS(T_stock[Sortie],T_stock[Ref],C305))</f>
        <v>0</v>
      </c>
      <c r="K305" s="26">
        <f t="shared" si="16"/>
        <v>0</v>
      </c>
      <c r="L305" s="24">
        <f t="shared" si="17"/>
        <v>0</v>
      </c>
      <c r="M305" s="40">
        <v>2</v>
      </c>
      <c r="N305" s="26">
        <f>T_liste[[#This Row],[Stock Final]]-T_liste[[#This Row],[Stock Theorique]]</f>
        <v>-2</v>
      </c>
      <c r="O305" s="11" t="str">
        <f t="shared" si="18"/>
        <v>Rupture</v>
      </c>
    </row>
    <row r="306" spans="1:15" x14ac:dyDescent="0.3">
      <c r="A306" s="14">
        <f t="shared" si="19"/>
        <v>301</v>
      </c>
      <c r="B306" s="9" t="s">
        <v>23</v>
      </c>
      <c r="C306" s="4" t="s">
        <v>541</v>
      </c>
      <c r="D306" s="4" t="s">
        <v>68</v>
      </c>
      <c r="E306" s="4" t="s">
        <v>297</v>
      </c>
      <c r="F306" s="29"/>
      <c r="G306" s="19"/>
      <c r="H306" s="4"/>
      <c r="I306" s="4">
        <f>IF(C306="","",SUMIFS(T_stock[Entrée],T_stock[Ref],C306))</f>
        <v>1</v>
      </c>
      <c r="J306" s="4">
        <f>IF(C306="","",SUMIFS(T_stock[Sortie],T_stock[Ref],C306))</f>
        <v>0</v>
      </c>
      <c r="K306" s="26">
        <f t="shared" si="16"/>
        <v>1</v>
      </c>
      <c r="L306" s="24">
        <f t="shared" si="17"/>
        <v>0</v>
      </c>
      <c r="M306" s="40">
        <v>1</v>
      </c>
      <c r="N306" s="26">
        <f>T_liste[[#This Row],[Stock Final]]-T_liste[[#This Row],[Stock Theorique]]</f>
        <v>0</v>
      </c>
      <c r="O306" s="11" t="str">
        <f t="shared" si="18"/>
        <v>OK</v>
      </c>
    </row>
    <row r="307" spans="1:15" x14ac:dyDescent="0.3">
      <c r="A307" s="14">
        <f t="shared" si="19"/>
        <v>302</v>
      </c>
      <c r="B307" s="9" t="s">
        <v>249</v>
      </c>
      <c r="C307" s="4" t="s">
        <v>542</v>
      </c>
      <c r="D307" s="4" t="s">
        <v>68</v>
      </c>
      <c r="E307" s="4" t="s">
        <v>297</v>
      </c>
      <c r="F307" s="29"/>
      <c r="G307" s="19"/>
      <c r="H307" s="4"/>
      <c r="I307" s="4">
        <f>IF(C307="","",SUMIFS(T_stock[Entrée],T_stock[Ref],C307))</f>
        <v>0</v>
      </c>
      <c r="J307" s="4">
        <f>IF(C307="","",SUMIFS(T_stock[Sortie],T_stock[Ref],C307))</f>
        <v>0</v>
      </c>
      <c r="K307" s="26">
        <f t="shared" si="16"/>
        <v>0</v>
      </c>
      <c r="L307" s="24">
        <f t="shared" si="17"/>
        <v>0</v>
      </c>
      <c r="M307" s="40">
        <v>10</v>
      </c>
      <c r="N307" s="26">
        <f>T_liste[[#This Row],[Stock Final]]-T_liste[[#This Row],[Stock Theorique]]</f>
        <v>-10</v>
      </c>
      <c r="O307" s="11" t="str">
        <f t="shared" si="18"/>
        <v>Rupture</v>
      </c>
    </row>
    <row r="308" spans="1:15" x14ac:dyDescent="0.3">
      <c r="A308" s="14">
        <f t="shared" si="19"/>
        <v>303</v>
      </c>
      <c r="B308" s="9" t="s">
        <v>61</v>
      </c>
      <c r="C308" s="4" t="s">
        <v>198</v>
      </c>
      <c r="D308" s="4" t="s">
        <v>57</v>
      </c>
      <c r="E308" s="4" t="s">
        <v>296</v>
      </c>
      <c r="F308" s="29"/>
      <c r="G308" s="19"/>
      <c r="H308" s="4"/>
      <c r="I308" s="4">
        <f>IF(C308="","",SUMIFS(T_stock[Entrée],T_stock[Ref],C308))</f>
        <v>0</v>
      </c>
      <c r="J308" s="4">
        <f>IF(C308="","",SUMIFS(T_stock[Sortie],T_stock[Ref],C308))</f>
        <v>0</v>
      </c>
      <c r="K308" s="26">
        <f t="shared" si="16"/>
        <v>0</v>
      </c>
      <c r="L308" s="24">
        <f t="shared" si="17"/>
        <v>0</v>
      </c>
      <c r="M308" s="40">
        <v>0.75</v>
      </c>
      <c r="N308" s="26">
        <f>T_liste[[#This Row],[Stock Final]]-T_liste[[#This Row],[Stock Theorique]]</f>
        <v>-0.75</v>
      </c>
      <c r="O308" s="11" t="str">
        <f t="shared" si="18"/>
        <v>Rupture</v>
      </c>
    </row>
    <row r="309" spans="1:15" x14ac:dyDescent="0.3">
      <c r="A309" s="14">
        <f t="shared" si="19"/>
        <v>304</v>
      </c>
      <c r="B309" s="9" t="s">
        <v>60</v>
      </c>
      <c r="C309" s="4" t="s">
        <v>292</v>
      </c>
      <c r="D309" s="4" t="s">
        <v>57</v>
      </c>
      <c r="E309" s="4" t="s">
        <v>296</v>
      </c>
      <c r="F309" s="29"/>
      <c r="G309" s="19"/>
      <c r="H309" s="4"/>
      <c r="I309" s="4">
        <f>IF(C309="","",SUMIFS(T_stock[Entrée],T_stock[Ref],C309))</f>
        <v>0</v>
      </c>
      <c r="J309" s="4">
        <f>IF(C309="","",SUMIFS(T_stock[Sortie],T_stock[Ref],C309))</f>
        <v>0</v>
      </c>
      <c r="K309" s="26">
        <f t="shared" si="16"/>
        <v>0</v>
      </c>
      <c r="L309" s="24">
        <f t="shared" si="17"/>
        <v>0</v>
      </c>
      <c r="M309" s="40">
        <v>11</v>
      </c>
      <c r="N309" s="26">
        <f>T_liste[[#This Row],[Stock Final]]-T_liste[[#This Row],[Stock Theorique]]</f>
        <v>-11</v>
      </c>
      <c r="O309" s="11" t="str">
        <f t="shared" si="18"/>
        <v>Rupture</v>
      </c>
    </row>
    <row r="310" spans="1:15" x14ac:dyDescent="0.3">
      <c r="A310" s="14">
        <f t="shared" si="19"/>
        <v>305</v>
      </c>
      <c r="B310" s="9" t="s">
        <v>66</v>
      </c>
      <c r="C310" s="4" t="s">
        <v>67</v>
      </c>
      <c r="D310" s="4" t="s">
        <v>57</v>
      </c>
      <c r="E310" s="4" t="s">
        <v>296</v>
      </c>
      <c r="F310" s="29"/>
      <c r="G310" s="19"/>
      <c r="H310" s="4"/>
      <c r="I310" s="4">
        <f>IF(C310="","",SUMIFS(T_stock[Entrée],T_stock[Ref],C310))</f>
        <v>0</v>
      </c>
      <c r="J310" s="4">
        <f>IF(C310="","",SUMIFS(T_stock[Sortie],T_stock[Ref],C310))</f>
        <v>0</v>
      </c>
      <c r="K310" s="26">
        <f t="shared" si="16"/>
        <v>0</v>
      </c>
      <c r="L310" s="24">
        <f t="shared" si="17"/>
        <v>0</v>
      </c>
      <c r="M310" s="40">
        <v>26</v>
      </c>
      <c r="N310" s="26">
        <f>T_liste[[#This Row],[Stock Final]]-T_liste[[#This Row],[Stock Theorique]]</f>
        <v>-26</v>
      </c>
      <c r="O310" s="11" t="str">
        <f t="shared" si="18"/>
        <v>Rupture</v>
      </c>
    </row>
    <row r="311" spans="1:15" x14ac:dyDescent="0.3">
      <c r="A311" s="14">
        <f t="shared" si="19"/>
        <v>306</v>
      </c>
      <c r="B311" s="9" t="s">
        <v>543</v>
      </c>
      <c r="C311" s="4" t="s">
        <v>544</v>
      </c>
      <c r="D311" s="4" t="s">
        <v>57</v>
      </c>
      <c r="E311" s="4" t="s">
        <v>296</v>
      </c>
      <c r="F311" s="29"/>
      <c r="G311" s="19"/>
      <c r="H311" s="4"/>
      <c r="I311" s="4">
        <f>IF(C311="","",SUMIFS(T_stock[Entrée],T_stock[Ref],C311))</f>
        <v>0</v>
      </c>
      <c r="J311" s="4">
        <f>IF(C311="","",SUMIFS(T_stock[Sortie],T_stock[Ref],C311))</f>
        <v>0</v>
      </c>
      <c r="K311" s="26">
        <f t="shared" si="16"/>
        <v>0</v>
      </c>
      <c r="L311" s="24">
        <f t="shared" si="17"/>
        <v>0</v>
      </c>
      <c r="M311" s="40">
        <v>14</v>
      </c>
      <c r="N311" s="26">
        <f>T_liste[[#This Row],[Stock Final]]-T_liste[[#This Row],[Stock Theorique]]</f>
        <v>-14</v>
      </c>
      <c r="O311" s="11" t="str">
        <f t="shared" si="18"/>
        <v>Rupture</v>
      </c>
    </row>
    <row r="312" spans="1:15" x14ac:dyDescent="0.3">
      <c r="A312" s="14">
        <f t="shared" si="19"/>
        <v>307</v>
      </c>
      <c r="B312" s="9" t="s">
        <v>9</v>
      </c>
      <c r="C312" s="4" t="s">
        <v>12</v>
      </c>
      <c r="D312" s="4" t="s">
        <v>10</v>
      </c>
      <c r="E312" s="4" t="s">
        <v>297</v>
      </c>
      <c r="F312" s="29"/>
      <c r="G312" s="19"/>
      <c r="H312" s="4"/>
      <c r="I312" s="4">
        <f>IF(C312="","",SUMIFS(T_stock[Entrée],T_stock[Ref],C312))</f>
        <v>0</v>
      </c>
      <c r="J312" s="4">
        <f>IF(C312="","",SUMIFS(T_stock[Sortie],T_stock[Ref],C312))</f>
        <v>0</v>
      </c>
      <c r="K312" s="26">
        <f t="shared" si="16"/>
        <v>0</v>
      </c>
      <c r="L312" s="24">
        <f t="shared" si="17"/>
        <v>0</v>
      </c>
      <c r="M312" s="40">
        <v>14</v>
      </c>
      <c r="N312" s="26">
        <f>T_liste[[#This Row],[Stock Final]]-T_liste[[#This Row],[Stock Theorique]]</f>
        <v>-14</v>
      </c>
      <c r="O312" s="11" t="str">
        <f t="shared" si="18"/>
        <v>Rupture</v>
      </c>
    </row>
    <row r="313" spans="1:15" x14ac:dyDescent="0.3">
      <c r="A313" s="14">
        <f t="shared" si="19"/>
        <v>308</v>
      </c>
      <c r="B313" s="9" t="s">
        <v>545</v>
      </c>
      <c r="C313" s="4" t="s">
        <v>546</v>
      </c>
      <c r="D313" s="4" t="s">
        <v>68</v>
      </c>
      <c r="E313" s="4" t="s">
        <v>297</v>
      </c>
      <c r="F313" s="29"/>
      <c r="G313" s="19"/>
      <c r="H313" s="4"/>
      <c r="I313" s="4">
        <f>IF(C313="","",SUMIFS(T_stock[Entrée],T_stock[Ref],C313))</f>
        <v>6</v>
      </c>
      <c r="J313" s="4">
        <f>IF(C313="","",SUMIFS(T_stock[Sortie],T_stock[Ref],C313))</f>
        <v>0</v>
      </c>
      <c r="K313" s="26">
        <f t="shared" si="16"/>
        <v>6</v>
      </c>
      <c r="L313" s="24">
        <f t="shared" si="17"/>
        <v>0</v>
      </c>
      <c r="M313" s="40">
        <v>10</v>
      </c>
      <c r="N313" s="26">
        <f>T_liste[[#This Row],[Stock Final]]-T_liste[[#This Row],[Stock Theorique]]</f>
        <v>-4</v>
      </c>
      <c r="O313" s="11" t="str">
        <f t="shared" si="18"/>
        <v>Rupture</v>
      </c>
    </row>
    <row r="314" spans="1:15" x14ac:dyDescent="0.3">
      <c r="A314" s="14">
        <f t="shared" si="19"/>
        <v>309</v>
      </c>
      <c r="B314" s="9" t="s">
        <v>307</v>
      </c>
      <c r="C314" s="4" t="s">
        <v>547</v>
      </c>
      <c r="D314" s="4" t="s">
        <v>68</v>
      </c>
      <c r="E314" s="4" t="s">
        <v>297</v>
      </c>
      <c r="F314" s="29"/>
      <c r="G314" s="19"/>
      <c r="H314" s="4"/>
      <c r="I314" s="4">
        <f>IF(C314="","",SUMIFS(T_stock[Entrée],T_stock[Ref],C314))</f>
        <v>0</v>
      </c>
      <c r="J314" s="4">
        <f>IF(C314="","",SUMIFS(T_stock[Sortie],T_stock[Ref],C314))</f>
        <v>0</v>
      </c>
      <c r="K314" s="26">
        <f t="shared" si="16"/>
        <v>0</v>
      </c>
      <c r="L314" s="24">
        <f t="shared" si="17"/>
        <v>0</v>
      </c>
      <c r="M314" s="40">
        <v>12</v>
      </c>
      <c r="N314" s="26">
        <f>T_liste[[#This Row],[Stock Final]]-T_liste[[#This Row],[Stock Theorique]]</f>
        <v>-12</v>
      </c>
      <c r="O314" s="11" t="str">
        <f t="shared" si="18"/>
        <v>Rupture</v>
      </c>
    </row>
    <row r="315" spans="1:15" x14ac:dyDescent="0.3">
      <c r="A315" s="14">
        <f t="shared" si="19"/>
        <v>310</v>
      </c>
      <c r="B315" s="9" t="s">
        <v>548</v>
      </c>
      <c r="C315" s="4" t="s">
        <v>549</v>
      </c>
      <c r="D315" s="4" t="s">
        <v>68</v>
      </c>
      <c r="E315" s="4" t="s">
        <v>297</v>
      </c>
      <c r="F315" s="29"/>
      <c r="G315" s="19"/>
      <c r="H315" s="4"/>
      <c r="I315" s="4">
        <f>IF(C315="","",SUMIFS(T_stock[Entrée],T_stock[Ref],C315))</f>
        <v>0</v>
      </c>
      <c r="J315" s="4">
        <f>IF(C315="","",SUMIFS(T_stock[Sortie],T_stock[Ref],C315))</f>
        <v>0</v>
      </c>
      <c r="K315" s="26">
        <f t="shared" si="16"/>
        <v>0</v>
      </c>
      <c r="L315" s="24">
        <f t="shared" si="17"/>
        <v>0</v>
      </c>
      <c r="M315" s="40">
        <v>16</v>
      </c>
      <c r="N315" s="26">
        <f>T_liste[[#This Row],[Stock Final]]-T_liste[[#This Row],[Stock Theorique]]</f>
        <v>-16</v>
      </c>
      <c r="O315" s="11" t="str">
        <f t="shared" si="18"/>
        <v>Rupture</v>
      </c>
    </row>
    <row r="316" spans="1:15" x14ac:dyDescent="0.3">
      <c r="A316" s="14">
        <f t="shared" si="19"/>
        <v>311</v>
      </c>
      <c r="B316" s="9" t="s">
        <v>267</v>
      </c>
      <c r="C316" s="4" t="s">
        <v>81</v>
      </c>
      <c r="D316" s="4" t="s">
        <v>68</v>
      </c>
      <c r="E316" s="4" t="s">
        <v>298</v>
      </c>
      <c r="F316" s="29"/>
      <c r="G316" s="19"/>
      <c r="H316" s="4"/>
      <c r="I316" s="4">
        <f>IF(C316="","",SUMIFS(T_stock[Entrée],T_stock[Ref],C316))</f>
        <v>2</v>
      </c>
      <c r="J316" s="4">
        <f>IF(C316="","",SUMIFS(T_stock[Sortie],T_stock[Ref],C316))</f>
        <v>0</v>
      </c>
      <c r="K316" s="26">
        <f t="shared" si="16"/>
        <v>2</v>
      </c>
      <c r="L316" s="24">
        <f t="shared" si="17"/>
        <v>0</v>
      </c>
      <c r="M316" s="40">
        <v>2</v>
      </c>
      <c r="N316" s="26">
        <f>T_liste[[#This Row],[Stock Final]]-T_liste[[#This Row],[Stock Theorique]]</f>
        <v>0</v>
      </c>
      <c r="O316" s="11" t="str">
        <f t="shared" si="18"/>
        <v>OK</v>
      </c>
    </row>
    <row r="317" spans="1:15" x14ac:dyDescent="0.3">
      <c r="A317" s="14">
        <f t="shared" si="19"/>
        <v>312</v>
      </c>
      <c r="B317" s="9" t="s">
        <v>16</v>
      </c>
      <c r="C317" s="4" t="s">
        <v>80</v>
      </c>
      <c r="D317" s="4" t="s">
        <v>68</v>
      </c>
      <c r="E317" s="4" t="s">
        <v>298</v>
      </c>
      <c r="F317" s="29"/>
      <c r="G317" s="19"/>
      <c r="H317" s="4"/>
      <c r="I317" s="4">
        <f>IF(C317="","",SUMIFS(T_stock[Entrée],T_stock[Ref],C317))</f>
        <v>2</v>
      </c>
      <c r="J317" s="4">
        <f>IF(C317="","",SUMIFS(T_stock[Sortie],T_stock[Ref],C317))</f>
        <v>0</v>
      </c>
      <c r="K317" s="26">
        <f t="shared" si="16"/>
        <v>2</v>
      </c>
      <c r="L317" s="24">
        <f t="shared" si="17"/>
        <v>0</v>
      </c>
      <c r="M317" s="40">
        <v>1</v>
      </c>
      <c r="N317" s="26">
        <f>T_liste[[#This Row],[Stock Final]]-T_liste[[#This Row],[Stock Theorique]]</f>
        <v>1</v>
      </c>
      <c r="O317" s="11" t="str">
        <f t="shared" si="18"/>
        <v>OK</v>
      </c>
    </row>
    <row r="318" spans="1:15" x14ac:dyDescent="0.3">
      <c r="A318" s="14">
        <f t="shared" si="19"/>
        <v>313</v>
      </c>
      <c r="B318" s="9" t="s">
        <v>16</v>
      </c>
      <c r="C318" s="4" t="s">
        <v>282</v>
      </c>
      <c r="D318" s="4" t="s">
        <v>68</v>
      </c>
      <c r="E318" s="4" t="s">
        <v>297</v>
      </c>
      <c r="F318" s="29"/>
      <c r="G318" s="19"/>
      <c r="H318" s="4"/>
      <c r="I318" s="4">
        <f>IF(C318="","",SUMIFS(T_stock[Entrée],T_stock[Ref],C318))</f>
        <v>0</v>
      </c>
      <c r="J318" s="4">
        <f>IF(C318="","",SUMIFS(T_stock[Sortie],T_stock[Ref],C318))</f>
        <v>0</v>
      </c>
      <c r="K318" s="26">
        <f t="shared" si="16"/>
        <v>0</v>
      </c>
      <c r="L318" s="24">
        <f t="shared" si="17"/>
        <v>0</v>
      </c>
      <c r="M318" s="40">
        <v>2</v>
      </c>
      <c r="N318" s="26">
        <f>T_liste[[#This Row],[Stock Final]]-T_liste[[#This Row],[Stock Theorique]]</f>
        <v>-2</v>
      </c>
      <c r="O318" s="11" t="str">
        <f t="shared" si="18"/>
        <v>Rupture</v>
      </c>
    </row>
    <row r="319" spans="1:15" x14ac:dyDescent="0.3">
      <c r="A319" s="14">
        <f t="shared" si="19"/>
        <v>314</v>
      </c>
      <c r="B319" s="9" t="s">
        <v>78</v>
      </c>
      <c r="C319" s="4" t="s">
        <v>79</v>
      </c>
      <c r="D319" s="4" t="s">
        <v>68</v>
      </c>
      <c r="E319" s="4" t="s">
        <v>297</v>
      </c>
      <c r="F319" s="29"/>
      <c r="G319" s="19"/>
      <c r="H319" s="4"/>
      <c r="I319" s="4">
        <f>IF(C319="","",SUMIFS(T_stock[Entrée],T_stock[Ref],C319))</f>
        <v>4</v>
      </c>
      <c r="J319" s="4">
        <f>IF(C319="","",SUMIFS(T_stock[Sortie],T_stock[Ref],C319))</f>
        <v>0</v>
      </c>
      <c r="K319" s="26">
        <f t="shared" si="16"/>
        <v>4</v>
      </c>
      <c r="L319" s="24">
        <f t="shared" si="17"/>
        <v>0</v>
      </c>
      <c r="M319" s="40">
        <v>4</v>
      </c>
      <c r="N319" s="26">
        <f>T_liste[[#This Row],[Stock Final]]-T_liste[[#This Row],[Stock Theorique]]</f>
        <v>0</v>
      </c>
      <c r="O319" s="11" t="str">
        <f t="shared" si="18"/>
        <v>OK</v>
      </c>
    </row>
    <row r="320" spans="1:15" x14ac:dyDescent="0.3">
      <c r="A320" s="14">
        <f t="shared" si="19"/>
        <v>315</v>
      </c>
      <c r="B320" s="9" t="s">
        <v>76</v>
      </c>
      <c r="C320" s="4" t="s">
        <v>77</v>
      </c>
      <c r="D320" s="4" t="s">
        <v>68</v>
      </c>
      <c r="E320" s="4" t="s">
        <v>297</v>
      </c>
      <c r="F320" s="29"/>
      <c r="G320" s="19"/>
      <c r="H320" s="4"/>
      <c r="I320" s="4">
        <f>IF(C320="","",SUMIFS(T_stock[Entrée],T_stock[Ref],C320))</f>
        <v>3</v>
      </c>
      <c r="J320" s="4">
        <f>IF(C320="","",SUMIFS(T_stock[Sortie],T_stock[Ref],C320))</f>
        <v>0</v>
      </c>
      <c r="K320" s="26">
        <f t="shared" si="16"/>
        <v>3</v>
      </c>
      <c r="L320" s="24">
        <f t="shared" si="17"/>
        <v>0</v>
      </c>
      <c r="M320" s="40">
        <v>3</v>
      </c>
      <c r="N320" s="26">
        <f>T_liste[[#This Row],[Stock Final]]-T_liste[[#This Row],[Stock Theorique]]</f>
        <v>0</v>
      </c>
      <c r="O320" s="11" t="str">
        <f t="shared" si="18"/>
        <v>OK</v>
      </c>
    </row>
    <row r="321" spans="1:15" x14ac:dyDescent="0.3">
      <c r="A321" s="14">
        <f t="shared" si="19"/>
        <v>316</v>
      </c>
      <c r="B321" s="9" t="s">
        <v>550</v>
      </c>
      <c r="C321" s="4" t="s">
        <v>551</v>
      </c>
      <c r="D321" s="4" t="s">
        <v>68</v>
      </c>
      <c r="E321" s="4" t="s">
        <v>297</v>
      </c>
      <c r="F321" s="29"/>
      <c r="G321" s="19"/>
      <c r="H321" s="4"/>
      <c r="I321" s="4">
        <f>IF(C321="","",SUMIFS(T_stock[Entrée],T_stock[Ref],C321))</f>
        <v>0</v>
      </c>
      <c r="J321" s="4">
        <f>IF(C321="","",SUMIFS(T_stock[Sortie],T_stock[Ref],C321))</f>
        <v>0</v>
      </c>
      <c r="K321" s="26">
        <f t="shared" si="16"/>
        <v>0</v>
      </c>
      <c r="L321" s="24">
        <f t="shared" si="17"/>
        <v>0</v>
      </c>
      <c r="M321" s="40">
        <v>2</v>
      </c>
      <c r="N321" s="26">
        <f>T_liste[[#This Row],[Stock Final]]-T_liste[[#This Row],[Stock Theorique]]</f>
        <v>-2</v>
      </c>
      <c r="O321" s="11" t="str">
        <f t="shared" si="18"/>
        <v>Rupture</v>
      </c>
    </row>
    <row r="322" spans="1:15" x14ac:dyDescent="0.3">
      <c r="A322" s="14">
        <f t="shared" si="19"/>
        <v>317</v>
      </c>
      <c r="B322" s="9" t="s">
        <v>72</v>
      </c>
      <c r="C322" s="4" t="s">
        <v>74</v>
      </c>
      <c r="D322" s="4" t="s">
        <v>68</v>
      </c>
      <c r="E322" s="4" t="s">
        <v>297</v>
      </c>
      <c r="F322" s="29"/>
      <c r="G322" s="19"/>
      <c r="H322" s="4"/>
      <c r="I322" s="4">
        <f>IF(C322="","",SUMIFS(T_stock[Entrée],T_stock[Ref],C322))</f>
        <v>0</v>
      </c>
      <c r="J322" s="4">
        <f>IF(C322="","",SUMIFS(T_stock[Sortie],T_stock[Ref],C322))</f>
        <v>0</v>
      </c>
      <c r="K322" s="26">
        <f t="shared" si="16"/>
        <v>0</v>
      </c>
      <c r="L322" s="24">
        <f t="shared" si="17"/>
        <v>0</v>
      </c>
      <c r="M322" s="40">
        <v>0</v>
      </c>
      <c r="N322" s="26">
        <f>T_liste[[#This Row],[Stock Final]]-T_liste[[#This Row],[Stock Theorique]]</f>
        <v>0</v>
      </c>
      <c r="O322" s="11" t="str">
        <f t="shared" si="18"/>
        <v>OK</v>
      </c>
    </row>
    <row r="323" spans="1:15" x14ac:dyDescent="0.3">
      <c r="A323" s="14">
        <f t="shared" si="19"/>
        <v>318</v>
      </c>
      <c r="B323" s="9" t="s">
        <v>71</v>
      </c>
      <c r="C323" s="4" t="s">
        <v>73</v>
      </c>
      <c r="D323" s="4" t="s">
        <v>41</v>
      </c>
      <c r="E323" s="4" t="s">
        <v>297</v>
      </c>
      <c r="F323" s="29"/>
      <c r="G323" s="19"/>
      <c r="H323" s="4"/>
      <c r="I323" s="4">
        <f>IF(C323="","",SUMIFS(T_stock[Entrée],T_stock[Ref],C323))</f>
        <v>0</v>
      </c>
      <c r="J323" s="4">
        <f>IF(C323="","",SUMIFS(T_stock[Sortie],T_stock[Ref],C323))</f>
        <v>0</v>
      </c>
      <c r="K323" s="26">
        <f t="shared" si="16"/>
        <v>0</v>
      </c>
      <c r="L323" s="24">
        <f t="shared" si="17"/>
        <v>0</v>
      </c>
      <c r="M323" s="40">
        <v>0</v>
      </c>
      <c r="N323" s="26">
        <f>T_liste[[#This Row],[Stock Final]]-T_liste[[#This Row],[Stock Theorique]]</f>
        <v>0</v>
      </c>
      <c r="O323" s="11" t="str">
        <f t="shared" si="18"/>
        <v>OK</v>
      </c>
    </row>
    <row r="324" spans="1:15" x14ac:dyDescent="0.3">
      <c r="A324" s="14">
        <f t="shared" si="19"/>
        <v>319</v>
      </c>
      <c r="B324" s="9" t="s">
        <v>552</v>
      </c>
      <c r="C324" s="4" t="s">
        <v>553</v>
      </c>
      <c r="D324" s="4" t="s">
        <v>68</v>
      </c>
      <c r="E324" s="4" t="s">
        <v>297</v>
      </c>
      <c r="F324" s="29"/>
      <c r="G324" s="19"/>
      <c r="H324" s="4"/>
      <c r="I324" s="4">
        <f>IF(C324="","",SUMIFS(T_stock[Entrée],T_stock[Ref],C324))</f>
        <v>7</v>
      </c>
      <c r="J324" s="4">
        <f>IF(C324="","",SUMIFS(T_stock[Sortie],T_stock[Ref],C324))</f>
        <v>0</v>
      </c>
      <c r="K324" s="26">
        <f t="shared" si="16"/>
        <v>7</v>
      </c>
      <c r="L324" s="24">
        <f t="shared" si="17"/>
        <v>0</v>
      </c>
      <c r="M324" s="40">
        <v>4</v>
      </c>
      <c r="N324" s="26">
        <f>T_liste[[#This Row],[Stock Final]]-T_liste[[#This Row],[Stock Theorique]]</f>
        <v>3</v>
      </c>
      <c r="O324" s="11" t="str">
        <f t="shared" si="18"/>
        <v>OK</v>
      </c>
    </row>
    <row r="325" spans="1:15" x14ac:dyDescent="0.3">
      <c r="A325" s="14">
        <f t="shared" si="19"/>
        <v>320</v>
      </c>
      <c r="B325" s="9" t="s">
        <v>554</v>
      </c>
      <c r="C325" s="4" t="s">
        <v>555</v>
      </c>
      <c r="D325" s="4" t="s">
        <v>68</v>
      </c>
      <c r="E325" s="4" t="s">
        <v>297</v>
      </c>
      <c r="F325" s="29"/>
      <c r="G325" s="19"/>
      <c r="H325" s="4"/>
      <c r="I325" s="4">
        <f>IF(C325="","",SUMIFS(T_stock[Entrée],T_stock[Ref],C325))</f>
        <v>0</v>
      </c>
      <c r="J325" s="4">
        <f>IF(C325="","",SUMIFS(T_stock[Sortie],T_stock[Ref],C325))</f>
        <v>0</v>
      </c>
      <c r="K325" s="26">
        <f t="shared" si="16"/>
        <v>0</v>
      </c>
      <c r="L325" s="24">
        <f t="shared" si="17"/>
        <v>0</v>
      </c>
      <c r="M325" s="40">
        <v>3</v>
      </c>
      <c r="N325" s="26">
        <f>T_liste[[#This Row],[Stock Final]]-T_liste[[#This Row],[Stock Theorique]]</f>
        <v>-3</v>
      </c>
      <c r="O325" s="11" t="str">
        <f t="shared" si="18"/>
        <v>Rupture</v>
      </c>
    </row>
    <row r="326" spans="1:15" x14ac:dyDescent="0.3">
      <c r="A326" s="14">
        <f t="shared" si="19"/>
        <v>321</v>
      </c>
      <c r="B326" s="9" t="s">
        <v>556</v>
      </c>
      <c r="C326" s="4" t="s">
        <v>557</v>
      </c>
      <c r="D326" s="4" t="s">
        <v>68</v>
      </c>
      <c r="E326" s="4" t="s">
        <v>297</v>
      </c>
      <c r="F326" s="29"/>
      <c r="G326" s="19"/>
      <c r="H326" s="4"/>
      <c r="I326" s="4">
        <f>IF(C326="","",SUMIFS(T_stock[Entrée],T_stock[Ref],C326))</f>
        <v>4</v>
      </c>
      <c r="J326" s="4">
        <f>IF(C326="","",SUMIFS(T_stock[Sortie],T_stock[Ref],C326))</f>
        <v>0</v>
      </c>
      <c r="K326" s="26">
        <f t="shared" ref="K326:K341" si="20">IFERROR(H326+I326-J326,"")</f>
        <v>4</v>
      </c>
      <c r="L326" s="24">
        <f t="shared" ref="L326:L341" si="21">IFERROR(K326*G326,"")</f>
        <v>0</v>
      </c>
      <c r="M326" s="40">
        <v>4</v>
      </c>
      <c r="N326" s="26">
        <f>T_liste[[#This Row],[Stock Final]]-T_liste[[#This Row],[Stock Theorique]]</f>
        <v>0</v>
      </c>
      <c r="O326" s="11" t="str">
        <f t="shared" ref="O326:O389" si="22">IF(N326&gt;=0,"OK","Rupture")</f>
        <v>OK</v>
      </c>
    </row>
    <row r="327" spans="1:15" x14ac:dyDescent="0.3">
      <c r="A327" s="14">
        <f t="shared" si="19"/>
        <v>322</v>
      </c>
      <c r="B327" s="9" t="s">
        <v>525</v>
      </c>
      <c r="C327" s="4" t="s">
        <v>558</v>
      </c>
      <c r="D327" s="4" t="s">
        <v>68</v>
      </c>
      <c r="E327" s="4" t="s">
        <v>297</v>
      </c>
      <c r="F327" s="29"/>
      <c r="G327" s="19"/>
      <c r="H327" s="4"/>
      <c r="I327" s="4">
        <f>IF(C327="","",SUMIFS(T_stock[Entrée],T_stock[Ref],C327))</f>
        <v>2</v>
      </c>
      <c r="J327" s="4">
        <f>IF(C327="","",SUMIFS(T_stock[Sortie],T_stock[Ref],C327))</f>
        <v>0</v>
      </c>
      <c r="K327" s="26">
        <f t="shared" si="20"/>
        <v>2</v>
      </c>
      <c r="L327" s="24">
        <f t="shared" si="21"/>
        <v>0</v>
      </c>
      <c r="M327" s="40">
        <v>2</v>
      </c>
      <c r="N327" s="26">
        <f>T_liste[[#This Row],[Stock Final]]-T_liste[[#This Row],[Stock Theorique]]</f>
        <v>0</v>
      </c>
      <c r="O327" s="11" t="str">
        <f t="shared" si="22"/>
        <v>OK</v>
      </c>
    </row>
    <row r="328" spans="1:15" x14ac:dyDescent="0.3">
      <c r="A328" s="14">
        <f t="shared" ref="A328:A341" si="23">A327+1</f>
        <v>323</v>
      </c>
      <c r="B328" s="9" t="s">
        <v>283</v>
      </c>
      <c r="C328" s="4" t="s">
        <v>70</v>
      </c>
      <c r="D328" s="4" t="s">
        <v>68</v>
      </c>
      <c r="E328" s="4" t="s">
        <v>297</v>
      </c>
      <c r="F328" s="29"/>
      <c r="G328" s="19"/>
      <c r="H328" s="4"/>
      <c r="I328" s="4">
        <f>IF(C328="","",SUMIFS(T_stock[Entrée],T_stock[Ref],C328))</f>
        <v>0</v>
      </c>
      <c r="J328" s="4">
        <f>IF(C328="","",SUMIFS(T_stock[Sortie],T_stock[Ref],C328))</f>
        <v>0</v>
      </c>
      <c r="K328" s="26">
        <f t="shared" si="20"/>
        <v>0</v>
      </c>
      <c r="L328" s="24">
        <f t="shared" si="21"/>
        <v>0</v>
      </c>
      <c r="M328" s="40">
        <v>4</v>
      </c>
      <c r="N328" s="26">
        <f>T_liste[[#This Row],[Stock Final]]-T_liste[[#This Row],[Stock Theorique]]</f>
        <v>-4</v>
      </c>
      <c r="O328" s="11" t="str">
        <f t="shared" si="22"/>
        <v>Rupture</v>
      </c>
    </row>
    <row r="329" spans="1:15" x14ac:dyDescent="0.3">
      <c r="A329" s="14">
        <f t="shared" si="23"/>
        <v>324</v>
      </c>
      <c r="B329" s="9" t="s">
        <v>532</v>
      </c>
      <c r="C329" s="4" t="s">
        <v>559</v>
      </c>
      <c r="D329" s="4" t="s">
        <v>68</v>
      </c>
      <c r="E329" s="4" t="s">
        <v>297</v>
      </c>
      <c r="F329" s="29"/>
      <c r="G329" s="19"/>
      <c r="H329" s="4"/>
      <c r="I329" s="4">
        <f>IF(C329="","",SUMIFS(T_stock[Entrée],T_stock[Ref],C329))</f>
        <v>2</v>
      </c>
      <c r="J329" s="4">
        <f>IF(C329="","",SUMIFS(T_stock[Sortie],T_stock[Ref],C329))</f>
        <v>0</v>
      </c>
      <c r="K329" s="26">
        <f t="shared" si="20"/>
        <v>2</v>
      </c>
      <c r="L329" s="24">
        <f t="shared" si="21"/>
        <v>0</v>
      </c>
      <c r="M329" s="40">
        <v>2</v>
      </c>
      <c r="N329" s="26">
        <f>T_liste[[#This Row],[Stock Final]]-T_liste[[#This Row],[Stock Theorique]]</f>
        <v>0</v>
      </c>
      <c r="O329" s="11" t="str">
        <f t="shared" si="22"/>
        <v>OK</v>
      </c>
    </row>
    <row r="330" spans="1:15" x14ac:dyDescent="0.3">
      <c r="A330" s="14">
        <f t="shared" si="23"/>
        <v>325</v>
      </c>
      <c r="B330" s="9" t="s">
        <v>560</v>
      </c>
      <c r="C330" s="4" t="s">
        <v>561</v>
      </c>
      <c r="D330" s="4" t="s">
        <v>68</v>
      </c>
      <c r="E330" s="4" t="s">
        <v>297</v>
      </c>
      <c r="F330" s="29"/>
      <c r="G330" s="19"/>
      <c r="H330" s="4"/>
      <c r="I330" s="4">
        <f>IF(C330="","",SUMIFS(T_stock[Entrée],T_stock[Ref],C330))</f>
        <v>2</v>
      </c>
      <c r="J330" s="4">
        <f>IF(C330="","",SUMIFS(T_stock[Sortie],T_stock[Ref],C330))</f>
        <v>0</v>
      </c>
      <c r="K330" s="26">
        <f t="shared" si="20"/>
        <v>2</v>
      </c>
      <c r="L330" s="24">
        <f t="shared" si="21"/>
        <v>0</v>
      </c>
      <c r="M330" s="40">
        <v>2</v>
      </c>
      <c r="N330" s="26">
        <f>T_liste[[#This Row],[Stock Final]]-T_liste[[#This Row],[Stock Theorique]]</f>
        <v>0</v>
      </c>
      <c r="O330" s="11" t="str">
        <f t="shared" si="22"/>
        <v>OK</v>
      </c>
    </row>
    <row r="331" spans="1:15" x14ac:dyDescent="0.3">
      <c r="A331" s="14">
        <f t="shared" si="23"/>
        <v>326</v>
      </c>
      <c r="B331" s="9" t="s">
        <v>562</v>
      </c>
      <c r="C331" s="4" t="s">
        <v>563</v>
      </c>
      <c r="D331" s="4" t="s">
        <v>173</v>
      </c>
      <c r="E331" s="4" t="s">
        <v>297</v>
      </c>
      <c r="F331" s="29"/>
      <c r="G331" s="19"/>
      <c r="H331" s="4"/>
      <c r="I331" s="4">
        <f>IF(C331="","",SUMIFS(T_stock[Entrée],T_stock[Ref],C331))</f>
        <v>0</v>
      </c>
      <c r="J331" s="4">
        <f>IF(C331="","",SUMIFS(T_stock[Sortie],T_stock[Ref],C331))</f>
        <v>0</v>
      </c>
      <c r="K331" s="26">
        <f t="shared" si="20"/>
        <v>0</v>
      </c>
      <c r="L331" s="24">
        <f t="shared" si="21"/>
        <v>0</v>
      </c>
      <c r="M331" s="40">
        <v>7</v>
      </c>
      <c r="N331" s="26">
        <f>T_liste[[#This Row],[Stock Final]]-T_liste[[#This Row],[Stock Theorique]]</f>
        <v>-7</v>
      </c>
      <c r="O331" s="11" t="str">
        <f t="shared" si="22"/>
        <v>Rupture</v>
      </c>
    </row>
    <row r="332" spans="1:15" x14ac:dyDescent="0.3">
      <c r="A332" s="14">
        <f t="shared" si="23"/>
        <v>327</v>
      </c>
      <c r="B332" s="9" t="s">
        <v>160</v>
      </c>
      <c r="C332" s="4" t="s">
        <v>183</v>
      </c>
      <c r="D332" s="4" t="s">
        <v>173</v>
      </c>
      <c r="E332" s="4" t="s">
        <v>297</v>
      </c>
      <c r="F332" s="29"/>
      <c r="G332" s="19"/>
      <c r="H332" s="4"/>
      <c r="I332" s="4">
        <f>IF(C332="","",SUMIFS(T_stock[Entrée],T_stock[Ref],C332))</f>
        <v>0</v>
      </c>
      <c r="J332" s="4">
        <f>IF(C332="","",SUMIFS(T_stock[Sortie],T_stock[Ref],C332))</f>
        <v>0</v>
      </c>
      <c r="K332" s="26">
        <f t="shared" si="20"/>
        <v>0</v>
      </c>
      <c r="L332" s="24">
        <f t="shared" si="21"/>
        <v>0</v>
      </c>
      <c r="M332" s="40">
        <v>16</v>
      </c>
      <c r="N332" s="26">
        <f>T_liste[[#This Row],[Stock Final]]-T_liste[[#This Row],[Stock Theorique]]</f>
        <v>-16</v>
      </c>
      <c r="O332" s="11" t="str">
        <f t="shared" si="22"/>
        <v>Rupture</v>
      </c>
    </row>
    <row r="333" spans="1:15" x14ac:dyDescent="0.3">
      <c r="A333" s="14">
        <f t="shared" si="23"/>
        <v>328</v>
      </c>
      <c r="B333" s="9" t="s">
        <v>160</v>
      </c>
      <c r="C333" s="4" t="s">
        <v>161</v>
      </c>
      <c r="D333" s="4" t="s">
        <v>173</v>
      </c>
      <c r="E333" s="4" t="s">
        <v>297</v>
      </c>
      <c r="F333" s="29"/>
      <c r="G333" s="19"/>
      <c r="H333" s="4"/>
      <c r="I333" s="4">
        <f>IF(C333="","",SUMIFS(T_stock[Entrée],T_stock[Ref],C333))</f>
        <v>0</v>
      </c>
      <c r="J333" s="4">
        <f>IF(C333="","",SUMIFS(T_stock[Sortie],T_stock[Ref],C333))</f>
        <v>0</v>
      </c>
      <c r="K333" s="26">
        <f t="shared" si="20"/>
        <v>0</v>
      </c>
      <c r="L333" s="24">
        <f t="shared" si="21"/>
        <v>0</v>
      </c>
      <c r="M333" s="40">
        <v>8</v>
      </c>
      <c r="N333" s="26">
        <f>T_liste[[#This Row],[Stock Final]]-T_liste[[#This Row],[Stock Theorique]]</f>
        <v>-8</v>
      </c>
      <c r="O333" s="11" t="str">
        <f t="shared" si="22"/>
        <v>Rupture</v>
      </c>
    </row>
    <row r="334" spans="1:15" x14ac:dyDescent="0.3">
      <c r="A334" s="14">
        <f t="shared" si="23"/>
        <v>329</v>
      </c>
      <c r="B334" s="9" t="s">
        <v>236</v>
      </c>
      <c r="C334" s="4" t="s">
        <v>237</v>
      </c>
      <c r="D334" s="4" t="s">
        <v>68</v>
      </c>
      <c r="E334" s="4" t="s">
        <v>297</v>
      </c>
      <c r="F334" s="29"/>
      <c r="G334" s="19"/>
      <c r="H334" s="4"/>
      <c r="I334" s="4">
        <f>IF(C334="","",SUMIFS(T_stock[Entrée],T_stock[Ref],C334))</f>
        <v>0</v>
      </c>
      <c r="J334" s="4">
        <f>IF(C334="","",SUMIFS(T_stock[Sortie],T_stock[Ref],C334))</f>
        <v>0</v>
      </c>
      <c r="K334" s="26">
        <f t="shared" si="20"/>
        <v>0</v>
      </c>
      <c r="L334" s="24">
        <f t="shared" si="21"/>
        <v>0</v>
      </c>
      <c r="M334" s="40">
        <v>38</v>
      </c>
      <c r="N334" s="26">
        <f>T_liste[[#This Row],[Stock Final]]-T_liste[[#This Row],[Stock Theorique]]</f>
        <v>-38</v>
      </c>
      <c r="O334" s="11" t="str">
        <f t="shared" si="22"/>
        <v>Rupture</v>
      </c>
    </row>
    <row r="335" spans="1:15" x14ac:dyDescent="0.3">
      <c r="A335" s="14">
        <f t="shared" si="23"/>
        <v>330</v>
      </c>
      <c r="B335" s="9" t="s">
        <v>56</v>
      </c>
      <c r="C335" s="4" t="s">
        <v>293</v>
      </c>
      <c r="D335" s="4" t="s">
        <v>57</v>
      </c>
      <c r="E335" s="4" t="s">
        <v>297</v>
      </c>
      <c r="F335" s="29"/>
      <c r="G335" s="19"/>
      <c r="H335" s="4"/>
      <c r="I335" s="4">
        <f>IF(C335="","",SUMIFS(T_stock[Entrée],T_stock[Ref],C335))</f>
        <v>0</v>
      </c>
      <c r="J335" s="4">
        <f>IF(C335="","",SUMIFS(T_stock[Sortie],T_stock[Ref],C335))</f>
        <v>0</v>
      </c>
      <c r="K335" s="26">
        <f t="shared" si="20"/>
        <v>0</v>
      </c>
      <c r="L335" s="24">
        <f t="shared" si="21"/>
        <v>0</v>
      </c>
      <c r="M335" s="40">
        <v>1</v>
      </c>
      <c r="N335" s="26">
        <f>T_liste[[#This Row],[Stock Final]]-T_liste[[#This Row],[Stock Theorique]]</f>
        <v>-1</v>
      </c>
      <c r="O335" s="11" t="str">
        <f t="shared" si="22"/>
        <v>Rupture</v>
      </c>
    </row>
    <row r="336" spans="1:15" x14ac:dyDescent="0.3">
      <c r="A336" s="14">
        <f t="shared" si="23"/>
        <v>331</v>
      </c>
      <c r="B336" s="9" t="s">
        <v>313</v>
      </c>
      <c r="C336" s="4" t="s">
        <v>243</v>
      </c>
      <c r="D336" s="4" t="s">
        <v>29</v>
      </c>
      <c r="E336" s="4" t="s">
        <v>297</v>
      </c>
      <c r="F336" s="29"/>
      <c r="G336" s="19"/>
      <c r="H336" s="4"/>
      <c r="I336" s="4">
        <f>IF(C336="","",SUMIFS(T_stock[Entrée],T_stock[Ref],C336))</f>
        <v>4</v>
      </c>
      <c r="J336" s="4">
        <f>IF(C336="","",SUMIFS(T_stock[Sortie],T_stock[Ref],C336))</f>
        <v>0</v>
      </c>
      <c r="K336" s="26">
        <f t="shared" si="20"/>
        <v>4</v>
      </c>
      <c r="L336" s="24">
        <f t="shared" si="21"/>
        <v>0</v>
      </c>
      <c r="M336" s="40">
        <v>0</v>
      </c>
      <c r="N336" s="26">
        <f>T_liste[[#This Row],[Stock Final]]-T_liste[[#This Row],[Stock Theorique]]</f>
        <v>4</v>
      </c>
      <c r="O336" s="11" t="str">
        <f t="shared" si="22"/>
        <v>OK</v>
      </c>
    </row>
    <row r="337" spans="1:15" x14ac:dyDescent="0.3">
      <c r="A337" s="14">
        <f t="shared" si="23"/>
        <v>332</v>
      </c>
      <c r="B337" s="9" t="s">
        <v>103</v>
      </c>
      <c r="C337" s="4" t="s">
        <v>564</v>
      </c>
      <c r="D337" s="4" t="s">
        <v>68</v>
      </c>
      <c r="E337" s="4" t="s">
        <v>297</v>
      </c>
      <c r="F337" s="29"/>
      <c r="G337" s="19"/>
      <c r="H337" s="4"/>
      <c r="I337" s="4">
        <f>IF(C337="","",SUMIFS(T_stock[Entrée],T_stock[Ref],C337))</f>
        <v>2</v>
      </c>
      <c r="J337" s="4">
        <f>IF(C337="","",SUMIFS(T_stock[Sortie],T_stock[Ref],C337))</f>
        <v>0</v>
      </c>
      <c r="K337" s="26">
        <f t="shared" si="20"/>
        <v>2</v>
      </c>
      <c r="L337" s="24">
        <f t="shared" si="21"/>
        <v>0</v>
      </c>
      <c r="M337" s="40">
        <v>0</v>
      </c>
      <c r="N337" s="26">
        <f>T_liste[[#This Row],[Stock Final]]-T_liste[[#This Row],[Stock Theorique]]</f>
        <v>2</v>
      </c>
      <c r="O337" s="11" t="str">
        <f t="shared" si="22"/>
        <v>OK</v>
      </c>
    </row>
    <row r="338" spans="1:15" x14ac:dyDescent="0.3">
      <c r="A338" s="14">
        <f t="shared" si="23"/>
        <v>333</v>
      </c>
      <c r="B338" s="9" t="s">
        <v>20</v>
      </c>
      <c r="C338" s="4" t="s">
        <v>111</v>
      </c>
      <c r="D338" s="4" t="s">
        <v>68</v>
      </c>
      <c r="E338" s="4" t="s">
        <v>297</v>
      </c>
      <c r="F338" s="29"/>
      <c r="G338" s="19"/>
      <c r="H338" s="4"/>
      <c r="I338" s="4">
        <f>IF(C338="","",SUMIFS(T_stock[Entrée],T_stock[Ref],C338))</f>
        <v>8</v>
      </c>
      <c r="J338" s="4">
        <f>IF(C338="","",SUMIFS(T_stock[Sortie],T_stock[Ref],C338))</f>
        <v>0</v>
      </c>
      <c r="K338" s="26">
        <f t="shared" si="20"/>
        <v>8</v>
      </c>
      <c r="L338" s="24">
        <f t="shared" si="21"/>
        <v>0</v>
      </c>
      <c r="M338" s="40">
        <v>0</v>
      </c>
      <c r="N338" s="26">
        <f>T_liste[[#This Row],[Stock Final]]-T_liste[[#This Row],[Stock Theorique]]</f>
        <v>8</v>
      </c>
      <c r="O338" s="11" t="str">
        <f t="shared" si="22"/>
        <v>OK</v>
      </c>
    </row>
    <row r="339" spans="1:15" x14ac:dyDescent="0.3">
      <c r="A339" s="14">
        <f t="shared" si="23"/>
        <v>334</v>
      </c>
      <c r="B339" s="9" t="s">
        <v>309</v>
      </c>
      <c r="C339" s="4" t="s">
        <v>565</v>
      </c>
      <c r="D339" s="4" t="s">
        <v>68</v>
      </c>
      <c r="E339" s="4" t="s">
        <v>297</v>
      </c>
      <c r="F339" s="29"/>
      <c r="G339" s="19"/>
      <c r="H339" s="4"/>
      <c r="I339" s="4">
        <f>IF(C339="","",SUMIFS(T_stock[Entrée],T_stock[Ref],C339))</f>
        <v>16</v>
      </c>
      <c r="J339" s="4">
        <f>IF(C339="","",SUMIFS(T_stock[Sortie],T_stock[Ref],C339))</f>
        <v>0</v>
      </c>
      <c r="K339" s="26">
        <f t="shared" si="20"/>
        <v>16</v>
      </c>
      <c r="L339" s="24">
        <f t="shared" si="21"/>
        <v>0</v>
      </c>
      <c r="M339" s="40">
        <v>11</v>
      </c>
      <c r="N339" s="26">
        <f>T_liste[[#This Row],[Stock Final]]-T_liste[[#This Row],[Stock Theorique]]</f>
        <v>5</v>
      </c>
      <c r="O339" s="11" t="str">
        <f t="shared" si="22"/>
        <v>OK</v>
      </c>
    </row>
    <row r="340" spans="1:15" x14ac:dyDescent="0.3">
      <c r="A340" s="14">
        <f t="shared" si="23"/>
        <v>335</v>
      </c>
      <c r="B340" s="9" t="s">
        <v>566</v>
      </c>
      <c r="C340" s="4" t="s">
        <v>121</v>
      </c>
      <c r="D340" s="4" t="s">
        <v>68</v>
      </c>
      <c r="E340" s="4" t="s">
        <v>297</v>
      </c>
      <c r="F340" s="29"/>
      <c r="G340" s="19"/>
      <c r="H340" s="4"/>
      <c r="I340" s="4">
        <f>IF(C340="","",SUMIFS(T_stock[Entrée],T_stock[Ref],C340))</f>
        <v>3</v>
      </c>
      <c r="J340" s="4">
        <f>IF(C340="","",SUMIFS(T_stock[Sortie],T_stock[Ref],C340))</f>
        <v>0</v>
      </c>
      <c r="K340" s="26">
        <f t="shared" si="20"/>
        <v>3</v>
      </c>
      <c r="L340" s="24">
        <f t="shared" si="21"/>
        <v>0</v>
      </c>
      <c r="M340" s="40">
        <v>5</v>
      </c>
      <c r="N340" s="26">
        <f>T_liste[[#This Row],[Stock Final]]-T_liste[[#This Row],[Stock Theorique]]</f>
        <v>-2</v>
      </c>
      <c r="O340" s="11" t="str">
        <f t="shared" si="22"/>
        <v>Rupture</v>
      </c>
    </row>
    <row r="341" spans="1:15" x14ac:dyDescent="0.3">
      <c r="A341" s="14">
        <f t="shared" si="23"/>
        <v>336</v>
      </c>
      <c r="B341" s="9" t="s">
        <v>567</v>
      </c>
      <c r="C341" s="4" t="s">
        <v>69</v>
      </c>
      <c r="D341" s="4" t="s">
        <v>68</v>
      </c>
      <c r="E341" s="4" t="s">
        <v>297</v>
      </c>
      <c r="F341" s="29"/>
      <c r="G341" s="19"/>
      <c r="H341" s="4"/>
      <c r="I341" s="4">
        <f>IF(C341="","",SUMIFS(T_stock[Entrée],T_stock[Ref],C341))</f>
        <v>4</v>
      </c>
      <c r="J341" s="4">
        <f>IF(C341="","",SUMIFS(T_stock[Sortie],T_stock[Ref],C341))</f>
        <v>0</v>
      </c>
      <c r="K341" s="26">
        <f t="shared" si="20"/>
        <v>4</v>
      </c>
      <c r="L341" s="24">
        <f t="shared" si="21"/>
        <v>0</v>
      </c>
      <c r="M341" s="40">
        <v>7</v>
      </c>
      <c r="N341" s="26">
        <f>T_liste[[#This Row],[Stock Final]]-T_liste[[#This Row],[Stock Theorique]]</f>
        <v>-3</v>
      </c>
      <c r="O341" s="11" t="str">
        <f t="shared" si="22"/>
        <v>Rupture</v>
      </c>
    </row>
  </sheetData>
  <mergeCells count="1">
    <mergeCell ref="A2:O2"/>
  </mergeCells>
  <conditionalFormatting sqref="F6:F341">
    <cfRule type="notContainsBlanks" dxfId="6" priority="7">
      <formula>LEN(TRIM(F6))&gt;0</formula>
    </cfRule>
  </conditionalFormatting>
  <conditionalFormatting sqref="H6:H36 I6:L341">
    <cfRule type="notContainsBlanks" dxfId="5" priority="6" stopIfTrue="1">
      <formula>LEN(TRIM(H6))&gt;0</formula>
    </cfRule>
  </conditionalFormatting>
  <conditionalFormatting sqref="N1 N3:N4 N6:N1048576">
    <cfRule type="cellIs" dxfId="4" priority="3" operator="notEqual">
      <formula>$N$13</formula>
    </cfRule>
  </conditionalFormatting>
  <conditionalFormatting sqref="B6:E341">
    <cfRule type="notContainsBlanks" dxfId="1" priority="2">
      <formula>LEN(TRIM(B6))&gt;0</formula>
    </cfRule>
  </conditionalFormatting>
  <conditionalFormatting sqref="M15:M341">
    <cfRule type="notContainsBlanks" dxfId="0" priority="1" stopIfTrue="1">
      <formula>LEN(TRIM(M15))&gt;0</formula>
    </cfRule>
  </conditionalFormatting>
  <hyperlinks>
    <hyperlink ref="B3" location="'Mouvement stock Program'!A1" display="MOUVEMENT" xr:uid="{91D86245-C8B0-4434-A29E-134681CC897D}"/>
  </hyperlink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" operator="containsText" id="{847BB328-5B6B-4DF4-92E6-770030A7A3CC}">
            <xm:f>NOT(ISERROR(SEARCH($O$7,O6)))</xm:f>
            <xm:f>$O$7</xm:f>
            <x14:dxf>
              <font>
                <color rgb="FFFF0000"/>
              </font>
            </x14:dxf>
          </x14:cfRule>
          <x14:cfRule type="containsText" priority="5" operator="containsText" id="{A4268206-DF25-4C7A-B488-B363342E57E0}">
            <xm:f>NOT(ISERROR(SEARCH($O$6,O6)))</xm:f>
            <xm:f>$O$6</xm:f>
            <x14:dxf>
              <font>
                <u val="none"/>
                <color rgb="FF00B050"/>
              </font>
            </x14:dxf>
          </x14:cfRule>
          <xm:sqref>O6:O341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B2ED947-36DF-4BA4-91D5-B498BC11D10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Mouvement stock Program</vt:lpstr>
      <vt:lpstr>Liste des Pièces</vt:lpstr>
      <vt:lpstr>L_ref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</dc:creator>
  <cp:lastModifiedBy>François ROUZE</cp:lastModifiedBy>
  <dcterms:created xsi:type="dcterms:W3CDTF">2015-08-05T11:02:55Z</dcterms:created>
  <dcterms:modified xsi:type="dcterms:W3CDTF">2024-08-22T13:29:25Z</dcterms:modified>
</cp:coreProperties>
</file>