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planning-st-2024-1\"/>
    </mc:Choice>
  </mc:AlternateContent>
  <xr:revisionPtr revIDLastSave="0" documentId="13_ncr:1_{2D5ED6BA-0CAE-42FC-95B1-08E1A81EB722}" xr6:coauthVersionLast="36" xr6:coauthVersionMax="36" xr10:uidLastSave="{00000000-0000-0000-0000-000000000000}"/>
  <bookViews>
    <workbookView xWindow="0" yWindow="0" windowWidth="23040" windowHeight="9048" xr2:uid="{BEE61A2E-678B-4E19-9E3C-7A4609F93E1B}"/>
  </bookViews>
  <sheets>
    <sheet name="Planning" sheetId="2" r:id="rId1"/>
    <sheet name="Feuil1" sheetId="1" r:id="rId2"/>
  </sheets>
  <definedNames>
    <definedName name="ferié">Planning!$I$3:$I$16</definedName>
    <definedName name="Var_An">Planning!$B$1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6" i="2" l="1"/>
  <c r="I15" i="2"/>
  <c r="I14" i="2"/>
  <c r="I13" i="2"/>
  <c r="I12" i="2"/>
  <c r="I11" i="2"/>
  <c r="I7" i="2"/>
  <c r="I6" i="2"/>
  <c r="I4" i="2"/>
  <c r="I8" i="2" s="1"/>
  <c r="A4" i="2"/>
  <c r="A5" i="2" s="1"/>
  <c r="I3" i="2"/>
  <c r="B4" i="2" l="1"/>
  <c r="I5" i="2"/>
  <c r="I9" i="2"/>
  <c r="I10" i="2" s="1"/>
  <c r="A6" i="2"/>
  <c r="B5" i="2"/>
  <c r="A7" i="2" l="1"/>
  <c r="B6" i="2"/>
  <c r="A8" i="2" l="1"/>
  <c r="B7" i="2"/>
  <c r="B8" i="2" l="1"/>
  <c r="A9" i="2"/>
  <c r="A10" i="2" l="1"/>
  <c r="B9" i="2"/>
  <c r="A11" i="2" l="1"/>
  <c r="B10" i="2"/>
  <c r="A12" i="2" l="1"/>
  <c r="B11" i="2"/>
  <c r="A13" i="2" l="1"/>
  <c r="B12" i="2"/>
  <c r="A14" i="2" l="1"/>
  <c r="B13" i="2"/>
  <c r="A15" i="2" l="1"/>
  <c r="B14" i="2"/>
  <c r="A16" i="2" l="1"/>
  <c r="B15" i="2"/>
  <c r="A17" i="2" l="1"/>
  <c r="B16" i="2"/>
  <c r="B17" i="2" l="1"/>
  <c r="A18" i="2"/>
  <c r="B18" i="2" l="1"/>
  <c r="A19" i="2"/>
  <c r="B19" i="2" l="1"/>
  <c r="A20" i="2"/>
  <c r="B20" i="2" l="1"/>
  <c r="A21" i="2"/>
  <c r="B21" i="2" l="1"/>
  <c r="A22" i="2"/>
  <c r="B22" i="2" l="1"/>
  <c r="A23" i="2"/>
  <c r="B23" i="2" l="1"/>
  <c r="A24" i="2"/>
  <c r="B24" i="2" l="1"/>
  <c r="A25" i="2"/>
  <c r="B25" i="2" l="1"/>
  <c r="A26" i="2"/>
  <c r="B26" i="2" l="1"/>
  <c r="A27" i="2"/>
  <c r="B27" i="2" l="1"/>
  <c r="A28" i="2"/>
  <c r="B28" i="2" l="1"/>
  <c r="A29" i="2"/>
  <c r="B29" i="2" l="1"/>
  <c r="A30" i="2"/>
  <c r="B30" i="2" l="1"/>
  <c r="A31" i="2"/>
  <c r="B31" i="2" l="1"/>
  <c r="A32" i="2"/>
  <c r="B32" i="2" l="1"/>
  <c r="A33" i="2"/>
  <c r="B33" i="2" l="1"/>
  <c r="A34" i="2"/>
  <c r="B34" i="2" l="1"/>
  <c r="A35" i="2"/>
  <c r="B35" i="2" l="1"/>
  <c r="A36" i="2"/>
  <c r="B36" i="2" l="1"/>
  <c r="A37" i="2"/>
  <c r="B37" i="2" l="1"/>
  <c r="A38" i="2"/>
  <c r="B38" i="2" l="1"/>
  <c r="A39" i="2"/>
  <c r="B39" i="2" l="1"/>
  <c r="A40" i="2"/>
  <c r="B40" i="2" l="1"/>
  <c r="A41" i="2"/>
  <c r="B41" i="2" l="1"/>
  <c r="A42" i="2"/>
  <c r="B42" i="2" l="1"/>
  <c r="A43" i="2"/>
  <c r="B43" i="2" l="1"/>
  <c r="A44" i="2"/>
  <c r="B44" i="2" l="1"/>
  <c r="A45" i="2"/>
  <c r="B45" i="2" l="1"/>
  <c r="A46" i="2"/>
  <c r="B46" i="2" l="1"/>
  <c r="A47" i="2"/>
  <c r="B47" i="2" l="1"/>
  <c r="A48" i="2"/>
  <c r="B48" i="2" l="1"/>
  <c r="A49" i="2"/>
  <c r="B49" i="2" l="1"/>
  <c r="A50" i="2"/>
  <c r="B50" i="2" l="1"/>
  <c r="A51" i="2"/>
  <c r="B51" i="2" l="1"/>
  <c r="A52" i="2"/>
  <c r="B52" i="2" l="1"/>
  <c r="A53" i="2"/>
  <c r="B53" i="2" l="1"/>
  <c r="A54" i="2"/>
  <c r="B54" i="2" l="1"/>
  <c r="A55" i="2"/>
  <c r="B55" i="2" l="1"/>
  <c r="A56" i="2"/>
  <c r="B56" i="2" s="1"/>
</calcChain>
</file>

<file path=xl/sharedStrings.xml><?xml version="1.0" encoding="utf-8"?>
<sst xmlns="http://schemas.openxmlformats.org/spreadsheetml/2006/main" count="48" uniqueCount="41">
  <si>
    <t>Annéé</t>
  </si>
  <si>
    <t xml:space="preserve">Programme MPS SM </t>
  </si>
  <si>
    <t>Semaine</t>
  </si>
  <si>
    <t>FERIES</t>
  </si>
  <si>
    <t>Date</t>
  </si>
  <si>
    <t>N° Semaine</t>
  </si>
  <si>
    <t>Lu/Ma</t>
  </si>
  <si>
    <t>Ma/Me</t>
  </si>
  <si>
    <t>Me/Je</t>
  </si>
  <si>
    <t>Je/Ve</t>
  </si>
  <si>
    <t>Nouvel An</t>
  </si>
  <si>
    <t>Légende</t>
  </si>
  <si>
    <t>Pâques</t>
  </si>
  <si>
    <t xml:space="preserve">   MPS SE/SM normal</t>
  </si>
  <si>
    <t>Lundi de Pâques</t>
  </si>
  <si>
    <t xml:space="preserve">   MPS SE/SM + Travaux SM important sur le même AdV</t>
  </si>
  <si>
    <t>Fête Du Travail</t>
  </si>
  <si>
    <t>7331a</t>
  </si>
  <si>
    <t xml:space="preserve">   Remplacement 1/2 aig 7331 (prévoir 2 équipes SE en Me/Je)</t>
  </si>
  <si>
    <t>Comm. Victoire 1945</t>
  </si>
  <si>
    <t>MC P76 / P77</t>
  </si>
  <si>
    <t xml:space="preserve">   Maintenance corrective SM (si non réalisé faute de temps pendant la MPS)</t>
  </si>
  <si>
    <t>Ascension</t>
  </si>
  <si>
    <t>Pentecôte</t>
  </si>
  <si>
    <t>Lundi de Pentecôte</t>
  </si>
  <si>
    <r>
      <rPr>
        <b/>
        <sz val="11"/>
        <color theme="1"/>
        <rFont val="Calibri"/>
        <family val="2"/>
        <scheme val="minor"/>
      </rPr>
      <t xml:space="preserve">S14 : </t>
    </r>
    <r>
      <rPr>
        <sz val="10"/>
        <rFont val="Arial"/>
        <family val="2"/>
      </rPr>
      <t xml:space="preserve">BAL/REG au P72 puis interposte 72/73
</t>
    </r>
    <r>
      <rPr>
        <b/>
        <sz val="11"/>
        <color theme="1"/>
        <rFont val="Calibri"/>
        <family val="2"/>
        <scheme val="minor"/>
      </rPr>
      <t xml:space="preserve">S20 Ma/Me : </t>
    </r>
    <r>
      <rPr>
        <sz val="10"/>
        <rFont val="Arial"/>
        <family val="2"/>
      </rPr>
      <t>Remplacement 1/2 aig 7331</t>
    </r>
  </si>
  <si>
    <t>Fête Nationale</t>
  </si>
  <si>
    <t>Assomption</t>
  </si>
  <si>
    <t>Toussaint</t>
  </si>
  <si>
    <t>Comm. Armistice 1918</t>
  </si>
  <si>
    <t>Noël</t>
  </si>
  <si>
    <t>7209 / 7210 / 7299</t>
  </si>
  <si>
    <t>7403 / 7408</t>
  </si>
  <si>
    <t>7410 / 7409</t>
  </si>
  <si>
    <t>Férié</t>
  </si>
  <si>
    <t>7602 / 7601 / 7699</t>
  </si>
  <si>
    <t>7902 / 7901 / 7999</t>
  </si>
  <si>
    <t>Journée Sécu</t>
  </si>
  <si>
    <t>8027 / 8028</t>
  </si>
  <si>
    <t>MC P77 / P78</t>
  </si>
  <si>
    <t xml:space="preserve">Programme BAL/REG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</si>
</sst>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d\ dd\ mmm\ yy"/>
    <numFmt numFmtId="165" formatCode="&quot;S&quot;00"/>
    <numFmt numFmtId="166" formatCode="[$-F800]dddd\,\ mmmm\ dd\,\ yyyy"/>
  </numFmts>
  <fonts count="11" x14ac:knownFonts="1">
    <font>
      <sz val="12"/>
      <color theme="1"/>
      <name val="Arial"/>
      <family val="2"/>
    </font>
    <font>
      <sz val="10"/>
      <name val="Arial"/>
      <family val="2"/>
    </font>
    <font>
      <b/>
      <sz val="10"/>
      <color rgb="FFFF0000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sz val="10"/>
      <color theme="0"/>
      <name val="Arial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5" fillId="0" borderId="0"/>
  </cellStyleXfs>
  <cellXfs count="45">
    <xf numFmtId="0" fontId="0" fillId="0" borderId="0" xfId="0"/>
    <xf numFmtId="0" fontId="1" fillId="0" borderId="0" xfId="1" applyFont="1"/>
    <xf numFmtId="0" fontId="2" fillId="0" borderId="0" xfId="1" applyFont="1"/>
    <xf numFmtId="0" fontId="3" fillId="0" borderId="0" xfId="1" applyFont="1" applyAlignment="1">
      <alignment horizontal="center"/>
    </xf>
    <xf numFmtId="0" fontId="1" fillId="0" borderId="0" xfId="1"/>
    <xf numFmtId="0" fontId="1" fillId="2" borderId="0" xfId="1" applyFont="1" applyFill="1" applyAlignment="1">
      <alignment horizontal="center"/>
    </xf>
    <xf numFmtId="0" fontId="1" fillId="0" borderId="1" xfId="1" applyFont="1" applyBorder="1" applyAlignment="1">
      <alignment horizontal="center"/>
    </xf>
    <xf numFmtId="0" fontId="4" fillId="3" borderId="1" xfId="1" applyFont="1" applyFill="1" applyBorder="1" applyAlignment="1">
      <alignment horizontal="center"/>
    </xf>
    <xf numFmtId="0" fontId="1" fillId="3" borderId="1" xfId="1" applyFont="1" applyFill="1" applyBorder="1" applyAlignment="1">
      <alignment horizontal="center"/>
    </xf>
    <xf numFmtId="0" fontId="6" fillId="4" borderId="0" xfId="2" applyFont="1" applyFill="1" applyBorder="1" applyAlignment="1" applyProtection="1">
      <alignment horizontal="right"/>
      <protection hidden="1"/>
    </xf>
    <xf numFmtId="164" fontId="6" fillId="4" borderId="0" xfId="2" applyNumberFormat="1" applyFont="1" applyFill="1" applyBorder="1" applyAlignment="1" applyProtection="1">
      <alignment horizontal="center"/>
      <protection hidden="1"/>
    </xf>
    <xf numFmtId="16" fontId="1" fillId="0" borderId="1" xfId="1" applyNumberFormat="1" applyBorder="1"/>
    <xf numFmtId="165" fontId="1" fillId="3" borderId="1" xfId="1" applyNumberFormat="1" applyFont="1" applyFill="1" applyBorder="1" applyAlignment="1">
      <alignment horizontal="center"/>
    </xf>
    <xf numFmtId="0" fontId="1" fillId="0" borderId="1" xfId="1" applyBorder="1" applyAlignment="1">
      <alignment horizontal="center"/>
    </xf>
    <xf numFmtId="166" fontId="1" fillId="0" borderId="0" xfId="1" applyNumberFormat="1"/>
    <xf numFmtId="0" fontId="7" fillId="0" borderId="2" xfId="3" applyFont="1" applyBorder="1" applyAlignment="1">
      <alignment vertical="center" wrapText="1"/>
    </xf>
    <xf numFmtId="0" fontId="5" fillId="0" borderId="3" xfId="3" applyBorder="1" applyAlignment="1">
      <alignment vertical="center" wrapText="1"/>
    </xf>
    <xf numFmtId="0" fontId="8" fillId="5" borderId="1" xfId="3" applyFont="1" applyFill="1" applyBorder="1" applyAlignment="1">
      <alignment horizontal="center" vertical="center"/>
    </xf>
    <xf numFmtId="0" fontId="5" fillId="0" borderId="3" xfId="3" applyBorder="1" applyAlignment="1">
      <alignment horizontal="left" vertical="center"/>
    </xf>
    <xf numFmtId="0" fontId="5" fillId="0" borderId="3" xfId="3" applyBorder="1" applyAlignment="1">
      <alignment horizontal="left" vertical="center" wrapText="1"/>
    </xf>
    <xf numFmtId="0" fontId="5" fillId="0" borderId="4" xfId="3" applyBorder="1" applyAlignment="1">
      <alignment horizontal="left" vertical="center" wrapText="1"/>
    </xf>
    <xf numFmtId="0" fontId="5" fillId="0" borderId="5" xfId="3" applyBorder="1" applyAlignment="1">
      <alignment vertical="center" wrapText="1"/>
    </xf>
    <xf numFmtId="0" fontId="5" fillId="0" borderId="0" xfId="3" applyAlignment="1">
      <alignment vertical="center" wrapText="1"/>
    </xf>
    <xf numFmtId="0" fontId="9" fillId="5" borderId="1" xfId="3" applyFont="1" applyFill="1" applyBorder="1" applyAlignment="1">
      <alignment horizontal="center" vertical="center"/>
    </xf>
    <xf numFmtId="0" fontId="10" fillId="6" borderId="1" xfId="3" applyFont="1" applyFill="1" applyBorder="1" applyAlignment="1">
      <alignment horizontal="center" vertical="center"/>
    </xf>
    <xf numFmtId="0" fontId="5" fillId="0" borderId="7" xfId="3" applyBorder="1" applyAlignment="1">
      <alignment vertical="center" wrapText="1"/>
    </xf>
    <xf numFmtId="0" fontId="5" fillId="0" borderId="8" xfId="3" applyBorder="1" applyAlignment="1">
      <alignment vertical="center" wrapText="1"/>
    </xf>
    <xf numFmtId="0" fontId="5" fillId="0" borderId="9" xfId="3" applyBorder="1" applyAlignment="1">
      <alignment vertical="center" wrapText="1"/>
    </xf>
    <xf numFmtId="0" fontId="5" fillId="0" borderId="1" xfId="3" applyBorder="1" applyAlignment="1">
      <alignment horizontal="center" vertical="center" wrapText="1"/>
    </xf>
    <xf numFmtId="0" fontId="8" fillId="0" borderId="1" xfId="3" applyFont="1" applyFill="1" applyBorder="1" applyAlignment="1">
      <alignment horizontal="center" vertical="center"/>
    </xf>
    <xf numFmtId="0" fontId="9" fillId="0" borderId="1" xfId="3" applyFont="1" applyFill="1" applyBorder="1" applyAlignment="1">
      <alignment horizontal="center" vertical="center"/>
    </xf>
    <xf numFmtId="0" fontId="10" fillId="0" borderId="1" xfId="3" applyFont="1" applyFill="1" applyBorder="1" applyAlignment="1">
      <alignment horizontal="center" vertical="center"/>
    </xf>
    <xf numFmtId="0" fontId="1" fillId="0" borderId="0" xfId="1" applyAlignment="1">
      <alignment horizontal="center"/>
    </xf>
    <xf numFmtId="165" fontId="1" fillId="0" borderId="1" xfId="1" applyNumberFormat="1" applyFont="1" applyFill="1" applyBorder="1" applyAlignment="1">
      <alignment horizontal="center"/>
    </xf>
    <xf numFmtId="0" fontId="5" fillId="0" borderId="5" xfId="3" applyBorder="1" applyAlignment="1">
      <alignment horizontal="left" vertical="center"/>
    </xf>
    <xf numFmtId="0" fontId="5" fillId="0" borderId="0" xfId="3" applyAlignment="1">
      <alignment horizontal="left" vertical="center"/>
    </xf>
    <xf numFmtId="0" fontId="5" fillId="0" borderId="6" xfId="3" applyBorder="1" applyAlignment="1">
      <alignment horizontal="left" vertical="center"/>
    </xf>
    <xf numFmtId="0" fontId="5" fillId="0" borderId="5" xfId="3" applyBorder="1" applyAlignment="1">
      <alignment horizontal="left" vertical="center" wrapText="1"/>
    </xf>
    <xf numFmtId="0" fontId="5" fillId="0" borderId="0" xfId="3" applyAlignment="1">
      <alignment horizontal="left" vertical="center" wrapText="1"/>
    </xf>
    <xf numFmtId="0" fontId="5" fillId="0" borderId="6" xfId="3" applyBorder="1" applyAlignment="1">
      <alignment horizontal="left" vertical="center" wrapText="1"/>
    </xf>
    <xf numFmtId="0" fontId="7" fillId="0" borderId="10" xfId="3" applyFont="1" applyBorder="1" applyAlignment="1">
      <alignment horizontal="center" vertical="center"/>
    </xf>
    <xf numFmtId="0" fontId="7" fillId="0" borderId="11" xfId="3" applyFont="1" applyBorder="1" applyAlignment="1">
      <alignment horizontal="center" vertical="center"/>
    </xf>
    <xf numFmtId="0" fontId="7" fillId="0" borderId="12" xfId="3" applyFont="1" applyBorder="1" applyAlignment="1">
      <alignment horizontal="center" vertical="center"/>
    </xf>
    <xf numFmtId="0" fontId="5" fillId="0" borderId="0" xfId="3" applyBorder="1" applyAlignment="1">
      <alignment horizontal="left" vertical="center"/>
    </xf>
    <xf numFmtId="0" fontId="5" fillId="0" borderId="0" xfId="3" applyBorder="1" applyAlignment="1">
      <alignment horizontal="center" vertical="center" wrapText="1"/>
    </xf>
  </cellXfs>
  <cellStyles count="4">
    <cellStyle name="Normal" xfId="0" builtinId="0"/>
    <cellStyle name="Normal 2" xfId="1" xr:uid="{111E91F4-A0E2-403F-8807-C63ABF915910}"/>
    <cellStyle name="Normal 3" xfId="2" xr:uid="{6487A3EA-8620-4FE2-AA68-AEA5103C613B}"/>
    <cellStyle name="Normal 5" xfId="3" xr:uid="{6C22F005-412F-4C45-8526-FB1A249B0D48}"/>
  </cellStyles>
  <dxfs count="14"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</font>
      <fill>
        <patternFill>
          <bgColor rgb="FFFF0000"/>
        </patternFill>
      </fill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77B232-F918-42A3-BD9B-E8C3945350D9}">
  <sheetPr codeName="Feuil2"/>
  <dimension ref="A1:M66"/>
  <sheetViews>
    <sheetView tabSelected="1" workbookViewId="0">
      <selection activeCell="B2" sqref="B2"/>
    </sheetView>
  </sheetViews>
  <sheetFormatPr baseColWidth="10" defaultColWidth="7.453125" defaultRowHeight="13.2" x14ac:dyDescent="0.25"/>
  <cols>
    <col min="1" max="1" width="6.90625" style="4" customWidth="1"/>
    <col min="2" max="2" width="6.7265625" style="32" customWidth="1"/>
    <col min="3" max="6" width="14.90625" style="4" customWidth="1"/>
    <col min="7" max="7" width="2.453125" style="4" customWidth="1"/>
    <col min="8" max="8" width="16.08984375" style="4" hidden="1" customWidth="1"/>
    <col min="9" max="9" width="15.1796875" style="4" hidden="1" customWidth="1"/>
    <col min="10" max="13" width="14.90625" style="4" customWidth="1"/>
    <col min="14" max="16384" width="7.453125" style="4"/>
  </cols>
  <sheetData>
    <row r="1" spans="1:13" ht="17.399999999999999" x14ac:dyDescent="0.3">
      <c r="A1" s="1" t="s">
        <v>0</v>
      </c>
      <c r="B1" s="2">
        <v>2024</v>
      </c>
      <c r="C1" s="1"/>
      <c r="D1" s="3" t="s">
        <v>1</v>
      </c>
      <c r="E1" s="3"/>
      <c r="K1" s="3" t="s">
        <v>40</v>
      </c>
      <c r="L1" s="3"/>
    </row>
    <row r="2" spans="1:13" x14ac:dyDescent="0.25">
      <c r="A2" s="1" t="s">
        <v>2</v>
      </c>
      <c r="B2" s="33">
        <v>11</v>
      </c>
      <c r="H2" s="5" t="s">
        <v>3</v>
      </c>
      <c r="I2" s="5"/>
    </row>
    <row r="3" spans="1:13" x14ac:dyDescent="0.25">
      <c r="A3" s="6" t="s">
        <v>4</v>
      </c>
      <c r="B3" s="7" t="s">
        <v>5</v>
      </c>
      <c r="C3" s="8" t="s">
        <v>6</v>
      </c>
      <c r="D3" s="8" t="s">
        <v>7</v>
      </c>
      <c r="E3" s="8" t="s">
        <v>8</v>
      </c>
      <c r="F3" s="8" t="s">
        <v>9</v>
      </c>
      <c r="H3" s="9" t="s">
        <v>10</v>
      </c>
      <c r="I3" s="10">
        <f>DATE(Var_An,1,1)</f>
        <v>45292</v>
      </c>
      <c r="J3" s="8" t="s">
        <v>6</v>
      </c>
      <c r="K3" s="8" t="s">
        <v>7</v>
      </c>
      <c r="L3" s="8" t="s">
        <v>8</v>
      </c>
      <c r="M3" s="8" t="s">
        <v>9</v>
      </c>
    </row>
    <row r="4" spans="1:13" hidden="1" x14ac:dyDescent="0.25">
      <c r="A4" s="11">
        <f>DATEVALUE("01/01/"&amp;B1)-WEEKDAY(DATEVALUE("01/01/"&amp;B1),2)+1</f>
        <v>45292</v>
      </c>
      <c r="B4" s="12">
        <f>_xlfn.ISOWEEKNUM(A4)</f>
        <v>1</v>
      </c>
      <c r="C4" s="13"/>
      <c r="D4" s="13"/>
      <c r="E4" s="13"/>
      <c r="F4" s="13"/>
      <c r="G4" s="14"/>
      <c r="H4" s="9" t="s">
        <v>12</v>
      </c>
      <c r="I4" s="10">
        <f>ROUND(DATE(Var_An,4,MOD(234-11*MOD(Var_An,19),30))/7,)*7-6</f>
        <v>45382</v>
      </c>
      <c r="J4" s="13"/>
      <c r="K4" s="13"/>
      <c r="L4" s="13"/>
      <c r="M4" s="13"/>
    </row>
    <row r="5" spans="1:13" hidden="1" x14ac:dyDescent="0.25">
      <c r="A5" s="11">
        <f>A4+7</f>
        <v>45299</v>
      </c>
      <c r="B5" s="12">
        <f t="shared" ref="B5:B55" si="0">_xlfn.ISOWEEKNUM(A5)</f>
        <v>2</v>
      </c>
      <c r="C5" s="13"/>
      <c r="D5" s="13"/>
      <c r="E5" s="13"/>
      <c r="F5" s="13"/>
      <c r="G5" s="14"/>
      <c r="H5" s="9" t="s">
        <v>14</v>
      </c>
      <c r="I5" s="10">
        <f>SUM(I4+1)</f>
        <v>45383</v>
      </c>
      <c r="J5" s="13"/>
      <c r="K5" s="13"/>
      <c r="L5" s="13"/>
      <c r="M5" s="13"/>
    </row>
    <row r="6" spans="1:13" hidden="1" x14ac:dyDescent="0.25">
      <c r="A6" s="11">
        <f t="shared" ref="A6:A56" si="1">A5+7</f>
        <v>45306</v>
      </c>
      <c r="B6" s="12">
        <f t="shared" si="0"/>
        <v>3</v>
      </c>
      <c r="C6" s="13"/>
      <c r="D6" s="13"/>
      <c r="E6" s="13"/>
      <c r="F6" s="13"/>
      <c r="G6" s="14"/>
      <c r="H6" s="9" t="s">
        <v>16</v>
      </c>
      <c r="I6" s="10">
        <f>DATE(Var_An,5,1)</f>
        <v>45413</v>
      </c>
      <c r="J6" s="13"/>
      <c r="K6" s="13"/>
      <c r="L6" s="13"/>
      <c r="M6" s="13"/>
    </row>
    <row r="7" spans="1:13" hidden="1" x14ac:dyDescent="0.25">
      <c r="A7" s="11">
        <f t="shared" si="1"/>
        <v>45313</v>
      </c>
      <c r="B7" s="12">
        <f t="shared" si="0"/>
        <v>4</v>
      </c>
      <c r="C7" s="13"/>
      <c r="D7" s="13"/>
      <c r="E7" s="13"/>
      <c r="F7" s="13"/>
      <c r="G7" s="14"/>
      <c r="H7" s="9" t="s">
        <v>19</v>
      </c>
      <c r="I7" s="10">
        <f>DATE(Var_An,5,8)</f>
        <v>45420</v>
      </c>
      <c r="J7" s="13"/>
      <c r="K7" s="13"/>
      <c r="L7" s="13"/>
      <c r="M7" s="13"/>
    </row>
    <row r="8" spans="1:13" hidden="1" x14ac:dyDescent="0.25">
      <c r="A8" s="11">
        <f t="shared" si="1"/>
        <v>45320</v>
      </c>
      <c r="B8" s="12">
        <f t="shared" si="0"/>
        <v>5</v>
      </c>
      <c r="C8" s="13"/>
      <c r="D8" s="13"/>
      <c r="E8" s="13"/>
      <c r="F8" s="13"/>
      <c r="G8" s="14"/>
      <c r="H8" s="9" t="s">
        <v>22</v>
      </c>
      <c r="I8" s="10">
        <f>I4+39</f>
        <v>45421</v>
      </c>
      <c r="J8" s="13"/>
      <c r="K8" s="13"/>
      <c r="L8" s="13"/>
      <c r="M8" s="13"/>
    </row>
    <row r="9" spans="1:13" hidden="1" x14ac:dyDescent="0.25">
      <c r="A9" s="11">
        <f t="shared" si="1"/>
        <v>45327</v>
      </c>
      <c r="B9" s="12">
        <f t="shared" si="0"/>
        <v>6</v>
      </c>
      <c r="C9" s="13"/>
      <c r="D9" s="13"/>
      <c r="E9" s="13"/>
      <c r="F9" s="13"/>
      <c r="H9" s="9" t="s">
        <v>23</v>
      </c>
      <c r="I9" s="10">
        <f>I4+49</f>
        <v>45431</v>
      </c>
      <c r="J9" s="13"/>
      <c r="K9" s="13"/>
      <c r="L9" s="13"/>
      <c r="M9" s="13"/>
    </row>
    <row r="10" spans="1:13" hidden="1" x14ac:dyDescent="0.25">
      <c r="A10" s="11">
        <f t="shared" si="1"/>
        <v>45334</v>
      </c>
      <c r="B10" s="12">
        <f t="shared" si="0"/>
        <v>7</v>
      </c>
      <c r="C10" s="13"/>
      <c r="D10" s="13"/>
      <c r="E10" s="13"/>
      <c r="F10" s="13"/>
      <c r="H10" s="9" t="s">
        <v>24</v>
      </c>
      <c r="I10" s="10">
        <f>I9+1</f>
        <v>45432</v>
      </c>
      <c r="J10" s="13"/>
      <c r="K10" s="13"/>
      <c r="L10" s="13"/>
      <c r="M10" s="13"/>
    </row>
    <row r="11" spans="1:13" hidden="1" x14ac:dyDescent="0.25">
      <c r="A11" s="11">
        <f t="shared" si="1"/>
        <v>45341</v>
      </c>
      <c r="B11" s="12">
        <f t="shared" si="0"/>
        <v>8</v>
      </c>
      <c r="C11" s="13"/>
      <c r="D11" s="13"/>
      <c r="E11" s="13"/>
      <c r="F11" s="13"/>
      <c r="H11" s="9" t="s">
        <v>26</v>
      </c>
      <c r="I11" s="10">
        <f>DATE(Var_An,7,14)</f>
        <v>45487</v>
      </c>
      <c r="J11" s="13"/>
      <c r="K11" s="13"/>
      <c r="L11" s="13"/>
      <c r="M11" s="13"/>
    </row>
    <row r="12" spans="1:13" hidden="1" x14ac:dyDescent="0.25">
      <c r="A12" s="11">
        <f t="shared" si="1"/>
        <v>45348</v>
      </c>
      <c r="B12" s="12">
        <f t="shared" si="0"/>
        <v>9</v>
      </c>
      <c r="C12" s="13"/>
      <c r="D12" s="13"/>
      <c r="E12" s="13"/>
      <c r="F12" s="13"/>
      <c r="H12" s="9" t="s">
        <v>27</v>
      </c>
      <c r="I12" s="10">
        <f>DATE(Var_An,8,15)</f>
        <v>45519</v>
      </c>
      <c r="J12" s="13"/>
      <c r="K12" s="13"/>
      <c r="L12" s="13"/>
      <c r="M12" s="13"/>
    </row>
    <row r="13" spans="1:13" hidden="1" x14ac:dyDescent="0.25">
      <c r="A13" s="11">
        <f t="shared" si="1"/>
        <v>45355</v>
      </c>
      <c r="B13" s="12">
        <f t="shared" si="0"/>
        <v>10</v>
      </c>
      <c r="C13" s="13"/>
      <c r="D13" s="13"/>
      <c r="E13" s="13"/>
      <c r="F13" s="13"/>
      <c r="H13" s="9" t="s">
        <v>28</v>
      </c>
      <c r="I13" s="10">
        <f>DATE(Var_An,11,1)</f>
        <v>45597</v>
      </c>
      <c r="J13" s="13"/>
      <c r="K13" s="13"/>
      <c r="L13" s="13"/>
      <c r="M13" s="13"/>
    </row>
    <row r="14" spans="1:13" ht="14.4" x14ac:dyDescent="0.25">
      <c r="A14" s="11">
        <f t="shared" si="1"/>
        <v>45362</v>
      </c>
      <c r="B14" s="12">
        <f t="shared" si="0"/>
        <v>11</v>
      </c>
      <c r="C14" s="29">
        <v>7102</v>
      </c>
      <c r="D14" s="29">
        <v>7105</v>
      </c>
      <c r="E14" s="29">
        <v>7106</v>
      </c>
      <c r="F14" s="29">
        <v>7201</v>
      </c>
      <c r="H14" s="9" t="s">
        <v>29</v>
      </c>
      <c r="I14" s="10">
        <f>DATE(Var_An,11,11)</f>
        <v>45607</v>
      </c>
      <c r="J14" s="13"/>
      <c r="K14" s="13"/>
      <c r="L14" s="13"/>
      <c r="M14" s="13"/>
    </row>
    <row r="15" spans="1:13" ht="14.4" x14ac:dyDescent="0.25">
      <c r="A15" s="11">
        <f t="shared" si="1"/>
        <v>45369</v>
      </c>
      <c r="B15" s="12">
        <f t="shared" si="0"/>
        <v>12</v>
      </c>
      <c r="C15" s="29">
        <v>7202</v>
      </c>
      <c r="D15" s="29">
        <v>7203</v>
      </c>
      <c r="E15" s="29">
        <v>7204</v>
      </c>
      <c r="F15" s="29">
        <v>7206</v>
      </c>
      <c r="H15" s="9" t="s">
        <v>30</v>
      </c>
      <c r="I15" s="10">
        <f>DATE(Var_An,12,25)</f>
        <v>45651</v>
      </c>
      <c r="J15" s="13"/>
      <c r="K15" s="13"/>
      <c r="L15" s="13"/>
      <c r="M15" s="13"/>
    </row>
    <row r="16" spans="1:13" ht="14.4" x14ac:dyDescent="0.25">
      <c r="A16" s="11">
        <f t="shared" si="1"/>
        <v>45376</v>
      </c>
      <c r="B16" s="12">
        <f t="shared" si="0"/>
        <v>13</v>
      </c>
      <c r="C16" s="29">
        <v>7207</v>
      </c>
      <c r="D16" s="29">
        <v>7208</v>
      </c>
      <c r="E16" s="29" t="s">
        <v>31</v>
      </c>
      <c r="F16" s="29">
        <v>7227</v>
      </c>
      <c r="H16" s="9" t="s">
        <v>10</v>
      </c>
      <c r="I16" s="10">
        <f>DATE(Var_An+1,1,1)</f>
        <v>45658</v>
      </c>
      <c r="J16" s="13"/>
      <c r="K16" s="13"/>
      <c r="L16" s="13"/>
      <c r="M16" s="13"/>
    </row>
    <row r="17" spans="1:13" ht="14.4" x14ac:dyDescent="0.25">
      <c r="A17" s="11">
        <f t="shared" si="1"/>
        <v>45383</v>
      </c>
      <c r="B17" s="12">
        <f t="shared" si="0"/>
        <v>14</v>
      </c>
      <c r="C17" s="29"/>
      <c r="D17" s="29" t="s">
        <v>32</v>
      </c>
      <c r="E17" s="29">
        <v>7228</v>
      </c>
      <c r="F17" s="29" t="s">
        <v>33</v>
      </c>
      <c r="J17" s="13"/>
      <c r="K17" s="13"/>
      <c r="L17" s="13"/>
      <c r="M17" s="13"/>
    </row>
    <row r="18" spans="1:13" ht="14.4" x14ac:dyDescent="0.25">
      <c r="A18" s="11">
        <f t="shared" si="1"/>
        <v>45390</v>
      </c>
      <c r="B18" s="12">
        <f t="shared" si="0"/>
        <v>15</v>
      </c>
      <c r="C18" s="29">
        <v>7305</v>
      </c>
      <c r="D18" s="29">
        <v>7306</v>
      </c>
      <c r="E18" s="29">
        <v>7327</v>
      </c>
      <c r="F18" s="29">
        <v>7328</v>
      </c>
      <c r="J18" s="13"/>
      <c r="K18" s="13"/>
      <c r="L18" s="13"/>
      <c r="M18" s="13"/>
    </row>
    <row r="19" spans="1:13" ht="14.4" x14ac:dyDescent="0.25">
      <c r="A19" s="11">
        <f t="shared" si="1"/>
        <v>45397</v>
      </c>
      <c r="B19" s="12">
        <f t="shared" si="0"/>
        <v>16</v>
      </c>
      <c r="C19" s="29">
        <v>7329</v>
      </c>
      <c r="D19" s="30">
        <v>7331</v>
      </c>
      <c r="E19" s="29">
        <v>7404</v>
      </c>
      <c r="F19" s="29">
        <v>7405</v>
      </c>
      <c r="J19" s="13"/>
      <c r="K19" s="13"/>
      <c r="L19" s="13"/>
      <c r="M19" s="13"/>
    </row>
    <row r="20" spans="1:13" ht="14.4" x14ac:dyDescent="0.25">
      <c r="A20" s="11">
        <f t="shared" si="1"/>
        <v>45404</v>
      </c>
      <c r="B20" s="12">
        <f t="shared" si="0"/>
        <v>17</v>
      </c>
      <c r="C20" s="29">
        <v>7406</v>
      </c>
      <c r="D20" s="29">
        <v>7504</v>
      </c>
      <c r="E20" s="30">
        <v>7505</v>
      </c>
      <c r="F20" s="29">
        <v>7506</v>
      </c>
      <c r="J20" s="13"/>
      <c r="K20" s="13"/>
      <c r="L20" s="13"/>
      <c r="M20" s="13"/>
    </row>
    <row r="21" spans="1:13" ht="14.4" x14ac:dyDescent="0.25">
      <c r="A21" s="11">
        <f t="shared" si="1"/>
        <v>45411</v>
      </c>
      <c r="B21" s="12">
        <f t="shared" si="0"/>
        <v>18</v>
      </c>
      <c r="C21" s="29">
        <v>7605</v>
      </c>
      <c r="D21" s="29" t="s">
        <v>34</v>
      </c>
      <c r="E21" s="29">
        <v>7606</v>
      </c>
      <c r="F21" s="29">
        <v>7627</v>
      </c>
      <c r="J21" s="13"/>
      <c r="K21" s="13"/>
      <c r="L21" s="13"/>
      <c r="M21" s="13"/>
    </row>
    <row r="22" spans="1:13" ht="14.4" x14ac:dyDescent="0.25">
      <c r="A22" s="11">
        <f t="shared" si="1"/>
        <v>45418</v>
      </c>
      <c r="B22" s="12">
        <f t="shared" si="0"/>
        <v>19</v>
      </c>
      <c r="C22" s="29">
        <v>7628</v>
      </c>
      <c r="D22" s="30">
        <v>7631</v>
      </c>
      <c r="E22" s="29"/>
      <c r="F22" s="29"/>
      <c r="J22" s="13"/>
      <c r="K22" s="13"/>
      <c r="L22" s="13"/>
      <c r="M22" s="13"/>
    </row>
    <row r="23" spans="1:13" ht="14.4" x14ac:dyDescent="0.25">
      <c r="A23" s="11">
        <f t="shared" si="1"/>
        <v>45425</v>
      </c>
      <c r="B23" s="12">
        <f t="shared" si="0"/>
        <v>20</v>
      </c>
      <c r="C23" s="29">
        <v>7629</v>
      </c>
      <c r="D23" s="31" t="s">
        <v>17</v>
      </c>
      <c r="E23" s="29" t="s">
        <v>35</v>
      </c>
      <c r="F23" s="30">
        <v>7702</v>
      </c>
      <c r="J23" s="13"/>
      <c r="K23" s="13"/>
      <c r="L23" s="13"/>
      <c r="M23" s="13"/>
    </row>
    <row r="24" spans="1:13" ht="14.4" x14ac:dyDescent="0.25">
      <c r="A24" s="11">
        <f t="shared" si="1"/>
        <v>45432</v>
      </c>
      <c r="B24" s="12">
        <f t="shared" si="0"/>
        <v>21</v>
      </c>
      <c r="C24" s="29"/>
      <c r="D24" s="29"/>
      <c r="E24" s="29"/>
      <c r="F24" s="29"/>
      <c r="J24" s="13"/>
      <c r="K24" s="13"/>
      <c r="L24" s="13"/>
      <c r="M24" s="13"/>
    </row>
    <row r="25" spans="1:13" ht="14.4" x14ac:dyDescent="0.25">
      <c r="A25" s="11">
        <f t="shared" si="1"/>
        <v>45439</v>
      </c>
      <c r="B25" s="12">
        <f t="shared" si="0"/>
        <v>22</v>
      </c>
      <c r="C25" s="29"/>
      <c r="D25" s="29"/>
      <c r="E25" s="29"/>
      <c r="F25" s="29"/>
      <c r="J25" s="13"/>
      <c r="K25" s="13"/>
      <c r="L25" s="13"/>
      <c r="M25" s="13"/>
    </row>
    <row r="26" spans="1:13" ht="14.4" x14ac:dyDescent="0.25">
      <c r="A26" s="11">
        <f t="shared" si="1"/>
        <v>45446</v>
      </c>
      <c r="B26" s="12">
        <f t="shared" si="0"/>
        <v>23</v>
      </c>
      <c r="C26" s="29">
        <v>7704</v>
      </c>
      <c r="D26" s="29">
        <v>7805</v>
      </c>
      <c r="E26" s="29">
        <v>7806</v>
      </c>
      <c r="F26" s="30">
        <v>7827</v>
      </c>
      <c r="J26" s="13"/>
      <c r="K26" s="13"/>
      <c r="L26" s="13"/>
      <c r="M26" s="13"/>
    </row>
    <row r="27" spans="1:13" ht="14.4" x14ac:dyDescent="0.25">
      <c r="A27" s="11">
        <f t="shared" si="1"/>
        <v>45453</v>
      </c>
      <c r="B27" s="12">
        <f t="shared" si="0"/>
        <v>24</v>
      </c>
      <c r="C27" s="30">
        <v>7828</v>
      </c>
      <c r="D27" s="30">
        <v>7905</v>
      </c>
      <c r="E27" s="29">
        <v>7906</v>
      </c>
      <c r="F27" s="29" t="s">
        <v>36</v>
      </c>
      <c r="J27" s="13"/>
      <c r="K27" s="13"/>
      <c r="L27" s="13"/>
      <c r="M27" s="13"/>
    </row>
    <row r="28" spans="1:13" ht="14.4" x14ac:dyDescent="0.25">
      <c r="A28" s="11">
        <f t="shared" si="1"/>
        <v>45460</v>
      </c>
      <c r="B28" s="12">
        <f t="shared" si="0"/>
        <v>25</v>
      </c>
      <c r="C28" s="29">
        <v>7927</v>
      </c>
      <c r="D28" s="29">
        <v>7928</v>
      </c>
      <c r="E28" s="30">
        <v>8005</v>
      </c>
      <c r="F28" s="29">
        <v>8006</v>
      </c>
      <c r="J28" s="13"/>
      <c r="K28" s="13"/>
      <c r="L28" s="13"/>
      <c r="M28" s="13"/>
    </row>
    <row r="29" spans="1:13" ht="14.4" x14ac:dyDescent="0.25">
      <c r="A29" s="11">
        <f t="shared" si="1"/>
        <v>45467</v>
      </c>
      <c r="B29" s="12">
        <f t="shared" si="0"/>
        <v>26</v>
      </c>
      <c r="C29" s="29" t="s">
        <v>37</v>
      </c>
      <c r="D29" s="29" t="s">
        <v>38</v>
      </c>
      <c r="E29" s="29" t="s">
        <v>20</v>
      </c>
      <c r="F29" s="29" t="s">
        <v>39</v>
      </c>
      <c r="J29" s="13"/>
      <c r="K29" s="13"/>
      <c r="L29" s="13"/>
      <c r="M29" s="13"/>
    </row>
    <row r="30" spans="1:13" x14ac:dyDescent="0.25">
      <c r="A30" s="11">
        <f t="shared" si="1"/>
        <v>45474</v>
      </c>
      <c r="B30" s="12">
        <f t="shared" si="0"/>
        <v>27</v>
      </c>
      <c r="C30" s="13"/>
      <c r="D30" s="13"/>
      <c r="E30" s="13"/>
      <c r="F30" s="13"/>
      <c r="J30" s="13"/>
      <c r="K30" s="13"/>
      <c r="L30" s="13"/>
      <c r="M30" s="13"/>
    </row>
    <row r="31" spans="1:13" x14ac:dyDescent="0.25">
      <c r="A31" s="11">
        <f t="shared" si="1"/>
        <v>45481</v>
      </c>
      <c r="B31" s="12">
        <f t="shared" si="0"/>
        <v>28</v>
      </c>
      <c r="C31" s="13"/>
      <c r="D31" s="13"/>
      <c r="E31" s="13"/>
      <c r="F31" s="13"/>
      <c r="J31" s="13"/>
      <c r="K31" s="13"/>
      <c r="L31" s="13"/>
      <c r="M31" s="13"/>
    </row>
    <row r="32" spans="1:13" hidden="1" x14ac:dyDescent="0.25">
      <c r="A32" s="11">
        <f t="shared" si="1"/>
        <v>45488</v>
      </c>
      <c r="B32" s="12">
        <f t="shared" si="0"/>
        <v>29</v>
      </c>
      <c r="C32" s="13"/>
      <c r="D32" s="13"/>
      <c r="E32" s="13"/>
      <c r="F32" s="13"/>
      <c r="J32" s="13"/>
      <c r="K32" s="13"/>
      <c r="L32" s="13"/>
      <c r="M32" s="13"/>
    </row>
    <row r="33" spans="1:13" hidden="1" x14ac:dyDescent="0.25">
      <c r="A33" s="11">
        <f t="shared" si="1"/>
        <v>45495</v>
      </c>
      <c r="B33" s="12">
        <f t="shared" si="0"/>
        <v>30</v>
      </c>
      <c r="C33" s="13"/>
      <c r="D33" s="13"/>
      <c r="E33" s="13"/>
      <c r="F33" s="13"/>
      <c r="J33" s="13"/>
      <c r="K33" s="13"/>
      <c r="L33" s="13"/>
      <c r="M33" s="13"/>
    </row>
    <row r="34" spans="1:13" hidden="1" x14ac:dyDescent="0.25">
      <c r="A34" s="11">
        <f t="shared" si="1"/>
        <v>45502</v>
      </c>
      <c r="B34" s="12">
        <f t="shared" si="0"/>
        <v>31</v>
      </c>
      <c r="C34" s="13"/>
      <c r="D34" s="13"/>
      <c r="E34" s="13"/>
      <c r="F34" s="13"/>
      <c r="J34" s="13"/>
      <c r="K34" s="13"/>
      <c r="L34" s="13"/>
      <c r="M34" s="13"/>
    </row>
    <row r="35" spans="1:13" hidden="1" x14ac:dyDescent="0.25">
      <c r="A35" s="11">
        <f t="shared" si="1"/>
        <v>45509</v>
      </c>
      <c r="B35" s="12">
        <f t="shared" si="0"/>
        <v>32</v>
      </c>
      <c r="C35" s="13"/>
      <c r="D35" s="13"/>
      <c r="E35" s="13"/>
      <c r="F35" s="13"/>
      <c r="J35" s="13"/>
      <c r="K35" s="13"/>
      <c r="L35" s="13"/>
      <c r="M35" s="13"/>
    </row>
    <row r="36" spans="1:13" hidden="1" x14ac:dyDescent="0.25">
      <c r="A36" s="11">
        <f t="shared" si="1"/>
        <v>45516</v>
      </c>
      <c r="B36" s="12">
        <f t="shared" si="0"/>
        <v>33</v>
      </c>
      <c r="C36" s="13"/>
      <c r="D36" s="13"/>
      <c r="E36" s="13"/>
      <c r="F36" s="13"/>
      <c r="J36" s="13"/>
      <c r="K36" s="13"/>
      <c r="L36" s="13"/>
      <c r="M36" s="13"/>
    </row>
    <row r="37" spans="1:13" hidden="1" x14ac:dyDescent="0.25">
      <c r="A37" s="11">
        <f t="shared" si="1"/>
        <v>45523</v>
      </c>
      <c r="B37" s="12">
        <f t="shared" si="0"/>
        <v>34</v>
      </c>
      <c r="C37" s="13"/>
      <c r="D37" s="13"/>
      <c r="E37" s="13"/>
      <c r="F37" s="13"/>
      <c r="J37" s="13"/>
      <c r="K37" s="13"/>
      <c r="L37" s="13"/>
      <c r="M37" s="13"/>
    </row>
    <row r="38" spans="1:13" hidden="1" x14ac:dyDescent="0.25">
      <c r="A38" s="11">
        <f t="shared" si="1"/>
        <v>45530</v>
      </c>
      <c r="B38" s="12">
        <f t="shared" si="0"/>
        <v>35</v>
      </c>
      <c r="C38" s="13"/>
      <c r="D38" s="13"/>
      <c r="E38" s="13"/>
      <c r="F38" s="13"/>
      <c r="J38" s="13"/>
      <c r="K38" s="13"/>
      <c r="L38" s="13"/>
      <c r="M38" s="13"/>
    </row>
    <row r="39" spans="1:13" hidden="1" x14ac:dyDescent="0.25">
      <c r="A39" s="11">
        <f t="shared" si="1"/>
        <v>45537</v>
      </c>
      <c r="B39" s="12">
        <f t="shared" si="0"/>
        <v>36</v>
      </c>
      <c r="C39" s="13"/>
      <c r="D39" s="13"/>
      <c r="E39" s="13"/>
      <c r="F39" s="13"/>
      <c r="J39" s="13"/>
      <c r="K39" s="13"/>
      <c r="L39" s="13"/>
      <c r="M39" s="13"/>
    </row>
    <row r="40" spans="1:13" hidden="1" x14ac:dyDescent="0.25">
      <c r="A40" s="11">
        <f t="shared" si="1"/>
        <v>45544</v>
      </c>
      <c r="B40" s="12">
        <f t="shared" si="0"/>
        <v>37</v>
      </c>
      <c r="C40" s="13"/>
      <c r="D40" s="13"/>
      <c r="E40" s="13"/>
      <c r="F40" s="13"/>
      <c r="J40" s="13"/>
      <c r="K40" s="13"/>
      <c r="L40" s="13"/>
      <c r="M40" s="13"/>
    </row>
    <row r="41" spans="1:13" hidden="1" x14ac:dyDescent="0.25">
      <c r="A41" s="11">
        <f t="shared" si="1"/>
        <v>45551</v>
      </c>
      <c r="B41" s="12">
        <f t="shared" si="0"/>
        <v>38</v>
      </c>
      <c r="C41" s="13"/>
      <c r="D41" s="13"/>
      <c r="E41" s="13"/>
      <c r="F41" s="13"/>
      <c r="J41" s="13"/>
      <c r="K41" s="13"/>
      <c r="L41" s="13"/>
      <c r="M41" s="13"/>
    </row>
    <row r="42" spans="1:13" hidden="1" x14ac:dyDescent="0.25">
      <c r="A42" s="11">
        <f t="shared" si="1"/>
        <v>45558</v>
      </c>
      <c r="B42" s="12">
        <f t="shared" si="0"/>
        <v>39</v>
      </c>
      <c r="C42" s="13"/>
      <c r="D42" s="13"/>
      <c r="E42" s="13"/>
      <c r="F42" s="13"/>
      <c r="J42" s="13"/>
      <c r="K42" s="13"/>
      <c r="L42" s="13"/>
      <c r="M42" s="13"/>
    </row>
    <row r="43" spans="1:13" hidden="1" x14ac:dyDescent="0.25">
      <c r="A43" s="11">
        <f t="shared" si="1"/>
        <v>45565</v>
      </c>
      <c r="B43" s="12">
        <f t="shared" si="0"/>
        <v>40</v>
      </c>
      <c r="C43" s="13"/>
      <c r="D43" s="13"/>
      <c r="E43" s="13"/>
      <c r="F43" s="13"/>
      <c r="J43" s="13"/>
      <c r="K43" s="13"/>
      <c r="L43" s="13"/>
      <c r="M43" s="13"/>
    </row>
    <row r="44" spans="1:13" hidden="1" x14ac:dyDescent="0.25">
      <c r="A44" s="11">
        <f t="shared" si="1"/>
        <v>45572</v>
      </c>
      <c r="B44" s="12">
        <f t="shared" si="0"/>
        <v>41</v>
      </c>
      <c r="C44" s="13"/>
      <c r="D44" s="13"/>
      <c r="E44" s="13"/>
      <c r="F44" s="13"/>
      <c r="J44" s="13"/>
      <c r="K44" s="13"/>
      <c r="L44" s="13"/>
      <c r="M44" s="13"/>
    </row>
    <row r="45" spans="1:13" hidden="1" x14ac:dyDescent="0.25">
      <c r="A45" s="11">
        <f t="shared" si="1"/>
        <v>45579</v>
      </c>
      <c r="B45" s="12">
        <f t="shared" si="0"/>
        <v>42</v>
      </c>
      <c r="C45" s="13"/>
      <c r="D45" s="13"/>
      <c r="E45" s="13"/>
      <c r="F45" s="13"/>
      <c r="J45" s="13"/>
      <c r="K45" s="13"/>
      <c r="L45" s="13"/>
      <c r="M45" s="13"/>
    </row>
    <row r="46" spans="1:13" hidden="1" x14ac:dyDescent="0.25">
      <c r="A46" s="11">
        <f t="shared" si="1"/>
        <v>45586</v>
      </c>
      <c r="B46" s="12">
        <f t="shared" si="0"/>
        <v>43</v>
      </c>
      <c r="C46" s="13"/>
      <c r="D46" s="13"/>
      <c r="E46" s="13"/>
      <c r="F46" s="13"/>
      <c r="J46" s="13"/>
      <c r="K46" s="13"/>
      <c r="L46" s="13"/>
      <c r="M46" s="13"/>
    </row>
    <row r="47" spans="1:13" hidden="1" x14ac:dyDescent="0.25">
      <c r="A47" s="11">
        <f t="shared" si="1"/>
        <v>45593</v>
      </c>
      <c r="B47" s="12">
        <f t="shared" si="0"/>
        <v>44</v>
      </c>
      <c r="C47" s="13"/>
      <c r="D47" s="13"/>
      <c r="E47" s="13"/>
      <c r="F47" s="13"/>
      <c r="J47" s="13"/>
      <c r="K47" s="13"/>
      <c r="L47" s="13"/>
      <c r="M47" s="13"/>
    </row>
    <row r="48" spans="1:13" hidden="1" x14ac:dyDescent="0.25">
      <c r="A48" s="11">
        <f t="shared" si="1"/>
        <v>45600</v>
      </c>
      <c r="B48" s="12">
        <f t="shared" si="0"/>
        <v>45</v>
      </c>
      <c r="C48" s="13"/>
      <c r="D48" s="13"/>
      <c r="E48" s="13"/>
      <c r="F48" s="13"/>
      <c r="J48" s="13"/>
      <c r="K48" s="13"/>
      <c r="L48" s="13"/>
      <c r="M48" s="13"/>
    </row>
    <row r="49" spans="1:13" hidden="1" x14ac:dyDescent="0.25">
      <c r="A49" s="11">
        <f t="shared" si="1"/>
        <v>45607</v>
      </c>
      <c r="B49" s="12">
        <f t="shared" si="0"/>
        <v>46</v>
      </c>
      <c r="C49" s="13"/>
      <c r="D49" s="13"/>
      <c r="E49" s="13"/>
      <c r="F49" s="13"/>
      <c r="J49" s="13"/>
      <c r="K49" s="13"/>
      <c r="L49" s="13"/>
      <c r="M49" s="13"/>
    </row>
    <row r="50" spans="1:13" hidden="1" x14ac:dyDescent="0.25">
      <c r="A50" s="11">
        <f t="shared" si="1"/>
        <v>45614</v>
      </c>
      <c r="B50" s="12">
        <f t="shared" si="0"/>
        <v>47</v>
      </c>
      <c r="C50" s="13"/>
      <c r="D50" s="13"/>
      <c r="E50" s="13"/>
      <c r="F50" s="13"/>
      <c r="J50" s="13"/>
      <c r="K50" s="13"/>
      <c r="L50" s="13"/>
      <c r="M50" s="13"/>
    </row>
    <row r="51" spans="1:13" hidden="1" x14ac:dyDescent="0.25">
      <c r="A51" s="11">
        <f t="shared" si="1"/>
        <v>45621</v>
      </c>
      <c r="B51" s="12">
        <f t="shared" si="0"/>
        <v>48</v>
      </c>
      <c r="C51" s="13"/>
      <c r="D51" s="13"/>
      <c r="E51" s="13"/>
      <c r="F51" s="13"/>
      <c r="J51" s="13"/>
      <c r="K51" s="13"/>
      <c r="L51" s="13"/>
      <c r="M51" s="13"/>
    </row>
    <row r="52" spans="1:13" hidden="1" x14ac:dyDescent="0.25">
      <c r="A52" s="11">
        <f t="shared" si="1"/>
        <v>45628</v>
      </c>
      <c r="B52" s="12">
        <f t="shared" si="0"/>
        <v>49</v>
      </c>
      <c r="C52" s="13"/>
      <c r="D52" s="13"/>
      <c r="E52" s="13"/>
      <c r="F52" s="13"/>
      <c r="J52" s="13"/>
      <c r="K52" s="13"/>
      <c r="L52" s="13"/>
      <c r="M52" s="13"/>
    </row>
    <row r="53" spans="1:13" hidden="1" x14ac:dyDescent="0.25">
      <c r="A53" s="11">
        <f t="shared" si="1"/>
        <v>45635</v>
      </c>
      <c r="B53" s="12">
        <f t="shared" si="0"/>
        <v>50</v>
      </c>
      <c r="C53" s="13"/>
      <c r="D53" s="13"/>
      <c r="E53" s="13"/>
      <c r="F53" s="13"/>
      <c r="J53" s="13"/>
      <c r="K53" s="13"/>
      <c r="L53" s="13"/>
      <c r="M53" s="13"/>
    </row>
    <row r="54" spans="1:13" hidden="1" x14ac:dyDescent="0.25">
      <c r="A54" s="11">
        <f t="shared" si="1"/>
        <v>45642</v>
      </c>
      <c r="B54" s="12">
        <f t="shared" si="0"/>
        <v>51</v>
      </c>
      <c r="C54" s="13"/>
      <c r="D54" s="13"/>
      <c r="E54" s="13"/>
      <c r="F54" s="13"/>
      <c r="J54" s="13"/>
      <c r="K54" s="13"/>
      <c r="L54" s="13"/>
      <c r="M54" s="13"/>
    </row>
    <row r="55" spans="1:13" hidden="1" x14ac:dyDescent="0.25">
      <c r="A55" s="11">
        <f t="shared" si="1"/>
        <v>45649</v>
      </c>
      <c r="B55" s="12">
        <f t="shared" si="0"/>
        <v>52</v>
      </c>
      <c r="C55" s="13"/>
      <c r="D55" s="13"/>
      <c r="E55" s="13"/>
      <c r="F55" s="13"/>
      <c r="J55" s="13"/>
      <c r="K55" s="13"/>
      <c r="L55" s="13"/>
      <c r="M55" s="13"/>
    </row>
    <row r="56" spans="1:13" hidden="1" x14ac:dyDescent="0.25">
      <c r="A56" s="11">
        <f t="shared" si="1"/>
        <v>45656</v>
      </c>
      <c r="B56" s="12">
        <f>_xlfn.ISOWEEKNUM(A56)</f>
        <v>1</v>
      </c>
      <c r="C56" s="13"/>
      <c r="D56" s="13"/>
      <c r="E56" s="13"/>
      <c r="F56" s="13"/>
      <c r="J56" s="13"/>
      <c r="K56" s="13"/>
      <c r="L56" s="13"/>
      <c r="M56" s="13"/>
    </row>
    <row r="57" spans="1:13" ht="14.4" x14ac:dyDescent="0.25">
      <c r="A57" s="40" t="s">
        <v>11</v>
      </c>
      <c r="B57" s="41"/>
      <c r="C57" s="41"/>
      <c r="D57" s="41"/>
      <c r="E57" s="41"/>
      <c r="F57" s="42"/>
    </row>
    <row r="58" spans="1:13" ht="14.4" x14ac:dyDescent="0.25">
      <c r="A58" s="15"/>
      <c r="B58" s="16"/>
      <c r="C58" s="17">
        <v>7105</v>
      </c>
      <c r="D58" s="18" t="s">
        <v>13</v>
      </c>
      <c r="E58" s="19"/>
      <c r="F58" s="20"/>
    </row>
    <row r="59" spans="1:13" ht="14.4" x14ac:dyDescent="0.25">
      <c r="A59" s="21"/>
      <c r="B59" s="22"/>
      <c r="C59" s="23">
        <v>7505</v>
      </c>
      <c r="D59" s="34" t="s">
        <v>15</v>
      </c>
      <c r="E59" s="35"/>
      <c r="F59" s="36"/>
    </row>
    <row r="60" spans="1:13" ht="14.4" customHeight="1" x14ac:dyDescent="0.25">
      <c r="A60" s="21"/>
      <c r="B60" s="22"/>
      <c r="C60" s="24" t="s">
        <v>17</v>
      </c>
      <c r="D60" s="37" t="s">
        <v>18</v>
      </c>
      <c r="E60" s="38"/>
      <c r="F60" s="39"/>
    </row>
    <row r="61" spans="1:13" ht="14.4" customHeight="1" x14ac:dyDescent="0.25">
      <c r="A61" s="21"/>
      <c r="B61" s="22"/>
      <c r="C61" s="17" t="s">
        <v>20</v>
      </c>
      <c r="D61" s="37" t="s">
        <v>21</v>
      </c>
      <c r="E61" s="38"/>
      <c r="F61" s="39"/>
    </row>
    <row r="62" spans="1:13" ht="14.4" x14ac:dyDescent="0.25">
      <c r="A62" s="25"/>
      <c r="B62" s="26"/>
      <c r="C62" s="26"/>
      <c r="D62" s="26"/>
      <c r="E62" s="26"/>
      <c r="F62" s="27"/>
    </row>
    <row r="63" spans="1:13" x14ac:dyDescent="0.25">
      <c r="A63" s="28" t="s">
        <v>25</v>
      </c>
      <c r="B63" s="28"/>
      <c r="C63" s="28"/>
      <c r="D63" s="28"/>
      <c r="E63" s="28"/>
      <c r="F63" s="28"/>
    </row>
    <row r="64" spans="1:13" ht="13.2" customHeight="1" x14ac:dyDescent="0.25">
      <c r="A64" s="28"/>
      <c r="B64" s="28"/>
      <c r="C64" s="28"/>
      <c r="D64" s="28"/>
      <c r="E64" s="28"/>
      <c r="F64" s="28"/>
    </row>
    <row r="65" spans="1:6" ht="13.2" customHeight="1" x14ac:dyDescent="0.25">
      <c r="A65" s="28"/>
      <c r="B65" s="28"/>
      <c r="C65" s="28"/>
      <c r="D65" s="28"/>
      <c r="E65" s="28"/>
      <c r="F65" s="28"/>
    </row>
    <row r="66" spans="1:6" ht="13.2" customHeight="1" x14ac:dyDescent="0.25">
      <c r="A66" s="43"/>
      <c r="B66" s="44"/>
      <c r="C66" s="44"/>
      <c r="D66" s="44"/>
      <c r="E66" s="44"/>
      <c r="F66" s="44"/>
    </row>
  </sheetData>
  <mergeCells count="5">
    <mergeCell ref="A57:F57"/>
    <mergeCell ref="A63:F65"/>
    <mergeCell ref="K1:L1"/>
    <mergeCell ref="D1:E1"/>
    <mergeCell ref="H2:I2"/>
  </mergeCells>
  <conditionalFormatting sqref="C4:C56">
    <cfRule type="expression" dxfId="13" priority="18">
      <formula>COUNTIF(ferié,A4)&gt;0</formula>
    </cfRule>
  </conditionalFormatting>
  <conditionalFormatting sqref="D4:D56">
    <cfRule type="expression" dxfId="12" priority="17">
      <formula>COUNTIF(ferié,A4+1)&gt;0</formula>
    </cfRule>
  </conditionalFormatting>
  <conditionalFormatting sqref="E4:E56">
    <cfRule type="expression" dxfId="11" priority="16">
      <formula>COUNTIF(ferié,A4+2)&gt;0</formula>
    </cfRule>
  </conditionalFormatting>
  <conditionalFormatting sqref="F4:F56">
    <cfRule type="expression" dxfId="10" priority="15">
      <formula>COUNTIF(ferié,A4+3)&gt;0</formula>
    </cfRule>
  </conditionalFormatting>
  <conditionalFormatting sqref="C4:F56">
    <cfRule type="cellIs" dxfId="9" priority="13" operator="equal">
      <formula>7505</formula>
    </cfRule>
    <cfRule type="cellIs" dxfId="8" priority="14" operator="equal">
      <formula>"7331a"</formula>
    </cfRule>
  </conditionalFormatting>
  <conditionalFormatting sqref="J4:M4">
    <cfRule type="cellIs" dxfId="7" priority="7" operator="equal">
      <formula>7505</formula>
    </cfRule>
    <cfRule type="cellIs" dxfId="6" priority="8" operator="equal">
      <formula>"7331a"</formula>
    </cfRule>
  </conditionalFormatting>
  <conditionalFormatting sqref="J4:J56">
    <cfRule type="expression" dxfId="0" priority="6">
      <formula>COUNTIF(ferié,$A4)&gt;0</formula>
    </cfRule>
  </conditionalFormatting>
  <conditionalFormatting sqref="K4:K56">
    <cfRule type="expression" dxfId="5" priority="5">
      <formula>COUNTIF(ferié,$A4+1)&gt;0</formula>
    </cfRule>
  </conditionalFormatting>
  <conditionalFormatting sqref="L4:L56">
    <cfRule type="expression" dxfId="4" priority="4">
      <formula>COUNTIF(ferié,$A4+2)&gt;0</formula>
    </cfRule>
  </conditionalFormatting>
  <conditionalFormatting sqref="M4:M56">
    <cfRule type="expression" dxfId="3" priority="3">
      <formula>COUNTIF(ferié,$A4+3)&gt;0</formula>
    </cfRule>
  </conditionalFormatting>
  <conditionalFormatting sqref="J4:M56">
    <cfRule type="cellIs" dxfId="2" priority="1" operator="equal">
      <formula>7505</formula>
    </cfRule>
    <cfRule type="cellIs" dxfId="1" priority="2" operator="equal">
      <formula>"7331a"</formula>
    </cfRule>
  </conditionalFormatting>
  <dataValidations count="1">
    <dataValidation type="list" allowBlank="1" showInputMessage="1" showErrorMessage="1" sqref="B2" xr:uid="{E614EC05-6695-4940-B8CD-F7FBE1749EF6}">
      <formula1>$B$4:$B$56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9C5B8A-2A73-41B4-8AF3-F261DEF039E2}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Planning</vt:lpstr>
      <vt:lpstr>Feuil1</vt:lpstr>
      <vt:lpstr>ferié</vt:lpstr>
      <vt:lpstr>Var_An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ROUZE</dc:creator>
  <cp:lastModifiedBy>François ROUZE</cp:lastModifiedBy>
  <dcterms:created xsi:type="dcterms:W3CDTF">2024-07-16T14:18:59Z</dcterms:created>
  <dcterms:modified xsi:type="dcterms:W3CDTF">2024-07-16T14:46:09Z</dcterms:modified>
</cp:coreProperties>
</file>