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101D632-29EE-43C5-B80F-D1230FBEDC50}" xr6:coauthVersionLast="36" xr6:coauthVersionMax="47" xr10:uidLastSave="{00000000-0000-0000-0000-000000000000}"/>
  <bookViews>
    <workbookView xWindow="-108" yWindow="-108" windowWidth="23256" windowHeight="12456" firstSheet="6" activeTab="13" xr2:uid="{00000000-000D-0000-FFFF-FFFF00000000}"/>
  </bookViews>
  <sheets>
    <sheet name="CLIENTS" sheetId="12" r:id="rId1"/>
    <sheet name="JANVIER" sheetId="14" r:id="rId2"/>
    <sheet name="FEVRIER" sheetId="19" r:id="rId3"/>
    <sheet name="MARS" sheetId="21" r:id="rId4"/>
    <sheet name="AVRIL" sheetId="20" r:id="rId5"/>
    <sheet name="MAI" sheetId="22" r:id="rId6"/>
    <sheet name="JUIN" sheetId="23" r:id="rId7"/>
    <sheet name="JUILLET" sheetId="24" r:id="rId8"/>
    <sheet name="AOUT" sheetId="25" r:id="rId9"/>
    <sheet name="SEPTEMBRE" sheetId="26" r:id="rId10"/>
    <sheet name="OCTOBRE" sheetId="27" r:id="rId11"/>
    <sheet name="NOVEMBRE" sheetId="28" r:id="rId12"/>
    <sheet name="DECEMBRE" sheetId="29" r:id="rId13"/>
    <sheet name="SYNTHESE" sheetId="18" r:id="rId14"/>
    <sheet name="GESTION DES PRIX" sheetId="4" r:id="rId15"/>
  </sheets>
  <calcPr calcId="191029"/>
</workbook>
</file>

<file path=xl/calcChain.xml><?xml version="1.0" encoding="utf-8"?>
<calcChain xmlns="http://schemas.openxmlformats.org/spreadsheetml/2006/main">
  <c r="N202" i="29" l="1"/>
  <c r="G202" i="29"/>
  <c r="N202" i="28"/>
  <c r="G202" i="28"/>
  <c r="N202" i="27"/>
  <c r="G202" i="27"/>
  <c r="N202" i="26"/>
  <c r="G202" i="26"/>
  <c r="N202" i="25"/>
  <c r="G202" i="25"/>
  <c r="N202" i="24"/>
  <c r="G202" i="24"/>
  <c r="N202" i="23"/>
  <c r="G202" i="23"/>
  <c r="N202" i="22"/>
  <c r="G202" i="22"/>
  <c r="N202" i="20"/>
  <c r="G202" i="20"/>
  <c r="N202" i="21"/>
  <c r="G202" i="21"/>
  <c r="N202" i="19"/>
  <c r="G202" i="19"/>
  <c r="N202" i="14"/>
  <c r="G202" i="14"/>
  <c r="J6" i="4"/>
  <c r="J7" i="4"/>
  <c r="H7" i="4"/>
  <c r="I7" i="4"/>
  <c r="H6" i="4"/>
  <c r="I6" i="4"/>
  <c r="K7" i="4"/>
  <c r="K6" i="4"/>
  <c r="C4" i="18"/>
  <c r="C6" i="18"/>
  <c r="C8" i="18" l="1"/>
</calcChain>
</file>

<file path=xl/sharedStrings.xml><?xml version="1.0" encoding="utf-8"?>
<sst xmlns="http://schemas.openxmlformats.org/spreadsheetml/2006/main" count="515" uniqueCount="71">
  <si>
    <t>Fournisseurs</t>
  </si>
  <si>
    <t>Désignation</t>
  </si>
  <si>
    <t xml:space="preserve">Marge Brute </t>
  </si>
  <si>
    <t>Charges sociales / 
Impôts
base 4,2%</t>
  </si>
  <si>
    <t>Marge Nette
après impôts</t>
  </si>
  <si>
    <t>Frais de port
(Trajet)</t>
  </si>
  <si>
    <t>Loyer</t>
  </si>
  <si>
    <t># ARTICLES</t>
  </si>
  <si>
    <t>Foulard</t>
  </si>
  <si>
    <t>Robe</t>
  </si>
  <si>
    <t>Salaire</t>
  </si>
  <si>
    <t>Prix Achat HT</t>
  </si>
  <si>
    <t>Prix vente CLIENT 
HT</t>
  </si>
  <si>
    <t>Date</t>
  </si>
  <si>
    <t>Mode de paiement</t>
  </si>
  <si>
    <t>Montant</t>
  </si>
  <si>
    <t>Libellé</t>
  </si>
  <si>
    <t>Recettes 💰</t>
  </si>
  <si>
    <t>Dépenses 🧾</t>
  </si>
  <si>
    <t>Chiffre d'affaires</t>
  </si>
  <si>
    <t>Dépenses</t>
  </si>
  <si>
    <t>Résultat</t>
  </si>
  <si>
    <t>Synthèse</t>
  </si>
  <si>
    <t xml:space="preserve">Libellé </t>
  </si>
  <si>
    <t>CB</t>
  </si>
  <si>
    <t>ESPECES</t>
  </si>
  <si>
    <t>VIREMENT</t>
  </si>
  <si>
    <t>CHEQUE</t>
  </si>
  <si>
    <t>Chiffre d'Affaires</t>
  </si>
  <si>
    <t>Totaux Dépenses</t>
  </si>
  <si>
    <t>LIBASSI  - Gestion des prix</t>
  </si>
  <si>
    <t>Référence
article</t>
  </si>
  <si>
    <t>Références
articles</t>
  </si>
  <si>
    <t>FOULARD</t>
  </si>
  <si>
    <t>Quantité</t>
  </si>
  <si>
    <t>LOYER</t>
  </si>
  <si>
    <t>ACHAT FOURNISSEUR</t>
  </si>
  <si>
    <t>ELEC</t>
  </si>
  <si>
    <t>ROBE</t>
  </si>
  <si>
    <t>MANTEAU</t>
  </si>
  <si>
    <t>CHAUSSURE</t>
  </si>
  <si>
    <t>Nom</t>
  </si>
  <si>
    <t>Prénom</t>
  </si>
  <si>
    <t>Adresse</t>
  </si>
  <si>
    <t>Ville</t>
  </si>
  <si>
    <t>E-mail</t>
  </si>
  <si>
    <t>FICHE CLIENT</t>
  </si>
  <si>
    <t>OUMAYMA</t>
  </si>
  <si>
    <t>45150</t>
  </si>
  <si>
    <t>JARGEAU</t>
  </si>
  <si>
    <t>Civilité</t>
  </si>
  <si>
    <t>Code Postal</t>
  </si>
  <si>
    <t>Téléphone</t>
  </si>
  <si>
    <t>Mme</t>
  </si>
  <si>
    <t>LAGUEDANI</t>
  </si>
  <si>
    <t>43 RUE DU CLOIS BESSON</t>
  </si>
  <si>
    <t>0624171227</t>
  </si>
  <si>
    <t>OUMAYMALAGUEDANI@GMAIL.COM</t>
  </si>
  <si>
    <t>Janvier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</si>
  <si>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</si>
  <si>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</si>
  <si>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</si>
  <si>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</si>
  <si>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</si>
  <si>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</si>
  <si>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</si>
  <si>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</si>
  <si>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</si>
  <si>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</si>
  <si>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Fevrier</t>
  </si>
  <si>
    <t>Année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</si>
</sst>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.00\ [$€-1]"/>
    <numFmt numFmtId="165" formatCode="#,##0.00\ [$€-40C];\-#,##0.00\ [$€-40C]"/>
    <numFmt numFmtId="166" formatCode="#,##0.00\ &quot;€&quot;"/>
    <numFmt numFmtId="167" formatCode="#,##0\ &quot;€&quot;"/>
  </numFmts>
  <fonts count="34">
    <font>
      <sz val="10"/>
      <color rgb="FF000000"/>
      <name val="Arial"/>
    </font>
    <font>
      <u/>
      <sz val="10"/>
      <color theme="10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u/>
      <sz val="10"/>
      <color theme="1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0"/>
      <color rgb="FF00B050"/>
      <name val="Arial"/>
      <family val="2"/>
    </font>
    <font>
      <b/>
      <sz val="10"/>
      <color theme="4"/>
      <name val="Arial"/>
      <family val="2"/>
    </font>
    <font>
      <b/>
      <sz val="11"/>
      <color rgb="FF00B050"/>
      <name val="Arial"/>
      <family val="2"/>
    </font>
    <font>
      <sz val="9"/>
      <color rgb="FFFF0000"/>
      <name val="Arial"/>
      <family val="2"/>
    </font>
    <font>
      <b/>
      <sz val="9"/>
      <color rgb="FF00B05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name val="Varela Round"/>
      <charset val="177"/>
    </font>
    <font>
      <b/>
      <sz val="10"/>
      <name val="Arial"/>
      <family val="2"/>
    </font>
    <font>
      <b/>
      <sz val="30"/>
      <color rgb="FFFF0000"/>
      <name val="Arial"/>
      <family val="2"/>
    </font>
    <font>
      <sz val="10"/>
      <color rgb="FF000000"/>
      <name val="Arial"/>
      <family val="2"/>
    </font>
    <font>
      <b/>
      <sz val="14"/>
      <color theme="1"/>
      <name val="Comfortaa Regular"/>
    </font>
    <font>
      <sz val="14"/>
      <color theme="1"/>
      <name val="Comfortaa Regular"/>
    </font>
    <font>
      <sz val="12"/>
      <color theme="1"/>
      <name val="Comfortaa Regular"/>
    </font>
    <font>
      <sz val="8"/>
      <name val="Arial"/>
      <family val="2"/>
    </font>
    <font>
      <b/>
      <sz val="16"/>
      <color theme="1"/>
      <name val="Comfortaa Regular"/>
    </font>
    <font>
      <sz val="16"/>
      <color theme="1"/>
      <name val="Comfortaa Regular"/>
    </font>
    <font>
      <sz val="36"/>
      <color rgb="FF000000"/>
      <name val="Arial"/>
      <family val="2"/>
    </font>
    <font>
      <b/>
      <sz val="18"/>
      <color rgb="FF000000"/>
      <name val="Arial"/>
      <family val="2"/>
    </font>
    <font>
      <sz val="40"/>
      <color theme="1"/>
      <name val="Comfortaa Regular"/>
    </font>
    <font>
      <b/>
      <sz val="14"/>
      <color rgb="FF000000"/>
      <name val="Arial"/>
      <family val="2"/>
    </font>
    <font>
      <b/>
      <i/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b/>
      <i/>
      <sz val="12"/>
      <name val="Calibri"/>
      <family val="2"/>
      <scheme val="minor"/>
    </font>
    <font>
      <b/>
      <sz val="24"/>
      <color rgb="FF000000"/>
      <name val="Calibri"/>
      <family val="2"/>
      <scheme val="minor"/>
    </font>
    <font>
      <sz val="48"/>
      <color theme="1"/>
      <name val="Comfortaa Regular"/>
    </font>
  </fonts>
  <fills count="9">
    <fill>
      <patternFill patternType="none"/>
    </fill>
    <fill>
      <patternFill patternType="gray125"/>
    </fill>
    <fill>
      <patternFill patternType="solid">
        <fgColor theme="0"/>
        <bgColor rgb="FF242B35"/>
      </patternFill>
    </fill>
    <fill>
      <patternFill patternType="solid">
        <fgColor rgb="FFFFFF00"/>
        <bgColor rgb="FF242B35"/>
      </patternFill>
    </fill>
    <fill>
      <patternFill patternType="solid">
        <fgColor theme="5" tint="0.79998168889431442"/>
        <bgColor rgb="FF242B3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18" fillId="0" borderId="0" applyFont="0" applyFill="0" applyBorder="0" applyAlignment="0" applyProtection="0"/>
  </cellStyleXfs>
  <cellXfs count="67">
    <xf numFmtId="0" fontId="0" fillId="0" borderId="0" xfId="0"/>
    <xf numFmtId="0" fontId="2" fillId="2" borderId="0" xfId="0" applyFont="1" applyFill="1"/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164" fontId="6" fillId="2" borderId="5" xfId="0" applyNumberFormat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64" fontId="11" fillId="2" borderId="5" xfId="0" applyNumberFormat="1" applyFont="1" applyFill="1" applyBorder="1" applyAlignment="1">
      <alignment horizontal="center" vertical="center"/>
    </xf>
    <xf numFmtId="164" fontId="12" fillId="2" borderId="1" xfId="0" applyNumberFormat="1" applyFont="1" applyFill="1" applyBorder="1" applyAlignment="1">
      <alignment horizontal="center" vertical="center"/>
    </xf>
    <xf numFmtId="0" fontId="13" fillId="0" borderId="0" xfId="0" applyFont="1"/>
    <xf numFmtId="0" fontId="15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4" fillId="4" borderId="4" xfId="0" applyFont="1" applyFill="1" applyBorder="1" applyAlignment="1">
      <alignment vertical="center"/>
    </xf>
    <xf numFmtId="164" fontId="6" fillId="4" borderId="4" xfId="0" applyNumberFormat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1" fillId="0" borderId="1" xfId="1" applyFill="1" applyBorder="1" applyAlignment="1">
      <alignment horizontal="center" vertical="center"/>
    </xf>
    <xf numFmtId="0" fontId="19" fillId="0" borderId="0" xfId="0" applyFon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19" fillId="0" borderId="0" xfId="0" applyFont="1" applyAlignment="1">
      <alignment horizontal="center" vertical="center" wrapText="1"/>
    </xf>
    <xf numFmtId="0" fontId="23" fillId="5" borderId="6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4" fontId="20" fillId="0" borderId="0" xfId="2" applyFont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167" fontId="20" fillId="0" borderId="0" xfId="2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 applyProtection="1">
      <alignment horizontal="center" vertical="center"/>
      <protection locked="0"/>
    </xf>
    <xf numFmtId="14" fontId="20" fillId="0" borderId="0" xfId="0" applyNumberFormat="1" applyFont="1" applyAlignment="1" applyProtection="1">
      <alignment horizontal="center" vertical="center"/>
      <protection locked="0"/>
    </xf>
    <xf numFmtId="16" fontId="20" fillId="0" borderId="0" xfId="0" applyNumberFormat="1" applyFont="1" applyAlignment="1" applyProtection="1">
      <alignment horizontal="center" vertical="center"/>
      <protection locked="0"/>
    </xf>
    <xf numFmtId="165" fontId="20" fillId="0" borderId="0" xfId="0" applyNumberFormat="1" applyFont="1" applyAlignment="1" applyProtection="1">
      <alignment horizontal="center" vertical="center"/>
      <protection locked="0"/>
    </xf>
    <xf numFmtId="166" fontId="20" fillId="0" borderId="0" xfId="2" applyNumberFormat="1" applyFont="1" applyAlignment="1" applyProtection="1">
      <alignment horizontal="center" vertical="center"/>
      <protection locked="0"/>
    </xf>
    <xf numFmtId="166" fontId="20" fillId="0" borderId="0" xfId="2" applyNumberFormat="1" applyFont="1" applyBorder="1" applyAlignment="1" applyProtection="1">
      <alignment horizontal="center" vertical="center"/>
      <protection locked="0"/>
    </xf>
    <xf numFmtId="0" fontId="26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166" fontId="28" fillId="0" borderId="6" xfId="0" applyNumberFormat="1" applyFont="1" applyBorder="1" applyAlignment="1">
      <alignment horizontal="center" vertical="center"/>
    </xf>
    <xf numFmtId="166" fontId="20" fillId="0" borderId="6" xfId="2" applyNumberFormat="1" applyFont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0" fontId="31" fillId="8" borderId="1" xfId="0" applyFont="1" applyFill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32" fillId="7" borderId="5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20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65" formatCode="#,##0.00\ [$€-40C];\-#,##0.00\ [$€-40C]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21" formatCode="dd\-mmm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fortaa Regular"/>
        <scheme val="none"/>
      </font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4F7B365-170F-4C28-8E0B-11EB4B35B997}" name="Tableau1" displayName="Tableau1" ref="B4:G200" totalsRowShown="0" headerRowDxfId="205" dataDxfId="204">
  <autoFilter ref="B4:G200" xr:uid="{14F7B365-170F-4C28-8E0B-11EB4B35B997}"/>
  <sortState ref="B5:G200">
    <sortCondition ref="B4:B200"/>
  </sortState>
  <tableColumns count="6">
    <tableColumn id="1" xr3:uid="{9AAAD150-C482-45F8-904B-111BD6919AE8}" name="Date" dataDxfId="203"/>
    <tableColumn id="3" xr3:uid="{AB499027-365A-4F50-B639-DAA9A2BEC1F6}" name="Mode de paiement" dataDxfId="202"/>
    <tableColumn id="5" xr3:uid="{8EA3A571-3552-4EB3-AE94-87CF7EAFB6AA}" name="Référence_x000a_article" dataDxfId="201"/>
    <tableColumn id="6" xr3:uid="{8949DFA8-4FE7-4EFA-A9A3-0FE5D5B20692}" name="Quantité" dataDxfId="200"/>
    <tableColumn id="2" xr3:uid="{988433B4-DCFC-445B-B4C7-7409B2D7B451}" name="Libellé" dataDxfId="199"/>
    <tableColumn id="4" xr3:uid="{704378F4-0F28-49C9-B134-86FE4B274439}" name="Montant" dataDxfId="198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9717D55-089C-4270-B248-761F607A48A7}" name="Tableau2" displayName="Tableau2" ref="I4:N200" totalsRowShown="0" headerRowDxfId="197" dataDxfId="195" headerRowBorderDxfId="196">
  <autoFilter ref="I4:N200" xr:uid="{79717D55-089C-4270-B248-761F607A48A7}"/>
  <tableColumns count="6">
    <tableColumn id="1" xr3:uid="{E66DA6B8-07EF-488C-BC24-D53CDCE82EBC}" name="Date" dataDxfId="194"/>
    <tableColumn id="3" xr3:uid="{35B5C2EF-F0AE-450B-9603-FD6CA5FB983F}" name="Mode de paiement" dataDxfId="193"/>
    <tableColumn id="5" xr3:uid="{966C2E10-F30E-4611-80E5-CBA03E1EFE0C}" name="Référence_x000a_article" dataDxfId="192"/>
    <tableColumn id="6" xr3:uid="{F988588F-4B76-400F-8E77-5362E94EA5C0}" name="Quantité" dataDxfId="191"/>
    <tableColumn id="2" xr3:uid="{89B5C1C3-1BE9-4BDE-8E9A-887E180B7941}" name="Libellé " dataDxfId="190"/>
    <tableColumn id="4" xr3:uid="{B0BD2A49-F4A2-4B00-ACD1-DF4827B74B30}" name="Montant" dataDxfId="189" dataCellStyle="Monétaire"/>
  </tableColumns>
  <tableStyleInfo name="TableStyleLight1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6B26C2C-E0B4-45BD-8436-8BA7412EFA94}" name="Tableau18" displayName="Tableau18" ref="B4:G200" totalsRowShown="0" headerRowDxfId="188" dataDxfId="187">
  <autoFilter ref="B4:G200" xr:uid="{36B26C2C-E0B4-45BD-8436-8BA7412EFA94}"/>
  <sortState ref="B5:G200">
    <sortCondition ref="B4:B200"/>
  </sortState>
  <tableColumns count="6">
    <tableColumn id="1" xr3:uid="{E3740976-2BF3-4842-89A8-7A2CE190D981}" name="Date" dataDxfId="186"/>
    <tableColumn id="3" xr3:uid="{51E40EBE-29FB-430B-AE8A-6D4E3FF0F61C}" name="Mode de paiement" dataDxfId="185"/>
    <tableColumn id="5" xr3:uid="{951A3273-7807-46D0-B84D-09D12CF4FDD2}" name="Référence_x000a_article" dataDxfId="184"/>
    <tableColumn id="6" xr3:uid="{74CE2A5E-4E18-4F3D-B260-6B6A88D410AD}" name="Quantité" dataDxfId="183"/>
    <tableColumn id="2" xr3:uid="{FD9B2969-44A1-474E-893A-5842227E5889}" name="Libellé" dataDxfId="182"/>
    <tableColumn id="4" xr3:uid="{F262A816-1070-405D-B363-8CF3D01F8079}" name="Montant" dataDxfId="181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0F1B146-02B1-4D74-9EF2-8B31E5310DEA}" name="Tableau29" displayName="Tableau29" ref="I4:N200" totalsRowShown="0" headerRowDxfId="180" dataDxfId="178" headerRowBorderDxfId="179">
  <autoFilter ref="I4:N200" xr:uid="{80F1B146-02B1-4D74-9EF2-8B31E5310DEA}"/>
  <tableColumns count="6">
    <tableColumn id="1" xr3:uid="{FDAB8551-3A33-4A21-92A5-75324A2D1F30}" name="Date" dataDxfId="177"/>
    <tableColumn id="3" xr3:uid="{31EAE5F7-633A-433F-A286-0F42D2F7F211}" name="Mode de paiement" dataDxfId="176"/>
    <tableColumn id="5" xr3:uid="{FDB7A1F0-AABB-4857-ADC8-0E4797C044E8}" name="Référence_x000a_article" dataDxfId="175"/>
    <tableColumn id="6" xr3:uid="{E50E01F0-4A93-4840-A0F2-AF193D6B21A7}" name="Quantité" dataDxfId="174"/>
    <tableColumn id="2" xr3:uid="{1669FA13-B53B-4FE7-BFFC-486BCA41D3E1}" name="Libellé " dataDxfId="173"/>
    <tableColumn id="4" xr3:uid="{133CCAA3-2616-457D-B442-DFADB5B4EF2B}" name="Montant" dataDxfId="172" dataCellStyle="Monétaire"/>
  </tableColumns>
  <tableStyleInfo name="TableStyleLight1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0371AFE-10EA-449A-A117-626053C9AB22}" name="Tableau112" displayName="Tableau112" ref="B4:G200" totalsRowShown="0" headerRowDxfId="171" dataDxfId="170">
  <autoFilter ref="B4:G200" xr:uid="{10371AFE-10EA-449A-A117-626053C9AB22}"/>
  <sortState ref="B5:G200">
    <sortCondition ref="B4:B200"/>
  </sortState>
  <tableColumns count="6">
    <tableColumn id="1" xr3:uid="{A938F8D0-A5B6-4AAC-AF49-90B2BC899795}" name="Date" dataDxfId="169"/>
    <tableColumn id="3" xr3:uid="{543C95C0-15CF-4C96-9F3A-21DD8150D43B}" name="Mode de paiement" dataDxfId="168"/>
    <tableColumn id="5" xr3:uid="{99CE4BA9-0935-474F-9D5C-1B20BC4E534A}" name="Référence_x000a_article" dataDxfId="167"/>
    <tableColumn id="6" xr3:uid="{B4537AF8-F9E4-444D-9A70-3E1BEDC86807}" name="Quantité" dataDxfId="166"/>
    <tableColumn id="2" xr3:uid="{86BAEC20-4945-4985-A1AD-F9E3AD60028D}" name="Libellé" dataDxfId="165"/>
    <tableColumn id="4" xr3:uid="{59F205DD-C943-4802-BDCD-E5E034F01C90}" name="Montant" dataDxfId="164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D9F5C1A-6F3E-4762-B40A-BA1E98B075C2}" name="Tableau213" displayName="Tableau213" ref="I4:N200" totalsRowShown="0" headerRowDxfId="163" dataDxfId="161" headerRowBorderDxfId="162">
  <autoFilter ref="I4:N200" xr:uid="{3D9F5C1A-6F3E-4762-B40A-BA1E98B075C2}"/>
  <tableColumns count="6">
    <tableColumn id="1" xr3:uid="{EB1DAD57-DD16-4D3F-B285-BA702DBEC5DC}" name="Date" dataDxfId="160"/>
    <tableColumn id="3" xr3:uid="{DBA7F8E0-C843-43A6-B8E3-0C9F02709647}" name="Mode de paiement" dataDxfId="159"/>
    <tableColumn id="5" xr3:uid="{8CC0BA83-7527-4A7A-AB7D-4A7784DCB6AF}" name="Référence_x000a_article" dataDxfId="158"/>
    <tableColumn id="6" xr3:uid="{D2153305-B97A-4EE9-92BB-D0CD291C6D75}" name="Quantité" dataDxfId="157"/>
    <tableColumn id="2" xr3:uid="{913884B5-160C-4F14-9035-8579FCE358CD}" name="Libellé " dataDxfId="156"/>
    <tableColumn id="4" xr3:uid="{24682B7C-347A-48CE-B248-F7BCE57B79B2}" name="Montant" dataDxfId="155" dataCellStyle="Monétaire"/>
  </tableColumns>
  <tableStyleInfo name="TableStyleLight1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E74D959-3232-44BA-B438-F79D2A15DDBF}" name="Tableau114" displayName="Tableau114" ref="B4:G200" totalsRowShown="0" headerRowDxfId="154" dataDxfId="153">
  <autoFilter ref="B4:G200" xr:uid="{2E74D959-3232-44BA-B438-F79D2A15DDBF}"/>
  <sortState ref="B5:G200">
    <sortCondition ref="B4:B200"/>
  </sortState>
  <tableColumns count="6">
    <tableColumn id="1" xr3:uid="{70900C47-9DB4-41AA-A39B-E651C2C01125}" name="Date" dataDxfId="152"/>
    <tableColumn id="3" xr3:uid="{EA0D03F8-8466-48AF-86C4-769A79BB6F10}" name="Mode de paiement" dataDxfId="151"/>
    <tableColumn id="5" xr3:uid="{68A59A40-7277-46AD-809C-EC0782749BA2}" name="Référence_x000a_article" dataDxfId="150"/>
    <tableColumn id="6" xr3:uid="{89F8E344-5E0C-4A4E-969C-BCF13FF762E2}" name="Quantité" dataDxfId="149"/>
    <tableColumn id="2" xr3:uid="{F5FE73D0-D9B2-4AA5-9D23-F4930548E3FD}" name="Libellé" dataDxfId="148"/>
    <tableColumn id="4" xr3:uid="{B33BA202-D0FD-4332-B65D-8DC7DD2DBDA9}" name="Montant" dataDxfId="147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2E302F72-3C5F-4CCE-8B9B-CCA2D613629C}" name="Tableau215" displayName="Tableau215" ref="I4:N200" totalsRowShown="0" headerRowDxfId="146" dataDxfId="144" headerRowBorderDxfId="145">
  <autoFilter ref="I4:N200" xr:uid="{2E302F72-3C5F-4CCE-8B9B-CCA2D613629C}"/>
  <tableColumns count="6">
    <tableColumn id="1" xr3:uid="{EA9BAB42-1892-416D-9B39-62B719DF8B94}" name="Date" dataDxfId="143"/>
    <tableColumn id="3" xr3:uid="{99DE3A1B-453B-4154-9BB7-BE8D9F53116C}" name="Mode de paiement" dataDxfId="142"/>
    <tableColumn id="5" xr3:uid="{F98036B3-E4D9-47CF-992A-1B1A4DFAEBB7}" name="Référence_x000a_article" dataDxfId="141"/>
    <tableColumn id="6" xr3:uid="{A19DC264-15F4-4E2E-83EE-F15DAB54FE64}" name="Quantité" dataDxfId="140"/>
    <tableColumn id="2" xr3:uid="{6201B15F-717D-43D5-BE81-539CF22E328D}" name="Libellé " dataDxfId="139"/>
    <tableColumn id="4" xr3:uid="{D19F4CA5-EFEC-48E7-A777-27F476E631E2}" name="Montant" dataDxfId="138" dataCellStyle="Monétaire"/>
  </tableColumns>
  <tableStyleInfo name="TableStyleLight1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AEE41205-5EE2-452F-A94F-2D98FE25C46E}" name="Tableau116" displayName="Tableau116" ref="B4:G200" totalsRowShown="0" headerRowDxfId="137" dataDxfId="136">
  <autoFilter ref="B4:G200" xr:uid="{AEE41205-5EE2-452F-A94F-2D98FE25C46E}"/>
  <sortState ref="B5:G200">
    <sortCondition ref="B4:B200"/>
  </sortState>
  <tableColumns count="6">
    <tableColumn id="1" xr3:uid="{2727C7F7-AFBF-4F2E-85D4-68BFD9C589D7}" name="Date" dataDxfId="135"/>
    <tableColumn id="3" xr3:uid="{CBEB3328-CE1E-4F34-A83C-3F8320088E29}" name="Mode de paiement" dataDxfId="134"/>
    <tableColumn id="5" xr3:uid="{5D9E8D30-44A9-4C57-B035-FB3184070A3C}" name="Référence_x000a_article" dataDxfId="133"/>
    <tableColumn id="6" xr3:uid="{3A47AEE7-EEFA-4767-B58E-43F1FE5987FC}" name="Quantité" dataDxfId="132"/>
    <tableColumn id="2" xr3:uid="{DAB0E2A0-6469-47FA-AC1D-7791C34AE1CB}" name="Libellé" dataDxfId="131"/>
    <tableColumn id="4" xr3:uid="{95C4E143-F00B-4EA6-9491-D57D27D3CEF6}" name="Montant" dataDxfId="130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3C059ABD-18B9-49A7-92A1-2B756439C3ED}" name="Tableau217" displayName="Tableau217" ref="I4:N200" totalsRowShown="0" headerRowDxfId="129" dataDxfId="127" headerRowBorderDxfId="128">
  <autoFilter ref="I4:N200" xr:uid="{3C059ABD-18B9-49A7-92A1-2B756439C3ED}"/>
  <tableColumns count="6">
    <tableColumn id="1" xr3:uid="{72E6A813-6898-4A81-B751-325CDD3FEFE2}" name="Date" dataDxfId="126"/>
    <tableColumn id="3" xr3:uid="{F179F9EC-DC69-4D9B-9A09-19B2CB7102D7}" name="Mode de paiement" dataDxfId="125"/>
    <tableColumn id="5" xr3:uid="{158C22E1-DA57-466E-9279-F8A431ABC96E}" name="Référence_x000a_article" dataDxfId="124"/>
    <tableColumn id="6" xr3:uid="{CF76DF2E-B7EC-416F-AB97-118474D1CD50}" name="Quantité" dataDxfId="123"/>
    <tableColumn id="2" xr3:uid="{31E72243-9ADA-4F6C-9215-125F12BD1A10}" name="Libellé " dataDxfId="122"/>
    <tableColumn id="4" xr3:uid="{548DCE36-1572-4E11-8031-546858DC2B48}" name="Montant" dataDxfId="121" dataCellStyle="Monétaire"/>
  </tableColumns>
  <tableStyleInfo name="TableStyleLight1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1ACF6DE1-981F-47B2-BBE9-7731D1FB7190}" name="Tableau118" displayName="Tableau118" ref="B4:G200" totalsRowShown="0" headerRowDxfId="120" dataDxfId="119">
  <autoFilter ref="B4:G200" xr:uid="{1ACF6DE1-981F-47B2-BBE9-7731D1FB7190}"/>
  <sortState ref="B5:G200">
    <sortCondition ref="B4:B200"/>
  </sortState>
  <tableColumns count="6">
    <tableColumn id="1" xr3:uid="{398169DD-CFE4-41D4-8F46-496983A902D2}" name="Date" dataDxfId="118"/>
    <tableColumn id="3" xr3:uid="{32EC5443-8C85-412D-9DDF-7983023447A4}" name="Mode de paiement" dataDxfId="117"/>
    <tableColumn id="5" xr3:uid="{EA608682-B13B-4B5B-87ED-E36BADBE6E5F}" name="Référence_x000a_article" dataDxfId="116"/>
    <tableColumn id="6" xr3:uid="{DFF0385F-D0FF-40B8-A826-F3C01D465C78}" name="Quantité" dataDxfId="115"/>
    <tableColumn id="2" xr3:uid="{71A41BC8-4506-4C02-B1FD-AC10C2CDAE5D}" name="Libellé" dataDxfId="114"/>
    <tableColumn id="4" xr3:uid="{3D831728-3709-4DF6-AB02-2E23636213FE}" name="Montant" dataDxfId="113"/>
  </tableColumns>
  <tableStyleInfo name="TableStyleLight16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BC9D965B-49CD-4E66-94D4-747D5B2A1E8A}" name="Tableau219" displayName="Tableau219" ref="I4:N200" totalsRowShown="0" headerRowDxfId="112" dataDxfId="110" headerRowBorderDxfId="111">
  <autoFilter ref="I4:N200" xr:uid="{BC9D965B-49CD-4E66-94D4-747D5B2A1E8A}"/>
  <tableColumns count="6">
    <tableColumn id="1" xr3:uid="{864B4DD3-4938-43D1-9593-7D6DB6242193}" name="Date" dataDxfId="109"/>
    <tableColumn id="3" xr3:uid="{7CDA5BF0-7F4C-4452-A936-E5A0B40D98A4}" name="Mode de paiement" dataDxfId="108"/>
    <tableColumn id="5" xr3:uid="{BFB06840-7EA8-4976-AAE9-16B937239531}" name="Référence_x000a_article" dataDxfId="107"/>
    <tableColumn id="6" xr3:uid="{56CB0B17-4F27-4353-B75C-A50D43A80811}" name="Quantité" dataDxfId="106"/>
    <tableColumn id="2" xr3:uid="{F09CE54D-8702-432E-95EE-C42DBAB48C7A}" name="Libellé " dataDxfId="105"/>
    <tableColumn id="4" xr3:uid="{EF888B14-0C6C-4201-8848-023605BBDA4C}" name="Montant" dataDxfId="104" dataCellStyle="Monétaire"/>
  </tableColumns>
  <tableStyleInfo name="TableStyleLight17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C0844DC8-94CD-42E9-AE7A-3B2D2ADAB8DA}" name="Tableau120" displayName="Tableau120" ref="B4:G200" totalsRowShown="0" headerRowDxfId="103" dataDxfId="102">
  <autoFilter ref="B4:G200" xr:uid="{C0844DC8-94CD-42E9-AE7A-3B2D2ADAB8DA}"/>
  <sortState ref="B5:G200">
    <sortCondition ref="B4:B200"/>
  </sortState>
  <tableColumns count="6">
    <tableColumn id="1" xr3:uid="{846A01EC-A3B3-4BF7-B11B-732809B1B6F5}" name="Date" dataDxfId="101"/>
    <tableColumn id="3" xr3:uid="{D65145DA-163C-4155-A230-F1E373368664}" name="Mode de paiement" dataDxfId="100"/>
    <tableColumn id="5" xr3:uid="{61EDB6C6-8EE7-4AE4-B1F8-FF1DD3507E4E}" name="Référence_x000a_article" dataDxfId="99"/>
    <tableColumn id="6" xr3:uid="{BA71A3E2-66D4-4221-8AE7-F885D70496DE}" name="Quantité" dataDxfId="98"/>
    <tableColumn id="2" xr3:uid="{D6893EE4-62F7-493C-8F4C-CB1A841ADD55}" name="Libellé" dataDxfId="97"/>
    <tableColumn id="4" xr3:uid="{B4ACFA2F-E2B2-4551-9694-7FCAF6618A37}" name="Montant" dataDxfId="96"/>
  </tableColumns>
  <tableStyleInfo name="TableStyleLight16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275F934A-D05C-4F25-8578-41A39CEDC8D4}" name="Tableau221" displayName="Tableau221" ref="I4:N200" totalsRowShown="0" headerRowDxfId="95" dataDxfId="93" headerRowBorderDxfId="94">
  <autoFilter ref="I4:N200" xr:uid="{275F934A-D05C-4F25-8578-41A39CEDC8D4}"/>
  <tableColumns count="6">
    <tableColumn id="1" xr3:uid="{7EB8DCFE-917E-419E-8F64-98ECFA0625FE}" name="Date" dataDxfId="92"/>
    <tableColumn id="3" xr3:uid="{67F7FEDC-7403-47E7-8EE1-D409920219F7}" name="Mode de paiement" dataDxfId="91"/>
    <tableColumn id="5" xr3:uid="{9A0FEE22-0CEA-4BBD-8A7C-90C9F8800881}" name="Référence_x000a_article" dataDxfId="90"/>
    <tableColumn id="6" xr3:uid="{E663A84B-863C-420D-8A34-E7E153DBD70B}" name="Quantité" dataDxfId="89"/>
    <tableColumn id="2" xr3:uid="{EBDCB6EC-6C8D-4354-B2F1-672A28B9A49C}" name="Libellé " dataDxfId="88"/>
    <tableColumn id="4" xr3:uid="{22A6ED7B-60B2-43FB-BC04-1A49A48C373D}" name="Montant" dataDxfId="87" dataCellStyle="Monétaire"/>
  </tableColumns>
  <tableStyleInfo name="TableStyleLight17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630E44BB-54A3-413D-AC4C-209ADFFA6A1A}" name="Tableau122" displayName="Tableau122" ref="B4:G200" totalsRowShown="0" headerRowDxfId="86" dataDxfId="85">
  <autoFilter ref="B4:G200" xr:uid="{630E44BB-54A3-413D-AC4C-209ADFFA6A1A}"/>
  <sortState ref="B5:G200">
    <sortCondition ref="B4:B200"/>
  </sortState>
  <tableColumns count="6">
    <tableColumn id="1" xr3:uid="{07A49D78-BEA2-462A-A746-45951C4D910F}" name="Date" dataDxfId="84"/>
    <tableColumn id="3" xr3:uid="{1E62B445-85DE-43A2-80D1-F1DDC3A30AAC}" name="Mode de paiement" dataDxfId="83"/>
    <tableColumn id="5" xr3:uid="{0193B321-6FB2-4881-9453-12D5EDF51CDC}" name="Référence_x000a_article" dataDxfId="82"/>
    <tableColumn id="6" xr3:uid="{BB9AEA10-2C64-4EF4-A69A-BC2CFD184F13}" name="Quantité" dataDxfId="81"/>
    <tableColumn id="2" xr3:uid="{AC6E56EF-C615-4D22-A737-E16F2DD8DF95}" name="Libellé" dataDxfId="80"/>
    <tableColumn id="4" xr3:uid="{22BB9D24-DE0B-4511-95B4-FEEEF538C860}" name="Montant" dataDxfId="79"/>
  </tableColumns>
  <tableStyleInfo name="TableStyleLight16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6CC38958-49B6-47BE-A498-74D19A3C9D95}" name="Tableau223" displayName="Tableau223" ref="I4:N200" totalsRowShown="0" headerRowDxfId="78" dataDxfId="76" headerRowBorderDxfId="77">
  <autoFilter ref="I4:N200" xr:uid="{6CC38958-49B6-47BE-A498-74D19A3C9D95}"/>
  <tableColumns count="6">
    <tableColumn id="1" xr3:uid="{309546E6-585C-4BB3-982B-2FFEC014FA5C}" name="Date" dataDxfId="75"/>
    <tableColumn id="3" xr3:uid="{9A77CDAE-E3AC-42B8-B01A-BAB3BFCC3DA4}" name="Mode de paiement" dataDxfId="74"/>
    <tableColumn id="5" xr3:uid="{B9740491-F2B1-4D4F-8110-2F4BBDBEC292}" name="Référence_x000a_article" dataDxfId="73"/>
    <tableColumn id="6" xr3:uid="{EC377A3C-9926-4002-BED1-CF7C3EE55AEF}" name="Quantité" dataDxfId="72"/>
    <tableColumn id="2" xr3:uid="{D3721067-050E-46BD-BECD-AAD5E2951731}" name="Libellé " dataDxfId="71"/>
    <tableColumn id="4" xr3:uid="{FA446BB6-6E15-405E-B6A1-8734CD84AF12}" name="Montant" dataDxfId="70" dataCellStyle="Monétaire"/>
  </tableColumns>
  <tableStyleInfo name="TableStyleLight17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F9626124-A0D8-42B5-922E-F479E30387ED}" name="Tableau12224" displayName="Tableau12224" ref="B4:G200" totalsRowShown="0" headerRowDxfId="69" dataDxfId="68">
  <autoFilter ref="B4:G200" xr:uid="{F9626124-A0D8-42B5-922E-F479E30387ED}"/>
  <sortState ref="B5:G200">
    <sortCondition ref="B4:B200"/>
  </sortState>
  <tableColumns count="6">
    <tableColumn id="1" xr3:uid="{AF35DC32-888A-4D3B-8047-57DF46E19C79}" name="Date" dataDxfId="67"/>
    <tableColumn id="3" xr3:uid="{40E98BC2-0D58-46E3-93DF-3FBBF1A30889}" name="Mode de paiement" dataDxfId="66"/>
    <tableColumn id="5" xr3:uid="{4DFDE6E9-11D4-4FEE-93EE-17CC55A065EF}" name="Référence_x000a_article" dataDxfId="65"/>
    <tableColumn id="6" xr3:uid="{272FC012-0797-4DCC-9015-7802308D28E0}" name="Quantité" dataDxfId="64"/>
    <tableColumn id="2" xr3:uid="{B3FF95DE-9700-4DFF-98DE-C49FFC42C1F0}" name="Libellé" dataDxfId="63"/>
    <tableColumn id="4" xr3:uid="{D02F64B5-180B-4244-A263-94AE8B0EE429}" name="Montant" dataDxfId="62"/>
  </tableColumns>
  <tableStyleInfo name="TableStyleLight16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74704152-F7A4-4EF5-85DB-7963BB0559A3}" name="Tableau22325" displayName="Tableau22325" ref="I4:N200" totalsRowShown="0" headerRowDxfId="61" dataDxfId="59" headerRowBorderDxfId="60">
  <autoFilter ref="I4:N200" xr:uid="{74704152-F7A4-4EF5-85DB-7963BB0559A3}"/>
  <tableColumns count="6">
    <tableColumn id="1" xr3:uid="{7D2B793E-EEA0-4B7F-B672-58F53E0A7A90}" name="Date" dataDxfId="58"/>
    <tableColumn id="3" xr3:uid="{508FAAD6-E5B3-4066-A5F5-8DD25A055C37}" name="Mode de paiement" dataDxfId="57"/>
    <tableColumn id="5" xr3:uid="{EBBD0B05-93B1-4EF0-9CAB-6D00401A3531}" name="Référence_x000a_article" dataDxfId="56"/>
    <tableColumn id="6" xr3:uid="{5C02F576-B3D2-4645-A247-B5C95AF1F765}" name="Quantité" dataDxfId="55"/>
    <tableColumn id="2" xr3:uid="{0BFAE4F5-2B69-4E21-8C12-181CF643FB79}" name="Libellé " dataDxfId="54"/>
    <tableColumn id="4" xr3:uid="{10047940-9A16-47FF-B001-23F2EF224CF1}" name="Montant" dataDxfId="53" dataCellStyle="Monétaire"/>
  </tableColumns>
  <tableStyleInfo name="TableStyleLight17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C8453505-1289-44B4-9760-7740148BD4D4}" name="Tableau12226" displayName="Tableau12226" ref="B4:G200" totalsRowShown="0" headerRowDxfId="52" dataDxfId="51">
  <autoFilter ref="B4:G200" xr:uid="{C8453505-1289-44B4-9760-7740148BD4D4}"/>
  <sortState ref="B5:G200">
    <sortCondition ref="B4:B200"/>
  </sortState>
  <tableColumns count="6">
    <tableColumn id="1" xr3:uid="{AF6A576B-88DA-450B-B9B5-AAA5B873215D}" name="Date" dataDxfId="50"/>
    <tableColumn id="3" xr3:uid="{D4CF5A0F-82E1-4FD5-9791-A3C52EA11B0B}" name="Mode de paiement" dataDxfId="49"/>
    <tableColumn id="5" xr3:uid="{BA408F82-3202-421A-A49D-384708FCEDAF}" name="Référence_x000a_article" dataDxfId="48"/>
    <tableColumn id="6" xr3:uid="{F8DC5B13-22FB-420E-BE33-8DF344801E12}" name="Quantité" dataDxfId="47"/>
    <tableColumn id="2" xr3:uid="{A3DD9E07-98C5-429E-90D7-DDB34BCC7020}" name="Libellé" dataDxfId="46"/>
    <tableColumn id="4" xr3:uid="{613E1B4D-F6ED-4527-972E-6D148501C5EF}" name="Montant" dataDxfId="45"/>
  </tableColumns>
  <tableStyleInfo name="TableStyleLight16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75B34179-4EE4-42A0-861E-BD055529F576}" name="Tableau22327" displayName="Tableau22327" ref="I4:N200" totalsRowShown="0" headerRowDxfId="44" dataDxfId="42" headerRowBorderDxfId="43">
  <autoFilter ref="I4:N200" xr:uid="{75B34179-4EE4-42A0-861E-BD055529F576}"/>
  <tableColumns count="6">
    <tableColumn id="1" xr3:uid="{F70E7B40-856F-4D01-8312-1134F254D94D}" name="Date" dataDxfId="41"/>
    <tableColumn id="3" xr3:uid="{123D8B84-B136-4336-B340-0157EC6457A1}" name="Mode de paiement" dataDxfId="40"/>
    <tableColumn id="5" xr3:uid="{155B3867-0469-4CDB-81AC-0C6EA49D2510}" name="Référence_x000a_article" dataDxfId="39"/>
    <tableColumn id="6" xr3:uid="{5712F298-B4FE-4AD9-9FC3-3F4EBFBAE713}" name="Quantité" dataDxfId="38"/>
    <tableColumn id="2" xr3:uid="{6283E7E3-8680-4445-89DF-0B30C65BF284}" name="Libellé " dataDxfId="37"/>
    <tableColumn id="4" xr3:uid="{FBB2FF74-D814-4698-9CDD-F67AEADD39BE}" name="Montant" dataDxfId="36" dataCellStyle="Monétaire"/>
  </tableColumns>
  <tableStyleInfo name="TableStyleLight17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E0EB7CF5-5F4B-4713-B45B-0656DCB1D3F1}" name="Tableau12228" displayName="Tableau12228" ref="B4:G200" totalsRowShown="0" headerRowDxfId="35" dataDxfId="34">
  <autoFilter ref="B4:G200" xr:uid="{E0EB7CF5-5F4B-4713-B45B-0656DCB1D3F1}"/>
  <sortState ref="B5:G200">
    <sortCondition ref="B4:B200"/>
  </sortState>
  <tableColumns count="6">
    <tableColumn id="1" xr3:uid="{73589703-9145-4126-9EC3-0E575EEAAEB3}" name="Date" dataDxfId="33"/>
    <tableColumn id="3" xr3:uid="{96AC0FFF-4942-4066-A840-0E502B74777D}" name="Mode de paiement" dataDxfId="32"/>
    <tableColumn id="5" xr3:uid="{EFFC780A-EE79-40E3-AF3D-94AF4BADA804}" name="Référence_x000a_article" dataDxfId="31"/>
    <tableColumn id="6" xr3:uid="{D2A380EC-0512-47B4-8EA1-065C500D3B22}" name="Quantité" dataDxfId="30"/>
    <tableColumn id="2" xr3:uid="{11FB1C46-BFA0-481A-AE27-045609E14120}" name="Libellé" dataDxfId="29"/>
    <tableColumn id="4" xr3:uid="{BE0E3F80-FE3F-453C-9F2E-18745D73B374}" name="Montant" dataDxfId="28"/>
  </tableColumns>
  <tableStyleInfo name="TableStyleLight16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840B12A5-87BC-4C57-B1B6-2EB6DA9F982B}" name="Tableau22329" displayName="Tableau22329" ref="I4:N200" totalsRowShown="0" headerRowDxfId="27" dataDxfId="25" headerRowBorderDxfId="26">
  <autoFilter ref="I4:N200" xr:uid="{840B12A5-87BC-4C57-B1B6-2EB6DA9F982B}"/>
  <tableColumns count="6">
    <tableColumn id="1" xr3:uid="{C86D92FD-1E09-4CF3-957D-6AD1DE97C44F}" name="Date" dataDxfId="24"/>
    <tableColumn id="3" xr3:uid="{644DFFF3-B3B0-49C5-9CB2-3FFAEF2C82F5}" name="Mode de paiement" dataDxfId="23"/>
    <tableColumn id="5" xr3:uid="{BC667F57-9C3E-4E79-8878-01258BCE525A}" name="Référence_x000a_article" dataDxfId="22"/>
    <tableColumn id="6" xr3:uid="{40970A25-663D-4AB8-8ED2-D830215951D7}" name="Quantité" dataDxfId="21"/>
    <tableColumn id="2" xr3:uid="{749B6D18-348E-4882-9EBC-01A49C74103C}" name="Libellé " dataDxfId="20"/>
    <tableColumn id="4" xr3:uid="{5C88DF79-F1DE-423A-AC06-24685BDA04BD}" name="Montant" dataDxfId="19" dataCellStyle="Monétaire"/>
  </tableColumns>
  <tableStyleInfo name="TableStyleLight17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40D82634-6F02-45C7-A863-475F61BB7560}" name="Tableau12230" displayName="Tableau12230" ref="B4:G200" totalsRowShown="0" headerRowDxfId="18" dataDxfId="17">
  <autoFilter ref="B4:G200" xr:uid="{40D82634-6F02-45C7-A863-475F61BB7560}"/>
  <sortState ref="B5:G200">
    <sortCondition ref="B4:B200"/>
  </sortState>
  <tableColumns count="6">
    <tableColumn id="1" xr3:uid="{AC08935F-5077-4DA4-9903-B9D4890B589D}" name="Date" dataDxfId="16"/>
    <tableColumn id="3" xr3:uid="{B9592C32-306E-4A6A-A1BC-AB739C2517FD}" name="Mode de paiement" dataDxfId="15"/>
    <tableColumn id="5" xr3:uid="{F3624162-A552-41C9-9698-944346A580A0}" name="Référence_x000a_article" dataDxfId="14"/>
    <tableColumn id="6" xr3:uid="{8F7FA87A-8B92-47BD-B087-600CBF9EF66A}" name="Quantité" dataDxfId="13"/>
    <tableColumn id="2" xr3:uid="{B3377AC9-E05D-41A5-9951-A254A6CADB6C}" name="Libellé" dataDxfId="12"/>
    <tableColumn id="4" xr3:uid="{96CF78B4-B72D-41C8-B2EE-CBD0A66DCBC0}" name="Montant" dataDxfId="11"/>
  </tableColumns>
  <tableStyleInfo name="TableStyleLight16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ADD6852-C0DE-48EE-B9EA-DFB41720E14F}" name="Tableau22331" displayName="Tableau22331" ref="I4:N200" totalsRowShown="0" headerRowDxfId="10" dataDxfId="8" headerRowBorderDxfId="9">
  <autoFilter ref="I4:N200" xr:uid="{0ADD6852-C0DE-48EE-B9EA-DFB41720E14F}"/>
  <tableColumns count="6">
    <tableColumn id="1" xr3:uid="{BB0ED473-9F4D-4A48-A37A-0A969AA57BAA}" name="Date" dataDxfId="7"/>
    <tableColumn id="3" xr3:uid="{F970E40C-80FC-4366-BF5F-BAAD3C912944}" name="Mode de paiement" dataDxfId="6"/>
    <tableColumn id="5" xr3:uid="{A71DF412-2B77-4D7B-A2A7-DC96F536E78B}" name="Référence_x000a_article" dataDxfId="5"/>
    <tableColumn id="6" xr3:uid="{49AC4F02-C425-4C8B-9314-E29159E033D0}" name="Quantité" dataDxfId="4"/>
    <tableColumn id="2" xr3:uid="{9A5B85CF-4F3B-4AFB-8D58-8D10FD38AB91}" name="Libellé " dataDxfId="3"/>
    <tableColumn id="4" xr3:uid="{13EDD43C-B393-4354-9524-D41073D6B935}" name="Montant" dataDxfId="2" dataCellStyle="Monétaire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83491B8-1337-4B03-B552-B98F07FD2967}">
  <we:reference id="wa200005502" version="1.0.0.11" store="fr-FR" storeType="OMEX"/>
  <we:alternateReferences>
    <we:reference id="WA200005502" version="1.0.0.11" store="WA200005502" storeType="OMEX"/>
  </we:alternateReferences>
  <we:properties>
    <we:property name="docId" value="&quot;WwVOs9RTKn6wdWy7hrsbk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 xmlns="">
        <we:customFunctionIds>_xldudf_GPT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table" Target="../tables/table9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table" Target="../tables/table1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table" Target="../tables/table1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table" Target="../tables/table15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table" Target="../tables/table17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table" Target="../tables/table19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table" Target="../tables/table21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4.xml"/><Relationship Id="rId1" Type="http://schemas.openxmlformats.org/officeDocument/2006/relationships/table" Target="../tables/table2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B843C-B4A1-4834-8E4E-E5E2B3C8E3DB}">
  <sheetPr codeName="Feuil4">
    <tabColor rgb="FF7030A0"/>
  </sheetPr>
  <dimension ref="B2:I55"/>
  <sheetViews>
    <sheetView zoomScale="70" zoomScaleNormal="70" workbookViewId="0">
      <selection activeCell="E4" sqref="E4"/>
    </sheetView>
  </sheetViews>
  <sheetFormatPr baseColWidth="10" defaultRowHeight="13.2"/>
  <cols>
    <col min="2" max="2" width="11.21875" style="57" customWidth="1"/>
    <col min="3" max="3" width="29.21875" style="57" customWidth="1"/>
    <col min="4" max="4" width="44.33203125" customWidth="1"/>
    <col min="5" max="5" width="66.33203125" customWidth="1"/>
    <col min="6" max="6" width="18.21875" customWidth="1"/>
    <col min="7" max="7" width="35.88671875" customWidth="1"/>
    <col min="8" max="8" width="25.44140625" customWidth="1"/>
    <col min="9" max="9" width="59.33203125" customWidth="1"/>
    <col min="10" max="10" width="45.88671875" customWidth="1"/>
  </cols>
  <sheetData>
    <row r="2" spans="2:9" ht="31.2">
      <c r="B2" s="62" t="s">
        <v>46</v>
      </c>
      <c r="C2" s="62"/>
      <c r="D2" s="62"/>
      <c r="E2" s="62"/>
      <c r="F2" s="62"/>
      <c r="G2" s="62"/>
      <c r="H2" s="62"/>
      <c r="I2" s="62"/>
    </row>
    <row r="3" spans="2:9" ht="41.4" customHeight="1">
      <c r="B3" s="60" t="s">
        <v>50</v>
      </c>
      <c r="C3" s="60" t="s">
        <v>42</v>
      </c>
      <c r="D3" s="60" t="s">
        <v>41</v>
      </c>
      <c r="E3" s="60" t="s">
        <v>43</v>
      </c>
      <c r="F3" s="60" t="s">
        <v>51</v>
      </c>
      <c r="G3" s="60" t="s">
        <v>44</v>
      </c>
      <c r="H3" s="60" t="s">
        <v>52</v>
      </c>
      <c r="I3" s="60" t="s">
        <v>45</v>
      </c>
    </row>
    <row r="4" spans="2:9" ht="38.4" customHeight="1">
      <c r="B4" s="59"/>
      <c r="C4" s="59"/>
      <c r="D4" s="59"/>
      <c r="E4" s="59"/>
      <c r="F4" s="59"/>
      <c r="G4" s="59"/>
      <c r="H4" s="59"/>
      <c r="I4" s="59"/>
    </row>
    <row r="5" spans="2:9" ht="30" customHeight="1">
      <c r="B5" s="58"/>
      <c r="C5" s="58"/>
      <c r="D5" s="58"/>
      <c r="E5" s="58"/>
      <c r="F5" s="58"/>
      <c r="G5" s="58"/>
      <c r="H5" s="58"/>
      <c r="I5" s="58"/>
    </row>
    <row r="6" spans="2:9" ht="30" customHeight="1">
      <c r="B6" s="58"/>
      <c r="C6" s="58"/>
      <c r="D6" s="58"/>
      <c r="E6" s="58"/>
      <c r="F6" s="58"/>
      <c r="G6" s="58"/>
      <c r="H6" s="58"/>
      <c r="I6" s="58"/>
    </row>
    <row r="7" spans="2:9" ht="30" customHeight="1">
      <c r="B7" s="58"/>
      <c r="C7" s="58"/>
      <c r="D7" s="58"/>
      <c r="E7" s="58"/>
      <c r="F7" s="58"/>
      <c r="G7" s="58"/>
      <c r="H7" s="58"/>
      <c r="I7" s="58"/>
    </row>
    <row r="8" spans="2:9" ht="30" customHeight="1">
      <c r="B8" s="58"/>
      <c r="C8" s="58"/>
      <c r="D8" s="58"/>
      <c r="E8" s="58"/>
      <c r="F8" s="58"/>
      <c r="G8" s="58"/>
      <c r="H8" s="58"/>
      <c r="I8" s="58"/>
    </row>
    <row r="9" spans="2:9" ht="30" customHeight="1">
      <c r="B9" s="58"/>
      <c r="C9" s="58"/>
      <c r="D9" s="58"/>
      <c r="E9" s="58"/>
      <c r="F9" s="58"/>
      <c r="G9" s="58"/>
      <c r="H9" s="58"/>
      <c r="I9" s="58"/>
    </row>
    <row r="10" spans="2:9" ht="30" customHeight="1">
      <c r="B10" s="58"/>
      <c r="C10" s="58"/>
      <c r="D10" s="58"/>
      <c r="E10" s="58"/>
      <c r="F10" s="58"/>
      <c r="G10" s="58"/>
      <c r="H10" s="58"/>
      <c r="I10" s="58"/>
    </row>
    <row r="11" spans="2:9" ht="30" customHeight="1">
      <c r="B11" s="58"/>
      <c r="C11" s="58"/>
      <c r="D11" s="58"/>
      <c r="E11" s="58"/>
      <c r="F11" s="58"/>
      <c r="G11" s="58"/>
      <c r="H11" s="58"/>
      <c r="I11" s="58"/>
    </row>
    <row r="12" spans="2:9" ht="30" customHeight="1">
      <c r="B12" s="58"/>
      <c r="C12" s="58"/>
      <c r="D12" s="58"/>
      <c r="E12" s="58"/>
      <c r="F12" s="58"/>
      <c r="G12" s="58"/>
      <c r="H12" s="58"/>
      <c r="I12" s="58"/>
    </row>
    <row r="13" spans="2:9" ht="30" customHeight="1">
      <c r="B13" s="58"/>
      <c r="C13" s="58"/>
      <c r="D13" s="58"/>
      <c r="E13" s="58"/>
      <c r="F13" s="58"/>
      <c r="G13" s="58"/>
      <c r="H13" s="58"/>
      <c r="I13" s="58"/>
    </row>
    <row r="14" spans="2:9" ht="30" customHeight="1">
      <c r="B14" s="58"/>
      <c r="C14" s="58"/>
      <c r="D14" s="58"/>
      <c r="E14" s="58"/>
      <c r="F14" s="58"/>
      <c r="G14" s="58"/>
      <c r="H14" s="58"/>
      <c r="I14" s="58"/>
    </row>
    <row r="15" spans="2:9" ht="30" customHeight="1">
      <c r="B15" s="58"/>
      <c r="C15" s="58"/>
      <c r="D15" s="58"/>
      <c r="E15" s="58"/>
      <c r="F15" s="58"/>
      <c r="G15" s="58"/>
      <c r="H15" s="58"/>
      <c r="I15" s="58"/>
    </row>
    <row r="16" spans="2:9" ht="30" customHeight="1">
      <c r="B16" s="58"/>
      <c r="C16" s="58"/>
      <c r="D16" s="58"/>
      <c r="E16" s="58"/>
      <c r="F16" s="58"/>
      <c r="G16" s="58"/>
      <c r="H16" s="58"/>
      <c r="I16" s="58"/>
    </row>
    <row r="17" spans="2:9" ht="30" customHeight="1">
      <c r="B17" s="58"/>
      <c r="C17" s="58"/>
      <c r="D17" s="58"/>
      <c r="E17" s="58"/>
      <c r="F17" s="58"/>
      <c r="G17" s="58"/>
      <c r="H17" s="58"/>
      <c r="I17" s="58"/>
    </row>
    <row r="18" spans="2:9" ht="30" customHeight="1">
      <c r="B18" s="58"/>
      <c r="C18" s="58"/>
      <c r="D18" s="58"/>
      <c r="E18" s="58"/>
      <c r="F18" s="58"/>
      <c r="G18" s="58"/>
      <c r="H18" s="58"/>
      <c r="I18" s="58"/>
    </row>
    <row r="19" spans="2:9" ht="30" customHeight="1">
      <c r="B19" s="58"/>
      <c r="C19" s="58"/>
      <c r="D19" s="58"/>
      <c r="E19" s="58"/>
      <c r="F19" s="58"/>
      <c r="G19" s="58"/>
      <c r="H19" s="58"/>
      <c r="I19" s="58"/>
    </row>
    <row r="20" spans="2:9" ht="30" customHeight="1">
      <c r="B20" s="58"/>
      <c r="C20" s="58"/>
      <c r="D20" s="58"/>
      <c r="E20" s="58"/>
      <c r="F20" s="58"/>
      <c r="G20" s="58"/>
      <c r="H20" s="58"/>
      <c r="I20" s="58"/>
    </row>
    <row r="21" spans="2:9" ht="30" customHeight="1">
      <c r="B21" s="58"/>
      <c r="C21" s="58"/>
      <c r="D21" s="58"/>
      <c r="E21" s="58"/>
      <c r="F21" s="58"/>
      <c r="G21" s="58"/>
      <c r="H21" s="58"/>
      <c r="I21" s="58"/>
    </row>
    <row r="22" spans="2:9" ht="30" customHeight="1">
      <c r="B22" s="58"/>
      <c r="C22" s="58"/>
      <c r="D22" s="58"/>
      <c r="E22" s="58"/>
      <c r="F22" s="58"/>
      <c r="G22" s="58"/>
      <c r="H22" s="58"/>
      <c r="I22" s="58"/>
    </row>
    <row r="23" spans="2:9" ht="30" customHeight="1">
      <c r="B23" s="58"/>
      <c r="C23" s="58"/>
      <c r="D23" s="58"/>
      <c r="E23" s="58"/>
      <c r="F23" s="58"/>
      <c r="G23" s="58"/>
      <c r="H23" s="58"/>
      <c r="I23" s="58"/>
    </row>
    <row r="24" spans="2:9" ht="30" customHeight="1">
      <c r="B24" s="58"/>
      <c r="C24" s="58"/>
      <c r="D24" s="58"/>
      <c r="E24" s="58"/>
      <c r="F24" s="58"/>
      <c r="G24" s="58"/>
      <c r="H24" s="58"/>
      <c r="I24" s="58"/>
    </row>
    <row r="25" spans="2:9" ht="30" customHeight="1">
      <c r="B25" s="58"/>
      <c r="C25" s="58"/>
      <c r="D25" s="58"/>
      <c r="E25" s="58"/>
      <c r="F25" s="58"/>
      <c r="G25" s="58"/>
      <c r="H25" s="58"/>
      <c r="I25" s="58"/>
    </row>
    <row r="26" spans="2:9" ht="30" customHeight="1">
      <c r="B26" s="58"/>
      <c r="C26" s="58"/>
      <c r="D26" s="58"/>
      <c r="E26" s="58"/>
      <c r="F26" s="58"/>
      <c r="G26" s="58"/>
      <c r="H26" s="58"/>
      <c r="I26" s="58"/>
    </row>
    <row r="27" spans="2:9" ht="30" customHeight="1">
      <c r="B27" s="58"/>
      <c r="C27" s="58"/>
      <c r="D27" s="58"/>
      <c r="E27" s="58"/>
      <c r="F27" s="58"/>
      <c r="G27" s="58"/>
      <c r="H27" s="58"/>
      <c r="I27" s="58"/>
    </row>
    <row r="28" spans="2:9" ht="30" customHeight="1">
      <c r="B28" s="58"/>
      <c r="C28" s="58"/>
      <c r="D28" s="58"/>
      <c r="E28" s="58"/>
      <c r="F28" s="58"/>
      <c r="G28" s="58"/>
      <c r="H28" s="58"/>
      <c r="I28" s="58"/>
    </row>
    <row r="29" spans="2:9" ht="30" customHeight="1">
      <c r="B29" s="58"/>
      <c r="C29" s="58"/>
      <c r="D29" s="58"/>
      <c r="E29" s="58"/>
      <c r="F29" s="58"/>
      <c r="G29" s="58"/>
      <c r="H29" s="58"/>
      <c r="I29" s="58"/>
    </row>
    <row r="30" spans="2:9" ht="30" customHeight="1">
      <c r="B30" s="58"/>
      <c r="C30" s="58"/>
      <c r="D30" s="58"/>
      <c r="E30" s="58"/>
      <c r="F30" s="58"/>
      <c r="G30" s="58"/>
      <c r="H30" s="58"/>
      <c r="I30" s="58"/>
    </row>
    <row r="31" spans="2:9" ht="30" customHeight="1">
      <c r="B31" s="58"/>
      <c r="C31" s="58"/>
      <c r="D31" s="58"/>
      <c r="E31" s="58"/>
      <c r="F31" s="58"/>
      <c r="G31" s="58"/>
      <c r="H31" s="58"/>
      <c r="I31" s="58"/>
    </row>
    <row r="32" spans="2:9" ht="30" customHeight="1">
      <c r="B32" s="58"/>
      <c r="C32" s="58"/>
      <c r="D32" s="58"/>
      <c r="E32" s="58"/>
      <c r="F32" s="58"/>
      <c r="G32" s="58"/>
      <c r="H32" s="58"/>
      <c r="I32" s="58"/>
    </row>
    <row r="33" spans="2:9" ht="30" customHeight="1">
      <c r="B33" s="58"/>
      <c r="C33" s="58"/>
      <c r="D33" s="58"/>
      <c r="E33" s="58"/>
      <c r="F33" s="58"/>
      <c r="G33" s="58"/>
      <c r="H33" s="58"/>
      <c r="I33" s="58"/>
    </row>
    <row r="34" spans="2:9" ht="30" customHeight="1">
      <c r="B34" s="58"/>
      <c r="C34" s="58"/>
      <c r="D34" s="58"/>
      <c r="E34" s="58"/>
      <c r="F34" s="58"/>
      <c r="G34" s="58"/>
      <c r="H34" s="58"/>
      <c r="I34" s="58"/>
    </row>
    <row r="35" spans="2:9" ht="30" customHeight="1">
      <c r="B35" s="58"/>
      <c r="C35" s="58"/>
      <c r="D35" s="58"/>
      <c r="E35" s="58"/>
      <c r="F35" s="58"/>
      <c r="G35" s="58"/>
      <c r="H35" s="58"/>
      <c r="I35" s="58"/>
    </row>
    <row r="36" spans="2:9" ht="30" customHeight="1">
      <c r="B36" s="58"/>
      <c r="C36" s="58"/>
      <c r="D36" s="58"/>
      <c r="E36" s="58"/>
      <c r="F36" s="58"/>
      <c r="G36" s="58"/>
      <c r="H36" s="58"/>
      <c r="I36" s="58"/>
    </row>
    <row r="37" spans="2:9" ht="30" customHeight="1">
      <c r="B37" s="58"/>
      <c r="C37" s="58"/>
      <c r="D37" s="58"/>
      <c r="E37" s="58"/>
      <c r="F37" s="58"/>
      <c r="G37" s="58"/>
      <c r="H37" s="58"/>
      <c r="I37" s="58"/>
    </row>
    <row r="38" spans="2:9" ht="30" customHeight="1">
      <c r="B38" s="58"/>
      <c r="C38" s="58"/>
      <c r="D38" s="58"/>
      <c r="E38" s="58"/>
      <c r="F38" s="58"/>
      <c r="G38" s="58"/>
      <c r="H38" s="58"/>
      <c r="I38" s="58"/>
    </row>
    <row r="39" spans="2:9" ht="30" customHeight="1">
      <c r="B39" s="58"/>
      <c r="C39" s="58"/>
      <c r="D39" s="58"/>
      <c r="E39" s="58"/>
      <c r="F39" s="58"/>
      <c r="G39" s="58"/>
      <c r="H39" s="58"/>
      <c r="I39" s="58"/>
    </row>
    <row r="40" spans="2:9" ht="30" customHeight="1">
      <c r="B40" s="58"/>
      <c r="C40" s="58"/>
      <c r="D40" s="58"/>
      <c r="E40" s="58"/>
      <c r="F40" s="58"/>
      <c r="G40" s="58"/>
      <c r="H40" s="58"/>
      <c r="I40" s="58"/>
    </row>
    <row r="41" spans="2:9" ht="30" customHeight="1">
      <c r="B41" s="58"/>
      <c r="C41" s="58"/>
      <c r="D41" s="58"/>
      <c r="E41" s="58"/>
      <c r="F41" s="58"/>
      <c r="G41" s="58"/>
      <c r="H41" s="58"/>
      <c r="I41" s="58"/>
    </row>
    <row r="42" spans="2:9" ht="30" customHeight="1">
      <c r="B42" s="58"/>
      <c r="C42" s="58"/>
      <c r="D42" s="58"/>
      <c r="E42" s="58"/>
      <c r="F42" s="58"/>
      <c r="G42" s="58"/>
      <c r="H42" s="58"/>
      <c r="I42" s="58"/>
    </row>
    <row r="43" spans="2:9" ht="30" customHeight="1">
      <c r="B43" s="58"/>
      <c r="C43" s="58"/>
      <c r="D43" s="58"/>
      <c r="E43" s="58"/>
      <c r="F43" s="58"/>
      <c r="G43" s="58"/>
      <c r="H43" s="58"/>
      <c r="I43" s="58"/>
    </row>
    <row r="44" spans="2:9" ht="30" customHeight="1">
      <c r="B44" s="58"/>
      <c r="C44" s="58"/>
      <c r="D44" s="58"/>
      <c r="E44" s="58"/>
      <c r="F44" s="58"/>
      <c r="G44" s="58"/>
      <c r="H44" s="58"/>
      <c r="I44" s="58"/>
    </row>
    <row r="45" spans="2:9" ht="30" customHeight="1">
      <c r="B45" s="58"/>
      <c r="C45" s="58"/>
      <c r="D45" s="58"/>
      <c r="E45" s="58"/>
      <c r="F45" s="58"/>
      <c r="G45" s="58"/>
      <c r="H45" s="58"/>
      <c r="I45" s="58"/>
    </row>
    <row r="46" spans="2:9" ht="30" customHeight="1">
      <c r="B46" s="58"/>
      <c r="C46" s="58"/>
      <c r="D46" s="58"/>
      <c r="E46" s="58"/>
      <c r="F46" s="58"/>
      <c r="G46" s="58"/>
      <c r="H46" s="58"/>
      <c r="I46" s="58"/>
    </row>
    <row r="47" spans="2:9" ht="30" customHeight="1">
      <c r="B47" s="58"/>
      <c r="C47" s="58"/>
      <c r="D47" s="58"/>
      <c r="E47" s="58"/>
      <c r="F47" s="58"/>
      <c r="G47" s="58"/>
      <c r="H47" s="58"/>
      <c r="I47" s="58"/>
    </row>
    <row r="48" spans="2:9" ht="30" customHeight="1">
      <c r="B48" s="58"/>
      <c r="C48" s="58"/>
      <c r="D48" s="58"/>
      <c r="E48" s="58"/>
      <c r="F48" s="58"/>
      <c r="G48" s="58"/>
      <c r="H48" s="58"/>
      <c r="I48" s="58"/>
    </row>
    <row r="49" spans="2:9" ht="30" customHeight="1">
      <c r="B49" s="58"/>
      <c r="C49" s="58"/>
      <c r="D49" s="58"/>
      <c r="E49" s="58"/>
      <c r="F49" s="58"/>
      <c r="G49" s="58"/>
      <c r="H49" s="58"/>
      <c r="I49" s="58"/>
    </row>
    <row r="50" spans="2:9" ht="30" customHeight="1">
      <c r="B50" s="58"/>
      <c r="C50" s="58"/>
      <c r="D50" s="58"/>
      <c r="E50" s="58"/>
      <c r="F50" s="58"/>
      <c r="G50" s="58"/>
      <c r="H50" s="58"/>
      <c r="I50" s="58"/>
    </row>
    <row r="51" spans="2:9" ht="30" customHeight="1">
      <c r="B51" s="58"/>
      <c r="C51" s="58"/>
      <c r="D51" s="58"/>
      <c r="E51" s="58"/>
      <c r="F51" s="58"/>
      <c r="G51" s="58"/>
      <c r="H51" s="58"/>
      <c r="I51" s="58"/>
    </row>
    <row r="52" spans="2:9" ht="30" customHeight="1">
      <c r="B52" s="58"/>
      <c r="C52" s="58"/>
      <c r="D52" s="58"/>
      <c r="E52" s="58"/>
      <c r="F52" s="58"/>
      <c r="G52" s="58"/>
      <c r="H52" s="58"/>
      <c r="I52" s="58"/>
    </row>
    <row r="53" spans="2:9" ht="30" customHeight="1">
      <c r="B53" s="58"/>
      <c r="C53" s="58"/>
      <c r="D53" s="58"/>
      <c r="E53" s="58"/>
      <c r="F53" s="58"/>
      <c r="G53" s="58"/>
      <c r="H53" s="58"/>
      <c r="I53" s="58"/>
    </row>
    <row r="54" spans="2:9" ht="30" customHeight="1">
      <c r="B54" s="57" t="s">
        <v>53</v>
      </c>
      <c r="C54" s="57" t="s">
        <v>47</v>
      </c>
      <c r="D54" t="s">
        <v>54</v>
      </c>
      <c r="E54" t="s">
        <v>55</v>
      </c>
      <c r="F54" t="s">
        <v>48</v>
      </c>
      <c r="G54" t="s">
        <v>49</v>
      </c>
      <c r="H54" t="s">
        <v>56</v>
      </c>
      <c r="I54" t="s">
        <v>57</v>
      </c>
    </row>
    <row r="55" spans="2:9">
      <c r="B55" s="57" t="s">
        <v>53</v>
      </c>
      <c r="C55" s="57" t="s">
        <v>47</v>
      </c>
      <c r="D55" t="s">
        <v>54</v>
      </c>
      <c r="E55" t="s">
        <v>55</v>
      </c>
      <c r="F55" t="s">
        <v>48</v>
      </c>
      <c r="G55" t="s">
        <v>49</v>
      </c>
      <c r="H55" t="s">
        <v>56</v>
      </c>
      <c r="I55" t="s">
        <v>57</v>
      </c>
    </row>
  </sheetData>
  <mergeCells count="1">
    <mergeCell ref="B2:I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6E4BC-327D-4D59-9BF1-ECE5FA3429DF}">
  <sheetPr codeName="Feuil6">
    <tabColor rgb="FFC00000"/>
  </sheetPr>
  <dimension ref="B2:U364"/>
  <sheetViews>
    <sheetView topLeftCell="A196" zoomScale="50" zoomScaleNormal="50" workbookViewId="0">
      <selection activeCell="G202" sqref="G202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3" t="s">
        <v>17</v>
      </c>
      <c r="C2" s="63"/>
      <c r="D2" s="63"/>
      <c r="E2" s="63"/>
      <c r="F2" s="63"/>
      <c r="G2" s="63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SUM(Tableau1[Montant])</f>
        <v>2994</v>
      </c>
      <c r="M202" s="52" t="s">
        <v>29</v>
      </c>
      <c r="N202" s="54">
        <f>SUM(Tableau2[Montant])</f>
        <v>1960</v>
      </c>
    </row>
    <row r="364" spans="14:14">
      <c r="N364" s="53"/>
    </row>
  </sheetData>
  <mergeCells count="2">
    <mergeCell ref="I2:N2"/>
    <mergeCell ref="B2:G2"/>
  </mergeCells>
  <phoneticPr fontId="22" type="noConversion"/>
  <dataValidations count="1">
    <dataValidation type="list" allowBlank="1" showInputMessage="1" showErrorMessage="1" sqref="C5:C200 J5:J200" xr:uid="{F8AEDBEF-772B-43F4-B925-DB502065AC9B}">
      <formula1>$U$5:$U$8</formula1>
    </dataValidation>
  </dataValidations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2D7D2-716B-4968-BB74-8E93B5072D30}">
  <sheetPr>
    <tabColor rgb="FFC00000"/>
  </sheetPr>
  <dimension ref="B2:U364"/>
  <sheetViews>
    <sheetView topLeftCell="A194" zoomScale="50" zoomScaleNormal="50" workbookViewId="0">
      <selection sqref="A1:XFD1048576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3" t="s">
        <v>17</v>
      </c>
      <c r="C2" s="63"/>
      <c r="D2" s="63"/>
      <c r="E2" s="63"/>
      <c r="F2" s="63"/>
      <c r="G2" s="63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SUM(Tableau18[Montant])</f>
        <v>2994</v>
      </c>
      <c r="M202" s="52" t="s">
        <v>29</v>
      </c>
      <c r="N202" s="54">
        <f>SUM(Tableau29[Montant])</f>
        <v>1960</v>
      </c>
    </row>
    <row r="364" spans="14:14">
      <c r="N364" s="53"/>
    </row>
  </sheetData>
  <mergeCells count="2">
    <mergeCell ref="B2:G2"/>
    <mergeCell ref="I2:N2"/>
  </mergeCells>
  <dataValidations count="1">
    <dataValidation type="list" allowBlank="1" showInputMessage="1" showErrorMessage="1" sqref="C5:C200 J5:J200" xr:uid="{7933CFA5-CC56-4589-8F46-C64D8B34FE50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B9B30-302F-4B2C-8B28-1303FBED49B5}">
  <sheetPr>
    <tabColor rgb="FFCC3300"/>
  </sheetPr>
  <dimension ref="B2:U364"/>
  <sheetViews>
    <sheetView topLeftCell="A188" zoomScale="50" zoomScaleNormal="50" workbookViewId="0">
      <selection activeCell="M9" sqref="M9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3" t="s">
        <v>17</v>
      </c>
      <c r="C2" s="63"/>
      <c r="D2" s="63"/>
      <c r="E2" s="63"/>
      <c r="F2" s="63"/>
      <c r="G2" s="63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/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/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/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/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/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 t="s">
        <v>26</v>
      </c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SUM(Tableau112[Montant])</f>
        <v>2994</v>
      </c>
      <c r="M202" s="52" t="s">
        <v>29</v>
      </c>
      <c r="N202" s="54">
        <f>SUM(Tableau213[Montant])</f>
        <v>1960</v>
      </c>
    </row>
    <row r="364" spans="14:14">
      <c r="N364" s="53"/>
    </row>
  </sheetData>
  <mergeCells count="2">
    <mergeCell ref="B2:G2"/>
    <mergeCell ref="I2:N2"/>
  </mergeCells>
  <dataValidations count="1">
    <dataValidation type="list" allowBlank="1" showInputMessage="1" showErrorMessage="1" sqref="C5:C200 J5:J200" xr:uid="{48C08C8F-D067-482F-B94D-0D18F035DB1C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C1D1E-5A57-4A1E-A941-80BF3E103E50}">
  <sheetPr>
    <tabColor rgb="FFCC3300"/>
  </sheetPr>
  <dimension ref="B2:U364"/>
  <sheetViews>
    <sheetView topLeftCell="A193" zoomScale="50" zoomScaleNormal="50" workbookViewId="0">
      <selection sqref="A1:XFD1048576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3" t="s">
        <v>17</v>
      </c>
      <c r="C2" s="63"/>
      <c r="D2" s="63"/>
      <c r="E2" s="63"/>
      <c r="F2" s="63"/>
      <c r="G2" s="63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SUM(Tableau114[Montant])</f>
        <v>2994</v>
      </c>
      <c r="M202" s="52" t="s">
        <v>29</v>
      </c>
      <c r="N202" s="54">
        <f>SUM(Tableau215[Montant])</f>
        <v>1960</v>
      </c>
    </row>
    <row r="364" spans="14:14">
      <c r="N364" s="53"/>
    </row>
  </sheetData>
  <mergeCells count="2">
    <mergeCell ref="B2:G2"/>
    <mergeCell ref="I2:N2"/>
  </mergeCells>
  <dataValidations count="1">
    <dataValidation type="list" allowBlank="1" showInputMessage="1" showErrorMessage="1" sqref="C5:C200 J5:J200" xr:uid="{50809FF8-1A67-44D0-B332-D2A2535BC147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F778F-0D0F-4FB8-8D75-63E0FB7B1040}">
  <sheetPr>
    <tabColor rgb="FFCC3300"/>
  </sheetPr>
  <dimension ref="B2:U364"/>
  <sheetViews>
    <sheetView topLeftCell="A181" zoomScale="50" zoomScaleNormal="50" workbookViewId="0">
      <selection sqref="A1:XFD1048576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3" t="s">
        <v>17</v>
      </c>
      <c r="C2" s="63"/>
      <c r="D2" s="63"/>
      <c r="E2" s="63"/>
      <c r="F2" s="63"/>
      <c r="G2" s="63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SUM(Tableau116[Montant])</f>
        <v>2994</v>
      </c>
      <c r="M202" s="52" t="s">
        <v>29</v>
      </c>
      <c r="N202" s="54">
        <f>SUM(Tableau217[Montant])</f>
        <v>1960</v>
      </c>
    </row>
    <row r="364" spans="14:14">
      <c r="N364" s="53"/>
    </row>
  </sheetData>
  <mergeCells count="2">
    <mergeCell ref="B2:G2"/>
    <mergeCell ref="I2:N2"/>
  </mergeCells>
  <dataValidations count="1">
    <dataValidation type="list" allowBlank="1" showInputMessage="1" showErrorMessage="1" sqref="C5:C200 J5:J200" xr:uid="{75B463F2-965B-4FBB-8D56-FBB33D5867FE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7CE19-2B3F-49A4-9C66-3DF533EBECDC}">
  <sheetPr>
    <tabColor rgb="FFCC3300"/>
  </sheetPr>
  <dimension ref="B2:U364"/>
  <sheetViews>
    <sheetView topLeftCell="A181" zoomScale="50" zoomScaleNormal="50" workbookViewId="0">
      <selection sqref="A1:XFD1048576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3" t="s">
        <v>17</v>
      </c>
      <c r="C2" s="63"/>
      <c r="D2" s="63"/>
      <c r="E2" s="63"/>
      <c r="F2" s="63"/>
      <c r="G2" s="63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SUM(Tableau118[Montant])</f>
        <v>2994</v>
      </c>
      <c r="M202" s="52" t="s">
        <v>29</v>
      </c>
      <c r="N202" s="54">
        <f>SUM(Tableau219[Montant])</f>
        <v>1960</v>
      </c>
    </row>
    <row r="364" spans="14:14">
      <c r="N364" s="53"/>
    </row>
  </sheetData>
  <mergeCells count="2">
    <mergeCell ref="B2:G2"/>
    <mergeCell ref="I2:N2"/>
  </mergeCells>
  <dataValidations count="1">
    <dataValidation type="list" allowBlank="1" showInputMessage="1" showErrorMessage="1" sqref="C5:C200 J5:J200" xr:uid="{DDA462F8-5C0B-42AD-A724-201EE4A83C1B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73E3F-1D98-4081-A9E8-E56FBF102C48}">
  <sheetPr>
    <tabColor rgb="FFCC3300"/>
  </sheetPr>
  <dimension ref="B2:U364"/>
  <sheetViews>
    <sheetView topLeftCell="A186" zoomScale="50" zoomScaleNormal="50" workbookViewId="0">
      <selection activeCell="G9" sqref="G9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3" t="s">
        <v>17</v>
      </c>
      <c r="C2" s="63"/>
      <c r="D2" s="63"/>
      <c r="E2" s="63"/>
      <c r="F2" s="63"/>
      <c r="G2" s="63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SUM(Tableau120[Montant])</f>
        <v>2994</v>
      </c>
      <c r="M202" s="52" t="s">
        <v>29</v>
      </c>
      <c r="N202" s="54">
        <f>SUM(Tableau221[Montant])</f>
        <v>1960</v>
      </c>
    </row>
    <row r="364" spans="14:14">
      <c r="N364" s="53"/>
    </row>
  </sheetData>
  <mergeCells count="2">
    <mergeCell ref="B2:G2"/>
    <mergeCell ref="I2:N2"/>
  </mergeCells>
  <dataValidations count="1">
    <dataValidation type="list" allowBlank="1" showInputMessage="1" showErrorMessage="1" sqref="C5:C200 J5:J200" xr:uid="{298C0234-A8B5-4889-B6B6-26E1FF120A23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7EACA-EC83-4A56-89EC-E5AAFA41DC3B}">
  <sheetPr>
    <tabColor rgb="FFCC3300"/>
  </sheetPr>
  <dimension ref="B2:U364"/>
  <sheetViews>
    <sheetView topLeftCell="A198" zoomScale="50" zoomScaleNormal="50" workbookViewId="0">
      <selection activeCell="G2" sqref="G2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1" t="s">
        <v>17</v>
      </c>
      <c r="C2" s="61"/>
      <c r="D2" s="61"/>
      <c r="E2" s="61"/>
      <c r="F2" s="61"/>
      <c r="G2" s="61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SUM(Tableau122[Montant])</f>
        <v>2994</v>
      </c>
      <c r="M202" s="52" t="s">
        <v>29</v>
      </c>
      <c r="N202" s="54">
        <f>SUM(Tableau223[Montant])</f>
        <v>1960</v>
      </c>
    </row>
    <row r="364" spans="14:14">
      <c r="N364" s="53"/>
    </row>
  </sheetData>
  <mergeCells count="1">
    <mergeCell ref="I2:N2"/>
  </mergeCells>
  <dataValidations count="1">
    <dataValidation type="list" allowBlank="1" showInputMessage="1" showErrorMessage="1" sqref="C5:C200 J5:J200" xr:uid="{08345D86-6631-470A-BB0D-596D0EADEBB0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56C1B-202C-4619-B0F7-ABFB07424354}">
  <sheetPr>
    <tabColor rgb="FFCC3300"/>
  </sheetPr>
  <dimension ref="B2:U364"/>
  <sheetViews>
    <sheetView topLeftCell="A178" zoomScale="50" zoomScaleNormal="50" workbookViewId="0">
      <selection activeCell="D11" sqref="D11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3" t="s">
        <v>17</v>
      </c>
      <c r="C2" s="63"/>
      <c r="D2" s="63"/>
      <c r="E2" s="63"/>
      <c r="F2" s="63"/>
      <c r="G2" s="63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SUM(Tableau12224[Montant])</f>
        <v>2994</v>
      </c>
      <c r="M202" s="52" t="s">
        <v>29</v>
      </c>
      <c r="N202" s="54">
        <f>SUM(Tableau22325[Montant])</f>
        <v>1960</v>
      </c>
    </row>
    <row r="364" spans="14:14">
      <c r="N364" s="53"/>
    </row>
  </sheetData>
  <mergeCells count="2">
    <mergeCell ref="B2:G2"/>
    <mergeCell ref="I2:N2"/>
  </mergeCells>
  <dataValidations count="1">
    <dataValidation type="list" allowBlank="1" showInputMessage="1" showErrorMessage="1" sqref="C5:C200 J5:J200" xr:uid="{F0D61B70-C485-49DD-853B-F930588375BE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D8D35-C43D-4BC9-9C8D-AAA84A101E9B}">
  <sheetPr>
    <tabColor rgb="FFCC3300"/>
  </sheetPr>
  <dimension ref="B2:U364"/>
  <sheetViews>
    <sheetView topLeftCell="A189" zoomScale="50" zoomScaleNormal="50" workbookViewId="0">
      <selection sqref="A1:XFD1048576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3" t="s">
        <v>17</v>
      </c>
      <c r="C2" s="63"/>
      <c r="D2" s="63"/>
      <c r="E2" s="63"/>
      <c r="F2" s="63"/>
      <c r="G2" s="63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SUM(Tableau12226[Montant])</f>
        <v>2994</v>
      </c>
      <c r="M202" s="52" t="s">
        <v>29</v>
      </c>
      <c r="N202" s="54">
        <f>SUM(Tableau22327[Montant])</f>
        <v>1960</v>
      </c>
    </row>
    <row r="364" spans="14:14">
      <c r="N364" s="53"/>
    </row>
  </sheetData>
  <mergeCells count="2">
    <mergeCell ref="B2:G2"/>
    <mergeCell ref="I2:N2"/>
  </mergeCells>
  <dataValidations count="1">
    <dataValidation type="list" allowBlank="1" showInputMessage="1" showErrorMessage="1" sqref="C5:C200 J5:J200" xr:uid="{411B0429-F2C4-481A-AC6C-FCACC6B43AA0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A8A4B-B4E3-4247-84D5-2E82AA2C1E61}">
  <sheetPr>
    <tabColor rgb="FFCC3300"/>
  </sheetPr>
  <dimension ref="B2:U364"/>
  <sheetViews>
    <sheetView topLeftCell="A182" zoomScale="50" zoomScaleNormal="50" workbookViewId="0">
      <selection sqref="A1:XFD1048576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3" t="s">
        <v>17</v>
      </c>
      <c r="C2" s="63"/>
      <c r="D2" s="63"/>
      <c r="E2" s="63"/>
      <c r="F2" s="63"/>
      <c r="G2" s="63"/>
      <c r="H2" s="43"/>
      <c r="I2" s="63" t="s">
        <v>18</v>
      </c>
      <c r="J2" s="63"/>
      <c r="K2" s="63"/>
      <c r="L2" s="63"/>
      <c r="M2" s="63"/>
      <c r="N2" s="63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SUM(Tableau12228[Montant])</f>
        <v>2994</v>
      </c>
      <c r="M202" s="52" t="s">
        <v>29</v>
      </c>
      <c r="N202" s="54">
        <f>SUM(Tableau22329[Montant])</f>
        <v>1960</v>
      </c>
    </row>
    <row r="364" spans="14:14">
      <c r="N364" s="53"/>
    </row>
  </sheetData>
  <mergeCells count="2">
    <mergeCell ref="B2:G2"/>
    <mergeCell ref="I2:N2"/>
  </mergeCells>
  <dataValidations count="1">
    <dataValidation type="list" allowBlank="1" showInputMessage="1" showErrorMessage="1" sqref="C5:C200 J5:J200" xr:uid="{0D84C4E0-3052-44AD-8207-6CF3A3F261CB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499AF-012F-4E8A-A42E-D2BCC7B4AB0B}">
  <sheetPr>
    <tabColor rgb="FFCC3300"/>
  </sheetPr>
  <dimension ref="B2:U364"/>
  <sheetViews>
    <sheetView topLeftCell="A185" zoomScale="50" zoomScaleNormal="50" workbookViewId="0">
      <selection activeCell="L17" sqref="L17"/>
    </sheetView>
  </sheetViews>
  <sheetFormatPr baseColWidth="10" defaultRowHeight="13.2"/>
  <cols>
    <col min="1" max="1" width="11.5546875" style="44"/>
    <col min="2" max="5" width="20.77734375" style="44" customWidth="1"/>
    <col min="6" max="6" width="60.77734375" style="44" customWidth="1"/>
    <col min="7" max="7" width="20.77734375" style="44" customWidth="1"/>
    <col min="8" max="8" width="11.5546875" style="44"/>
    <col min="9" max="12" width="20.77734375" style="44" customWidth="1"/>
    <col min="13" max="13" width="60.77734375" style="44" customWidth="1"/>
    <col min="14" max="14" width="20.77734375" style="44" customWidth="1"/>
    <col min="15" max="16384" width="11.5546875" style="44"/>
  </cols>
  <sheetData>
    <row r="2" spans="2:21" ht="58.8" customHeight="1">
      <c r="B2" s="64" t="s">
        <v>17</v>
      </c>
      <c r="C2" s="64"/>
      <c r="D2" s="64"/>
      <c r="E2" s="64"/>
      <c r="F2" s="64"/>
      <c r="G2" s="64"/>
      <c r="H2" s="43"/>
      <c r="I2" s="64" t="s">
        <v>18</v>
      </c>
      <c r="J2" s="64"/>
      <c r="K2" s="64"/>
      <c r="L2" s="64"/>
      <c r="M2" s="64"/>
      <c r="N2" s="64"/>
    </row>
    <row r="3" spans="2:21" ht="15">
      <c r="B3" s="45"/>
      <c r="C3" s="45"/>
      <c r="D3" s="45"/>
      <c r="E3" s="45"/>
      <c r="F3" s="45"/>
      <c r="G3" s="45"/>
      <c r="I3" s="46"/>
      <c r="J3" s="45"/>
      <c r="K3" s="45"/>
      <c r="L3" s="45"/>
      <c r="M3" s="46"/>
      <c r="N3" s="46"/>
    </row>
    <row r="4" spans="2:21" ht="44.4" customHeight="1">
      <c r="B4" s="32" t="s">
        <v>13</v>
      </c>
      <c r="C4" s="33" t="s">
        <v>14</v>
      </c>
      <c r="D4" s="33" t="s">
        <v>31</v>
      </c>
      <c r="E4" s="33" t="s">
        <v>34</v>
      </c>
      <c r="F4" s="32" t="s">
        <v>16</v>
      </c>
      <c r="G4" s="32" t="s">
        <v>15</v>
      </c>
      <c r="I4" s="34" t="s">
        <v>13</v>
      </c>
      <c r="J4" s="35" t="s">
        <v>14</v>
      </c>
      <c r="K4" s="35" t="s">
        <v>31</v>
      </c>
      <c r="L4" s="35" t="s">
        <v>34</v>
      </c>
      <c r="M4" s="34" t="s">
        <v>23</v>
      </c>
      <c r="N4" s="34" t="s">
        <v>15</v>
      </c>
    </row>
    <row r="5" spans="2:21" ht="25.05" customHeight="1">
      <c r="B5" s="47">
        <v>45305</v>
      </c>
      <c r="C5" s="48" t="s">
        <v>24</v>
      </c>
      <c r="D5" s="34">
        <v>321</v>
      </c>
      <c r="E5" s="34">
        <v>5</v>
      </c>
      <c r="F5" s="34" t="s">
        <v>38</v>
      </c>
      <c r="G5" s="50">
        <v>400</v>
      </c>
      <c r="I5" s="47">
        <v>45303</v>
      </c>
      <c r="J5" s="48" t="s">
        <v>26</v>
      </c>
      <c r="K5" s="34"/>
      <c r="L5" s="34">
        <v>1</v>
      </c>
      <c r="M5" s="34" t="s">
        <v>35</v>
      </c>
      <c r="N5" s="50">
        <v>800</v>
      </c>
      <c r="U5" s="44" t="s">
        <v>24</v>
      </c>
    </row>
    <row r="6" spans="2:21" ht="25.05" customHeight="1">
      <c r="B6" s="47">
        <v>45314</v>
      </c>
      <c r="C6" s="48" t="s">
        <v>25</v>
      </c>
      <c r="D6" s="34">
        <v>123</v>
      </c>
      <c r="E6" s="34">
        <v>3</v>
      </c>
      <c r="F6" s="34" t="s">
        <v>33</v>
      </c>
      <c r="G6" s="49">
        <v>15</v>
      </c>
      <c r="I6" s="47">
        <v>45303</v>
      </c>
      <c r="J6" s="48" t="s">
        <v>26</v>
      </c>
      <c r="K6" s="34"/>
      <c r="L6" s="34">
        <v>1</v>
      </c>
      <c r="M6" s="34" t="s">
        <v>36</v>
      </c>
      <c r="N6" s="50">
        <v>300</v>
      </c>
      <c r="U6" s="44" t="s">
        <v>25</v>
      </c>
    </row>
    <row r="7" spans="2:21" ht="25.05" customHeight="1">
      <c r="B7" s="47">
        <v>45314</v>
      </c>
      <c r="C7" s="48" t="s">
        <v>25</v>
      </c>
      <c r="D7" s="34">
        <v>453</v>
      </c>
      <c r="E7" s="34">
        <v>10</v>
      </c>
      <c r="F7" s="34" t="s">
        <v>39</v>
      </c>
      <c r="G7" s="49">
        <v>700</v>
      </c>
      <c r="I7" s="47">
        <v>45303</v>
      </c>
      <c r="J7" s="48" t="s">
        <v>26</v>
      </c>
      <c r="K7" s="34"/>
      <c r="L7" s="34">
        <v>1</v>
      </c>
      <c r="M7" s="34" t="s">
        <v>37</v>
      </c>
      <c r="N7" s="50">
        <v>60</v>
      </c>
      <c r="U7" s="44" t="s">
        <v>27</v>
      </c>
    </row>
    <row r="8" spans="2:21" ht="25.05" customHeight="1">
      <c r="B8" s="47">
        <v>45293</v>
      </c>
      <c r="C8" s="48" t="s">
        <v>24</v>
      </c>
      <c r="D8" s="34">
        <v>543</v>
      </c>
      <c r="E8" s="34">
        <v>8</v>
      </c>
      <c r="F8" s="34" t="s">
        <v>39</v>
      </c>
      <c r="G8" s="49">
        <v>350</v>
      </c>
      <c r="I8" s="47">
        <v>45303</v>
      </c>
      <c r="J8" s="48" t="s">
        <v>26</v>
      </c>
      <c r="K8" s="34"/>
      <c r="L8" s="34">
        <v>1</v>
      </c>
      <c r="M8" s="34" t="s">
        <v>35</v>
      </c>
      <c r="N8" s="50">
        <v>800</v>
      </c>
      <c r="U8" s="44" t="s">
        <v>26</v>
      </c>
    </row>
    <row r="9" spans="2:21" ht="25.05" customHeight="1">
      <c r="B9" s="47">
        <v>45298</v>
      </c>
      <c r="C9" s="48" t="s">
        <v>24</v>
      </c>
      <c r="D9" s="34">
        <v>546</v>
      </c>
      <c r="E9" s="34">
        <v>5</v>
      </c>
      <c r="F9" s="34" t="s">
        <v>40</v>
      </c>
      <c r="G9" s="49">
        <v>280</v>
      </c>
      <c r="I9" s="47"/>
      <c r="J9" s="48"/>
      <c r="K9" s="34"/>
      <c r="L9" s="34"/>
      <c r="M9" s="34"/>
      <c r="N9" s="50"/>
    </row>
    <row r="10" spans="2:21" ht="25.05" customHeight="1">
      <c r="B10" s="47"/>
      <c r="C10" s="48"/>
      <c r="D10" s="34"/>
      <c r="E10" s="34"/>
      <c r="F10" s="34"/>
      <c r="G10" s="49">
        <v>1249</v>
      </c>
      <c r="I10" s="47"/>
      <c r="J10" s="48"/>
      <c r="K10" s="34"/>
      <c r="L10" s="34"/>
      <c r="M10" s="34"/>
      <c r="N10" s="50"/>
    </row>
    <row r="11" spans="2:21" ht="25.05" customHeight="1">
      <c r="B11" s="47"/>
      <c r="C11" s="48"/>
      <c r="D11" s="34"/>
      <c r="E11" s="34"/>
      <c r="F11" s="34"/>
      <c r="G11" s="49"/>
      <c r="I11" s="47"/>
      <c r="J11" s="48"/>
      <c r="K11" s="34"/>
      <c r="L11" s="34"/>
      <c r="M11" s="34"/>
      <c r="N11" s="50"/>
    </row>
    <row r="12" spans="2:21" ht="25.05" customHeight="1">
      <c r="B12" s="47"/>
      <c r="C12" s="48"/>
      <c r="D12" s="34"/>
      <c r="E12" s="34"/>
      <c r="F12" s="34"/>
      <c r="G12" s="49"/>
      <c r="I12" s="47"/>
      <c r="J12" s="48"/>
      <c r="K12" s="34"/>
      <c r="L12" s="34"/>
      <c r="M12" s="34"/>
      <c r="N12" s="50"/>
    </row>
    <row r="13" spans="2:21" ht="25.05" customHeight="1">
      <c r="B13" s="47"/>
      <c r="C13" s="48"/>
      <c r="D13" s="34"/>
      <c r="E13" s="34"/>
      <c r="F13" s="34"/>
      <c r="G13" s="49"/>
      <c r="I13" s="47"/>
      <c r="J13" s="48"/>
      <c r="K13" s="34"/>
      <c r="L13" s="34"/>
      <c r="M13" s="34"/>
      <c r="N13" s="50"/>
    </row>
    <row r="14" spans="2:21" ht="25.05" customHeight="1">
      <c r="B14" s="47"/>
      <c r="C14" s="48"/>
      <c r="D14" s="34"/>
      <c r="E14" s="34"/>
      <c r="F14" s="34"/>
      <c r="G14" s="49"/>
      <c r="I14" s="47"/>
      <c r="J14" s="48"/>
      <c r="K14" s="34"/>
      <c r="L14" s="34"/>
      <c r="M14" s="34"/>
      <c r="N14" s="50"/>
    </row>
    <row r="15" spans="2:21" ht="25.05" customHeight="1">
      <c r="B15" s="47"/>
      <c r="C15" s="48"/>
      <c r="D15" s="34"/>
      <c r="E15" s="34"/>
      <c r="F15" s="34"/>
      <c r="G15" s="49"/>
      <c r="I15" s="47"/>
      <c r="J15" s="48"/>
      <c r="K15" s="34"/>
      <c r="L15" s="34"/>
      <c r="M15" s="34"/>
      <c r="N15" s="50"/>
    </row>
    <row r="16" spans="2:21" ht="25.05" customHeight="1">
      <c r="B16" s="47"/>
      <c r="C16" s="48"/>
      <c r="D16" s="34"/>
      <c r="E16" s="34"/>
      <c r="F16" s="34"/>
      <c r="G16" s="49"/>
      <c r="I16" s="47"/>
      <c r="J16" s="48"/>
      <c r="K16" s="34"/>
      <c r="L16" s="34"/>
      <c r="M16" s="34"/>
      <c r="N16" s="50"/>
    </row>
    <row r="17" spans="2:14" ht="25.05" customHeight="1">
      <c r="B17" s="47"/>
      <c r="C17" s="48"/>
      <c r="D17" s="34"/>
      <c r="E17" s="34"/>
      <c r="F17" s="34"/>
      <c r="G17" s="49"/>
      <c r="I17" s="47"/>
      <c r="J17" s="48"/>
      <c r="K17" s="34"/>
      <c r="L17" s="34"/>
      <c r="M17" s="34"/>
      <c r="N17" s="50"/>
    </row>
    <row r="18" spans="2:14" ht="25.05" customHeight="1">
      <c r="B18" s="47"/>
      <c r="C18" s="48"/>
      <c r="D18" s="34"/>
      <c r="E18" s="34"/>
      <c r="F18" s="34"/>
      <c r="G18" s="49"/>
      <c r="I18" s="47"/>
      <c r="J18" s="48"/>
      <c r="K18" s="34"/>
      <c r="L18" s="34"/>
      <c r="M18" s="34"/>
      <c r="N18" s="50"/>
    </row>
    <row r="19" spans="2:14" ht="25.05" customHeight="1">
      <c r="B19" s="47"/>
      <c r="C19" s="48"/>
      <c r="D19" s="34"/>
      <c r="E19" s="34"/>
      <c r="F19" s="34"/>
      <c r="G19" s="49"/>
      <c r="I19" s="47"/>
      <c r="J19" s="48"/>
      <c r="K19" s="34"/>
      <c r="L19" s="34"/>
      <c r="M19" s="34"/>
      <c r="N19" s="50"/>
    </row>
    <row r="20" spans="2:14" ht="25.05" customHeight="1">
      <c r="B20" s="47"/>
      <c r="C20" s="48"/>
      <c r="D20" s="34"/>
      <c r="E20" s="34"/>
      <c r="F20" s="34"/>
      <c r="G20" s="49"/>
      <c r="I20" s="47"/>
      <c r="J20" s="48"/>
      <c r="K20" s="34"/>
      <c r="L20" s="34"/>
      <c r="M20" s="34"/>
      <c r="N20" s="50"/>
    </row>
    <row r="21" spans="2:14" ht="25.05" customHeight="1">
      <c r="B21" s="47"/>
      <c r="C21" s="48"/>
      <c r="D21" s="34"/>
      <c r="E21" s="34"/>
      <c r="F21" s="34"/>
      <c r="G21" s="49"/>
      <c r="I21" s="47"/>
      <c r="J21" s="48"/>
      <c r="K21" s="34"/>
      <c r="L21" s="34"/>
      <c r="M21" s="34"/>
      <c r="N21" s="50"/>
    </row>
    <row r="22" spans="2:14" ht="25.05" customHeight="1">
      <c r="B22" s="47"/>
      <c r="C22" s="48"/>
      <c r="D22" s="34"/>
      <c r="E22" s="34"/>
      <c r="F22" s="34"/>
      <c r="G22" s="49"/>
      <c r="I22" s="47"/>
      <c r="J22" s="48"/>
      <c r="K22" s="34"/>
      <c r="L22" s="34"/>
      <c r="M22" s="34"/>
      <c r="N22" s="50"/>
    </row>
    <row r="23" spans="2:14" ht="25.05" customHeight="1">
      <c r="B23" s="47"/>
      <c r="C23" s="48"/>
      <c r="D23" s="34"/>
      <c r="E23" s="34"/>
      <c r="F23" s="34"/>
      <c r="G23" s="49"/>
      <c r="I23" s="47"/>
      <c r="J23" s="48"/>
      <c r="K23" s="34"/>
      <c r="L23" s="34"/>
      <c r="M23" s="34"/>
      <c r="N23" s="50"/>
    </row>
    <row r="24" spans="2:14" ht="25.05" customHeight="1">
      <c r="B24" s="47"/>
      <c r="C24" s="48"/>
      <c r="D24" s="34"/>
      <c r="E24" s="34"/>
      <c r="F24" s="34"/>
      <c r="G24" s="49"/>
      <c r="I24" s="47"/>
      <c r="J24" s="48"/>
      <c r="K24" s="34"/>
      <c r="L24" s="34"/>
      <c r="M24" s="34"/>
      <c r="N24" s="50"/>
    </row>
    <row r="25" spans="2:14" ht="25.05" customHeight="1">
      <c r="B25" s="47"/>
      <c r="C25" s="48"/>
      <c r="D25" s="34"/>
      <c r="E25" s="34"/>
      <c r="F25" s="34"/>
      <c r="G25" s="49"/>
      <c r="I25" s="47"/>
      <c r="J25" s="48"/>
      <c r="K25" s="34"/>
      <c r="L25" s="34"/>
      <c r="M25" s="34"/>
      <c r="N25" s="50"/>
    </row>
    <row r="26" spans="2:14" ht="25.05" customHeight="1">
      <c r="B26" s="47"/>
      <c r="C26" s="48"/>
      <c r="D26" s="34"/>
      <c r="E26" s="34"/>
      <c r="F26" s="34"/>
      <c r="G26" s="49"/>
      <c r="I26" s="47"/>
      <c r="J26" s="48"/>
      <c r="K26" s="34"/>
      <c r="L26" s="34"/>
      <c r="M26" s="34"/>
      <c r="N26" s="50"/>
    </row>
    <row r="27" spans="2:14" ht="25.05" customHeight="1">
      <c r="B27" s="47"/>
      <c r="C27" s="48"/>
      <c r="D27" s="34"/>
      <c r="E27" s="34"/>
      <c r="F27" s="34"/>
      <c r="G27" s="49"/>
      <c r="I27" s="47"/>
      <c r="J27" s="48"/>
      <c r="K27" s="34"/>
      <c r="L27" s="34"/>
      <c r="M27" s="34"/>
      <c r="N27" s="50"/>
    </row>
    <row r="28" spans="2:14" ht="25.05" customHeight="1">
      <c r="B28" s="47"/>
      <c r="C28" s="48"/>
      <c r="D28" s="34"/>
      <c r="E28" s="34"/>
      <c r="F28" s="34"/>
      <c r="G28" s="49"/>
      <c r="I28" s="47"/>
      <c r="J28" s="48"/>
      <c r="K28" s="34"/>
      <c r="L28" s="34"/>
      <c r="M28" s="34"/>
      <c r="N28" s="50"/>
    </row>
    <row r="29" spans="2:14" ht="25.05" customHeight="1">
      <c r="B29" s="47"/>
      <c r="C29" s="48"/>
      <c r="D29" s="34"/>
      <c r="E29" s="34"/>
      <c r="F29" s="34"/>
      <c r="G29" s="49"/>
      <c r="I29" s="47"/>
      <c r="J29" s="48"/>
      <c r="K29" s="34"/>
      <c r="L29" s="34"/>
      <c r="M29" s="34"/>
      <c r="N29" s="50"/>
    </row>
    <row r="30" spans="2:14" ht="25.05" customHeight="1">
      <c r="B30" s="47"/>
      <c r="C30" s="48"/>
      <c r="D30" s="34"/>
      <c r="E30" s="34"/>
      <c r="F30" s="34"/>
      <c r="G30" s="49"/>
      <c r="I30" s="47"/>
      <c r="J30" s="48"/>
      <c r="K30" s="34"/>
      <c r="L30" s="34"/>
      <c r="M30" s="34"/>
      <c r="N30" s="50"/>
    </row>
    <row r="31" spans="2:14" ht="25.05" customHeight="1">
      <c r="B31" s="47"/>
      <c r="C31" s="48"/>
      <c r="D31" s="34"/>
      <c r="E31" s="34"/>
      <c r="F31" s="34"/>
      <c r="G31" s="49"/>
      <c r="I31" s="47"/>
      <c r="J31" s="48"/>
      <c r="K31" s="34"/>
      <c r="L31" s="34"/>
      <c r="M31" s="34"/>
      <c r="N31" s="50"/>
    </row>
    <row r="32" spans="2:14" ht="25.05" customHeight="1">
      <c r="B32" s="47"/>
      <c r="C32" s="48"/>
      <c r="D32" s="34"/>
      <c r="E32" s="34"/>
      <c r="F32" s="34"/>
      <c r="G32" s="49"/>
      <c r="I32" s="47"/>
      <c r="J32" s="48"/>
      <c r="K32" s="34"/>
      <c r="L32" s="34"/>
      <c r="M32" s="34"/>
      <c r="N32" s="50"/>
    </row>
    <row r="33" spans="2:14" ht="25.05" customHeight="1">
      <c r="B33" s="47"/>
      <c r="C33" s="48"/>
      <c r="D33" s="34"/>
      <c r="E33" s="34"/>
      <c r="F33" s="34"/>
      <c r="G33" s="49"/>
      <c r="I33" s="47"/>
      <c r="J33" s="48"/>
      <c r="K33" s="34"/>
      <c r="L33" s="34"/>
      <c r="M33" s="34"/>
      <c r="N33" s="50"/>
    </row>
    <row r="34" spans="2:14" ht="25.05" customHeight="1">
      <c r="B34" s="47"/>
      <c r="C34" s="48"/>
      <c r="D34" s="34"/>
      <c r="E34" s="34"/>
      <c r="F34" s="34"/>
      <c r="G34" s="49"/>
      <c r="I34" s="47"/>
      <c r="J34" s="48"/>
      <c r="K34" s="34"/>
      <c r="L34" s="34"/>
      <c r="M34" s="34"/>
      <c r="N34" s="50"/>
    </row>
    <row r="35" spans="2:14" ht="25.05" customHeight="1">
      <c r="B35" s="47"/>
      <c r="C35" s="48"/>
      <c r="D35" s="34"/>
      <c r="E35" s="34"/>
      <c r="F35" s="34"/>
      <c r="G35" s="49"/>
      <c r="I35" s="47"/>
      <c r="J35" s="48"/>
      <c r="K35" s="34"/>
      <c r="L35" s="34"/>
      <c r="M35" s="34"/>
      <c r="N35" s="50"/>
    </row>
    <row r="36" spans="2:14" ht="25.05" customHeight="1">
      <c r="B36" s="47"/>
      <c r="C36" s="48"/>
      <c r="D36" s="34"/>
      <c r="E36" s="34"/>
      <c r="F36" s="34"/>
      <c r="G36" s="49"/>
      <c r="I36" s="47"/>
      <c r="J36" s="48"/>
      <c r="K36" s="34"/>
      <c r="L36" s="34"/>
      <c r="M36" s="34"/>
      <c r="N36" s="50"/>
    </row>
    <row r="37" spans="2:14" ht="25.05" customHeight="1">
      <c r="B37" s="47"/>
      <c r="C37" s="48"/>
      <c r="D37" s="34"/>
      <c r="E37" s="34"/>
      <c r="F37" s="34"/>
      <c r="G37" s="49"/>
      <c r="I37" s="47"/>
      <c r="J37" s="48"/>
      <c r="K37" s="34"/>
      <c r="L37" s="34"/>
      <c r="M37" s="34"/>
      <c r="N37" s="50"/>
    </row>
    <row r="38" spans="2:14" ht="25.05" customHeight="1">
      <c r="B38" s="47"/>
      <c r="C38" s="48"/>
      <c r="D38" s="34"/>
      <c r="E38" s="34"/>
      <c r="F38" s="34"/>
      <c r="G38" s="49"/>
      <c r="I38" s="47"/>
      <c r="J38" s="48"/>
      <c r="K38" s="34"/>
      <c r="L38" s="34"/>
      <c r="M38" s="34"/>
      <c r="N38" s="50"/>
    </row>
    <row r="39" spans="2:14" ht="25.05" customHeight="1">
      <c r="B39" s="47"/>
      <c r="C39" s="48"/>
      <c r="D39" s="34"/>
      <c r="E39" s="34"/>
      <c r="F39" s="34"/>
      <c r="G39" s="49"/>
      <c r="I39" s="47"/>
      <c r="J39" s="48"/>
      <c r="K39" s="34"/>
      <c r="L39" s="34"/>
      <c r="M39" s="34"/>
      <c r="N39" s="50"/>
    </row>
    <row r="40" spans="2:14" ht="25.05" customHeight="1">
      <c r="B40" s="47"/>
      <c r="C40" s="48"/>
      <c r="D40" s="34"/>
      <c r="E40" s="34"/>
      <c r="F40" s="34"/>
      <c r="G40" s="49"/>
      <c r="I40" s="47"/>
      <c r="J40" s="48"/>
      <c r="K40" s="34"/>
      <c r="L40" s="34"/>
      <c r="M40" s="34"/>
      <c r="N40" s="50"/>
    </row>
    <row r="41" spans="2:14" ht="25.05" customHeight="1">
      <c r="B41" s="47"/>
      <c r="C41" s="48"/>
      <c r="D41" s="34"/>
      <c r="E41" s="34"/>
      <c r="F41" s="34"/>
      <c r="G41" s="49"/>
      <c r="I41" s="47"/>
      <c r="J41" s="48"/>
      <c r="K41" s="34"/>
      <c r="L41" s="34"/>
      <c r="M41" s="34"/>
      <c r="N41" s="50"/>
    </row>
    <row r="42" spans="2:14" ht="25.05" customHeight="1">
      <c r="B42" s="47"/>
      <c r="C42" s="48"/>
      <c r="D42" s="34"/>
      <c r="E42" s="34"/>
      <c r="F42" s="34"/>
      <c r="G42" s="49"/>
      <c r="I42" s="47"/>
      <c r="J42" s="48"/>
      <c r="K42" s="34"/>
      <c r="L42" s="34"/>
      <c r="M42" s="34"/>
      <c r="N42" s="50"/>
    </row>
    <row r="43" spans="2:14" ht="25.05" customHeight="1">
      <c r="B43" s="47"/>
      <c r="C43" s="48"/>
      <c r="D43" s="34"/>
      <c r="E43" s="34"/>
      <c r="F43" s="34"/>
      <c r="G43" s="49"/>
      <c r="I43" s="47"/>
      <c r="J43" s="48"/>
      <c r="K43" s="34"/>
      <c r="L43" s="34"/>
      <c r="M43" s="34"/>
      <c r="N43" s="50"/>
    </row>
    <row r="44" spans="2:14" ht="25.05" customHeight="1">
      <c r="B44" s="47"/>
      <c r="C44" s="48"/>
      <c r="D44" s="34"/>
      <c r="E44" s="34"/>
      <c r="F44" s="34"/>
      <c r="G44" s="49"/>
      <c r="I44" s="47"/>
      <c r="J44" s="48"/>
      <c r="K44" s="34"/>
      <c r="L44" s="34"/>
      <c r="M44" s="34"/>
      <c r="N44" s="50"/>
    </row>
    <row r="45" spans="2:14" ht="25.05" customHeight="1">
      <c r="B45" s="47"/>
      <c r="C45" s="48"/>
      <c r="D45" s="34"/>
      <c r="E45" s="34"/>
      <c r="F45" s="34"/>
      <c r="G45" s="49"/>
      <c r="I45" s="47"/>
      <c r="J45" s="48"/>
      <c r="K45" s="34"/>
      <c r="L45" s="34"/>
      <c r="M45" s="34"/>
      <c r="N45" s="50"/>
    </row>
    <row r="46" spans="2:14" ht="25.05" customHeight="1">
      <c r="B46" s="47"/>
      <c r="C46" s="48"/>
      <c r="D46" s="34"/>
      <c r="E46" s="34"/>
      <c r="F46" s="34"/>
      <c r="G46" s="49"/>
      <c r="I46" s="47"/>
      <c r="J46" s="48"/>
      <c r="K46" s="34"/>
      <c r="L46" s="34"/>
      <c r="M46" s="34"/>
      <c r="N46" s="50"/>
    </row>
    <row r="47" spans="2:14" ht="25.05" customHeight="1">
      <c r="B47" s="47"/>
      <c r="C47" s="48"/>
      <c r="D47" s="34"/>
      <c r="E47" s="34"/>
      <c r="F47" s="34"/>
      <c r="G47" s="49"/>
      <c r="I47" s="47"/>
      <c r="J47" s="48"/>
      <c r="K47" s="34"/>
      <c r="L47" s="34"/>
      <c r="M47" s="34"/>
      <c r="N47" s="50"/>
    </row>
    <row r="48" spans="2:14" ht="25.05" customHeight="1">
      <c r="B48" s="47"/>
      <c r="C48" s="48"/>
      <c r="D48" s="34"/>
      <c r="E48" s="34"/>
      <c r="F48" s="34"/>
      <c r="G48" s="49"/>
      <c r="I48" s="47"/>
      <c r="J48" s="48"/>
      <c r="K48" s="34"/>
      <c r="L48" s="34"/>
      <c r="M48" s="34"/>
      <c r="N48" s="50"/>
    </row>
    <row r="49" spans="2:14" ht="25.05" customHeight="1">
      <c r="B49" s="47"/>
      <c r="C49" s="48"/>
      <c r="D49" s="34"/>
      <c r="E49" s="34"/>
      <c r="F49" s="34"/>
      <c r="G49" s="49"/>
      <c r="I49" s="47"/>
      <c r="J49" s="48"/>
      <c r="K49" s="34"/>
      <c r="L49" s="34"/>
      <c r="M49" s="34"/>
      <c r="N49" s="50"/>
    </row>
    <row r="50" spans="2:14" ht="25.05" customHeight="1">
      <c r="B50" s="47"/>
      <c r="C50" s="48"/>
      <c r="D50" s="34"/>
      <c r="E50" s="34"/>
      <c r="F50" s="34"/>
      <c r="G50" s="49"/>
      <c r="I50" s="47"/>
      <c r="J50" s="48"/>
      <c r="K50" s="34"/>
      <c r="L50" s="34"/>
      <c r="M50" s="34"/>
      <c r="N50" s="50"/>
    </row>
    <row r="51" spans="2:14" ht="25.05" customHeight="1">
      <c r="B51" s="47"/>
      <c r="C51" s="48"/>
      <c r="D51" s="34"/>
      <c r="E51" s="34"/>
      <c r="F51" s="34"/>
      <c r="G51" s="49"/>
      <c r="I51" s="47"/>
      <c r="J51" s="48"/>
      <c r="K51" s="34"/>
      <c r="L51" s="34"/>
      <c r="M51" s="34"/>
      <c r="N51" s="50"/>
    </row>
    <row r="52" spans="2:14" ht="25.05" customHeight="1">
      <c r="B52" s="47"/>
      <c r="C52" s="48"/>
      <c r="D52" s="34"/>
      <c r="E52" s="34"/>
      <c r="F52" s="34"/>
      <c r="G52" s="49"/>
      <c r="I52" s="47"/>
      <c r="J52" s="48"/>
      <c r="K52" s="34"/>
      <c r="L52" s="34"/>
      <c r="M52" s="34"/>
      <c r="N52" s="50"/>
    </row>
    <row r="53" spans="2:14" ht="25.05" customHeight="1">
      <c r="B53" s="47"/>
      <c r="C53" s="48"/>
      <c r="D53" s="34"/>
      <c r="E53" s="34"/>
      <c r="F53" s="34"/>
      <c r="G53" s="49"/>
      <c r="I53" s="47"/>
      <c r="J53" s="48"/>
      <c r="K53" s="34"/>
      <c r="L53" s="34"/>
      <c r="M53" s="34"/>
      <c r="N53" s="50"/>
    </row>
    <row r="54" spans="2:14" ht="25.05" customHeight="1">
      <c r="B54" s="47"/>
      <c r="C54" s="48"/>
      <c r="D54" s="34"/>
      <c r="E54" s="34"/>
      <c r="F54" s="34"/>
      <c r="G54" s="49"/>
      <c r="I54" s="47"/>
      <c r="J54" s="48"/>
      <c r="K54" s="34"/>
      <c r="L54" s="34"/>
      <c r="M54" s="34"/>
      <c r="N54" s="50"/>
    </row>
    <row r="55" spans="2:14" ht="25.05" customHeight="1">
      <c r="B55" s="47"/>
      <c r="C55" s="48"/>
      <c r="D55" s="34"/>
      <c r="E55" s="34"/>
      <c r="F55" s="34"/>
      <c r="G55" s="49"/>
      <c r="I55" s="47"/>
      <c r="J55" s="48"/>
      <c r="K55" s="34"/>
      <c r="L55" s="34"/>
      <c r="M55" s="34"/>
      <c r="N55" s="50"/>
    </row>
    <row r="56" spans="2:14" ht="25.05" customHeight="1">
      <c r="B56" s="47"/>
      <c r="C56" s="48"/>
      <c r="D56" s="34"/>
      <c r="E56" s="34"/>
      <c r="F56" s="34"/>
      <c r="G56" s="49"/>
      <c r="I56" s="47"/>
      <c r="J56" s="48"/>
      <c r="K56" s="34"/>
      <c r="L56" s="34"/>
      <c r="M56" s="34"/>
      <c r="N56" s="50"/>
    </row>
    <row r="57" spans="2:14" ht="25.05" customHeight="1">
      <c r="B57" s="47"/>
      <c r="C57" s="48"/>
      <c r="D57" s="34"/>
      <c r="E57" s="34"/>
      <c r="F57" s="34"/>
      <c r="G57" s="49"/>
      <c r="I57" s="47"/>
      <c r="J57" s="48"/>
      <c r="K57" s="34"/>
      <c r="L57" s="34"/>
      <c r="M57" s="34"/>
      <c r="N57" s="50"/>
    </row>
    <row r="58" spans="2:14" ht="25.05" customHeight="1">
      <c r="B58" s="47"/>
      <c r="C58" s="48"/>
      <c r="D58" s="34"/>
      <c r="E58" s="34"/>
      <c r="F58" s="34"/>
      <c r="G58" s="49"/>
      <c r="I58" s="47"/>
      <c r="J58" s="48"/>
      <c r="K58" s="34"/>
      <c r="L58" s="34"/>
      <c r="M58" s="34"/>
      <c r="N58" s="50"/>
    </row>
    <row r="59" spans="2:14" ht="25.05" customHeight="1">
      <c r="B59" s="47"/>
      <c r="C59" s="48"/>
      <c r="D59" s="34"/>
      <c r="E59" s="34"/>
      <c r="F59" s="34"/>
      <c r="G59" s="49"/>
      <c r="I59" s="47"/>
      <c r="J59" s="48"/>
      <c r="K59" s="34"/>
      <c r="L59" s="34"/>
      <c r="M59" s="34"/>
      <c r="N59" s="50"/>
    </row>
    <row r="60" spans="2:14" ht="25.05" customHeight="1">
      <c r="B60" s="47"/>
      <c r="C60" s="48"/>
      <c r="D60" s="34"/>
      <c r="E60" s="34"/>
      <c r="F60" s="34"/>
      <c r="G60" s="49"/>
      <c r="I60" s="47"/>
      <c r="J60" s="48"/>
      <c r="K60" s="34"/>
      <c r="L60" s="34"/>
      <c r="M60" s="34"/>
      <c r="N60" s="50"/>
    </row>
    <row r="61" spans="2:14" ht="25.05" customHeight="1">
      <c r="B61" s="47"/>
      <c r="C61" s="48"/>
      <c r="D61" s="34"/>
      <c r="E61" s="34"/>
      <c r="F61" s="34"/>
      <c r="G61" s="49"/>
      <c r="I61" s="47"/>
      <c r="J61" s="48"/>
      <c r="K61" s="34"/>
      <c r="L61" s="34"/>
      <c r="M61" s="34"/>
      <c r="N61" s="50"/>
    </row>
    <row r="62" spans="2:14" ht="25.05" customHeight="1">
      <c r="B62" s="47"/>
      <c r="C62" s="48"/>
      <c r="D62" s="34"/>
      <c r="E62" s="34"/>
      <c r="F62" s="34"/>
      <c r="G62" s="49"/>
      <c r="I62" s="47"/>
      <c r="J62" s="48"/>
      <c r="K62" s="34"/>
      <c r="L62" s="34"/>
      <c r="M62" s="34"/>
      <c r="N62" s="50"/>
    </row>
    <row r="63" spans="2:14" ht="25.05" customHeight="1">
      <c r="B63" s="47"/>
      <c r="C63" s="48"/>
      <c r="D63" s="34"/>
      <c r="E63" s="34"/>
      <c r="F63" s="34"/>
      <c r="G63" s="49"/>
      <c r="I63" s="47"/>
      <c r="J63" s="48"/>
      <c r="K63" s="34"/>
      <c r="L63" s="34"/>
      <c r="M63" s="34"/>
      <c r="N63" s="50"/>
    </row>
    <row r="64" spans="2:14" ht="25.05" customHeight="1">
      <c r="B64" s="47"/>
      <c r="C64" s="48"/>
      <c r="D64" s="34"/>
      <c r="E64" s="34"/>
      <c r="F64" s="34"/>
      <c r="G64" s="49"/>
      <c r="I64" s="47"/>
      <c r="J64" s="48"/>
      <c r="K64" s="34"/>
      <c r="L64" s="34"/>
      <c r="M64" s="34"/>
      <c r="N64" s="50"/>
    </row>
    <row r="65" spans="2:14" ht="25.05" customHeight="1">
      <c r="B65" s="47"/>
      <c r="C65" s="48"/>
      <c r="D65" s="34"/>
      <c r="E65" s="34"/>
      <c r="F65" s="34"/>
      <c r="G65" s="49"/>
      <c r="I65" s="47"/>
      <c r="J65" s="48"/>
      <c r="K65" s="34"/>
      <c r="L65" s="34"/>
      <c r="M65" s="34"/>
      <c r="N65" s="50"/>
    </row>
    <row r="66" spans="2:14" ht="25.05" customHeight="1">
      <c r="B66" s="47"/>
      <c r="C66" s="48"/>
      <c r="D66" s="34"/>
      <c r="E66" s="34"/>
      <c r="F66" s="34"/>
      <c r="G66" s="49"/>
      <c r="I66" s="47"/>
      <c r="J66" s="48"/>
      <c r="K66" s="34"/>
      <c r="L66" s="34"/>
      <c r="M66" s="34"/>
      <c r="N66" s="50"/>
    </row>
    <row r="67" spans="2:14" ht="25.05" customHeight="1">
      <c r="B67" s="47"/>
      <c r="C67" s="48"/>
      <c r="D67" s="34"/>
      <c r="E67" s="34"/>
      <c r="F67" s="34"/>
      <c r="G67" s="49"/>
      <c r="I67" s="47"/>
      <c r="J67" s="48"/>
      <c r="K67" s="34"/>
      <c r="L67" s="34"/>
      <c r="M67" s="34"/>
      <c r="N67" s="50"/>
    </row>
    <row r="68" spans="2:14" ht="25.05" customHeight="1">
      <c r="B68" s="47"/>
      <c r="C68" s="48"/>
      <c r="D68" s="34"/>
      <c r="E68" s="34"/>
      <c r="F68" s="34"/>
      <c r="G68" s="49"/>
      <c r="I68" s="47"/>
      <c r="J68" s="48"/>
      <c r="K68" s="34"/>
      <c r="L68" s="34"/>
      <c r="M68" s="34"/>
      <c r="N68" s="50"/>
    </row>
    <row r="69" spans="2:14" ht="25.05" customHeight="1">
      <c r="B69" s="47"/>
      <c r="C69" s="48"/>
      <c r="D69" s="34"/>
      <c r="E69" s="34"/>
      <c r="F69" s="34"/>
      <c r="G69" s="49"/>
      <c r="I69" s="47"/>
      <c r="J69" s="48"/>
      <c r="K69" s="34"/>
      <c r="L69" s="34"/>
      <c r="M69" s="34"/>
      <c r="N69" s="50"/>
    </row>
    <row r="70" spans="2:14" ht="25.05" customHeight="1">
      <c r="B70" s="47"/>
      <c r="C70" s="48"/>
      <c r="D70" s="34"/>
      <c r="E70" s="34"/>
      <c r="F70" s="34"/>
      <c r="G70" s="49"/>
      <c r="I70" s="47"/>
      <c r="J70" s="48"/>
      <c r="K70" s="34"/>
      <c r="L70" s="34"/>
      <c r="M70" s="34"/>
      <c r="N70" s="50"/>
    </row>
    <row r="71" spans="2:14" ht="25.05" customHeight="1">
      <c r="B71" s="47"/>
      <c r="C71" s="48"/>
      <c r="D71" s="34"/>
      <c r="E71" s="34"/>
      <c r="F71" s="34"/>
      <c r="G71" s="49"/>
      <c r="I71" s="47"/>
      <c r="J71" s="48"/>
      <c r="K71" s="34"/>
      <c r="L71" s="34"/>
      <c r="M71" s="34"/>
      <c r="N71" s="50"/>
    </row>
    <row r="72" spans="2:14" ht="25.05" customHeight="1">
      <c r="B72" s="47"/>
      <c r="C72" s="48"/>
      <c r="D72" s="34"/>
      <c r="E72" s="34"/>
      <c r="F72" s="34"/>
      <c r="G72" s="49"/>
      <c r="I72" s="47"/>
      <c r="J72" s="48"/>
      <c r="K72" s="34"/>
      <c r="L72" s="34"/>
      <c r="M72" s="34"/>
      <c r="N72" s="50"/>
    </row>
    <row r="73" spans="2:14" ht="25.05" customHeight="1">
      <c r="B73" s="47"/>
      <c r="C73" s="48"/>
      <c r="D73" s="34"/>
      <c r="E73" s="34"/>
      <c r="F73" s="34"/>
      <c r="G73" s="49"/>
      <c r="I73" s="47"/>
      <c r="J73" s="48"/>
      <c r="K73" s="34"/>
      <c r="L73" s="34"/>
      <c r="M73" s="34"/>
      <c r="N73" s="50"/>
    </row>
    <row r="74" spans="2:14" ht="25.05" customHeight="1">
      <c r="B74" s="47"/>
      <c r="C74" s="48"/>
      <c r="D74" s="34"/>
      <c r="E74" s="34"/>
      <c r="F74" s="34"/>
      <c r="G74" s="49"/>
      <c r="I74" s="47"/>
      <c r="J74" s="48"/>
      <c r="K74" s="34"/>
      <c r="L74" s="34"/>
      <c r="M74" s="34"/>
      <c r="N74" s="50"/>
    </row>
    <row r="75" spans="2:14" ht="25.05" customHeight="1">
      <c r="B75" s="47"/>
      <c r="C75" s="48"/>
      <c r="D75" s="34"/>
      <c r="E75" s="34"/>
      <c r="F75" s="34"/>
      <c r="G75" s="49"/>
      <c r="I75" s="47"/>
      <c r="J75" s="48"/>
      <c r="K75" s="34"/>
      <c r="L75" s="34"/>
      <c r="M75" s="34"/>
      <c r="N75" s="50"/>
    </row>
    <row r="76" spans="2:14" ht="25.05" customHeight="1">
      <c r="B76" s="47"/>
      <c r="C76" s="48"/>
      <c r="D76" s="34"/>
      <c r="E76" s="34"/>
      <c r="F76" s="34"/>
      <c r="G76" s="49"/>
      <c r="I76" s="47"/>
      <c r="J76" s="48"/>
      <c r="K76" s="34"/>
      <c r="L76" s="34"/>
      <c r="M76" s="34"/>
      <c r="N76" s="50"/>
    </row>
    <row r="77" spans="2:14" ht="25.05" customHeight="1">
      <c r="B77" s="47"/>
      <c r="C77" s="48"/>
      <c r="D77" s="34"/>
      <c r="E77" s="34"/>
      <c r="F77" s="34"/>
      <c r="G77" s="49"/>
      <c r="I77" s="47"/>
      <c r="J77" s="48"/>
      <c r="K77" s="34"/>
      <c r="L77" s="34"/>
      <c r="M77" s="34"/>
      <c r="N77" s="50"/>
    </row>
    <row r="78" spans="2:14" ht="25.05" customHeight="1">
      <c r="B78" s="47"/>
      <c r="C78" s="48"/>
      <c r="D78" s="34"/>
      <c r="E78" s="34"/>
      <c r="F78" s="34"/>
      <c r="G78" s="49"/>
      <c r="I78" s="47"/>
      <c r="J78" s="48"/>
      <c r="K78" s="34"/>
      <c r="L78" s="34"/>
      <c r="M78" s="34"/>
      <c r="N78" s="50"/>
    </row>
    <row r="79" spans="2:14" ht="25.05" customHeight="1">
      <c r="B79" s="47"/>
      <c r="C79" s="48"/>
      <c r="D79" s="34"/>
      <c r="E79" s="34"/>
      <c r="F79" s="34"/>
      <c r="G79" s="49"/>
      <c r="I79" s="47"/>
      <c r="J79" s="48"/>
      <c r="K79" s="34"/>
      <c r="L79" s="34"/>
      <c r="M79" s="34"/>
      <c r="N79" s="50"/>
    </row>
    <row r="80" spans="2:14" ht="25.05" customHeight="1">
      <c r="B80" s="47"/>
      <c r="C80" s="48"/>
      <c r="D80" s="34"/>
      <c r="E80" s="34"/>
      <c r="F80" s="34"/>
      <c r="G80" s="49"/>
      <c r="I80" s="47"/>
      <c r="J80" s="48"/>
      <c r="K80" s="34"/>
      <c r="L80" s="34"/>
      <c r="M80" s="34"/>
      <c r="N80" s="50"/>
    </row>
    <row r="81" spans="2:14" ht="25.05" customHeight="1">
      <c r="B81" s="47"/>
      <c r="C81" s="48"/>
      <c r="D81" s="34"/>
      <c r="E81" s="34"/>
      <c r="F81" s="34"/>
      <c r="G81" s="49"/>
      <c r="I81" s="47"/>
      <c r="J81" s="48"/>
      <c r="K81" s="34"/>
      <c r="L81" s="34"/>
      <c r="M81" s="34"/>
      <c r="N81" s="50"/>
    </row>
    <row r="82" spans="2:14" ht="25.05" customHeight="1">
      <c r="B82" s="47"/>
      <c r="C82" s="48"/>
      <c r="D82" s="34"/>
      <c r="E82" s="34"/>
      <c r="F82" s="34"/>
      <c r="G82" s="49"/>
      <c r="I82" s="47"/>
      <c r="J82" s="48"/>
      <c r="K82" s="34"/>
      <c r="L82" s="34"/>
      <c r="M82" s="34"/>
      <c r="N82" s="50"/>
    </row>
    <row r="83" spans="2:14" ht="25.05" customHeight="1">
      <c r="B83" s="47"/>
      <c r="C83" s="48"/>
      <c r="D83" s="34"/>
      <c r="E83" s="34"/>
      <c r="F83" s="34"/>
      <c r="G83" s="49"/>
      <c r="I83" s="47"/>
      <c r="J83" s="48"/>
      <c r="K83" s="34"/>
      <c r="L83" s="34"/>
      <c r="M83" s="34"/>
      <c r="N83" s="50"/>
    </row>
    <row r="84" spans="2:14" ht="25.05" customHeight="1">
      <c r="B84" s="47"/>
      <c r="C84" s="48"/>
      <c r="D84" s="34"/>
      <c r="E84" s="34"/>
      <c r="F84" s="34"/>
      <c r="G84" s="49"/>
      <c r="I84" s="47"/>
      <c r="J84" s="48"/>
      <c r="K84" s="34"/>
      <c r="L84" s="34"/>
      <c r="M84" s="34"/>
      <c r="N84" s="50"/>
    </row>
    <row r="85" spans="2:14" ht="25.05" customHeight="1">
      <c r="B85" s="47"/>
      <c r="C85" s="48"/>
      <c r="D85" s="34"/>
      <c r="E85" s="34"/>
      <c r="F85" s="34"/>
      <c r="G85" s="49"/>
      <c r="I85" s="47"/>
      <c r="J85" s="48"/>
      <c r="K85" s="34"/>
      <c r="L85" s="34"/>
      <c r="M85" s="34"/>
      <c r="N85" s="50"/>
    </row>
    <row r="86" spans="2:14" ht="25.05" customHeight="1">
      <c r="B86" s="47"/>
      <c r="C86" s="48"/>
      <c r="D86" s="34"/>
      <c r="E86" s="34"/>
      <c r="F86" s="34"/>
      <c r="G86" s="49"/>
      <c r="I86" s="47"/>
      <c r="J86" s="48"/>
      <c r="K86" s="34"/>
      <c r="L86" s="34"/>
      <c r="M86" s="34"/>
      <c r="N86" s="50"/>
    </row>
    <row r="87" spans="2:14" ht="25.05" customHeight="1">
      <c r="B87" s="47"/>
      <c r="C87" s="48"/>
      <c r="D87" s="34"/>
      <c r="E87" s="34"/>
      <c r="F87" s="34"/>
      <c r="G87" s="49"/>
      <c r="I87" s="47"/>
      <c r="J87" s="48"/>
      <c r="K87" s="34"/>
      <c r="L87" s="34"/>
      <c r="M87" s="34"/>
      <c r="N87" s="50"/>
    </row>
    <row r="88" spans="2:14" ht="25.05" customHeight="1">
      <c r="B88" s="47"/>
      <c r="C88" s="48"/>
      <c r="D88" s="34"/>
      <c r="E88" s="34"/>
      <c r="F88" s="34"/>
      <c r="G88" s="49"/>
      <c r="I88" s="47"/>
      <c r="J88" s="48"/>
      <c r="K88" s="34"/>
      <c r="L88" s="34"/>
      <c r="M88" s="34"/>
      <c r="N88" s="50"/>
    </row>
    <row r="89" spans="2:14" ht="25.05" customHeight="1">
      <c r="B89" s="47"/>
      <c r="C89" s="48"/>
      <c r="D89" s="34"/>
      <c r="E89" s="34"/>
      <c r="F89" s="34"/>
      <c r="G89" s="49"/>
      <c r="I89" s="47"/>
      <c r="J89" s="48"/>
      <c r="K89" s="34"/>
      <c r="L89" s="34"/>
      <c r="M89" s="34"/>
      <c r="N89" s="50"/>
    </row>
    <row r="90" spans="2:14" ht="25.05" customHeight="1">
      <c r="B90" s="47"/>
      <c r="C90" s="48"/>
      <c r="D90" s="34"/>
      <c r="E90" s="34"/>
      <c r="F90" s="34"/>
      <c r="G90" s="49"/>
      <c r="I90" s="47"/>
      <c r="J90" s="48"/>
      <c r="K90" s="34"/>
      <c r="L90" s="34"/>
      <c r="M90" s="34"/>
      <c r="N90" s="50"/>
    </row>
    <row r="91" spans="2:14" ht="25.05" customHeight="1">
      <c r="B91" s="47"/>
      <c r="C91" s="48"/>
      <c r="D91" s="34"/>
      <c r="E91" s="34"/>
      <c r="F91" s="34"/>
      <c r="G91" s="49"/>
      <c r="I91" s="47"/>
      <c r="J91" s="48"/>
      <c r="K91" s="34"/>
      <c r="L91" s="34"/>
      <c r="M91" s="34"/>
      <c r="N91" s="50"/>
    </row>
    <row r="92" spans="2:14" ht="25.05" customHeight="1">
      <c r="B92" s="47"/>
      <c r="C92" s="48"/>
      <c r="D92" s="34"/>
      <c r="E92" s="34"/>
      <c r="F92" s="34"/>
      <c r="G92" s="49"/>
      <c r="I92" s="47"/>
      <c r="J92" s="48"/>
      <c r="K92" s="34"/>
      <c r="L92" s="34"/>
      <c r="M92" s="34"/>
      <c r="N92" s="50"/>
    </row>
    <row r="93" spans="2:14" ht="25.05" customHeight="1">
      <c r="B93" s="47"/>
      <c r="C93" s="48"/>
      <c r="D93" s="34"/>
      <c r="E93" s="34"/>
      <c r="F93" s="34"/>
      <c r="G93" s="49"/>
      <c r="I93" s="47"/>
      <c r="J93" s="48"/>
      <c r="K93" s="34"/>
      <c r="L93" s="34"/>
      <c r="M93" s="34"/>
      <c r="N93" s="50"/>
    </row>
    <row r="94" spans="2:14" ht="25.05" customHeight="1">
      <c r="B94" s="47"/>
      <c r="C94" s="48"/>
      <c r="D94" s="34"/>
      <c r="E94" s="34"/>
      <c r="F94" s="34"/>
      <c r="G94" s="49"/>
      <c r="I94" s="47"/>
      <c r="J94" s="48"/>
      <c r="K94" s="34"/>
      <c r="L94" s="34"/>
      <c r="M94" s="34"/>
      <c r="N94" s="50"/>
    </row>
    <row r="95" spans="2:14" ht="25.05" customHeight="1">
      <c r="B95" s="47"/>
      <c r="C95" s="48"/>
      <c r="D95" s="34"/>
      <c r="E95" s="34"/>
      <c r="F95" s="34"/>
      <c r="G95" s="49"/>
      <c r="I95" s="47"/>
      <c r="J95" s="48"/>
      <c r="K95" s="34"/>
      <c r="L95" s="34"/>
      <c r="M95" s="34"/>
      <c r="N95" s="50"/>
    </row>
    <row r="96" spans="2:14" ht="25.05" customHeight="1">
      <c r="B96" s="47"/>
      <c r="C96" s="48"/>
      <c r="D96" s="34"/>
      <c r="E96" s="34"/>
      <c r="F96" s="34"/>
      <c r="G96" s="49"/>
      <c r="I96" s="47"/>
      <c r="J96" s="48"/>
      <c r="K96" s="34"/>
      <c r="L96" s="34"/>
      <c r="M96" s="34"/>
      <c r="N96" s="50"/>
    </row>
    <row r="97" spans="2:14" ht="25.05" customHeight="1">
      <c r="B97" s="47"/>
      <c r="C97" s="48"/>
      <c r="D97" s="34"/>
      <c r="E97" s="34"/>
      <c r="F97" s="34"/>
      <c r="G97" s="49"/>
      <c r="I97" s="47"/>
      <c r="J97" s="48"/>
      <c r="K97" s="34"/>
      <c r="L97" s="34"/>
      <c r="M97" s="34"/>
      <c r="N97" s="50"/>
    </row>
    <row r="98" spans="2:14" ht="25.05" customHeight="1">
      <c r="B98" s="47"/>
      <c r="C98" s="48"/>
      <c r="D98" s="34"/>
      <c r="E98" s="34"/>
      <c r="F98" s="34"/>
      <c r="G98" s="49"/>
      <c r="I98" s="47"/>
      <c r="J98" s="48"/>
      <c r="K98" s="34"/>
      <c r="L98" s="34"/>
      <c r="M98" s="34"/>
      <c r="N98" s="50"/>
    </row>
    <row r="99" spans="2:14" ht="25.05" customHeight="1">
      <c r="B99" s="47"/>
      <c r="C99" s="48"/>
      <c r="D99" s="34"/>
      <c r="E99" s="34"/>
      <c r="F99" s="34"/>
      <c r="G99" s="49"/>
      <c r="I99" s="47"/>
      <c r="J99" s="48"/>
      <c r="K99" s="34"/>
      <c r="L99" s="34"/>
      <c r="M99" s="34"/>
      <c r="N99" s="50"/>
    </row>
    <row r="100" spans="2:14" ht="25.05" customHeight="1">
      <c r="B100" s="47"/>
      <c r="C100" s="48"/>
      <c r="D100" s="34"/>
      <c r="E100" s="34"/>
      <c r="F100" s="34"/>
      <c r="G100" s="49"/>
      <c r="I100" s="47"/>
      <c r="J100" s="48"/>
      <c r="K100" s="34"/>
      <c r="L100" s="34"/>
      <c r="M100" s="34"/>
      <c r="N100" s="50"/>
    </row>
    <row r="101" spans="2:14" ht="25.05" customHeight="1">
      <c r="B101" s="47"/>
      <c r="C101" s="48"/>
      <c r="D101" s="34"/>
      <c r="E101" s="34"/>
      <c r="F101" s="34"/>
      <c r="G101" s="49"/>
      <c r="I101" s="47"/>
      <c r="J101" s="48"/>
      <c r="K101" s="34"/>
      <c r="L101" s="34"/>
      <c r="M101" s="34"/>
      <c r="N101" s="50"/>
    </row>
    <row r="102" spans="2:14" ht="25.05" customHeight="1">
      <c r="B102" s="47"/>
      <c r="C102" s="48"/>
      <c r="D102" s="34"/>
      <c r="E102" s="34"/>
      <c r="F102" s="34"/>
      <c r="G102" s="49"/>
      <c r="I102" s="47"/>
      <c r="J102" s="48"/>
      <c r="K102" s="34"/>
      <c r="L102" s="34"/>
      <c r="M102" s="34"/>
      <c r="N102" s="50"/>
    </row>
    <row r="103" spans="2:14" ht="25.05" customHeight="1">
      <c r="B103" s="47"/>
      <c r="C103" s="48"/>
      <c r="D103" s="34"/>
      <c r="E103" s="34"/>
      <c r="F103" s="34"/>
      <c r="G103" s="49"/>
      <c r="I103" s="47"/>
      <c r="J103" s="48"/>
      <c r="K103" s="34"/>
      <c r="L103" s="34"/>
      <c r="M103" s="34"/>
      <c r="N103" s="50"/>
    </row>
    <row r="104" spans="2:14" ht="25.05" customHeight="1">
      <c r="B104" s="47"/>
      <c r="C104" s="48"/>
      <c r="D104" s="34"/>
      <c r="E104" s="34"/>
      <c r="F104" s="34"/>
      <c r="G104" s="49"/>
      <c r="I104" s="47"/>
      <c r="J104" s="48"/>
      <c r="K104" s="34"/>
      <c r="L104" s="34"/>
      <c r="M104" s="34"/>
      <c r="N104" s="50"/>
    </row>
    <row r="105" spans="2:14" ht="25.05" customHeight="1">
      <c r="B105" s="47"/>
      <c r="C105" s="48"/>
      <c r="D105" s="34"/>
      <c r="E105" s="34"/>
      <c r="F105" s="34"/>
      <c r="G105" s="49"/>
      <c r="I105" s="47"/>
      <c r="J105" s="48"/>
      <c r="K105" s="34"/>
      <c r="L105" s="34"/>
      <c r="M105" s="34"/>
      <c r="N105" s="50"/>
    </row>
    <row r="106" spans="2:14" ht="25.05" customHeight="1">
      <c r="B106" s="47"/>
      <c r="C106" s="48"/>
      <c r="D106" s="34"/>
      <c r="E106" s="34"/>
      <c r="F106" s="34"/>
      <c r="G106" s="49"/>
      <c r="I106" s="47"/>
      <c r="J106" s="48"/>
      <c r="K106" s="34"/>
      <c r="L106" s="34"/>
      <c r="M106" s="34"/>
      <c r="N106" s="50"/>
    </row>
    <row r="107" spans="2:14" ht="25.05" customHeight="1">
      <c r="B107" s="47"/>
      <c r="C107" s="48"/>
      <c r="D107" s="34"/>
      <c r="E107" s="34"/>
      <c r="F107" s="34"/>
      <c r="G107" s="49"/>
      <c r="I107" s="47"/>
      <c r="J107" s="48"/>
      <c r="K107" s="34"/>
      <c r="L107" s="34"/>
      <c r="M107" s="34"/>
      <c r="N107" s="50"/>
    </row>
    <row r="108" spans="2:14" ht="25.05" customHeight="1">
      <c r="B108" s="47"/>
      <c r="C108" s="48"/>
      <c r="D108" s="34"/>
      <c r="E108" s="34"/>
      <c r="F108" s="34"/>
      <c r="G108" s="49"/>
      <c r="I108" s="47"/>
      <c r="J108" s="48"/>
      <c r="K108" s="34"/>
      <c r="L108" s="34"/>
      <c r="M108" s="34"/>
      <c r="N108" s="50"/>
    </row>
    <row r="109" spans="2:14" ht="25.05" customHeight="1">
      <c r="B109" s="47"/>
      <c r="C109" s="48"/>
      <c r="D109" s="34"/>
      <c r="E109" s="34"/>
      <c r="F109" s="34"/>
      <c r="G109" s="49"/>
      <c r="I109" s="47"/>
      <c r="J109" s="48"/>
      <c r="K109" s="34"/>
      <c r="L109" s="34"/>
      <c r="M109" s="34"/>
      <c r="N109" s="50"/>
    </row>
    <row r="110" spans="2:14" ht="25.05" customHeight="1">
      <c r="B110" s="47"/>
      <c r="C110" s="48"/>
      <c r="D110" s="34"/>
      <c r="E110" s="34"/>
      <c r="F110" s="34"/>
      <c r="G110" s="49"/>
      <c r="I110" s="47"/>
      <c r="J110" s="48"/>
      <c r="K110" s="34"/>
      <c r="L110" s="34"/>
      <c r="M110" s="34"/>
      <c r="N110" s="50"/>
    </row>
    <row r="111" spans="2:14" ht="25.05" customHeight="1">
      <c r="B111" s="47"/>
      <c r="C111" s="48"/>
      <c r="D111" s="34"/>
      <c r="E111" s="34"/>
      <c r="F111" s="34"/>
      <c r="G111" s="49"/>
      <c r="I111" s="47"/>
      <c r="J111" s="48"/>
      <c r="K111" s="34"/>
      <c r="L111" s="34"/>
      <c r="M111" s="34"/>
      <c r="N111" s="50"/>
    </row>
    <row r="112" spans="2:14" ht="25.05" customHeight="1">
      <c r="B112" s="47"/>
      <c r="C112" s="48"/>
      <c r="D112" s="34"/>
      <c r="E112" s="34"/>
      <c r="F112" s="34"/>
      <c r="G112" s="49"/>
      <c r="I112" s="47"/>
      <c r="J112" s="48"/>
      <c r="K112" s="34"/>
      <c r="L112" s="34"/>
      <c r="M112" s="34"/>
      <c r="N112" s="50"/>
    </row>
    <row r="113" spans="2:14" ht="25.05" customHeight="1">
      <c r="B113" s="47"/>
      <c r="C113" s="48"/>
      <c r="D113" s="34"/>
      <c r="E113" s="34"/>
      <c r="F113" s="34"/>
      <c r="G113" s="49"/>
      <c r="I113" s="47"/>
      <c r="J113" s="48"/>
      <c r="K113" s="34"/>
      <c r="L113" s="34"/>
      <c r="M113" s="34"/>
      <c r="N113" s="50"/>
    </row>
    <row r="114" spans="2:14" ht="25.05" customHeight="1">
      <c r="B114" s="47"/>
      <c r="C114" s="48"/>
      <c r="D114" s="34"/>
      <c r="E114" s="34"/>
      <c r="F114" s="34"/>
      <c r="G114" s="49"/>
      <c r="I114" s="47"/>
      <c r="J114" s="48"/>
      <c r="K114" s="34"/>
      <c r="L114" s="34"/>
      <c r="M114" s="34"/>
      <c r="N114" s="50"/>
    </row>
    <row r="115" spans="2:14" ht="25.05" customHeight="1">
      <c r="B115" s="47"/>
      <c r="C115" s="48"/>
      <c r="D115" s="34"/>
      <c r="E115" s="34"/>
      <c r="F115" s="34"/>
      <c r="G115" s="49"/>
      <c r="I115" s="47"/>
      <c r="J115" s="48"/>
      <c r="K115" s="34"/>
      <c r="L115" s="34"/>
      <c r="M115" s="34"/>
      <c r="N115" s="50"/>
    </row>
    <row r="116" spans="2:14" ht="25.05" customHeight="1">
      <c r="B116" s="47"/>
      <c r="C116" s="48"/>
      <c r="D116" s="34"/>
      <c r="E116" s="34"/>
      <c r="F116" s="34"/>
      <c r="G116" s="49"/>
      <c r="I116" s="47"/>
      <c r="J116" s="48"/>
      <c r="K116" s="34"/>
      <c r="L116" s="34"/>
      <c r="M116" s="34"/>
      <c r="N116" s="50"/>
    </row>
    <row r="117" spans="2:14" ht="25.05" customHeight="1">
      <c r="B117" s="47"/>
      <c r="C117" s="48"/>
      <c r="D117" s="34"/>
      <c r="E117" s="34"/>
      <c r="F117" s="34"/>
      <c r="G117" s="49"/>
      <c r="I117" s="47"/>
      <c r="J117" s="48"/>
      <c r="K117" s="34"/>
      <c r="L117" s="34"/>
      <c r="M117" s="34"/>
      <c r="N117" s="50"/>
    </row>
    <row r="118" spans="2:14" ht="25.05" customHeight="1">
      <c r="B118" s="47"/>
      <c r="C118" s="48"/>
      <c r="D118" s="34"/>
      <c r="E118" s="34"/>
      <c r="F118" s="34"/>
      <c r="G118" s="49"/>
      <c r="I118" s="47"/>
      <c r="J118" s="48"/>
      <c r="K118" s="34"/>
      <c r="L118" s="34"/>
      <c r="M118" s="34"/>
      <c r="N118" s="50"/>
    </row>
    <row r="119" spans="2:14" ht="25.05" customHeight="1">
      <c r="B119" s="47"/>
      <c r="C119" s="48"/>
      <c r="D119" s="34"/>
      <c r="E119" s="34"/>
      <c r="F119" s="34"/>
      <c r="G119" s="49"/>
      <c r="I119" s="47"/>
      <c r="J119" s="48"/>
      <c r="K119" s="34"/>
      <c r="L119" s="34"/>
      <c r="M119" s="34"/>
      <c r="N119" s="50"/>
    </row>
    <row r="120" spans="2:14" ht="25.05" customHeight="1">
      <c r="B120" s="47"/>
      <c r="C120" s="48"/>
      <c r="D120" s="34"/>
      <c r="E120" s="34"/>
      <c r="F120" s="34"/>
      <c r="G120" s="49"/>
      <c r="I120" s="47"/>
      <c r="J120" s="48"/>
      <c r="K120" s="34"/>
      <c r="L120" s="34"/>
      <c r="M120" s="34"/>
      <c r="N120" s="50"/>
    </row>
    <row r="121" spans="2:14" ht="25.05" customHeight="1">
      <c r="B121" s="47"/>
      <c r="C121" s="48"/>
      <c r="D121" s="34"/>
      <c r="E121" s="34"/>
      <c r="F121" s="34"/>
      <c r="G121" s="49"/>
      <c r="I121" s="47"/>
      <c r="J121" s="48"/>
      <c r="K121" s="34"/>
      <c r="L121" s="34"/>
      <c r="M121" s="34"/>
      <c r="N121" s="50"/>
    </row>
    <row r="122" spans="2:14" ht="25.05" customHeight="1">
      <c r="B122" s="47"/>
      <c r="C122" s="48"/>
      <c r="D122" s="34"/>
      <c r="E122" s="34"/>
      <c r="F122" s="34"/>
      <c r="G122" s="49"/>
      <c r="I122" s="47"/>
      <c r="J122" s="48"/>
      <c r="K122" s="34"/>
      <c r="L122" s="34"/>
      <c r="M122" s="34"/>
      <c r="N122" s="50"/>
    </row>
    <row r="123" spans="2:14" ht="25.05" customHeight="1">
      <c r="B123" s="47"/>
      <c r="C123" s="48"/>
      <c r="D123" s="34"/>
      <c r="E123" s="34"/>
      <c r="F123" s="34"/>
      <c r="G123" s="49"/>
      <c r="I123" s="47"/>
      <c r="J123" s="48"/>
      <c r="K123" s="34"/>
      <c r="L123" s="34"/>
      <c r="M123" s="34"/>
      <c r="N123" s="50"/>
    </row>
    <row r="124" spans="2:14" ht="25.05" customHeight="1">
      <c r="B124" s="47"/>
      <c r="C124" s="48"/>
      <c r="D124" s="34"/>
      <c r="E124" s="34"/>
      <c r="F124" s="34"/>
      <c r="G124" s="49"/>
      <c r="I124" s="47"/>
      <c r="J124" s="48"/>
      <c r="K124" s="34"/>
      <c r="L124" s="34"/>
      <c r="M124" s="34"/>
      <c r="N124" s="50"/>
    </row>
    <row r="125" spans="2:14" ht="25.05" customHeight="1">
      <c r="B125" s="47"/>
      <c r="C125" s="48"/>
      <c r="D125" s="34"/>
      <c r="E125" s="34"/>
      <c r="F125" s="34"/>
      <c r="G125" s="49"/>
      <c r="I125" s="47"/>
      <c r="J125" s="48"/>
      <c r="K125" s="34"/>
      <c r="L125" s="34"/>
      <c r="M125" s="34"/>
      <c r="N125" s="50"/>
    </row>
    <row r="126" spans="2:14" ht="25.05" customHeight="1">
      <c r="B126" s="47"/>
      <c r="C126" s="48"/>
      <c r="D126" s="34"/>
      <c r="E126" s="34"/>
      <c r="F126" s="34"/>
      <c r="G126" s="49"/>
      <c r="I126" s="47"/>
      <c r="J126" s="48"/>
      <c r="K126" s="34"/>
      <c r="L126" s="34"/>
      <c r="M126" s="34"/>
      <c r="N126" s="50"/>
    </row>
    <row r="127" spans="2:14" ht="25.05" customHeight="1">
      <c r="B127" s="47"/>
      <c r="C127" s="48"/>
      <c r="D127" s="34"/>
      <c r="E127" s="34"/>
      <c r="F127" s="34"/>
      <c r="G127" s="49"/>
      <c r="I127" s="47"/>
      <c r="J127" s="48"/>
      <c r="K127" s="34"/>
      <c r="L127" s="34"/>
      <c r="M127" s="34"/>
      <c r="N127" s="50"/>
    </row>
    <row r="128" spans="2:14" ht="25.05" customHeight="1">
      <c r="B128" s="47"/>
      <c r="C128" s="48"/>
      <c r="D128" s="34"/>
      <c r="E128" s="34"/>
      <c r="F128" s="34"/>
      <c r="G128" s="49"/>
      <c r="I128" s="47"/>
      <c r="J128" s="48"/>
      <c r="K128" s="34"/>
      <c r="L128" s="34"/>
      <c r="M128" s="34"/>
      <c r="N128" s="50"/>
    </row>
    <row r="129" spans="2:14" ht="25.05" customHeight="1">
      <c r="B129" s="47"/>
      <c r="C129" s="48"/>
      <c r="D129" s="34"/>
      <c r="E129" s="34"/>
      <c r="F129" s="34"/>
      <c r="G129" s="49"/>
      <c r="I129" s="47"/>
      <c r="J129" s="48"/>
      <c r="K129" s="34"/>
      <c r="L129" s="34"/>
      <c r="M129" s="34"/>
      <c r="N129" s="50"/>
    </row>
    <row r="130" spans="2:14" ht="25.05" customHeight="1">
      <c r="B130" s="47"/>
      <c r="C130" s="48"/>
      <c r="D130" s="34"/>
      <c r="E130" s="34"/>
      <c r="F130" s="34"/>
      <c r="G130" s="49"/>
      <c r="I130" s="47"/>
      <c r="J130" s="48"/>
      <c r="K130" s="34"/>
      <c r="L130" s="34"/>
      <c r="M130" s="34"/>
      <c r="N130" s="50"/>
    </row>
    <row r="131" spans="2:14" ht="25.05" customHeight="1">
      <c r="B131" s="47"/>
      <c r="C131" s="48"/>
      <c r="D131" s="34"/>
      <c r="E131" s="34"/>
      <c r="F131" s="34"/>
      <c r="G131" s="49"/>
      <c r="I131" s="47"/>
      <c r="J131" s="48"/>
      <c r="K131" s="34"/>
      <c r="L131" s="34"/>
      <c r="M131" s="34"/>
      <c r="N131" s="50"/>
    </row>
    <row r="132" spans="2:14" ht="25.05" customHeight="1">
      <c r="B132" s="47"/>
      <c r="C132" s="48"/>
      <c r="D132" s="34"/>
      <c r="E132" s="34"/>
      <c r="F132" s="34"/>
      <c r="G132" s="49"/>
      <c r="I132" s="47"/>
      <c r="J132" s="48"/>
      <c r="K132" s="34"/>
      <c r="L132" s="34"/>
      <c r="M132" s="34"/>
      <c r="N132" s="50"/>
    </row>
    <row r="133" spans="2:14" ht="25.05" customHeight="1">
      <c r="B133" s="47"/>
      <c r="C133" s="48"/>
      <c r="D133" s="34"/>
      <c r="E133" s="34"/>
      <c r="F133" s="34"/>
      <c r="G133" s="49"/>
      <c r="I133" s="47"/>
      <c r="J133" s="48"/>
      <c r="K133" s="34"/>
      <c r="L133" s="34"/>
      <c r="M133" s="34"/>
      <c r="N133" s="50"/>
    </row>
    <row r="134" spans="2:14" ht="25.05" customHeight="1">
      <c r="B134" s="47"/>
      <c r="C134" s="48"/>
      <c r="D134" s="34"/>
      <c r="E134" s="34"/>
      <c r="F134" s="34"/>
      <c r="G134" s="49"/>
      <c r="I134" s="47"/>
      <c r="J134" s="48"/>
      <c r="K134" s="34"/>
      <c r="L134" s="34"/>
      <c r="M134" s="34"/>
      <c r="N134" s="50"/>
    </row>
    <row r="135" spans="2:14" ht="25.05" customHeight="1">
      <c r="B135" s="47"/>
      <c r="C135" s="48"/>
      <c r="D135" s="34"/>
      <c r="E135" s="34"/>
      <c r="F135" s="34"/>
      <c r="G135" s="49"/>
      <c r="I135" s="47"/>
      <c r="J135" s="48"/>
      <c r="K135" s="34"/>
      <c r="L135" s="34"/>
      <c r="M135" s="34"/>
      <c r="N135" s="50"/>
    </row>
    <row r="136" spans="2:14" ht="25.05" customHeight="1">
      <c r="B136" s="47"/>
      <c r="C136" s="48"/>
      <c r="D136" s="34"/>
      <c r="E136" s="34"/>
      <c r="F136" s="34"/>
      <c r="G136" s="49"/>
      <c r="I136" s="47"/>
      <c r="J136" s="48"/>
      <c r="K136" s="34"/>
      <c r="L136" s="34"/>
      <c r="M136" s="34"/>
      <c r="N136" s="50"/>
    </row>
    <row r="137" spans="2:14" ht="25.05" customHeight="1">
      <c r="B137" s="47"/>
      <c r="C137" s="48"/>
      <c r="D137" s="34"/>
      <c r="E137" s="34"/>
      <c r="F137" s="34"/>
      <c r="G137" s="49"/>
      <c r="I137" s="47"/>
      <c r="J137" s="48"/>
      <c r="K137" s="34"/>
      <c r="L137" s="34"/>
      <c r="M137" s="34"/>
      <c r="N137" s="50"/>
    </row>
    <row r="138" spans="2:14" ht="25.05" customHeight="1">
      <c r="B138" s="47"/>
      <c r="C138" s="48"/>
      <c r="D138" s="34"/>
      <c r="E138" s="34"/>
      <c r="F138" s="34"/>
      <c r="G138" s="49"/>
      <c r="I138" s="47"/>
      <c r="J138" s="48"/>
      <c r="K138" s="34"/>
      <c r="L138" s="34"/>
      <c r="M138" s="34"/>
      <c r="N138" s="50"/>
    </row>
    <row r="139" spans="2:14" ht="25.05" customHeight="1">
      <c r="B139" s="47"/>
      <c r="C139" s="48"/>
      <c r="D139" s="34"/>
      <c r="E139" s="34"/>
      <c r="F139" s="34"/>
      <c r="G139" s="49"/>
      <c r="I139" s="47"/>
      <c r="J139" s="48"/>
      <c r="K139" s="34"/>
      <c r="L139" s="34"/>
      <c r="M139" s="34"/>
      <c r="N139" s="50"/>
    </row>
    <row r="140" spans="2:14" ht="25.05" customHeight="1">
      <c r="B140" s="47"/>
      <c r="C140" s="48"/>
      <c r="D140" s="34"/>
      <c r="E140" s="34"/>
      <c r="F140" s="34"/>
      <c r="G140" s="49"/>
      <c r="I140" s="47"/>
      <c r="J140" s="48"/>
      <c r="K140" s="34"/>
      <c r="L140" s="34"/>
      <c r="M140" s="34"/>
      <c r="N140" s="50"/>
    </row>
    <row r="141" spans="2:14" ht="25.05" customHeight="1">
      <c r="B141" s="47"/>
      <c r="C141" s="48"/>
      <c r="D141" s="34"/>
      <c r="E141" s="34"/>
      <c r="F141" s="34"/>
      <c r="G141" s="49"/>
      <c r="I141" s="47"/>
      <c r="J141" s="48"/>
      <c r="K141" s="34"/>
      <c r="L141" s="34"/>
      <c r="M141" s="34"/>
      <c r="N141" s="50"/>
    </row>
    <row r="142" spans="2:14" ht="25.05" customHeight="1">
      <c r="B142" s="47"/>
      <c r="C142" s="48"/>
      <c r="D142" s="34"/>
      <c r="E142" s="34"/>
      <c r="F142" s="34"/>
      <c r="G142" s="49"/>
      <c r="I142" s="47"/>
      <c r="J142" s="48"/>
      <c r="K142" s="34"/>
      <c r="L142" s="34"/>
      <c r="M142" s="34"/>
      <c r="N142" s="50"/>
    </row>
    <row r="143" spans="2:14" ht="25.05" customHeight="1">
      <c r="B143" s="47"/>
      <c r="C143" s="48"/>
      <c r="D143" s="34"/>
      <c r="E143" s="34"/>
      <c r="F143" s="34"/>
      <c r="G143" s="49"/>
      <c r="I143" s="47"/>
      <c r="J143" s="48"/>
      <c r="K143" s="34"/>
      <c r="L143" s="34"/>
      <c r="M143" s="34"/>
      <c r="N143" s="50"/>
    </row>
    <row r="144" spans="2:14" ht="25.05" customHeight="1">
      <c r="B144" s="47"/>
      <c r="C144" s="48"/>
      <c r="D144" s="34"/>
      <c r="E144" s="34"/>
      <c r="F144" s="34"/>
      <c r="G144" s="49"/>
      <c r="I144" s="47"/>
      <c r="J144" s="48"/>
      <c r="K144" s="34"/>
      <c r="L144" s="34"/>
      <c r="M144" s="34"/>
      <c r="N144" s="50"/>
    </row>
    <row r="145" spans="2:14" ht="25.05" customHeight="1">
      <c r="B145" s="47"/>
      <c r="C145" s="48"/>
      <c r="D145" s="34"/>
      <c r="E145" s="34"/>
      <c r="F145" s="34"/>
      <c r="G145" s="49"/>
      <c r="I145" s="47"/>
      <c r="J145" s="48"/>
      <c r="K145" s="34"/>
      <c r="L145" s="34"/>
      <c r="M145" s="34"/>
      <c r="N145" s="50"/>
    </row>
    <row r="146" spans="2:14" ht="25.05" customHeight="1">
      <c r="B146" s="47"/>
      <c r="C146" s="48"/>
      <c r="D146" s="34"/>
      <c r="E146" s="34"/>
      <c r="F146" s="34"/>
      <c r="G146" s="49"/>
      <c r="I146" s="47"/>
      <c r="J146" s="48"/>
      <c r="K146" s="34"/>
      <c r="L146" s="34"/>
      <c r="M146" s="34"/>
      <c r="N146" s="50"/>
    </row>
    <row r="147" spans="2:14" ht="25.05" customHeight="1">
      <c r="B147" s="47"/>
      <c r="C147" s="48"/>
      <c r="D147" s="34"/>
      <c r="E147" s="34"/>
      <c r="F147" s="34"/>
      <c r="G147" s="49"/>
      <c r="I147" s="47"/>
      <c r="J147" s="48"/>
      <c r="K147" s="34"/>
      <c r="L147" s="34"/>
      <c r="M147" s="34"/>
      <c r="N147" s="50"/>
    </row>
    <row r="148" spans="2:14" ht="25.05" customHeight="1">
      <c r="B148" s="47"/>
      <c r="C148" s="48"/>
      <c r="D148" s="34"/>
      <c r="E148" s="34"/>
      <c r="F148" s="34"/>
      <c r="G148" s="49"/>
      <c r="I148" s="47"/>
      <c r="J148" s="48"/>
      <c r="K148" s="34"/>
      <c r="L148" s="34"/>
      <c r="M148" s="34"/>
      <c r="N148" s="50"/>
    </row>
    <row r="149" spans="2:14" ht="25.05" customHeight="1">
      <c r="B149" s="47"/>
      <c r="C149" s="48"/>
      <c r="D149" s="34"/>
      <c r="E149" s="34"/>
      <c r="F149" s="34"/>
      <c r="G149" s="49"/>
      <c r="I149" s="47"/>
      <c r="J149" s="48"/>
      <c r="K149" s="34"/>
      <c r="L149" s="34"/>
      <c r="M149" s="34"/>
      <c r="N149" s="50"/>
    </row>
    <row r="150" spans="2:14" ht="25.05" customHeight="1">
      <c r="B150" s="47"/>
      <c r="C150" s="48"/>
      <c r="D150" s="34"/>
      <c r="E150" s="34"/>
      <c r="F150" s="34"/>
      <c r="G150" s="49"/>
      <c r="I150" s="47"/>
      <c r="J150" s="48"/>
      <c r="K150" s="34"/>
      <c r="L150" s="34"/>
      <c r="M150" s="34"/>
      <c r="N150" s="50"/>
    </row>
    <row r="151" spans="2:14" ht="25.05" customHeight="1">
      <c r="B151" s="47"/>
      <c r="C151" s="48"/>
      <c r="D151" s="34"/>
      <c r="E151" s="34"/>
      <c r="F151" s="34"/>
      <c r="G151" s="49"/>
      <c r="I151" s="47"/>
      <c r="J151" s="48"/>
      <c r="K151" s="34"/>
      <c r="L151" s="34"/>
      <c r="M151" s="34"/>
      <c r="N151" s="50"/>
    </row>
    <row r="152" spans="2:14" ht="25.05" customHeight="1">
      <c r="B152" s="47"/>
      <c r="C152" s="48"/>
      <c r="D152" s="34"/>
      <c r="E152" s="34"/>
      <c r="F152" s="34"/>
      <c r="G152" s="49"/>
      <c r="I152" s="47"/>
      <c r="J152" s="48"/>
      <c r="K152" s="34"/>
      <c r="L152" s="34"/>
      <c r="M152" s="34"/>
      <c r="N152" s="50"/>
    </row>
    <row r="153" spans="2:14" ht="25.05" customHeight="1">
      <c r="B153" s="47"/>
      <c r="C153" s="48"/>
      <c r="D153" s="34"/>
      <c r="E153" s="34"/>
      <c r="F153" s="34"/>
      <c r="G153" s="49"/>
      <c r="I153" s="47"/>
      <c r="J153" s="48"/>
      <c r="K153" s="34"/>
      <c r="L153" s="34"/>
      <c r="M153" s="34"/>
      <c r="N153" s="50"/>
    </row>
    <row r="154" spans="2:14" ht="25.05" customHeight="1">
      <c r="B154" s="47"/>
      <c r="C154" s="48"/>
      <c r="D154" s="34"/>
      <c r="E154" s="34"/>
      <c r="F154" s="34"/>
      <c r="G154" s="49"/>
      <c r="I154" s="47"/>
      <c r="J154" s="48"/>
      <c r="K154" s="34"/>
      <c r="L154" s="34"/>
      <c r="M154" s="34"/>
      <c r="N154" s="50"/>
    </row>
    <row r="155" spans="2:14" ht="25.05" customHeight="1">
      <c r="B155" s="47"/>
      <c r="C155" s="48"/>
      <c r="D155" s="34"/>
      <c r="E155" s="34"/>
      <c r="F155" s="34"/>
      <c r="G155" s="49"/>
      <c r="I155" s="47"/>
      <c r="J155" s="48"/>
      <c r="K155" s="34"/>
      <c r="L155" s="34"/>
      <c r="M155" s="34"/>
      <c r="N155" s="50"/>
    </row>
    <row r="156" spans="2:14" ht="25.05" customHeight="1">
      <c r="B156" s="47"/>
      <c r="C156" s="48"/>
      <c r="D156" s="34"/>
      <c r="E156" s="34"/>
      <c r="F156" s="34"/>
      <c r="G156" s="49"/>
      <c r="I156" s="47"/>
      <c r="J156" s="48"/>
      <c r="K156" s="34"/>
      <c r="L156" s="34"/>
      <c r="M156" s="34"/>
      <c r="N156" s="50"/>
    </row>
    <row r="157" spans="2:14" ht="25.05" customHeight="1">
      <c r="B157" s="47"/>
      <c r="C157" s="48"/>
      <c r="D157" s="34"/>
      <c r="E157" s="34"/>
      <c r="F157" s="34"/>
      <c r="G157" s="49"/>
      <c r="I157" s="47"/>
      <c r="J157" s="48"/>
      <c r="K157" s="34"/>
      <c r="L157" s="34"/>
      <c r="M157" s="34"/>
      <c r="N157" s="50"/>
    </row>
    <row r="158" spans="2:14" ht="25.05" customHeight="1">
      <c r="B158" s="47"/>
      <c r="C158" s="48"/>
      <c r="D158" s="34"/>
      <c r="E158" s="34"/>
      <c r="F158" s="34"/>
      <c r="G158" s="49"/>
      <c r="I158" s="47"/>
      <c r="J158" s="48"/>
      <c r="K158" s="34"/>
      <c r="L158" s="34"/>
      <c r="M158" s="34"/>
      <c r="N158" s="50"/>
    </row>
    <row r="159" spans="2:14" ht="25.05" customHeight="1">
      <c r="B159" s="47"/>
      <c r="C159" s="48"/>
      <c r="D159" s="34"/>
      <c r="E159" s="34"/>
      <c r="F159" s="34"/>
      <c r="G159" s="49"/>
      <c r="I159" s="47"/>
      <c r="J159" s="48"/>
      <c r="K159" s="34"/>
      <c r="L159" s="34"/>
      <c r="M159" s="34"/>
      <c r="N159" s="50"/>
    </row>
    <row r="160" spans="2:14" ht="25.05" customHeight="1">
      <c r="B160" s="47"/>
      <c r="C160" s="48"/>
      <c r="D160" s="34"/>
      <c r="E160" s="34"/>
      <c r="F160" s="34"/>
      <c r="G160" s="49"/>
      <c r="I160" s="47"/>
      <c r="J160" s="48"/>
      <c r="K160" s="34"/>
      <c r="L160" s="34"/>
      <c r="M160" s="34"/>
      <c r="N160" s="50"/>
    </row>
    <row r="161" spans="2:14" ht="25.05" customHeight="1">
      <c r="B161" s="47"/>
      <c r="C161" s="48"/>
      <c r="D161" s="34"/>
      <c r="E161" s="34"/>
      <c r="F161" s="34"/>
      <c r="G161" s="49"/>
      <c r="I161" s="47"/>
      <c r="J161" s="48"/>
      <c r="K161" s="34"/>
      <c r="L161" s="34"/>
      <c r="M161" s="34"/>
      <c r="N161" s="50"/>
    </row>
    <row r="162" spans="2:14" ht="25.05" customHeight="1">
      <c r="B162" s="47"/>
      <c r="C162" s="48"/>
      <c r="D162" s="34"/>
      <c r="E162" s="34"/>
      <c r="F162" s="34"/>
      <c r="G162" s="49"/>
      <c r="I162" s="47"/>
      <c r="J162" s="48"/>
      <c r="K162" s="34"/>
      <c r="L162" s="34"/>
      <c r="M162" s="34"/>
      <c r="N162" s="50"/>
    </row>
    <row r="163" spans="2:14" ht="25.05" customHeight="1">
      <c r="B163" s="47"/>
      <c r="C163" s="48"/>
      <c r="D163" s="34"/>
      <c r="E163" s="34"/>
      <c r="F163" s="34"/>
      <c r="G163" s="49"/>
      <c r="I163" s="47"/>
      <c r="J163" s="48"/>
      <c r="K163" s="34"/>
      <c r="L163" s="34"/>
      <c r="M163" s="34"/>
      <c r="N163" s="50"/>
    </row>
    <row r="164" spans="2:14" ht="25.05" customHeight="1">
      <c r="B164" s="47"/>
      <c r="C164" s="48"/>
      <c r="D164" s="34"/>
      <c r="E164" s="34"/>
      <c r="F164" s="34"/>
      <c r="G164" s="49"/>
      <c r="I164" s="47"/>
      <c r="J164" s="48"/>
      <c r="K164" s="34"/>
      <c r="L164" s="34"/>
      <c r="M164" s="34"/>
      <c r="N164" s="50"/>
    </row>
    <row r="165" spans="2:14" ht="25.05" customHeight="1">
      <c r="B165" s="47"/>
      <c r="C165" s="48"/>
      <c r="D165" s="34"/>
      <c r="E165" s="34"/>
      <c r="F165" s="34"/>
      <c r="G165" s="49"/>
      <c r="I165" s="47"/>
      <c r="J165" s="48"/>
      <c r="K165" s="34"/>
      <c r="L165" s="34"/>
      <c r="M165" s="34"/>
      <c r="N165" s="50"/>
    </row>
    <row r="166" spans="2:14" ht="25.05" customHeight="1">
      <c r="B166" s="47"/>
      <c r="C166" s="48"/>
      <c r="D166" s="34"/>
      <c r="E166" s="34"/>
      <c r="F166" s="34"/>
      <c r="G166" s="49"/>
      <c r="I166" s="47"/>
      <c r="J166" s="48"/>
      <c r="K166" s="34"/>
      <c r="L166" s="34"/>
      <c r="M166" s="34"/>
      <c r="N166" s="50"/>
    </row>
    <row r="167" spans="2:14" ht="25.05" customHeight="1">
      <c r="B167" s="47"/>
      <c r="C167" s="48"/>
      <c r="D167" s="34"/>
      <c r="E167" s="34"/>
      <c r="F167" s="34"/>
      <c r="G167" s="49"/>
      <c r="I167" s="47"/>
      <c r="J167" s="48"/>
      <c r="K167" s="34"/>
      <c r="L167" s="34"/>
      <c r="M167" s="34"/>
      <c r="N167" s="50"/>
    </row>
    <row r="168" spans="2:14" ht="25.05" customHeight="1">
      <c r="B168" s="47"/>
      <c r="C168" s="48"/>
      <c r="D168" s="34"/>
      <c r="E168" s="34"/>
      <c r="F168" s="34"/>
      <c r="G168" s="49"/>
      <c r="I168" s="47"/>
      <c r="J168" s="48"/>
      <c r="K168" s="34"/>
      <c r="L168" s="34"/>
      <c r="M168" s="34"/>
      <c r="N168" s="50"/>
    </row>
    <row r="169" spans="2:14" ht="25.05" customHeight="1">
      <c r="B169" s="47"/>
      <c r="C169" s="48"/>
      <c r="D169" s="34"/>
      <c r="E169" s="34"/>
      <c r="F169" s="34"/>
      <c r="G169" s="49"/>
      <c r="I169" s="47"/>
      <c r="J169" s="48"/>
      <c r="K169" s="34"/>
      <c r="L169" s="34"/>
      <c r="M169" s="34"/>
      <c r="N169" s="50"/>
    </row>
    <row r="170" spans="2:14" ht="25.05" customHeight="1">
      <c r="B170" s="47"/>
      <c r="C170" s="48"/>
      <c r="D170" s="34"/>
      <c r="E170" s="34"/>
      <c r="F170" s="34"/>
      <c r="G170" s="49"/>
      <c r="I170" s="47"/>
      <c r="J170" s="48"/>
      <c r="K170" s="34"/>
      <c r="L170" s="34"/>
      <c r="M170" s="34"/>
      <c r="N170" s="50"/>
    </row>
    <row r="171" spans="2:14" ht="25.05" customHeight="1">
      <c r="B171" s="47"/>
      <c r="C171" s="48"/>
      <c r="D171" s="34"/>
      <c r="E171" s="34"/>
      <c r="F171" s="34"/>
      <c r="G171" s="49"/>
      <c r="I171" s="47"/>
      <c r="J171" s="48"/>
      <c r="K171" s="34"/>
      <c r="L171" s="34"/>
      <c r="M171" s="34"/>
      <c r="N171" s="50"/>
    </row>
    <row r="172" spans="2:14" ht="25.05" customHeight="1">
      <c r="B172" s="47"/>
      <c r="C172" s="48"/>
      <c r="D172" s="34"/>
      <c r="E172" s="34"/>
      <c r="F172" s="34"/>
      <c r="G172" s="49"/>
      <c r="I172" s="47"/>
      <c r="J172" s="48"/>
      <c r="K172" s="34"/>
      <c r="L172" s="34"/>
      <c r="M172" s="34"/>
      <c r="N172" s="50"/>
    </row>
    <row r="173" spans="2:14" ht="25.05" customHeight="1">
      <c r="B173" s="47"/>
      <c r="C173" s="48"/>
      <c r="D173" s="34"/>
      <c r="E173" s="34"/>
      <c r="F173" s="34"/>
      <c r="G173" s="49"/>
      <c r="I173" s="47"/>
      <c r="J173" s="48"/>
      <c r="K173" s="34"/>
      <c r="L173" s="34"/>
      <c r="M173" s="34"/>
      <c r="N173" s="50"/>
    </row>
    <row r="174" spans="2:14" ht="25.05" customHeight="1">
      <c r="B174" s="47"/>
      <c r="C174" s="48"/>
      <c r="D174" s="34"/>
      <c r="E174" s="34"/>
      <c r="F174" s="34"/>
      <c r="G174" s="49"/>
      <c r="I174" s="47"/>
      <c r="J174" s="48"/>
      <c r="K174" s="34"/>
      <c r="L174" s="34"/>
      <c r="M174" s="34"/>
      <c r="N174" s="50"/>
    </row>
    <row r="175" spans="2:14" ht="25.05" customHeight="1">
      <c r="B175" s="47"/>
      <c r="C175" s="48"/>
      <c r="D175" s="34"/>
      <c r="E175" s="34"/>
      <c r="F175" s="34"/>
      <c r="G175" s="49"/>
      <c r="I175" s="47"/>
      <c r="J175" s="48"/>
      <c r="K175" s="34"/>
      <c r="L175" s="34"/>
      <c r="M175" s="34"/>
      <c r="N175" s="50"/>
    </row>
    <row r="176" spans="2:14" ht="25.05" customHeight="1">
      <c r="B176" s="47"/>
      <c r="C176" s="48"/>
      <c r="D176" s="34"/>
      <c r="E176" s="34"/>
      <c r="F176" s="34"/>
      <c r="G176" s="49"/>
      <c r="I176" s="47"/>
      <c r="J176" s="48"/>
      <c r="K176" s="34"/>
      <c r="L176" s="34"/>
      <c r="M176" s="34"/>
      <c r="N176" s="50"/>
    </row>
    <row r="177" spans="2:14" ht="25.05" customHeight="1">
      <c r="B177" s="47"/>
      <c r="C177" s="48"/>
      <c r="D177" s="34"/>
      <c r="E177" s="34"/>
      <c r="F177" s="34"/>
      <c r="G177" s="49"/>
      <c r="I177" s="47"/>
      <c r="J177" s="48"/>
      <c r="K177" s="34"/>
      <c r="L177" s="34"/>
      <c r="M177" s="34"/>
      <c r="N177" s="50"/>
    </row>
    <row r="178" spans="2:14" ht="25.05" customHeight="1">
      <c r="B178" s="47"/>
      <c r="C178" s="48"/>
      <c r="D178" s="34"/>
      <c r="E178" s="34"/>
      <c r="F178" s="34"/>
      <c r="G178" s="49"/>
      <c r="I178" s="47"/>
      <c r="J178" s="48"/>
      <c r="K178" s="34"/>
      <c r="L178" s="34"/>
      <c r="M178" s="34"/>
      <c r="N178" s="50"/>
    </row>
    <row r="179" spans="2:14" ht="25.05" customHeight="1">
      <c r="B179" s="47"/>
      <c r="C179" s="48"/>
      <c r="D179" s="34"/>
      <c r="E179" s="34"/>
      <c r="F179" s="34"/>
      <c r="G179" s="49"/>
      <c r="I179" s="47"/>
      <c r="J179" s="48"/>
      <c r="K179" s="34"/>
      <c r="L179" s="34"/>
      <c r="M179" s="34"/>
      <c r="N179" s="50"/>
    </row>
    <row r="180" spans="2:14" ht="25.05" customHeight="1">
      <c r="B180" s="47"/>
      <c r="C180" s="48"/>
      <c r="D180" s="34"/>
      <c r="E180" s="34"/>
      <c r="F180" s="34"/>
      <c r="G180" s="49"/>
      <c r="I180" s="47"/>
      <c r="J180" s="48"/>
      <c r="K180" s="34"/>
      <c r="L180" s="34"/>
      <c r="M180" s="34"/>
      <c r="N180" s="50"/>
    </row>
    <row r="181" spans="2:14" ht="25.05" customHeight="1">
      <c r="B181" s="47"/>
      <c r="C181" s="48"/>
      <c r="D181" s="34"/>
      <c r="E181" s="34"/>
      <c r="F181" s="34"/>
      <c r="G181" s="49"/>
      <c r="I181" s="47"/>
      <c r="J181" s="48"/>
      <c r="K181" s="34"/>
      <c r="L181" s="34"/>
      <c r="M181" s="34"/>
      <c r="N181" s="50"/>
    </row>
    <row r="182" spans="2:14" ht="25.05" customHeight="1">
      <c r="B182" s="47"/>
      <c r="C182" s="48"/>
      <c r="D182" s="34"/>
      <c r="E182" s="34"/>
      <c r="F182" s="34"/>
      <c r="G182" s="49"/>
      <c r="I182" s="47"/>
      <c r="J182" s="48"/>
      <c r="K182" s="34"/>
      <c r="L182" s="34"/>
      <c r="M182" s="34"/>
      <c r="N182" s="50"/>
    </row>
    <row r="183" spans="2:14" ht="25.05" customHeight="1">
      <c r="B183" s="47"/>
      <c r="C183" s="48"/>
      <c r="D183" s="34"/>
      <c r="E183" s="34"/>
      <c r="F183" s="34"/>
      <c r="G183" s="49"/>
      <c r="I183" s="47"/>
      <c r="J183" s="48"/>
      <c r="K183" s="34"/>
      <c r="L183" s="34"/>
      <c r="M183" s="34"/>
      <c r="N183" s="50"/>
    </row>
    <row r="184" spans="2:14" ht="25.05" customHeight="1">
      <c r="B184" s="47"/>
      <c r="C184" s="48"/>
      <c r="D184" s="34"/>
      <c r="E184" s="34"/>
      <c r="F184" s="34"/>
      <c r="G184" s="49"/>
      <c r="I184" s="47"/>
      <c r="J184" s="48"/>
      <c r="K184" s="34"/>
      <c r="L184" s="34"/>
      <c r="M184" s="34"/>
      <c r="N184" s="50"/>
    </row>
    <row r="185" spans="2:14" ht="25.05" customHeight="1">
      <c r="B185" s="47"/>
      <c r="C185" s="48"/>
      <c r="D185" s="34"/>
      <c r="E185" s="34"/>
      <c r="F185" s="34"/>
      <c r="G185" s="49"/>
      <c r="I185" s="47"/>
      <c r="J185" s="48"/>
      <c r="K185" s="34"/>
      <c r="L185" s="34"/>
      <c r="M185" s="34"/>
      <c r="N185" s="50"/>
    </row>
    <row r="186" spans="2:14" ht="25.05" customHeight="1">
      <c r="B186" s="47"/>
      <c r="C186" s="48"/>
      <c r="D186" s="34"/>
      <c r="E186" s="34"/>
      <c r="F186" s="34"/>
      <c r="G186" s="49"/>
      <c r="I186" s="47"/>
      <c r="J186" s="48"/>
      <c r="K186" s="34"/>
      <c r="L186" s="34"/>
      <c r="M186" s="34"/>
      <c r="N186" s="50"/>
    </row>
    <row r="187" spans="2:14" ht="25.05" customHeight="1">
      <c r="B187" s="47"/>
      <c r="C187" s="48"/>
      <c r="D187" s="34"/>
      <c r="E187" s="34"/>
      <c r="F187" s="34"/>
      <c r="G187" s="49"/>
      <c r="I187" s="47"/>
      <c r="J187" s="48"/>
      <c r="K187" s="34"/>
      <c r="L187" s="34"/>
      <c r="M187" s="34"/>
      <c r="N187" s="50"/>
    </row>
    <row r="188" spans="2:14" ht="25.05" customHeight="1">
      <c r="B188" s="47"/>
      <c r="C188" s="48"/>
      <c r="D188" s="34"/>
      <c r="E188" s="34"/>
      <c r="F188" s="34"/>
      <c r="G188" s="49"/>
      <c r="I188" s="47"/>
      <c r="J188" s="48"/>
      <c r="K188" s="34"/>
      <c r="L188" s="34"/>
      <c r="M188" s="34"/>
      <c r="N188" s="50"/>
    </row>
    <row r="189" spans="2:14" ht="25.05" customHeight="1">
      <c r="B189" s="47"/>
      <c r="C189" s="48"/>
      <c r="D189" s="34"/>
      <c r="E189" s="34"/>
      <c r="F189" s="34"/>
      <c r="G189" s="49"/>
      <c r="I189" s="47"/>
      <c r="J189" s="48"/>
      <c r="K189" s="34"/>
      <c r="L189" s="34"/>
      <c r="M189" s="34"/>
      <c r="N189" s="50"/>
    </row>
    <row r="190" spans="2:14" ht="25.05" customHeight="1">
      <c r="B190" s="47"/>
      <c r="C190" s="48"/>
      <c r="D190" s="34"/>
      <c r="E190" s="34"/>
      <c r="F190" s="34"/>
      <c r="G190" s="49"/>
      <c r="I190" s="47"/>
      <c r="J190" s="48"/>
      <c r="K190" s="34"/>
      <c r="L190" s="34"/>
      <c r="M190" s="34"/>
      <c r="N190" s="50"/>
    </row>
    <row r="191" spans="2:14" ht="25.05" customHeight="1">
      <c r="B191" s="47"/>
      <c r="C191" s="48"/>
      <c r="D191" s="34"/>
      <c r="E191" s="34"/>
      <c r="F191" s="34"/>
      <c r="G191" s="49"/>
      <c r="I191" s="47"/>
      <c r="J191" s="48"/>
      <c r="K191" s="34"/>
      <c r="L191" s="34"/>
      <c r="M191" s="34"/>
      <c r="N191" s="50"/>
    </row>
    <row r="192" spans="2:14" ht="25.05" customHeight="1">
      <c r="B192" s="47"/>
      <c r="C192" s="48"/>
      <c r="D192" s="34"/>
      <c r="E192" s="34"/>
      <c r="F192" s="34"/>
      <c r="G192" s="49"/>
      <c r="I192" s="47"/>
      <c r="J192" s="48"/>
      <c r="K192" s="34"/>
      <c r="L192" s="34"/>
      <c r="M192" s="34"/>
      <c r="N192" s="50"/>
    </row>
    <row r="193" spans="2:14" ht="25.05" customHeight="1">
      <c r="B193" s="47"/>
      <c r="C193" s="48"/>
      <c r="D193" s="34"/>
      <c r="E193" s="34"/>
      <c r="F193" s="34"/>
      <c r="G193" s="49"/>
      <c r="I193" s="47"/>
      <c r="J193" s="48"/>
      <c r="K193" s="34"/>
      <c r="L193" s="34"/>
      <c r="M193" s="34"/>
      <c r="N193" s="50"/>
    </row>
    <row r="194" spans="2:14" ht="25.05" customHeight="1">
      <c r="B194" s="47"/>
      <c r="C194" s="48"/>
      <c r="D194" s="34"/>
      <c r="E194" s="34"/>
      <c r="F194" s="34"/>
      <c r="G194" s="49"/>
      <c r="I194" s="47"/>
      <c r="J194" s="48"/>
      <c r="K194" s="34"/>
      <c r="L194" s="34"/>
      <c r="M194" s="34"/>
      <c r="N194" s="50"/>
    </row>
    <row r="195" spans="2:14" ht="25.05" customHeight="1">
      <c r="B195" s="47"/>
      <c r="C195" s="48"/>
      <c r="D195" s="34"/>
      <c r="E195" s="34"/>
      <c r="F195" s="34"/>
      <c r="G195" s="49"/>
      <c r="I195" s="47"/>
      <c r="J195" s="48"/>
      <c r="K195" s="34"/>
      <c r="L195" s="34"/>
      <c r="M195" s="34"/>
      <c r="N195" s="50"/>
    </row>
    <row r="196" spans="2:14" ht="25.05" customHeight="1">
      <c r="B196" s="47"/>
      <c r="C196" s="48"/>
      <c r="D196" s="34"/>
      <c r="E196" s="34"/>
      <c r="F196" s="34"/>
      <c r="G196" s="49"/>
      <c r="I196" s="47"/>
      <c r="J196" s="48"/>
      <c r="K196" s="34"/>
      <c r="L196" s="34"/>
      <c r="M196" s="34"/>
      <c r="N196" s="50"/>
    </row>
    <row r="197" spans="2:14" ht="25.05" customHeight="1">
      <c r="B197" s="47"/>
      <c r="C197" s="48"/>
      <c r="D197" s="34"/>
      <c r="E197" s="34"/>
      <c r="F197" s="34"/>
      <c r="G197" s="49"/>
      <c r="I197" s="47"/>
      <c r="J197" s="48"/>
      <c r="K197" s="34"/>
      <c r="L197" s="34"/>
      <c r="M197" s="34"/>
      <c r="N197" s="50"/>
    </row>
    <row r="198" spans="2:14" ht="25.05" customHeight="1">
      <c r="B198" s="47"/>
      <c r="C198" s="48"/>
      <c r="D198" s="34"/>
      <c r="E198" s="34"/>
      <c r="F198" s="34"/>
      <c r="G198" s="49"/>
      <c r="I198" s="47"/>
      <c r="J198" s="48"/>
      <c r="K198" s="34"/>
      <c r="L198" s="34"/>
      <c r="M198" s="34"/>
      <c r="N198" s="50"/>
    </row>
    <row r="199" spans="2:14" ht="25.05" customHeight="1">
      <c r="B199" s="47"/>
      <c r="C199" s="48"/>
      <c r="D199" s="34"/>
      <c r="E199" s="34"/>
      <c r="F199" s="34"/>
      <c r="G199" s="49"/>
      <c r="I199" s="47"/>
      <c r="J199" s="48"/>
      <c r="K199" s="34"/>
      <c r="L199" s="34"/>
      <c r="M199" s="34"/>
      <c r="N199" s="50"/>
    </row>
    <row r="200" spans="2:14" ht="25.05" customHeight="1">
      <c r="B200" s="47"/>
      <c r="C200" s="48"/>
      <c r="D200" s="34"/>
      <c r="E200" s="34"/>
      <c r="F200" s="34"/>
      <c r="G200" s="49"/>
      <c r="I200" s="47"/>
      <c r="J200" s="48"/>
      <c r="K200" s="34"/>
      <c r="L200" s="34"/>
      <c r="M200" s="34"/>
      <c r="N200" s="51"/>
    </row>
    <row r="201" spans="2:14" ht="13.8" thickBot="1"/>
    <row r="202" spans="2:14" ht="49.8" customHeight="1" thickBot="1">
      <c r="F202" s="52" t="s">
        <v>28</v>
      </c>
      <c r="G202" s="54">
        <f>SUM(Tableau12230[Montant])</f>
        <v>2994</v>
      </c>
      <c r="M202" s="52" t="s">
        <v>29</v>
      </c>
      <c r="N202" s="54">
        <f>SUM(Tableau22331[Montant])</f>
        <v>1960</v>
      </c>
    </row>
    <row r="364" spans="14:14">
      <c r="N364" s="53"/>
    </row>
  </sheetData>
  <mergeCells count="2">
    <mergeCell ref="B2:G2"/>
    <mergeCell ref="I2:N2"/>
  </mergeCells>
  <dataValidations count="1">
    <dataValidation type="list" allowBlank="1" showInputMessage="1" showErrorMessage="1" sqref="C5:C200 J5:J200" xr:uid="{9FB491E8-1931-4BEF-B3BB-0BCF2BA2F702}">
      <formula1>$U$5:$U$8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8774D-13E5-428E-984C-FFEFF1090E89}">
  <sheetPr codeName="Feuil7"/>
  <dimension ref="B1:C58"/>
  <sheetViews>
    <sheetView tabSelected="1" workbookViewId="0">
      <selection activeCell="C2" sqref="C2"/>
    </sheetView>
  </sheetViews>
  <sheetFormatPr baseColWidth="10" defaultRowHeight="13.2"/>
  <cols>
    <col min="2" max="2" width="32" customWidth="1"/>
    <col min="3" max="3" width="31.109375" customWidth="1"/>
  </cols>
  <sheetData>
    <row r="1" spans="2:3" ht="64.2" customHeight="1" thickBot="1"/>
    <row r="2" spans="2:3" ht="21.6" thickBot="1">
      <c r="B2" s="56" t="s">
        <v>22</v>
      </c>
      <c r="C2" s="56" t="s">
        <v>61</v>
      </c>
    </row>
    <row r="3" spans="2:3" ht="18" thickBot="1">
      <c r="B3" s="37"/>
      <c r="C3" s="38"/>
    </row>
    <row r="4" spans="2:3" ht="21" thickBot="1">
      <c r="B4" s="39" t="s">
        <v>19</v>
      </c>
      <c r="C4" s="55">
        <f ca="1">INDIRECT(C2&amp;"!G202",TRUE)</f>
        <v>2994</v>
      </c>
    </row>
    <row r="5" spans="2:3" ht="21" thickBot="1">
      <c r="B5" s="40"/>
      <c r="C5" s="41"/>
    </row>
    <row r="6" spans="2:3" ht="21" thickBot="1">
      <c r="B6" s="39" t="s">
        <v>20</v>
      </c>
      <c r="C6" s="55">
        <f ca="1">INDIRECT(C2&amp;"!N202",TRUE)</f>
        <v>1960</v>
      </c>
    </row>
    <row r="7" spans="2:3" ht="21" thickBot="1">
      <c r="B7" s="40"/>
      <c r="C7" s="41"/>
    </row>
    <row r="8" spans="2:3" ht="21.6" thickBot="1">
      <c r="B8" s="36" t="s">
        <v>21</v>
      </c>
      <c r="C8" s="55">
        <f ca="1">C4-C6</f>
        <v>1034</v>
      </c>
    </row>
    <row r="46" spans="2:2">
      <c r="B46" s="21" t="s">
        <v>70</v>
      </c>
    </row>
    <row r="47" spans="2:2">
      <c r="B47" s="21" t="s">
        <v>58</v>
      </c>
    </row>
    <row r="48" spans="2:2">
      <c r="B48" s="21" t="s">
        <v>69</v>
      </c>
    </row>
    <row r="49" spans="2:2">
      <c r="B49" s="21" t="s">
        <v>59</v>
      </c>
    </row>
    <row r="50" spans="2:2">
      <c r="B50" s="21" t="s">
        <v>60</v>
      </c>
    </row>
    <row r="51" spans="2:2">
      <c r="B51" s="21" t="s">
        <v>61</v>
      </c>
    </row>
    <row r="52" spans="2:2">
      <c r="B52" s="21" t="s">
        <v>62</v>
      </c>
    </row>
    <row r="53" spans="2:2">
      <c r="B53" s="21" t="s">
        <v>63</v>
      </c>
    </row>
    <row r="54" spans="2:2">
      <c r="B54" s="21" t="s">
        <v>64</v>
      </c>
    </row>
    <row r="55" spans="2:2">
      <c r="B55" s="21" t="s">
        <v>65</v>
      </c>
    </row>
    <row r="56" spans="2:2">
      <c r="B56" s="21" t="s">
        <v>66</v>
      </c>
    </row>
    <row r="57" spans="2:2">
      <c r="B57" s="21" t="s">
        <v>67</v>
      </c>
    </row>
    <row r="58" spans="2:2">
      <c r="B58" s="21" t="s">
        <v>68</v>
      </c>
    </row>
  </sheetData>
  <conditionalFormatting sqref="C8">
    <cfRule type="cellIs" dxfId="1" priority="1" operator="greaterThanOrEqual">
      <formula>0</formula>
    </cfRule>
    <cfRule type="cellIs" dxfId="0" priority="2" operator="lessThan">
      <formula>0</formula>
    </cfRule>
  </conditionalFormatting>
  <dataValidations count="1">
    <dataValidation type="list" showInputMessage="1" showErrorMessage="1" sqref="C2" xr:uid="{324254E6-3A80-4221-A60E-08BA5D56EBAA}">
      <formula1>$B$46:$B$58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>
    <tabColor theme="0" tint="-0.249977111117893"/>
    <outlinePr summaryBelow="0" summaryRight="0"/>
  </sheetPr>
  <dimension ref="A1:M36"/>
  <sheetViews>
    <sheetView zoomScale="74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L7" sqref="L7"/>
    </sheetView>
  </sheetViews>
  <sheetFormatPr baseColWidth="10" defaultColWidth="12.5546875" defaultRowHeight="15.75" customHeight="1"/>
  <cols>
    <col min="1" max="1" width="2.6640625" customWidth="1"/>
    <col min="2" max="2" width="17" customWidth="1"/>
    <col min="3" max="3" width="25.77734375" customWidth="1"/>
    <col min="4" max="5" width="15.88671875" customWidth="1"/>
    <col min="6" max="6" width="17.5546875" customWidth="1"/>
    <col min="7" max="7" width="15.5546875" customWidth="1"/>
    <col min="8" max="8" width="17.44140625" customWidth="1"/>
    <col min="9" max="9" width="22.33203125" customWidth="1"/>
    <col min="10" max="11" width="16.5546875" style="21" customWidth="1"/>
    <col min="12" max="12" width="23.6640625" customWidth="1"/>
    <col min="13" max="13" width="18.88671875" style="24" customWidth="1"/>
  </cols>
  <sheetData>
    <row r="1" spans="1:13" ht="15.75" customHeight="1">
      <c r="E1" s="21"/>
    </row>
    <row r="2" spans="1:13" ht="32.25" customHeight="1">
      <c r="A2" s="1"/>
      <c r="B2" s="7"/>
      <c r="C2" s="8"/>
      <c r="D2" s="9"/>
      <c r="E2" s="9"/>
      <c r="F2" s="9"/>
      <c r="G2" s="9"/>
      <c r="H2" s="9"/>
      <c r="I2" s="10"/>
      <c r="J2" s="19"/>
      <c r="K2" s="19"/>
      <c r="L2" s="11"/>
      <c r="M2" s="22"/>
    </row>
    <row r="3" spans="1:13" ht="51" customHeight="1">
      <c r="A3" s="1"/>
      <c r="B3" s="65" t="s">
        <v>30</v>
      </c>
      <c r="C3" s="65"/>
      <c r="D3" s="65"/>
      <c r="E3" s="65"/>
      <c r="F3" s="65"/>
      <c r="G3" s="65"/>
      <c r="H3" s="65"/>
      <c r="I3" s="65"/>
      <c r="J3" s="65"/>
      <c r="K3" s="65"/>
      <c r="L3" s="66"/>
      <c r="M3" s="23"/>
    </row>
    <row r="4" spans="1:13" ht="65.25" customHeight="1">
      <c r="A4" s="1"/>
      <c r="B4" s="42" t="s">
        <v>32</v>
      </c>
      <c r="C4" s="2" t="s">
        <v>1</v>
      </c>
      <c r="D4" s="3" t="s">
        <v>11</v>
      </c>
      <c r="E4" s="3" t="s">
        <v>6</v>
      </c>
      <c r="F4" s="12" t="s">
        <v>5</v>
      </c>
      <c r="G4" s="12" t="s">
        <v>10</v>
      </c>
      <c r="H4" s="12" t="s">
        <v>3</v>
      </c>
      <c r="I4" s="17" t="s">
        <v>12</v>
      </c>
      <c r="J4" s="16" t="s">
        <v>2</v>
      </c>
      <c r="K4" s="18" t="s">
        <v>4</v>
      </c>
      <c r="L4" s="4" t="s">
        <v>0</v>
      </c>
    </row>
    <row r="5" spans="1:13" ht="34.950000000000003" customHeight="1">
      <c r="A5" s="1"/>
      <c r="B5" s="26" t="s">
        <v>7</v>
      </c>
      <c r="C5" s="26"/>
      <c r="D5" s="26"/>
      <c r="E5" s="26"/>
      <c r="F5" s="26"/>
      <c r="G5" s="26"/>
      <c r="H5" s="26"/>
      <c r="I5" s="27"/>
      <c r="J5" s="28"/>
      <c r="K5" s="29"/>
      <c r="L5" s="30"/>
      <c r="M5" s="22"/>
    </row>
    <row r="6" spans="1:13" ht="34.950000000000003" customHeight="1">
      <c r="A6" s="1"/>
      <c r="B6" s="5"/>
      <c r="C6" s="13" t="s">
        <v>8</v>
      </c>
      <c r="D6" s="6">
        <v>3.6</v>
      </c>
      <c r="E6" s="6">
        <v>2.7</v>
      </c>
      <c r="F6" s="6">
        <v>0.16</v>
      </c>
      <c r="G6" s="6">
        <v>0</v>
      </c>
      <c r="H6" s="6">
        <f>((D6*3)+F6+G6)*4.2/100</f>
        <v>0.46032000000000006</v>
      </c>
      <c r="I6" s="25">
        <f>(D6*2)+E6+F6+G6+H6</f>
        <v>10.52032</v>
      </c>
      <c r="J6" s="20">
        <f>(D6*2)-D6</f>
        <v>3.6</v>
      </c>
      <c r="K6" s="20">
        <f>J6-(F6+G6+H6)</f>
        <v>2.9796800000000001</v>
      </c>
      <c r="L6" s="31"/>
      <c r="M6" s="22"/>
    </row>
    <row r="7" spans="1:13" ht="34.950000000000003" customHeight="1">
      <c r="A7" s="1"/>
      <c r="B7" s="5"/>
      <c r="C7" s="13" t="s">
        <v>9</v>
      </c>
      <c r="D7" s="6">
        <v>14.5</v>
      </c>
      <c r="E7" s="6">
        <v>2.7</v>
      </c>
      <c r="F7" s="6">
        <v>1.5</v>
      </c>
      <c r="G7" s="6">
        <v>0</v>
      </c>
      <c r="H7" s="6">
        <f>((D7*3)+F7+G7)*4.2/100</f>
        <v>1.89</v>
      </c>
      <c r="I7" s="25">
        <f>(D7*2)+E7+F7+G7+H7</f>
        <v>35.090000000000003</v>
      </c>
      <c r="J7" s="20">
        <f>(D7*2)-D7</f>
        <v>14.5</v>
      </c>
      <c r="K7" s="20">
        <f>J7-(F7+G7+H7)</f>
        <v>11.11</v>
      </c>
      <c r="L7" s="31"/>
      <c r="M7" s="22"/>
    </row>
    <row r="8" spans="1:13" ht="34.950000000000003" customHeight="1">
      <c r="A8" s="1"/>
      <c r="B8" s="5"/>
      <c r="C8" s="13"/>
      <c r="D8" s="6"/>
      <c r="E8" s="6"/>
      <c r="F8" s="6"/>
      <c r="G8" s="6"/>
      <c r="H8" s="6"/>
      <c r="I8" s="25"/>
      <c r="J8" s="20"/>
      <c r="K8" s="20"/>
      <c r="L8" s="31"/>
      <c r="M8" s="22"/>
    </row>
    <row r="9" spans="1:13" ht="34.950000000000003" customHeight="1">
      <c r="A9" s="1"/>
      <c r="B9" s="5"/>
      <c r="C9" s="13"/>
      <c r="D9" s="6"/>
      <c r="E9" s="6"/>
      <c r="F9" s="6"/>
      <c r="G9" s="6"/>
      <c r="H9" s="6"/>
      <c r="I9" s="25"/>
      <c r="J9" s="20"/>
      <c r="K9" s="20"/>
      <c r="L9" s="31"/>
      <c r="M9" s="22"/>
    </row>
    <row r="10" spans="1:13" ht="34.950000000000003" customHeight="1">
      <c r="A10" s="1"/>
      <c r="B10" s="5"/>
      <c r="C10" s="13"/>
      <c r="D10" s="6"/>
      <c r="E10" s="6"/>
      <c r="F10" s="6"/>
      <c r="G10" s="6"/>
      <c r="H10" s="6"/>
      <c r="I10" s="25"/>
      <c r="J10" s="20"/>
      <c r="K10" s="20"/>
      <c r="L10" s="31"/>
      <c r="M10" s="22"/>
    </row>
    <row r="11" spans="1:13" ht="34.950000000000003" customHeight="1">
      <c r="A11" s="1"/>
      <c r="B11" s="5"/>
      <c r="C11" s="13"/>
      <c r="D11" s="6"/>
      <c r="E11" s="6"/>
      <c r="F11" s="6"/>
      <c r="G11" s="6"/>
      <c r="H11" s="6"/>
      <c r="I11" s="25"/>
      <c r="J11" s="20"/>
      <c r="K11" s="20"/>
      <c r="L11" s="31"/>
      <c r="M11" s="22"/>
    </row>
    <row r="12" spans="1:13" ht="34.950000000000003" customHeight="1">
      <c r="A12" s="1"/>
      <c r="B12" s="5"/>
      <c r="C12" s="13"/>
      <c r="D12" s="6"/>
      <c r="E12" s="6"/>
      <c r="F12" s="6"/>
      <c r="G12" s="6"/>
      <c r="H12" s="6"/>
      <c r="I12" s="25"/>
      <c r="J12" s="20"/>
      <c r="K12" s="20"/>
      <c r="L12" s="31"/>
      <c r="M12" s="22"/>
    </row>
    <row r="13" spans="1:13" ht="34.950000000000003" customHeight="1">
      <c r="A13" s="1"/>
      <c r="B13" s="5"/>
      <c r="C13" s="13"/>
      <c r="D13" s="6"/>
      <c r="E13" s="6"/>
      <c r="F13" s="6"/>
      <c r="G13" s="6"/>
      <c r="H13" s="6"/>
      <c r="I13" s="25"/>
      <c r="J13" s="20"/>
      <c r="K13" s="20"/>
      <c r="L13" s="31"/>
      <c r="M13" s="22"/>
    </row>
    <row r="14" spans="1:13" ht="34.950000000000003" customHeight="1">
      <c r="A14" s="1"/>
      <c r="B14" s="5"/>
      <c r="C14" s="13"/>
      <c r="D14" s="6"/>
      <c r="E14" s="6"/>
      <c r="F14" s="6"/>
      <c r="G14" s="6"/>
      <c r="H14" s="6"/>
      <c r="I14" s="25"/>
      <c r="J14" s="20"/>
      <c r="K14" s="20"/>
      <c r="L14" s="31"/>
      <c r="M14" s="22"/>
    </row>
    <row r="15" spans="1:13" ht="34.950000000000003" customHeight="1">
      <c r="A15" s="1"/>
      <c r="B15" s="5"/>
      <c r="C15" s="13"/>
      <c r="D15" s="6"/>
      <c r="E15" s="6"/>
      <c r="F15" s="6"/>
      <c r="G15" s="6"/>
      <c r="H15" s="6"/>
      <c r="I15" s="25"/>
      <c r="J15" s="20"/>
      <c r="K15" s="20"/>
      <c r="L15" s="31"/>
      <c r="M15" s="22"/>
    </row>
    <row r="16" spans="1:13" ht="34.950000000000003" customHeight="1">
      <c r="A16" s="1"/>
      <c r="B16" s="5"/>
      <c r="C16" s="13"/>
      <c r="D16" s="6"/>
      <c r="E16" s="6"/>
      <c r="F16" s="6"/>
      <c r="G16" s="6"/>
      <c r="H16" s="6"/>
      <c r="I16" s="25"/>
      <c r="J16" s="20"/>
      <c r="K16" s="20"/>
      <c r="L16" s="31"/>
      <c r="M16" s="22"/>
    </row>
    <row r="17" spans="1:13" ht="34.950000000000003" customHeight="1">
      <c r="A17" s="1"/>
      <c r="B17" s="5"/>
      <c r="C17" s="13"/>
      <c r="D17" s="6"/>
      <c r="E17" s="6"/>
      <c r="F17" s="6"/>
      <c r="G17" s="6"/>
      <c r="H17" s="6"/>
      <c r="I17" s="25"/>
      <c r="J17" s="20"/>
      <c r="K17" s="20"/>
      <c r="L17" s="31"/>
      <c r="M17" s="22"/>
    </row>
    <row r="18" spans="1:13" ht="34.950000000000003" customHeight="1">
      <c r="A18" s="1"/>
      <c r="B18" s="5"/>
      <c r="C18" s="13"/>
      <c r="D18" s="6"/>
      <c r="E18" s="6"/>
      <c r="F18" s="6"/>
      <c r="G18" s="6"/>
      <c r="H18" s="6"/>
      <c r="I18" s="25"/>
      <c r="J18" s="20"/>
      <c r="K18" s="20"/>
      <c r="L18" s="31"/>
      <c r="M18" s="22"/>
    </row>
    <row r="19" spans="1:13" ht="34.950000000000003" customHeight="1">
      <c r="A19" s="1"/>
      <c r="B19" s="5"/>
      <c r="C19" s="13"/>
      <c r="D19" s="6"/>
      <c r="E19" s="6"/>
      <c r="F19" s="6"/>
      <c r="G19" s="6"/>
      <c r="H19" s="6"/>
      <c r="I19" s="25"/>
      <c r="J19" s="20"/>
      <c r="K19" s="20"/>
      <c r="L19" s="31"/>
      <c r="M19" s="22"/>
    </row>
    <row r="20" spans="1:13" ht="34.950000000000003" customHeight="1">
      <c r="A20" s="1"/>
      <c r="B20" s="5"/>
      <c r="C20" s="13"/>
      <c r="D20" s="6"/>
      <c r="E20" s="6"/>
      <c r="F20" s="6"/>
      <c r="G20" s="6"/>
      <c r="H20" s="6"/>
      <c r="I20" s="25"/>
      <c r="J20" s="20"/>
      <c r="K20" s="20"/>
      <c r="L20" s="31"/>
      <c r="M20" s="22"/>
    </row>
    <row r="21" spans="1:13" ht="34.950000000000003" customHeight="1">
      <c r="A21" s="1"/>
      <c r="B21" s="5"/>
      <c r="C21" s="13"/>
      <c r="D21" s="6"/>
      <c r="E21" s="6"/>
      <c r="F21" s="6"/>
      <c r="G21" s="6"/>
      <c r="H21" s="6"/>
      <c r="I21" s="25"/>
      <c r="J21" s="20"/>
      <c r="K21" s="20"/>
      <c r="L21" s="31"/>
      <c r="M21" s="22"/>
    </row>
    <row r="22" spans="1:13" ht="34.950000000000003" customHeight="1">
      <c r="A22" s="1"/>
      <c r="B22" s="14"/>
      <c r="C22" s="15"/>
      <c r="D22" s="6"/>
      <c r="E22" s="6"/>
      <c r="F22" s="6"/>
      <c r="G22" s="6"/>
      <c r="H22" s="6"/>
      <c r="I22" s="25"/>
      <c r="J22" s="20"/>
      <c r="K22" s="20"/>
      <c r="L22" s="31"/>
      <c r="M22" s="22"/>
    </row>
    <row r="23" spans="1:13" ht="34.950000000000003" customHeight="1">
      <c r="A23" s="1"/>
      <c r="B23" s="14"/>
      <c r="C23" s="15"/>
      <c r="D23" s="6"/>
      <c r="E23" s="6"/>
      <c r="F23" s="6"/>
      <c r="G23" s="6"/>
      <c r="H23" s="6"/>
      <c r="I23" s="25"/>
      <c r="J23" s="20"/>
      <c r="K23" s="20"/>
      <c r="L23" s="31"/>
      <c r="M23" s="22"/>
    </row>
    <row r="24" spans="1:13" ht="34.950000000000003" customHeight="1">
      <c r="A24" s="1"/>
      <c r="B24" s="14"/>
      <c r="C24" s="15"/>
      <c r="D24" s="6"/>
      <c r="E24" s="6"/>
      <c r="F24" s="6"/>
      <c r="G24" s="6"/>
      <c r="H24" s="6"/>
      <c r="I24" s="25"/>
      <c r="J24" s="20"/>
      <c r="K24" s="20"/>
      <c r="L24" s="31"/>
      <c r="M24" s="22"/>
    </row>
    <row r="25" spans="1:13" ht="34.950000000000003" customHeight="1">
      <c r="A25" s="1"/>
      <c r="B25" s="14"/>
      <c r="C25" s="15"/>
      <c r="D25" s="6"/>
      <c r="E25" s="6"/>
      <c r="F25" s="6"/>
      <c r="G25" s="6"/>
      <c r="H25" s="6"/>
      <c r="I25" s="25"/>
      <c r="J25" s="20"/>
      <c r="K25" s="20"/>
      <c r="L25" s="31"/>
      <c r="M25" s="22"/>
    </row>
    <row r="26" spans="1:13" ht="34.950000000000003" customHeight="1">
      <c r="A26" s="1"/>
      <c r="B26" s="14"/>
      <c r="C26" s="15"/>
      <c r="D26" s="6"/>
      <c r="E26" s="6"/>
      <c r="F26" s="6"/>
      <c r="G26" s="6"/>
      <c r="H26" s="6"/>
      <c r="I26" s="25"/>
      <c r="J26" s="20"/>
      <c r="K26" s="20"/>
      <c r="L26" s="31"/>
      <c r="M26" s="22"/>
    </row>
    <row r="27" spans="1:13" ht="34.950000000000003" customHeight="1">
      <c r="A27" s="1"/>
      <c r="B27" s="14"/>
      <c r="C27" s="15"/>
      <c r="D27" s="6"/>
      <c r="E27" s="6"/>
      <c r="F27" s="6"/>
      <c r="G27" s="6"/>
      <c r="H27" s="6"/>
      <c r="I27" s="25"/>
      <c r="J27" s="20"/>
      <c r="K27" s="20"/>
      <c r="L27" s="31"/>
      <c r="M27" s="22"/>
    </row>
    <row r="28" spans="1:13" ht="34.950000000000003" customHeight="1">
      <c r="A28" s="1"/>
      <c r="B28" s="14"/>
      <c r="C28" s="15"/>
      <c r="D28" s="6"/>
      <c r="E28" s="6"/>
      <c r="F28" s="6"/>
      <c r="G28" s="6"/>
      <c r="H28" s="6"/>
      <c r="I28" s="25"/>
      <c r="J28" s="20"/>
      <c r="K28" s="20"/>
      <c r="L28" s="31"/>
      <c r="M28" s="22"/>
    </row>
    <row r="29" spans="1:13" ht="34.950000000000003" customHeight="1">
      <c r="A29" s="1"/>
      <c r="B29" s="5"/>
      <c r="C29" s="13"/>
      <c r="D29" s="6"/>
      <c r="E29" s="6"/>
      <c r="F29" s="6"/>
      <c r="G29" s="6"/>
      <c r="H29" s="6"/>
      <c r="I29" s="25"/>
      <c r="J29" s="20"/>
      <c r="K29" s="20"/>
      <c r="L29" s="31"/>
      <c r="M29" s="22"/>
    </row>
    <row r="30" spans="1:13" ht="34.950000000000003" customHeight="1">
      <c r="A30" s="1"/>
      <c r="B30" s="5"/>
      <c r="C30" s="13"/>
      <c r="D30" s="6"/>
      <c r="E30" s="6"/>
      <c r="F30" s="6"/>
      <c r="G30" s="6"/>
      <c r="H30" s="6"/>
      <c r="I30" s="25"/>
      <c r="J30" s="20"/>
      <c r="K30" s="20"/>
      <c r="L30" s="31"/>
      <c r="M30" s="22"/>
    </row>
    <row r="31" spans="1:13" ht="34.950000000000003" customHeight="1">
      <c r="A31" s="1"/>
      <c r="B31" s="5"/>
      <c r="C31" s="13"/>
      <c r="D31" s="6"/>
      <c r="E31" s="6"/>
      <c r="F31" s="6"/>
      <c r="G31" s="6"/>
      <c r="H31" s="6"/>
      <c r="I31" s="25"/>
      <c r="J31" s="20"/>
      <c r="K31" s="20"/>
      <c r="L31" s="31"/>
      <c r="M31" s="22"/>
    </row>
    <row r="32" spans="1:13" ht="34.950000000000003" customHeight="1">
      <c r="A32" s="1"/>
      <c r="B32" s="5"/>
      <c r="C32" s="13"/>
      <c r="D32" s="6"/>
      <c r="E32" s="6"/>
      <c r="F32" s="6"/>
      <c r="G32" s="6"/>
      <c r="H32" s="6"/>
      <c r="I32" s="25"/>
      <c r="J32" s="20"/>
      <c r="K32" s="20"/>
      <c r="L32" s="31"/>
      <c r="M32" s="22"/>
    </row>
    <row r="33" spans="1:13" ht="34.950000000000003" customHeight="1">
      <c r="A33" s="1"/>
      <c r="B33" s="5"/>
      <c r="C33" s="13"/>
      <c r="D33" s="6"/>
      <c r="E33" s="6"/>
      <c r="F33" s="6"/>
      <c r="G33" s="6"/>
      <c r="H33" s="6"/>
      <c r="I33" s="25"/>
      <c r="J33" s="20"/>
      <c r="K33" s="20"/>
      <c r="L33" s="31"/>
      <c r="M33" s="22"/>
    </row>
    <row r="34" spans="1:13" ht="34.950000000000003" customHeight="1">
      <c r="A34" s="1"/>
      <c r="B34" s="5"/>
      <c r="C34" s="13"/>
      <c r="D34" s="6"/>
      <c r="E34" s="6"/>
      <c r="F34" s="6"/>
      <c r="G34" s="6"/>
      <c r="H34" s="6"/>
      <c r="I34" s="25"/>
      <c r="J34" s="20"/>
      <c r="K34" s="20"/>
      <c r="L34" s="31"/>
      <c r="M34" s="22"/>
    </row>
    <row r="35" spans="1:13" ht="34.950000000000003" customHeight="1">
      <c r="A35" s="1"/>
      <c r="B35" s="5"/>
      <c r="C35" s="13"/>
      <c r="D35" s="6"/>
      <c r="E35" s="6"/>
      <c r="F35" s="6"/>
      <c r="G35" s="6"/>
      <c r="H35" s="6"/>
      <c r="I35" s="25"/>
      <c r="J35" s="20"/>
      <c r="K35" s="20"/>
      <c r="L35" s="31"/>
      <c r="M35" s="22"/>
    </row>
    <row r="36" spans="1:13" ht="34.950000000000003" customHeight="1">
      <c r="A36" s="1"/>
      <c r="B36" s="5"/>
      <c r="C36" s="13"/>
      <c r="D36" s="6"/>
      <c r="E36" s="6"/>
      <c r="F36" s="6"/>
      <c r="G36" s="6"/>
      <c r="H36" s="6"/>
      <c r="I36" s="25"/>
      <c r="J36" s="20"/>
      <c r="K36" s="20"/>
      <c r="L36" s="31"/>
      <c r="M36" s="22"/>
    </row>
  </sheetData>
  <mergeCells count="1">
    <mergeCell ref="B3:L3"/>
  </mergeCells>
  <pageMargins left="0.7" right="0.7" top="0.75" bottom="0.75" header="0.3" footer="0.3"/>
  <pageSetup paperSize="9" orientation="portrait" horizontalDpi="4294967293" verticalDpi="0" r:id="rId1"/>
  <ignoredErrors>
    <ignoredError sqref="I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CLIENTS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SYNTHESE</vt:lpstr>
      <vt:lpstr>GESTION DES PRIX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 Fischer-Schwab</dc:creator>
  <cp:lastModifiedBy>François ROUZE</cp:lastModifiedBy>
  <dcterms:created xsi:type="dcterms:W3CDTF">2024-02-11T13:06:07Z</dcterms:created>
  <dcterms:modified xsi:type="dcterms:W3CDTF">2024-02-18T10:36:31Z</dcterms:modified>
</cp:coreProperties>
</file>