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7D1E197-9BB6-4A14-BF23-18EA10F3171C}" xr6:coauthVersionLast="36" xr6:coauthVersionMax="36" xr10:uidLastSave="{00000000-0000-0000-0000-000000000000}"/>
  <bookViews>
    <workbookView xWindow="0" yWindow="0" windowWidth="23040" windowHeight="9048" activeTab="3" xr2:uid="{51770AE7-E504-4179-BEAA-937F221C81E5}"/>
  </bookViews>
  <sheets>
    <sheet name="Explication" sheetId="15" r:id="rId1"/>
    <sheet name="Données" sheetId="2" r:id="rId2"/>
    <sheet name="Trame" sheetId="3" r:id="rId3"/>
    <sheet name="janvier" sheetId="1" r:id="rId4"/>
    <sheet name="février" sheetId="4" r:id="rId5"/>
    <sheet name="mars" sheetId="5" r:id="rId6"/>
    <sheet name="avril" sheetId="6" r:id="rId7"/>
    <sheet name="mai" sheetId="11" r:id="rId8"/>
    <sheet name="juin" sheetId="7" r:id="rId9"/>
    <sheet name="juillet" sheetId="8" r:id="rId10"/>
    <sheet name="août" sheetId="9" r:id="rId11"/>
    <sheet name="septembre" sheetId="10" r:id="rId12"/>
    <sheet name="octobre" sheetId="12" r:id="rId13"/>
    <sheet name="novembre" sheetId="13" r:id="rId14"/>
    <sheet name="décembre" sheetId="14" r:id="rId1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A2" i="5"/>
  <c r="A2" i="6"/>
  <c r="A2" i="11"/>
  <c r="A2" i="7"/>
  <c r="A2" i="8"/>
  <c r="A2" i="9"/>
  <c r="A2" i="10"/>
  <c r="A2" i="12"/>
  <c r="A2" i="13"/>
  <c r="A2" i="14"/>
  <c r="A324" i="14"/>
  <c r="A323" i="14"/>
  <c r="A322" i="14"/>
  <c r="A321" i="14"/>
  <c r="A320" i="14"/>
  <c r="A319" i="14"/>
  <c r="A318" i="14"/>
  <c r="A317" i="14"/>
  <c r="A316" i="14"/>
  <c r="A315" i="14"/>
  <c r="A312" i="14"/>
  <c r="A311" i="14"/>
  <c r="A310" i="14"/>
  <c r="A309" i="14"/>
  <c r="A308" i="14"/>
  <c r="A307" i="14"/>
  <c r="A306" i="14"/>
  <c r="A305" i="14"/>
  <c r="A304" i="14"/>
  <c r="A303" i="14"/>
  <c r="A300" i="14"/>
  <c r="A299" i="14"/>
  <c r="A298" i="14"/>
  <c r="A297" i="14"/>
  <c r="A296" i="14"/>
  <c r="A295" i="14"/>
  <c r="A294" i="14"/>
  <c r="A293" i="14"/>
  <c r="A292" i="14"/>
  <c r="A291" i="14"/>
  <c r="A288" i="14"/>
  <c r="A287" i="14"/>
  <c r="A286" i="14"/>
  <c r="A285" i="14"/>
  <c r="A284" i="14"/>
  <c r="A283" i="14"/>
  <c r="A282" i="14"/>
  <c r="A281" i="14"/>
  <c r="A280" i="14"/>
  <c r="A279" i="14"/>
  <c r="A276" i="14"/>
  <c r="A275" i="14"/>
  <c r="A274" i="14"/>
  <c r="A273" i="14"/>
  <c r="A272" i="14"/>
  <c r="A271" i="14"/>
  <c r="A270" i="14"/>
  <c r="A269" i="14"/>
  <c r="A268" i="14"/>
  <c r="A267" i="14"/>
  <c r="A264" i="14"/>
  <c r="A263" i="14"/>
  <c r="A262" i="14"/>
  <c r="A261" i="14"/>
  <c r="A260" i="14"/>
  <c r="A259" i="14"/>
  <c r="A258" i="14"/>
  <c r="A257" i="14"/>
  <c r="A256" i="14"/>
  <c r="A255" i="14"/>
  <c r="A252" i="14"/>
  <c r="A251" i="14"/>
  <c r="A250" i="14"/>
  <c r="A249" i="14"/>
  <c r="A248" i="14"/>
  <c r="A247" i="14"/>
  <c r="A246" i="14"/>
  <c r="A245" i="14"/>
  <c r="A244" i="14"/>
  <c r="A243" i="14"/>
  <c r="A240" i="14"/>
  <c r="A239" i="14"/>
  <c r="A238" i="14"/>
  <c r="A237" i="14"/>
  <c r="A236" i="14"/>
  <c r="A235" i="14"/>
  <c r="A234" i="14"/>
  <c r="A233" i="14"/>
  <c r="A232" i="14"/>
  <c r="A231" i="14"/>
  <c r="A228" i="14"/>
  <c r="A227" i="14"/>
  <c r="A226" i="14"/>
  <c r="A225" i="14"/>
  <c r="A224" i="14"/>
  <c r="A223" i="14"/>
  <c r="A222" i="14"/>
  <c r="A221" i="14"/>
  <c r="A220" i="14"/>
  <c r="A219" i="14"/>
  <c r="A216" i="14"/>
  <c r="A215" i="14"/>
  <c r="A214" i="14"/>
  <c r="A213" i="14"/>
  <c r="A212" i="14"/>
  <c r="A211" i="14"/>
  <c r="A210" i="14"/>
  <c r="A209" i="14"/>
  <c r="A208" i="14"/>
  <c r="A207" i="14"/>
  <c r="A204" i="14"/>
  <c r="A203" i="14"/>
  <c r="A202" i="14"/>
  <c r="A201" i="14"/>
  <c r="A200" i="14"/>
  <c r="A199" i="14"/>
  <c r="A198" i="14"/>
  <c r="A197" i="14"/>
  <c r="A196" i="14"/>
  <c r="A195" i="14"/>
  <c r="A192" i="14"/>
  <c r="A191" i="14"/>
  <c r="A190" i="14"/>
  <c r="A189" i="14"/>
  <c r="A188" i="14"/>
  <c r="A187" i="14"/>
  <c r="A186" i="14"/>
  <c r="A185" i="14"/>
  <c r="A184" i="14"/>
  <c r="A183" i="14"/>
  <c r="A180" i="14"/>
  <c r="A179" i="14"/>
  <c r="A178" i="14"/>
  <c r="A177" i="14"/>
  <c r="A176" i="14"/>
  <c r="A175" i="14"/>
  <c r="A174" i="14"/>
  <c r="A173" i="14"/>
  <c r="A172" i="14"/>
  <c r="A171" i="14"/>
  <c r="A168" i="14"/>
  <c r="A167" i="14"/>
  <c r="A166" i="14"/>
  <c r="A165" i="14"/>
  <c r="A164" i="14"/>
  <c r="A163" i="14"/>
  <c r="A162" i="14"/>
  <c r="A161" i="14"/>
  <c r="A160" i="14"/>
  <c r="A159" i="14"/>
  <c r="A156" i="14"/>
  <c r="A155" i="14"/>
  <c r="A154" i="14"/>
  <c r="A153" i="14"/>
  <c r="A152" i="14"/>
  <c r="A151" i="14"/>
  <c r="A150" i="14"/>
  <c r="A149" i="14"/>
  <c r="A148" i="14"/>
  <c r="A147" i="14"/>
  <c r="A144" i="14"/>
  <c r="A143" i="14"/>
  <c r="A142" i="14"/>
  <c r="A141" i="14"/>
  <c r="A140" i="14"/>
  <c r="A139" i="14"/>
  <c r="A138" i="14"/>
  <c r="A137" i="14"/>
  <c r="A136" i="14"/>
  <c r="A135" i="14"/>
  <c r="A132" i="14"/>
  <c r="A131" i="14"/>
  <c r="A130" i="14"/>
  <c r="A129" i="14"/>
  <c r="A128" i="14"/>
  <c r="A127" i="14"/>
  <c r="A126" i="14"/>
  <c r="A125" i="14"/>
  <c r="A124" i="14"/>
  <c r="A123" i="14"/>
  <c r="A120" i="14"/>
  <c r="A119" i="14"/>
  <c r="A118" i="14"/>
  <c r="A117" i="14"/>
  <c r="A116" i="14"/>
  <c r="A115" i="14"/>
  <c r="A114" i="14"/>
  <c r="A113" i="14"/>
  <c r="A112" i="14"/>
  <c r="A111" i="14"/>
  <c r="A108" i="14"/>
  <c r="A107" i="14"/>
  <c r="A106" i="14"/>
  <c r="A105" i="14"/>
  <c r="A104" i="14"/>
  <c r="A103" i="14"/>
  <c r="A102" i="14"/>
  <c r="A101" i="14"/>
  <c r="A100" i="14"/>
  <c r="A99" i="14"/>
  <c r="A96" i="14"/>
  <c r="A95" i="14"/>
  <c r="A94" i="14"/>
  <c r="A93" i="14"/>
  <c r="A92" i="14"/>
  <c r="A91" i="14"/>
  <c r="A90" i="14"/>
  <c r="A89" i="14"/>
  <c r="A88" i="14"/>
  <c r="A87" i="14"/>
  <c r="A84" i="14"/>
  <c r="A83" i="14"/>
  <c r="A82" i="14"/>
  <c r="A81" i="14"/>
  <c r="A80" i="14"/>
  <c r="A79" i="14"/>
  <c r="A78" i="14"/>
  <c r="A77" i="14"/>
  <c r="A76" i="14"/>
  <c r="A75" i="14"/>
  <c r="A72" i="14"/>
  <c r="A71" i="14"/>
  <c r="A70" i="14"/>
  <c r="A69" i="14"/>
  <c r="A68" i="14"/>
  <c r="A67" i="14"/>
  <c r="A66" i="14"/>
  <c r="A65" i="14"/>
  <c r="A64" i="14"/>
  <c r="A63" i="14"/>
  <c r="A60" i="14"/>
  <c r="A59" i="14"/>
  <c r="A58" i="14"/>
  <c r="A57" i="14"/>
  <c r="A56" i="14"/>
  <c r="A55" i="14"/>
  <c r="A54" i="14"/>
  <c r="A53" i="14"/>
  <c r="A52" i="14"/>
  <c r="A51" i="14"/>
  <c r="A48" i="14"/>
  <c r="A47" i="14"/>
  <c r="A46" i="14"/>
  <c r="A45" i="14"/>
  <c r="A44" i="14"/>
  <c r="A43" i="14"/>
  <c r="A42" i="14"/>
  <c r="A41" i="14"/>
  <c r="A40" i="14"/>
  <c r="A39" i="14"/>
  <c r="A36" i="14"/>
  <c r="A35" i="14"/>
  <c r="A34" i="14"/>
  <c r="A33" i="14"/>
  <c r="A32" i="14"/>
  <c r="A31" i="14"/>
  <c r="A30" i="14"/>
  <c r="A29" i="14"/>
  <c r="A28" i="14"/>
  <c r="A27" i="14"/>
  <c r="A24" i="14"/>
  <c r="A23" i="14"/>
  <c r="A22" i="14"/>
  <c r="A21" i="14"/>
  <c r="A20" i="14"/>
  <c r="A19" i="14"/>
  <c r="A18" i="14"/>
  <c r="A17" i="14"/>
  <c r="A16" i="14"/>
  <c r="A15" i="14"/>
  <c r="A14" i="14"/>
  <c r="A26" i="14" s="1"/>
  <c r="A38" i="14" s="1"/>
  <c r="A50" i="14" s="1"/>
  <c r="A62" i="14" s="1"/>
  <c r="A74" i="14" s="1"/>
  <c r="A86" i="14" s="1"/>
  <c r="A98" i="14" s="1"/>
  <c r="A110" i="14" s="1"/>
  <c r="A122" i="14" s="1"/>
  <c r="A134" i="14" s="1"/>
  <c r="A146" i="14" s="1"/>
  <c r="A158" i="14" s="1"/>
  <c r="A170" i="14" s="1"/>
  <c r="A182" i="14" s="1"/>
  <c r="A194" i="14" s="1"/>
  <c r="A206" i="14" s="1"/>
  <c r="A218" i="14" s="1"/>
  <c r="A230" i="14" s="1"/>
  <c r="A242" i="14" s="1"/>
  <c r="A254" i="14" s="1"/>
  <c r="A266" i="14" s="1"/>
  <c r="A278" i="14" s="1"/>
  <c r="A290" i="14" s="1"/>
  <c r="A302" i="14" s="1"/>
  <c r="A314" i="14" s="1"/>
  <c r="A12" i="14"/>
  <c r="A11" i="14"/>
  <c r="A10" i="14"/>
  <c r="A9" i="14"/>
  <c r="A8" i="14"/>
  <c r="A7" i="14"/>
  <c r="A6" i="14"/>
  <c r="A5" i="14"/>
  <c r="A4" i="14"/>
  <c r="A3" i="14"/>
  <c r="A312" i="13"/>
  <c r="A311" i="13"/>
  <c r="A310" i="13"/>
  <c r="A309" i="13"/>
  <c r="A308" i="13"/>
  <c r="A307" i="13"/>
  <c r="A306" i="13"/>
  <c r="A305" i="13"/>
  <c r="A304" i="13"/>
  <c r="A303" i="13"/>
  <c r="A300" i="13"/>
  <c r="A299" i="13"/>
  <c r="A298" i="13"/>
  <c r="A297" i="13"/>
  <c r="A296" i="13"/>
  <c r="A295" i="13"/>
  <c r="A294" i="13"/>
  <c r="A293" i="13"/>
  <c r="A292" i="13"/>
  <c r="A291" i="13"/>
  <c r="A288" i="13"/>
  <c r="A287" i="13"/>
  <c r="A286" i="13"/>
  <c r="A285" i="13"/>
  <c r="A284" i="13"/>
  <c r="A283" i="13"/>
  <c r="A282" i="13"/>
  <c r="A281" i="13"/>
  <c r="A280" i="13"/>
  <c r="A279" i="13"/>
  <c r="A276" i="13"/>
  <c r="A275" i="13"/>
  <c r="A274" i="13"/>
  <c r="A273" i="13"/>
  <c r="A272" i="13"/>
  <c r="A271" i="13"/>
  <c r="A270" i="13"/>
  <c r="A269" i="13"/>
  <c r="A268" i="13"/>
  <c r="A267" i="13"/>
  <c r="A264" i="13"/>
  <c r="A263" i="13"/>
  <c r="A262" i="13"/>
  <c r="A261" i="13"/>
  <c r="A260" i="13"/>
  <c r="A259" i="13"/>
  <c r="A258" i="13"/>
  <c r="A257" i="13"/>
  <c r="A256" i="13"/>
  <c r="A255" i="13"/>
  <c r="A252" i="13"/>
  <c r="A251" i="13"/>
  <c r="A250" i="13"/>
  <c r="A249" i="13"/>
  <c r="A248" i="13"/>
  <c r="A247" i="13"/>
  <c r="A246" i="13"/>
  <c r="A245" i="13"/>
  <c r="A244" i="13"/>
  <c r="A243" i="13"/>
  <c r="A240" i="13"/>
  <c r="A239" i="13"/>
  <c r="A238" i="13"/>
  <c r="A237" i="13"/>
  <c r="A236" i="13"/>
  <c r="A235" i="13"/>
  <c r="A234" i="13"/>
  <c r="A233" i="13"/>
  <c r="A232" i="13"/>
  <c r="A231" i="13"/>
  <c r="A228" i="13"/>
  <c r="A227" i="13"/>
  <c r="A226" i="13"/>
  <c r="A225" i="13"/>
  <c r="A224" i="13"/>
  <c r="A223" i="13"/>
  <c r="A222" i="13"/>
  <c r="A221" i="13"/>
  <c r="A220" i="13"/>
  <c r="A219" i="13"/>
  <c r="A216" i="13"/>
  <c r="A215" i="13"/>
  <c r="A214" i="13"/>
  <c r="A213" i="13"/>
  <c r="A212" i="13"/>
  <c r="A211" i="13"/>
  <c r="A210" i="13"/>
  <c r="A209" i="13"/>
  <c r="A208" i="13"/>
  <c r="A207" i="13"/>
  <c r="A204" i="13"/>
  <c r="A203" i="13"/>
  <c r="A202" i="13"/>
  <c r="A201" i="13"/>
  <c r="A200" i="13"/>
  <c r="A199" i="13"/>
  <c r="A198" i="13"/>
  <c r="A197" i="13"/>
  <c r="A196" i="13"/>
  <c r="A195" i="13"/>
  <c r="A192" i="13"/>
  <c r="A191" i="13"/>
  <c r="A190" i="13"/>
  <c r="A189" i="13"/>
  <c r="A188" i="13"/>
  <c r="A187" i="13"/>
  <c r="A186" i="13"/>
  <c r="A185" i="13"/>
  <c r="A184" i="13"/>
  <c r="A183" i="13"/>
  <c r="A180" i="13"/>
  <c r="A179" i="13"/>
  <c r="A178" i="13"/>
  <c r="A177" i="13"/>
  <c r="A176" i="13"/>
  <c r="A175" i="13"/>
  <c r="A174" i="13"/>
  <c r="A173" i="13"/>
  <c r="A172" i="13"/>
  <c r="A171" i="13"/>
  <c r="A168" i="13"/>
  <c r="A167" i="13"/>
  <c r="A166" i="13"/>
  <c r="A165" i="13"/>
  <c r="A164" i="13"/>
  <c r="A163" i="13"/>
  <c r="A162" i="13"/>
  <c r="A161" i="13"/>
  <c r="A160" i="13"/>
  <c r="A159" i="13"/>
  <c r="A156" i="13"/>
  <c r="A155" i="13"/>
  <c r="A154" i="13"/>
  <c r="A153" i="13"/>
  <c r="A152" i="13"/>
  <c r="A151" i="13"/>
  <c r="A150" i="13"/>
  <c r="A149" i="13"/>
  <c r="A148" i="13"/>
  <c r="A147" i="13"/>
  <c r="A144" i="13"/>
  <c r="A143" i="13"/>
  <c r="A142" i="13"/>
  <c r="A141" i="13"/>
  <c r="A140" i="13"/>
  <c r="A139" i="13"/>
  <c r="A138" i="13"/>
  <c r="A137" i="13"/>
  <c r="A136" i="13"/>
  <c r="A135" i="13"/>
  <c r="A132" i="13"/>
  <c r="A131" i="13"/>
  <c r="A130" i="13"/>
  <c r="A129" i="13"/>
  <c r="A128" i="13"/>
  <c r="A127" i="13"/>
  <c r="A126" i="13"/>
  <c r="A125" i="13"/>
  <c r="A124" i="13"/>
  <c r="A123" i="13"/>
  <c r="A120" i="13"/>
  <c r="A119" i="13"/>
  <c r="A118" i="13"/>
  <c r="A117" i="13"/>
  <c r="A116" i="13"/>
  <c r="A115" i="13"/>
  <c r="A114" i="13"/>
  <c r="A113" i="13"/>
  <c r="A112" i="13"/>
  <c r="A111" i="13"/>
  <c r="A108" i="13"/>
  <c r="A107" i="13"/>
  <c r="A106" i="13"/>
  <c r="A105" i="13"/>
  <c r="A104" i="13"/>
  <c r="A103" i="13"/>
  <c r="A102" i="13"/>
  <c r="A101" i="13"/>
  <c r="A100" i="13"/>
  <c r="A99" i="13"/>
  <c r="A96" i="13"/>
  <c r="A95" i="13"/>
  <c r="A94" i="13"/>
  <c r="A93" i="13"/>
  <c r="A92" i="13"/>
  <c r="A91" i="13"/>
  <c r="A90" i="13"/>
  <c r="A89" i="13"/>
  <c r="A88" i="13"/>
  <c r="A87" i="13"/>
  <c r="A84" i="13"/>
  <c r="A83" i="13"/>
  <c r="A82" i="13"/>
  <c r="A81" i="13"/>
  <c r="A80" i="13"/>
  <c r="A79" i="13"/>
  <c r="A78" i="13"/>
  <c r="A77" i="13"/>
  <c r="A76" i="13"/>
  <c r="A75" i="13"/>
  <c r="A72" i="13"/>
  <c r="A71" i="13"/>
  <c r="A70" i="13"/>
  <c r="A69" i="13"/>
  <c r="A68" i="13"/>
  <c r="A67" i="13"/>
  <c r="A66" i="13"/>
  <c r="A65" i="13"/>
  <c r="A64" i="13"/>
  <c r="A63" i="13"/>
  <c r="A60" i="13"/>
  <c r="A59" i="13"/>
  <c r="A58" i="13"/>
  <c r="A57" i="13"/>
  <c r="A56" i="13"/>
  <c r="A55" i="13"/>
  <c r="A54" i="13"/>
  <c r="A53" i="13"/>
  <c r="A52" i="13"/>
  <c r="A51" i="13"/>
  <c r="A48" i="13"/>
  <c r="A47" i="13"/>
  <c r="A46" i="13"/>
  <c r="A45" i="13"/>
  <c r="A44" i="13"/>
  <c r="A43" i="13"/>
  <c r="A42" i="13"/>
  <c r="A41" i="13"/>
  <c r="A40" i="13"/>
  <c r="A39" i="13"/>
  <c r="A36" i="13"/>
  <c r="A35" i="13"/>
  <c r="A34" i="13"/>
  <c r="A33" i="13"/>
  <c r="A32" i="13"/>
  <c r="A31" i="13"/>
  <c r="A30" i="13"/>
  <c r="A29" i="13"/>
  <c r="A28" i="13"/>
  <c r="A27" i="13"/>
  <c r="A24" i="13"/>
  <c r="A23" i="13"/>
  <c r="A22" i="13"/>
  <c r="A21" i="13"/>
  <c r="A20" i="13"/>
  <c r="A19" i="13"/>
  <c r="A18" i="13"/>
  <c r="A17" i="13"/>
  <c r="A16" i="13"/>
  <c r="A15" i="13"/>
  <c r="A12" i="13"/>
  <c r="A11" i="13"/>
  <c r="A10" i="13"/>
  <c r="A9" i="13"/>
  <c r="A8" i="13"/>
  <c r="A7" i="13"/>
  <c r="A6" i="13"/>
  <c r="A5" i="13"/>
  <c r="A4" i="13"/>
  <c r="A3" i="13"/>
  <c r="A14" i="13"/>
  <c r="A26" i="13" s="1"/>
  <c r="A38" i="13" s="1"/>
  <c r="A50" i="13" s="1"/>
  <c r="A62" i="13" s="1"/>
  <c r="A74" i="13" s="1"/>
  <c r="A86" i="13" s="1"/>
  <c r="A98" i="13" s="1"/>
  <c r="A110" i="13" s="1"/>
  <c r="A122" i="13" s="1"/>
  <c r="A134" i="13" s="1"/>
  <c r="A146" i="13" s="1"/>
  <c r="A158" i="13" s="1"/>
  <c r="A170" i="13" s="1"/>
  <c r="A182" i="13" s="1"/>
  <c r="A194" i="13" s="1"/>
  <c r="A206" i="13" s="1"/>
  <c r="A218" i="13" s="1"/>
  <c r="A230" i="13" s="1"/>
  <c r="A242" i="13" s="1"/>
  <c r="A254" i="13" s="1"/>
  <c r="A266" i="13" s="1"/>
  <c r="A278" i="13" s="1"/>
  <c r="A290" i="13" s="1"/>
  <c r="A302" i="13" s="1"/>
  <c r="A324" i="12"/>
  <c r="A323" i="12"/>
  <c r="A322" i="12"/>
  <c r="A321" i="12"/>
  <c r="A320" i="12"/>
  <c r="A319" i="12"/>
  <c r="A318" i="12"/>
  <c r="A317" i="12"/>
  <c r="A316" i="12"/>
  <c r="A315" i="12"/>
  <c r="A312" i="12"/>
  <c r="A311" i="12"/>
  <c r="A310" i="12"/>
  <c r="A309" i="12"/>
  <c r="A308" i="12"/>
  <c r="A307" i="12"/>
  <c r="A306" i="12"/>
  <c r="A305" i="12"/>
  <c r="A304" i="12"/>
  <c r="A303" i="12"/>
  <c r="A300" i="12"/>
  <c r="A299" i="12"/>
  <c r="A298" i="12"/>
  <c r="A297" i="12"/>
  <c r="A296" i="12"/>
  <c r="A295" i="12"/>
  <c r="A294" i="12"/>
  <c r="A293" i="12"/>
  <c r="A292" i="12"/>
  <c r="A291" i="12"/>
  <c r="A288" i="12"/>
  <c r="A287" i="12"/>
  <c r="A286" i="12"/>
  <c r="A285" i="12"/>
  <c r="A284" i="12"/>
  <c r="A283" i="12"/>
  <c r="A282" i="12"/>
  <c r="A281" i="12"/>
  <c r="A280" i="12"/>
  <c r="A279" i="12"/>
  <c r="A276" i="12"/>
  <c r="A275" i="12"/>
  <c r="A274" i="12"/>
  <c r="A273" i="12"/>
  <c r="A272" i="12"/>
  <c r="A271" i="12"/>
  <c r="A270" i="12"/>
  <c r="A269" i="12"/>
  <c r="A268" i="12"/>
  <c r="A267" i="12"/>
  <c r="A264" i="12"/>
  <c r="A263" i="12"/>
  <c r="A262" i="12"/>
  <c r="A261" i="12"/>
  <c r="A260" i="12"/>
  <c r="A259" i="12"/>
  <c r="A258" i="12"/>
  <c r="A257" i="12"/>
  <c r="A256" i="12"/>
  <c r="A255" i="12"/>
  <c r="A252" i="12"/>
  <c r="A251" i="12"/>
  <c r="A250" i="12"/>
  <c r="A249" i="12"/>
  <c r="A248" i="12"/>
  <c r="A247" i="12"/>
  <c r="A246" i="12"/>
  <c r="A245" i="12"/>
  <c r="A244" i="12"/>
  <c r="A243" i="12"/>
  <c r="A240" i="12"/>
  <c r="A239" i="12"/>
  <c r="A238" i="12"/>
  <c r="A237" i="12"/>
  <c r="A236" i="12"/>
  <c r="A235" i="12"/>
  <c r="A234" i="12"/>
  <c r="A233" i="12"/>
  <c r="A232" i="12"/>
  <c r="A231" i="12"/>
  <c r="A228" i="12"/>
  <c r="A227" i="12"/>
  <c r="A226" i="12"/>
  <c r="A225" i="12"/>
  <c r="A224" i="12"/>
  <c r="A223" i="12"/>
  <c r="A222" i="12"/>
  <c r="A221" i="12"/>
  <c r="A220" i="12"/>
  <c r="A219" i="12"/>
  <c r="A216" i="12"/>
  <c r="A215" i="12"/>
  <c r="A214" i="12"/>
  <c r="A213" i="12"/>
  <c r="A212" i="12"/>
  <c r="A211" i="12"/>
  <c r="A210" i="12"/>
  <c r="A209" i="12"/>
  <c r="A208" i="12"/>
  <c r="A207" i="12"/>
  <c r="A204" i="12"/>
  <c r="A203" i="12"/>
  <c r="A202" i="12"/>
  <c r="A201" i="12"/>
  <c r="A200" i="12"/>
  <c r="A199" i="12"/>
  <c r="A198" i="12"/>
  <c r="A197" i="12"/>
  <c r="A196" i="12"/>
  <c r="A195" i="12"/>
  <c r="A192" i="12"/>
  <c r="A191" i="12"/>
  <c r="A190" i="12"/>
  <c r="A189" i="12"/>
  <c r="A188" i="12"/>
  <c r="A187" i="12"/>
  <c r="A186" i="12"/>
  <c r="A185" i="12"/>
  <c r="A184" i="12"/>
  <c r="A183" i="12"/>
  <c r="A180" i="12"/>
  <c r="A179" i="12"/>
  <c r="A178" i="12"/>
  <c r="A177" i="12"/>
  <c r="A176" i="12"/>
  <c r="A175" i="12"/>
  <c r="A174" i="12"/>
  <c r="A173" i="12"/>
  <c r="A172" i="12"/>
  <c r="A171" i="12"/>
  <c r="A168" i="12"/>
  <c r="A167" i="12"/>
  <c r="A166" i="12"/>
  <c r="A165" i="12"/>
  <c r="A164" i="12"/>
  <c r="A163" i="12"/>
  <c r="A162" i="12"/>
  <c r="A161" i="12"/>
  <c r="A160" i="12"/>
  <c r="A159" i="12"/>
  <c r="A156" i="12"/>
  <c r="A155" i="12"/>
  <c r="A154" i="12"/>
  <c r="A153" i="12"/>
  <c r="A152" i="12"/>
  <c r="A151" i="12"/>
  <c r="A150" i="12"/>
  <c r="A149" i="12"/>
  <c r="A148" i="12"/>
  <c r="A147" i="12"/>
  <c r="A144" i="12"/>
  <c r="A143" i="12"/>
  <c r="A142" i="12"/>
  <c r="A141" i="12"/>
  <c r="A140" i="12"/>
  <c r="A139" i="12"/>
  <c r="A138" i="12"/>
  <c r="A137" i="12"/>
  <c r="A136" i="12"/>
  <c r="A135" i="12"/>
  <c r="A132" i="12"/>
  <c r="A131" i="12"/>
  <c r="A130" i="12"/>
  <c r="A129" i="12"/>
  <c r="A128" i="12"/>
  <c r="A127" i="12"/>
  <c r="A126" i="12"/>
  <c r="A125" i="12"/>
  <c r="A124" i="12"/>
  <c r="A123" i="12"/>
  <c r="A120" i="12"/>
  <c r="A119" i="12"/>
  <c r="A118" i="12"/>
  <c r="A117" i="12"/>
  <c r="A116" i="12"/>
  <c r="A115" i="12"/>
  <c r="A114" i="12"/>
  <c r="A113" i="12"/>
  <c r="A112" i="12"/>
  <c r="A111" i="12"/>
  <c r="A108" i="12"/>
  <c r="A107" i="12"/>
  <c r="A106" i="12"/>
  <c r="A105" i="12"/>
  <c r="A104" i="12"/>
  <c r="A103" i="12"/>
  <c r="A102" i="12"/>
  <c r="A101" i="12"/>
  <c r="A100" i="12"/>
  <c r="A99" i="12"/>
  <c r="A96" i="12"/>
  <c r="A95" i="12"/>
  <c r="A94" i="12"/>
  <c r="A93" i="12"/>
  <c r="A92" i="12"/>
  <c r="A91" i="12"/>
  <c r="A90" i="12"/>
  <c r="A89" i="12"/>
  <c r="A88" i="12"/>
  <c r="A87" i="12"/>
  <c r="A84" i="12"/>
  <c r="A83" i="12"/>
  <c r="A82" i="12"/>
  <c r="A81" i="12"/>
  <c r="A80" i="12"/>
  <c r="A79" i="12"/>
  <c r="A78" i="12"/>
  <c r="A77" i="12"/>
  <c r="A76" i="12"/>
  <c r="A75" i="12"/>
  <c r="A72" i="12"/>
  <c r="A71" i="12"/>
  <c r="A70" i="12"/>
  <c r="A69" i="12"/>
  <c r="A68" i="12"/>
  <c r="A67" i="12"/>
  <c r="A66" i="12"/>
  <c r="A65" i="12"/>
  <c r="A64" i="12"/>
  <c r="A63" i="12"/>
  <c r="A60" i="12"/>
  <c r="A59" i="12"/>
  <c r="A58" i="12"/>
  <c r="A57" i="12"/>
  <c r="A56" i="12"/>
  <c r="A55" i="12"/>
  <c r="A54" i="12"/>
  <c r="A53" i="12"/>
  <c r="A52" i="12"/>
  <c r="A51" i="12"/>
  <c r="A48" i="12"/>
  <c r="A47" i="12"/>
  <c r="A46" i="12"/>
  <c r="A45" i="12"/>
  <c r="A44" i="12"/>
  <c r="A43" i="12"/>
  <c r="A42" i="12"/>
  <c r="A41" i="12"/>
  <c r="A40" i="12"/>
  <c r="A39" i="12"/>
  <c r="A36" i="12"/>
  <c r="A35" i="12"/>
  <c r="A34" i="12"/>
  <c r="A33" i="12"/>
  <c r="A32" i="12"/>
  <c r="A31" i="12"/>
  <c r="A30" i="12"/>
  <c r="A29" i="12"/>
  <c r="A28" i="12"/>
  <c r="A27" i="12"/>
  <c r="A24" i="12"/>
  <c r="A23" i="12"/>
  <c r="A22" i="12"/>
  <c r="A21" i="12"/>
  <c r="A20" i="12"/>
  <c r="A19" i="12"/>
  <c r="A18" i="12"/>
  <c r="A17" i="12"/>
  <c r="A16" i="12"/>
  <c r="A15" i="12"/>
  <c r="A14" i="12"/>
  <c r="A26" i="12" s="1"/>
  <c r="A38" i="12" s="1"/>
  <c r="A50" i="12" s="1"/>
  <c r="A62" i="12" s="1"/>
  <c r="A74" i="12" s="1"/>
  <c r="A86" i="12" s="1"/>
  <c r="A98" i="12" s="1"/>
  <c r="A110" i="12" s="1"/>
  <c r="A122" i="12" s="1"/>
  <c r="A134" i="12" s="1"/>
  <c r="A146" i="12" s="1"/>
  <c r="A158" i="12" s="1"/>
  <c r="A170" i="12" s="1"/>
  <c r="A182" i="12" s="1"/>
  <c r="A194" i="12" s="1"/>
  <c r="A206" i="12" s="1"/>
  <c r="A218" i="12" s="1"/>
  <c r="A230" i="12" s="1"/>
  <c r="A242" i="12" s="1"/>
  <c r="A254" i="12" s="1"/>
  <c r="A266" i="12" s="1"/>
  <c r="A278" i="12" s="1"/>
  <c r="A290" i="12" s="1"/>
  <c r="A302" i="12" s="1"/>
  <c r="A314" i="12" s="1"/>
  <c r="A12" i="12"/>
  <c r="A11" i="12"/>
  <c r="A10" i="12"/>
  <c r="A9" i="12"/>
  <c r="A8" i="12"/>
  <c r="A7" i="12"/>
  <c r="A6" i="12"/>
  <c r="A5" i="12"/>
  <c r="A4" i="12"/>
  <c r="A3" i="12"/>
  <c r="A312" i="10"/>
  <c r="A311" i="10"/>
  <c r="A310" i="10"/>
  <c r="A309" i="10"/>
  <c r="A308" i="10"/>
  <c r="A307" i="10"/>
  <c r="A306" i="10"/>
  <c r="A305" i="10"/>
  <c r="A304" i="10"/>
  <c r="A303" i="10"/>
  <c r="A300" i="10"/>
  <c r="A299" i="10"/>
  <c r="A298" i="10"/>
  <c r="A297" i="10"/>
  <c r="A296" i="10"/>
  <c r="A295" i="10"/>
  <c r="A294" i="10"/>
  <c r="A293" i="10"/>
  <c r="A292" i="10"/>
  <c r="A291" i="10"/>
  <c r="A288" i="10"/>
  <c r="A287" i="10"/>
  <c r="A286" i="10"/>
  <c r="A285" i="10"/>
  <c r="A284" i="10"/>
  <c r="A283" i="10"/>
  <c r="A282" i="10"/>
  <c r="A281" i="10"/>
  <c r="A280" i="10"/>
  <c r="A279" i="10"/>
  <c r="A276" i="10"/>
  <c r="A275" i="10"/>
  <c r="A274" i="10"/>
  <c r="A273" i="10"/>
  <c r="A272" i="10"/>
  <c r="A271" i="10"/>
  <c r="A270" i="10"/>
  <c r="A269" i="10"/>
  <c r="A268" i="10"/>
  <c r="A267" i="10"/>
  <c r="A264" i="10"/>
  <c r="A263" i="10"/>
  <c r="A262" i="10"/>
  <c r="A261" i="10"/>
  <c r="A260" i="10"/>
  <c r="A259" i="10"/>
  <c r="A258" i="10"/>
  <c r="A257" i="10"/>
  <c r="A256" i="10"/>
  <c r="A255" i="10"/>
  <c r="A252" i="10"/>
  <c r="A251" i="10"/>
  <c r="A250" i="10"/>
  <c r="A249" i="10"/>
  <c r="A248" i="10"/>
  <c r="A247" i="10"/>
  <c r="A246" i="10"/>
  <c r="A245" i="10"/>
  <c r="A244" i="10"/>
  <c r="A243" i="10"/>
  <c r="A240" i="10"/>
  <c r="A239" i="10"/>
  <c r="A238" i="10"/>
  <c r="A237" i="10"/>
  <c r="A236" i="10"/>
  <c r="A235" i="10"/>
  <c r="A234" i="10"/>
  <c r="A233" i="10"/>
  <c r="A232" i="10"/>
  <c r="A231" i="10"/>
  <c r="A228" i="10"/>
  <c r="A227" i="10"/>
  <c r="A226" i="10"/>
  <c r="A225" i="10"/>
  <c r="A224" i="10"/>
  <c r="A223" i="10"/>
  <c r="A222" i="10"/>
  <c r="A221" i="10"/>
  <c r="A220" i="10"/>
  <c r="A219" i="10"/>
  <c r="A216" i="10"/>
  <c r="A215" i="10"/>
  <c r="A214" i="10"/>
  <c r="A213" i="10"/>
  <c r="A212" i="10"/>
  <c r="A211" i="10"/>
  <c r="A210" i="10"/>
  <c r="A209" i="10"/>
  <c r="A208" i="10"/>
  <c r="A207" i="10"/>
  <c r="A204" i="10"/>
  <c r="A203" i="10"/>
  <c r="A202" i="10"/>
  <c r="A201" i="10"/>
  <c r="A200" i="10"/>
  <c r="A199" i="10"/>
  <c r="A198" i="10"/>
  <c r="A197" i="10"/>
  <c r="A196" i="10"/>
  <c r="A195" i="10"/>
  <c r="A192" i="10"/>
  <c r="A191" i="10"/>
  <c r="A190" i="10"/>
  <c r="A189" i="10"/>
  <c r="A188" i="10"/>
  <c r="A187" i="10"/>
  <c r="A186" i="10"/>
  <c r="A185" i="10"/>
  <c r="A184" i="10"/>
  <c r="A183" i="10"/>
  <c r="A180" i="10"/>
  <c r="A179" i="10"/>
  <c r="A178" i="10"/>
  <c r="A177" i="10"/>
  <c r="A176" i="10"/>
  <c r="A175" i="10"/>
  <c r="A174" i="10"/>
  <c r="A173" i="10"/>
  <c r="A172" i="10"/>
  <c r="A171" i="10"/>
  <c r="A168" i="10"/>
  <c r="A167" i="10"/>
  <c r="A166" i="10"/>
  <c r="A165" i="10"/>
  <c r="A164" i="10"/>
  <c r="A163" i="10"/>
  <c r="A162" i="10"/>
  <c r="A161" i="10"/>
  <c r="A160" i="10"/>
  <c r="A159" i="10"/>
  <c r="A156" i="10"/>
  <c r="A155" i="10"/>
  <c r="A154" i="10"/>
  <c r="A153" i="10"/>
  <c r="A152" i="10"/>
  <c r="A151" i="10"/>
  <c r="A150" i="10"/>
  <c r="A149" i="10"/>
  <c r="A148" i="10"/>
  <c r="A147" i="10"/>
  <c r="A144" i="10"/>
  <c r="A143" i="10"/>
  <c r="A142" i="10"/>
  <c r="A141" i="10"/>
  <c r="A140" i="10"/>
  <c r="A139" i="10"/>
  <c r="A138" i="10"/>
  <c r="A137" i="10"/>
  <c r="A136" i="10"/>
  <c r="A135" i="10"/>
  <c r="A132" i="10"/>
  <c r="A131" i="10"/>
  <c r="A130" i="10"/>
  <c r="A129" i="10"/>
  <c r="A128" i="10"/>
  <c r="A127" i="10"/>
  <c r="A126" i="10"/>
  <c r="A125" i="10"/>
  <c r="A124" i="10"/>
  <c r="A123" i="10"/>
  <c r="A120" i="10"/>
  <c r="A119" i="10"/>
  <c r="A118" i="10"/>
  <c r="A117" i="10"/>
  <c r="A116" i="10"/>
  <c r="A115" i="10"/>
  <c r="A114" i="10"/>
  <c r="A113" i="10"/>
  <c r="A112" i="10"/>
  <c r="A111" i="10"/>
  <c r="A108" i="10"/>
  <c r="A107" i="10"/>
  <c r="A106" i="10"/>
  <c r="A105" i="10"/>
  <c r="A104" i="10"/>
  <c r="A103" i="10"/>
  <c r="A102" i="10"/>
  <c r="A101" i="10"/>
  <c r="A100" i="10"/>
  <c r="A99" i="10"/>
  <c r="A96" i="10"/>
  <c r="A95" i="10"/>
  <c r="A94" i="10"/>
  <c r="A93" i="10"/>
  <c r="A92" i="10"/>
  <c r="A91" i="10"/>
  <c r="A90" i="10"/>
  <c r="A89" i="10"/>
  <c r="A88" i="10"/>
  <c r="A87" i="10"/>
  <c r="A84" i="10"/>
  <c r="A83" i="10"/>
  <c r="A82" i="10"/>
  <c r="A81" i="10"/>
  <c r="A80" i="10"/>
  <c r="A79" i="10"/>
  <c r="A78" i="10"/>
  <c r="A77" i="10"/>
  <c r="A76" i="10"/>
  <c r="A75" i="10"/>
  <c r="A72" i="10"/>
  <c r="A71" i="10"/>
  <c r="A70" i="10"/>
  <c r="A69" i="10"/>
  <c r="A68" i="10"/>
  <c r="A67" i="10"/>
  <c r="A66" i="10"/>
  <c r="A65" i="10"/>
  <c r="A64" i="10"/>
  <c r="A63" i="10"/>
  <c r="A60" i="10"/>
  <c r="A59" i="10"/>
  <c r="A58" i="10"/>
  <c r="A57" i="10"/>
  <c r="A56" i="10"/>
  <c r="A55" i="10"/>
  <c r="A54" i="10"/>
  <c r="A53" i="10"/>
  <c r="A52" i="10"/>
  <c r="A51" i="10"/>
  <c r="A48" i="10"/>
  <c r="A47" i="10"/>
  <c r="A46" i="10"/>
  <c r="A45" i="10"/>
  <c r="A44" i="10"/>
  <c r="A43" i="10"/>
  <c r="A42" i="10"/>
  <c r="A41" i="10"/>
  <c r="A40" i="10"/>
  <c r="A39" i="10"/>
  <c r="A36" i="10"/>
  <c r="A35" i="10"/>
  <c r="A34" i="10"/>
  <c r="A33" i="10"/>
  <c r="A32" i="10"/>
  <c r="A31" i="10"/>
  <c r="A30" i="10"/>
  <c r="A29" i="10"/>
  <c r="A28" i="10"/>
  <c r="A27" i="10"/>
  <c r="A24" i="10"/>
  <c r="A23" i="10"/>
  <c r="A22" i="10"/>
  <c r="A21" i="10"/>
  <c r="A20" i="10"/>
  <c r="A19" i="10"/>
  <c r="A18" i="10"/>
  <c r="A17" i="10"/>
  <c r="A16" i="10"/>
  <c r="A15" i="10"/>
  <c r="A14" i="10"/>
  <c r="A26" i="10" s="1"/>
  <c r="A38" i="10" s="1"/>
  <c r="A50" i="10" s="1"/>
  <c r="A62" i="10" s="1"/>
  <c r="A74" i="10" s="1"/>
  <c r="A86" i="10" s="1"/>
  <c r="A98" i="10" s="1"/>
  <c r="A110" i="10" s="1"/>
  <c r="A122" i="10" s="1"/>
  <c r="A134" i="10" s="1"/>
  <c r="A146" i="10" s="1"/>
  <c r="A158" i="10" s="1"/>
  <c r="A170" i="10" s="1"/>
  <c r="A182" i="10" s="1"/>
  <c r="A194" i="10" s="1"/>
  <c r="A206" i="10" s="1"/>
  <c r="A218" i="10" s="1"/>
  <c r="A230" i="10" s="1"/>
  <c r="A242" i="10" s="1"/>
  <c r="A254" i="10" s="1"/>
  <c r="A266" i="10" s="1"/>
  <c r="A278" i="10" s="1"/>
  <c r="A290" i="10" s="1"/>
  <c r="A302" i="10" s="1"/>
  <c r="A12" i="10"/>
  <c r="A11" i="10"/>
  <c r="A10" i="10"/>
  <c r="A9" i="10"/>
  <c r="A8" i="10"/>
  <c r="A7" i="10"/>
  <c r="A6" i="10"/>
  <c r="A5" i="10"/>
  <c r="A4" i="10"/>
  <c r="A3" i="10"/>
  <c r="A324" i="9"/>
  <c r="A323" i="9"/>
  <c r="A322" i="9"/>
  <c r="A321" i="9"/>
  <c r="A320" i="9"/>
  <c r="A319" i="9"/>
  <c r="A318" i="9"/>
  <c r="A317" i="9"/>
  <c r="A316" i="9"/>
  <c r="A315" i="9"/>
  <c r="A312" i="9"/>
  <c r="A311" i="9"/>
  <c r="A310" i="9"/>
  <c r="A309" i="9"/>
  <c r="A308" i="9"/>
  <c r="A307" i="9"/>
  <c r="A306" i="9"/>
  <c r="A305" i="9"/>
  <c r="A304" i="9"/>
  <c r="A303" i="9"/>
  <c r="A300" i="9"/>
  <c r="A299" i="9"/>
  <c r="A298" i="9"/>
  <c r="A297" i="9"/>
  <c r="A296" i="9"/>
  <c r="A295" i="9"/>
  <c r="A294" i="9"/>
  <c r="A293" i="9"/>
  <c r="A292" i="9"/>
  <c r="A291" i="9"/>
  <c r="A288" i="9"/>
  <c r="A287" i="9"/>
  <c r="A286" i="9"/>
  <c r="A285" i="9"/>
  <c r="A284" i="9"/>
  <c r="A283" i="9"/>
  <c r="A282" i="9"/>
  <c r="A281" i="9"/>
  <c r="A280" i="9"/>
  <c r="A279" i="9"/>
  <c r="A276" i="9"/>
  <c r="A275" i="9"/>
  <c r="A274" i="9"/>
  <c r="A273" i="9"/>
  <c r="A272" i="9"/>
  <c r="A271" i="9"/>
  <c r="A270" i="9"/>
  <c r="A269" i="9"/>
  <c r="A268" i="9"/>
  <c r="A267" i="9"/>
  <c r="A264" i="9"/>
  <c r="A263" i="9"/>
  <c r="A262" i="9"/>
  <c r="A261" i="9"/>
  <c r="A260" i="9"/>
  <c r="A259" i="9"/>
  <c r="A258" i="9"/>
  <c r="A257" i="9"/>
  <c r="A256" i="9"/>
  <c r="A255" i="9"/>
  <c r="A252" i="9"/>
  <c r="A251" i="9"/>
  <c r="A250" i="9"/>
  <c r="A249" i="9"/>
  <c r="A248" i="9"/>
  <c r="A247" i="9"/>
  <c r="A246" i="9"/>
  <c r="A245" i="9"/>
  <c r="A244" i="9"/>
  <c r="A243" i="9"/>
  <c r="A240" i="9"/>
  <c r="A239" i="9"/>
  <c r="A238" i="9"/>
  <c r="A237" i="9"/>
  <c r="A236" i="9"/>
  <c r="A235" i="9"/>
  <c r="A234" i="9"/>
  <c r="A233" i="9"/>
  <c r="A232" i="9"/>
  <c r="A231" i="9"/>
  <c r="A228" i="9"/>
  <c r="A227" i="9"/>
  <c r="A226" i="9"/>
  <c r="A225" i="9"/>
  <c r="A224" i="9"/>
  <c r="A223" i="9"/>
  <c r="A222" i="9"/>
  <c r="A221" i="9"/>
  <c r="A220" i="9"/>
  <c r="A219" i="9"/>
  <c r="A216" i="9"/>
  <c r="A215" i="9"/>
  <c r="A214" i="9"/>
  <c r="A213" i="9"/>
  <c r="A212" i="9"/>
  <c r="A211" i="9"/>
  <c r="A210" i="9"/>
  <c r="A209" i="9"/>
  <c r="A208" i="9"/>
  <c r="A207" i="9"/>
  <c r="A204" i="9"/>
  <c r="A203" i="9"/>
  <c r="A202" i="9"/>
  <c r="A201" i="9"/>
  <c r="A200" i="9"/>
  <c r="A199" i="9"/>
  <c r="A198" i="9"/>
  <c r="A197" i="9"/>
  <c r="A196" i="9"/>
  <c r="A195" i="9"/>
  <c r="A192" i="9"/>
  <c r="A191" i="9"/>
  <c r="A190" i="9"/>
  <c r="A189" i="9"/>
  <c r="A188" i="9"/>
  <c r="A187" i="9"/>
  <c r="A186" i="9"/>
  <c r="A185" i="9"/>
  <c r="A184" i="9"/>
  <c r="A183" i="9"/>
  <c r="A180" i="9"/>
  <c r="A179" i="9"/>
  <c r="A178" i="9"/>
  <c r="A177" i="9"/>
  <c r="A176" i="9"/>
  <c r="A175" i="9"/>
  <c r="A174" i="9"/>
  <c r="A173" i="9"/>
  <c r="A172" i="9"/>
  <c r="A171" i="9"/>
  <c r="A168" i="9"/>
  <c r="A167" i="9"/>
  <c r="A166" i="9"/>
  <c r="A165" i="9"/>
  <c r="A164" i="9"/>
  <c r="A163" i="9"/>
  <c r="A162" i="9"/>
  <c r="A161" i="9"/>
  <c r="A160" i="9"/>
  <c r="A159" i="9"/>
  <c r="A156" i="9"/>
  <c r="A155" i="9"/>
  <c r="A154" i="9"/>
  <c r="A153" i="9"/>
  <c r="A152" i="9"/>
  <c r="A151" i="9"/>
  <c r="A150" i="9"/>
  <c r="A149" i="9"/>
  <c r="A148" i="9"/>
  <c r="A147" i="9"/>
  <c r="A144" i="9"/>
  <c r="A143" i="9"/>
  <c r="A142" i="9"/>
  <c r="A141" i="9"/>
  <c r="A140" i="9"/>
  <c r="A139" i="9"/>
  <c r="A138" i="9"/>
  <c r="A137" i="9"/>
  <c r="A136" i="9"/>
  <c r="A135" i="9"/>
  <c r="A132" i="9"/>
  <c r="A131" i="9"/>
  <c r="A130" i="9"/>
  <c r="A129" i="9"/>
  <c r="A128" i="9"/>
  <c r="A127" i="9"/>
  <c r="A126" i="9"/>
  <c r="A125" i="9"/>
  <c r="A124" i="9"/>
  <c r="A123" i="9"/>
  <c r="A120" i="9"/>
  <c r="A119" i="9"/>
  <c r="A118" i="9"/>
  <c r="A117" i="9"/>
  <c r="A116" i="9"/>
  <c r="A115" i="9"/>
  <c r="A114" i="9"/>
  <c r="A113" i="9"/>
  <c r="A112" i="9"/>
  <c r="A111" i="9"/>
  <c r="A108" i="9"/>
  <c r="A107" i="9"/>
  <c r="A106" i="9"/>
  <c r="A105" i="9"/>
  <c r="A104" i="9"/>
  <c r="A103" i="9"/>
  <c r="A102" i="9"/>
  <c r="A101" i="9"/>
  <c r="A100" i="9"/>
  <c r="A99" i="9"/>
  <c r="A96" i="9"/>
  <c r="A95" i="9"/>
  <c r="A94" i="9"/>
  <c r="A93" i="9"/>
  <c r="A92" i="9"/>
  <c r="A91" i="9"/>
  <c r="A90" i="9"/>
  <c r="A89" i="9"/>
  <c r="A88" i="9"/>
  <c r="A87" i="9"/>
  <c r="A84" i="9"/>
  <c r="A83" i="9"/>
  <c r="A82" i="9"/>
  <c r="A81" i="9"/>
  <c r="A80" i="9"/>
  <c r="A79" i="9"/>
  <c r="A78" i="9"/>
  <c r="A77" i="9"/>
  <c r="A76" i="9"/>
  <c r="A75" i="9"/>
  <c r="A72" i="9"/>
  <c r="A71" i="9"/>
  <c r="A70" i="9"/>
  <c r="A69" i="9"/>
  <c r="A68" i="9"/>
  <c r="A67" i="9"/>
  <c r="A66" i="9"/>
  <c r="A65" i="9"/>
  <c r="A64" i="9"/>
  <c r="A63" i="9"/>
  <c r="A60" i="9"/>
  <c r="A59" i="9"/>
  <c r="A58" i="9"/>
  <c r="A57" i="9"/>
  <c r="A56" i="9"/>
  <c r="A55" i="9"/>
  <c r="A54" i="9"/>
  <c r="A53" i="9"/>
  <c r="A52" i="9"/>
  <c r="A51" i="9"/>
  <c r="A48" i="9"/>
  <c r="A47" i="9"/>
  <c r="A46" i="9"/>
  <c r="A45" i="9"/>
  <c r="A44" i="9"/>
  <c r="A43" i="9"/>
  <c r="A42" i="9"/>
  <c r="A41" i="9"/>
  <c r="A40" i="9"/>
  <c r="A39" i="9"/>
  <c r="A36" i="9"/>
  <c r="A35" i="9"/>
  <c r="A34" i="9"/>
  <c r="A33" i="9"/>
  <c r="A32" i="9"/>
  <c r="A31" i="9"/>
  <c r="A30" i="9"/>
  <c r="A29" i="9"/>
  <c r="A28" i="9"/>
  <c r="A27" i="9"/>
  <c r="A24" i="9"/>
  <c r="A23" i="9"/>
  <c r="A22" i="9"/>
  <c r="A21" i="9"/>
  <c r="A20" i="9"/>
  <c r="A19" i="9"/>
  <c r="A18" i="9"/>
  <c r="A17" i="9"/>
  <c r="A16" i="9"/>
  <c r="A15" i="9"/>
  <c r="A14" i="9"/>
  <c r="A26" i="9" s="1"/>
  <c r="A38" i="9" s="1"/>
  <c r="A50" i="9" s="1"/>
  <c r="A62" i="9" s="1"/>
  <c r="A74" i="9" s="1"/>
  <c r="A86" i="9" s="1"/>
  <c r="A98" i="9" s="1"/>
  <c r="A110" i="9" s="1"/>
  <c r="A122" i="9" s="1"/>
  <c r="A134" i="9" s="1"/>
  <c r="A146" i="9" s="1"/>
  <c r="A158" i="9" s="1"/>
  <c r="A170" i="9" s="1"/>
  <c r="A182" i="9" s="1"/>
  <c r="A194" i="9" s="1"/>
  <c r="A206" i="9" s="1"/>
  <c r="A218" i="9" s="1"/>
  <c r="A230" i="9" s="1"/>
  <c r="A242" i="9" s="1"/>
  <c r="A254" i="9" s="1"/>
  <c r="A266" i="9" s="1"/>
  <c r="A278" i="9" s="1"/>
  <c r="A290" i="9" s="1"/>
  <c r="A302" i="9" s="1"/>
  <c r="A314" i="9" s="1"/>
  <c r="A12" i="9"/>
  <c r="A11" i="9"/>
  <c r="A10" i="9"/>
  <c r="A9" i="9"/>
  <c r="A8" i="9"/>
  <c r="A7" i="9"/>
  <c r="A6" i="9"/>
  <c r="A5" i="9"/>
  <c r="A4" i="9"/>
  <c r="A3" i="9"/>
  <c r="A324" i="8"/>
  <c r="A323" i="8"/>
  <c r="A322" i="8"/>
  <c r="A321" i="8"/>
  <c r="A320" i="8"/>
  <c r="A319" i="8"/>
  <c r="A318" i="8"/>
  <c r="A317" i="8"/>
  <c r="A316" i="8"/>
  <c r="A315" i="8"/>
  <c r="A312" i="8"/>
  <c r="A311" i="8"/>
  <c r="A310" i="8"/>
  <c r="A309" i="8"/>
  <c r="A308" i="8"/>
  <c r="A307" i="8"/>
  <c r="A306" i="8"/>
  <c r="A305" i="8"/>
  <c r="A304" i="8"/>
  <c r="A303" i="8"/>
  <c r="A300" i="8"/>
  <c r="A299" i="8"/>
  <c r="A298" i="8"/>
  <c r="A297" i="8"/>
  <c r="A296" i="8"/>
  <c r="A295" i="8"/>
  <c r="A294" i="8"/>
  <c r="A293" i="8"/>
  <c r="A292" i="8"/>
  <c r="A291" i="8"/>
  <c r="A288" i="8"/>
  <c r="A287" i="8"/>
  <c r="A286" i="8"/>
  <c r="A285" i="8"/>
  <c r="A284" i="8"/>
  <c r="A283" i="8"/>
  <c r="A282" i="8"/>
  <c r="A281" i="8"/>
  <c r="A280" i="8"/>
  <c r="A279" i="8"/>
  <c r="A276" i="8"/>
  <c r="A275" i="8"/>
  <c r="A274" i="8"/>
  <c r="A273" i="8"/>
  <c r="A272" i="8"/>
  <c r="A271" i="8"/>
  <c r="A270" i="8"/>
  <c r="A269" i="8"/>
  <c r="A268" i="8"/>
  <c r="A267" i="8"/>
  <c r="A264" i="8"/>
  <c r="A263" i="8"/>
  <c r="A262" i="8"/>
  <c r="A261" i="8"/>
  <c r="A260" i="8"/>
  <c r="A259" i="8"/>
  <c r="A258" i="8"/>
  <c r="A257" i="8"/>
  <c r="A256" i="8"/>
  <c r="A255" i="8"/>
  <c r="A252" i="8"/>
  <c r="A251" i="8"/>
  <c r="A250" i="8"/>
  <c r="A249" i="8"/>
  <c r="A248" i="8"/>
  <c r="A247" i="8"/>
  <c r="A246" i="8"/>
  <c r="A245" i="8"/>
  <c r="A244" i="8"/>
  <c r="A243" i="8"/>
  <c r="A240" i="8"/>
  <c r="A239" i="8"/>
  <c r="A238" i="8"/>
  <c r="A237" i="8"/>
  <c r="A236" i="8"/>
  <c r="A235" i="8"/>
  <c r="A234" i="8"/>
  <c r="A233" i="8"/>
  <c r="A232" i="8"/>
  <c r="A231" i="8"/>
  <c r="A228" i="8"/>
  <c r="A227" i="8"/>
  <c r="A226" i="8"/>
  <c r="A225" i="8"/>
  <c r="A224" i="8"/>
  <c r="A223" i="8"/>
  <c r="A222" i="8"/>
  <c r="A221" i="8"/>
  <c r="A220" i="8"/>
  <c r="A219" i="8"/>
  <c r="A216" i="8"/>
  <c r="A215" i="8"/>
  <c r="A214" i="8"/>
  <c r="A213" i="8"/>
  <c r="A212" i="8"/>
  <c r="A211" i="8"/>
  <c r="A210" i="8"/>
  <c r="A209" i="8"/>
  <c r="A208" i="8"/>
  <c r="A207" i="8"/>
  <c r="A204" i="8"/>
  <c r="A203" i="8"/>
  <c r="A202" i="8"/>
  <c r="A201" i="8"/>
  <c r="A200" i="8"/>
  <c r="A199" i="8"/>
  <c r="A198" i="8"/>
  <c r="A197" i="8"/>
  <c r="A196" i="8"/>
  <c r="A195" i="8"/>
  <c r="A192" i="8"/>
  <c r="A191" i="8"/>
  <c r="A190" i="8"/>
  <c r="A189" i="8"/>
  <c r="A188" i="8"/>
  <c r="A187" i="8"/>
  <c r="A186" i="8"/>
  <c r="A185" i="8"/>
  <c r="A184" i="8"/>
  <c r="A183" i="8"/>
  <c r="A180" i="8"/>
  <c r="A179" i="8"/>
  <c r="A178" i="8"/>
  <c r="A177" i="8"/>
  <c r="A176" i="8"/>
  <c r="A175" i="8"/>
  <c r="A174" i="8"/>
  <c r="A173" i="8"/>
  <c r="A172" i="8"/>
  <c r="A171" i="8"/>
  <c r="A168" i="8"/>
  <c r="A167" i="8"/>
  <c r="A166" i="8"/>
  <c r="A165" i="8"/>
  <c r="A164" i="8"/>
  <c r="A163" i="8"/>
  <c r="A162" i="8"/>
  <c r="A161" i="8"/>
  <c r="A160" i="8"/>
  <c r="A159" i="8"/>
  <c r="A156" i="8"/>
  <c r="A155" i="8"/>
  <c r="A154" i="8"/>
  <c r="A153" i="8"/>
  <c r="A152" i="8"/>
  <c r="A151" i="8"/>
  <c r="A150" i="8"/>
  <c r="A149" i="8"/>
  <c r="A148" i="8"/>
  <c r="A147" i="8"/>
  <c r="A144" i="8"/>
  <c r="A143" i="8"/>
  <c r="A142" i="8"/>
  <c r="A141" i="8"/>
  <c r="A140" i="8"/>
  <c r="A139" i="8"/>
  <c r="A138" i="8"/>
  <c r="A137" i="8"/>
  <c r="A136" i="8"/>
  <c r="A135" i="8"/>
  <c r="A132" i="8"/>
  <c r="A131" i="8"/>
  <c r="A130" i="8"/>
  <c r="A129" i="8"/>
  <c r="A128" i="8"/>
  <c r="A127" i="8"/>
  <c r="A126" i="8"/>
  <c r="A125" i="8"/>
  <c r="A124" i="8"/>
  <c r="A123" i="8"/>
  <c r="A120" i="8"/>
  <c r="A119" i="8"/>
  <c r="A118" i="8"/>
  <c r="A117" i="8"/>
  <c r="A116" i="8"/>
  <c r="A115" i="8"/>
  <c r="A114" i="8"/>
  <c r="A113" i="8"/>
  <c r="A112" i="8"/>
  <c r="A111" i="8"/>
  <c r="A108" i="8"/>
  <c r="A107" i="8"/>
  <c r="A106" i="8"/>
  <c r="A105" i="8"/>
  <c r="A104" i="8"/>
  <c r="A103" i="8"/>
  <c r="A102" i="8"/>
  <c r="A101" i="8"/>
  <c r="A100" i="8"/>
  <c r="A99" i="8"/>
  <c r="A96" i="8"/>
  <c r="A95" i="8"/>
  <c r="A94" i="8"/>
  <c r="A93" i="8"/>
  <c r="A92" i="8"/>
  <c r="A91" i="8"/>
  <c r="A90" i="8"/>
  <c r="A89" i="8"/>
  <c r="A88" i="8"/>
  <c r="A87" i="8"/>
  <c r="A84" i="8"/>
  <c r="A83" i="8"/>
  <c r="A82" i="8"/>
  <c r="A81" i="8"/>
  <c r="A80" i="8"/>
  <c r="A79" i="8"/>
  <c r="A78" i="8"/>
  <c r="A77" i="8"/>
  <c r="A76" i="8"/>
  <c r="A75" i="8"/>
  <c r="A72" i="8"/>
  <c r="A71" i="8"/>
  <c r="A70" i="8"/>
  <c r="A69" i="8"/>
  <c r="A68" i="8"/>
  <c r="A67" i="8"/>
  <c r="A66" i="8"/>
  <c r="A65" i="8"/>
  <c r="A64" i="8"/>
  <c r="A63" i="8"/>
  <c r="A60" i="8"/>
  <c r="A59" i="8"/>
  <c r="A58" i="8"/>
  <c r="A57" i="8"/>
  <c r="A56" i="8"/>
  <c r="A55" i="8"/>
  <c r="A54" i="8"/>
  <c r="A53" i="8"/>
  <c r="A52" i="8"/>
  <c r="A51" i="8"/>
  <c r="A48" i="8"/>
  <c r="A47" i="8"/>
  <c r="A46" i="8"/>
  <c r="A45" i="8"/>
  <c r="A44" i="8"/>
  <c r="A43" i="8"/>
  <c r="A42" i="8"/>
  <c r="A41" i="8"/>
  <c r="A40" i="8"/>
  <c r="A39" i="8"/>
  <c r="A36" i="8"/>
  <c r="A35" i="8"/>
  <c r="A34" i="8"/>
  <c r="A33" i="8"/>
  <c r="A32" i="8"/>
  <c r="A31" i="8"/>
  <c r="A30" i="8"/>
  <c r="A29" i="8"/>
  <c r="A28" i="8"/>
  <c r="A27" i="8"/>
  <c r="A24" i="8"/>
  <c r="A23" i="8"/>
  <c r="A22" i="8"/>
  <c r="A21" i="8"/>
  <c r="A20" i="8"/>
  <c r="A19" i="8"/>
  <c r="A18" i="8"/>
  <c r="A17" i="8"/>
  <c r="A16" i="8"/>
  <c r="A15" i="8"/>
  <c r="A14" i="8"/>
  <c r="A26" i="8" s="1"/>
  <c r="A38" i="8" s="1"/>
  <c r="A50" i="8" s="1"/>
  <c r="A62" i="8" s="1"/>
  <c r="A74" i="8" s="1"/>
  <c r="A86" i="8" s="1"/>
  <c r="A98" i="8" s="1"/>
  <c r="A110" i="8" s="1"/>
  <c r="A122" i="8" s="1"/>
  <c r="A134" i="8" s="1"/>
  <c r="A146" i="8" s="1"/>
  <c r="A158" i="8" s="1"/>
  <c r="A170" i="8" s="1"/>
  <c r="A182" i="8" s="1"/>
  <c r="A194" i="8" s="1"/>
  <c r="A206" i="8" s="1"/>
  <c r="A218" i="8" s="1"/>
  <c r="A230" i="8" s="1"/>
  <c r="A242" i="8" s="1"/>
  <c r="A254" i="8" s="1"/>
  <c r="A266" i="8" s="1"/>
  <c r="A278" i="8" s="1"/>
  <c r="A290" i="8" s="1"/>
  <c r="A302" i="8" s="1"/>
  <c r="A314" i="8" s="1"/>
  <c r="A12" i="8"/>
  <c r="A11" i="8"/>
  <c r="A10" i="8"/>
  <c r="A9" i="8"/>
  <c r="A8" i="8"/>
  <c r="A7" i="8"/>
  <c r="A6" i="8"/>
  <c r="A5" i="8"/>
  <c r="A4" i="8"/>
  <c r="A3" i="8"/>
  <c r="A312" i="7"/>
  <c r="A311" i="7"/>
  <c r="A310" i="7"/>
  <c r="A309" i="7"/>
  <c r="A308" i="7"/>
  <c r="A307" i="7"/>
  <c r="A306" i="7"/>
  <c r="A305" i="7"/>
  <c r="A304" i="7"/>
  <c r="A303" i="7"/>
  <c r="A300" i="7"/>
  <c r="A299" i="7"/>
  <c r="A298" i="7"/>
  <c r="A297" i="7"/>
  <c r="A296" i="7"/>
  <c r="A295" i="7"/>
  <c r="A294" i="7"/>
  <c r="A293" i="7"/>
  <c r="A292" i="7"/>
  <c r="A291" i="7"/>
  <c r="A288" i="7"/>
  <c r="A287" i="7"/>
  <c r="A286" i="7"/>
  <c r="A285" i="7"/>
  <c r="A284" i="7"/>
  <c r="A283" i="7"/>
  <c r="A282" i="7"/>
  <c r="A281" i="7"/>
  <c r="A280" i="7"/>
  <c r="A279" i="7"/>
  <c r="A276" i="7"/>
  <c r="A275" i="7"/>
  <c r="A274" i="7"/>
  <c r="A273" i="7"/>
  <c r="A272" i="7"/>
  <c r="A271" i="7"/>
  <c r="A270" i="7"/>
  <c r="A269" i="7"/>
  <c r="A268" i="7"/>
  <c r="A267" i="7"/>
  <c r="A264" i="7"/>
  <c r="A263" i="7"/>
  <c r="A262" i="7"/>
  <c r="A261" i="7"/>
  <c r="A260" i="7"/>
  <c r="A259" i="7"/>
  <c r="A258" i="7"/>
  <c r="A257" i="7"/>
  <c r="A256" i="7"/>
  <c r="A255" i="7"/>
  <c r="A252" i="7"/>
  <c r="A251" i="7"/>
  <c r="A250" i="7"/>
  <c r="A249" i="7"/>
  <c r="A248" i="7"/>
  <c r="A247" i="7"/>
  <c r="A246" i="7"/>
  <c r="A245" i="7"/>
  <c r="A244" i="7"/>
  <c r="A243" i="7"/>
  <c r="A240" i="7"/>
  <c r="A239" i="7"/>
  <c r="A238" i="7"/>
  <c r="A237" i="7"/>
  <c r="A236" i="7"/>
  <c r="A235" i="7"/>
  <c r="A234" i="7"/>
  <c r="A233" i="7"/>
  <c r="A232" i="7"/>
  <c r="A231" i="7"/>
  <c r="A228" i="7"/>
  <c r="A227" i="7"/>
  <c r="A226" i="7"/>
  <c r="A225" i="7"/>
  <c r="A224" i="7"/>
  <c r="A223" i="7"/>
  <c r="A222" i="7"/>
  <c r="A221" i="7"/>
  <c r="A220" i="7"/>
  <c r="A219" i="7"/>
  <c r="A216" i="7"/>
  <c r="A215" i="7"/>
  <c r="A214" i="7"/>
  <c r="A213" i="7"/>
  <c r="A212" i="7"/>
  <c r="A211" i="7"/>
  <c r="A210" i="7"/>
  <c r="A209" i="7"/>
  <c r="A208" i="7"/>
  <c r="A207" i="7"/>
  <c r="A204" i="7"/>
  <c r="A203" i="7"/>
  <c r="A202" i="7"/>
  <c r="A201" i="7"/>
  <c r="A200" i="7"/>
  <c r="A199" i="7"/>
  <c r="A198" i="7"/>
  <c r="A197" i="7"/>
  <c r="A196" i="7"/>
  <c r="A195" i="7"/>
  <c r="A192" i="7"/>
  <c r="A191" i="7"/>
  <c r="A190" i="7"/>
  <c r="A189" i="7"/>
  <c r="A188" i="7"/>
  <c r="A187" i="7"/>
  <c r="A186" i="7"/>
  <c r="A185" i="7"/>
  <c r="A184" i="7"/>
  <c r="A183" i="7"/>
  <c r="A180" i="7"/>
  <c r="A179" i="7"/>
  <c r="A178" i="7"/>
  <c r="A177" i="7"/>
  <c r="A176" i="7"/>
  <c r="A175" i="7"/>
  <c r="A174" i="7"/>
  <c r="A173" i="7"/>
  <c r="A172" i="7"/>
  <c r="A171" i="7"/>
  <c r="A168" i="7"/>
  <c r="A167" i="7"/>
  <c r="A166" i="7"/>
  <c r="A165" i="7"/>
  <c r="A164" i="7"/>
  <c r="A163" i="7"/>
  <c r="A162" i="7"/>
  <c r="A161" i="7"/>
  <c r="A160" i="7"/>
  <c r="A159" i="7"/>
  <c r="A156" i="7"/>
  <c r="A155" i="7"/>
  <c r="A154" i="7"/>
  <c r="A153" i="7"/>
  <c r="A152" i="7"/>
  <c r="A151" i="7"/>
  <c r="A150" i="7"/>
  <c r="A149" i="7"/>
  <c r="A148" i="7"/>
  <c r="A147" i="7"/>
  <c r="A144" i="7"/>
  <c r="A143" i="7"/>
  <c r="A142" i="7"/>
  <c r="A141" i="7"/>
  <c r="A140" i="7"/>
  <c r="A139" i="7"/>
  <c r="A138" i="7"/>
  <c r="A137" i="7"/>
  <c r="A136" i="7"/>
  <c r="A135" i="7"/>
  <c r="A132" i="7"/>
  <c r="A131" i="7"/>
  <c r="A130" i="7"/>
  <c r="A129" i="7"/>
  <c r="A128" i="7"/>
  <c r="A127" i="7"/>
  <c r="A126" i="7"/>
  <c r="A125" i="7"/>
  <c r="A124" i="7"/>
  <c r="A123" i="7"/>
  <c r="A120" i="7"/>
  <c r="A119" i="7"/>
  <c r="A118" i="7"/>
  <c r="A117" i="7"/>
  <c r="A116" i="7"/>
  <c r="A115" i="7"/>
  <c r="A114" i="7"/>
  <c r="A113" i="7"/>
  <c r="A112" i="7"/>
  <c r="A111" i="7"/>
  <c r="A108" i="7"/>
  <c r="A107" i="7"/>
  <c r="A106" i="7"/>
  <c r="A105" i="7"/>
  <c r="A104" i="7"/>
  <c r="A103" i="7"/>
  <c r="A102" i="7"/>
  <c r="A101" i="7"/>
  <c r="A100" i="7"/>
  <c r="A99" i="7"/>
  <c r="A96" i="7"/>
  <c r="A95" i="7"/>
  <c r="A94" i="7"/>
  <c r="A93" i="7"/>
  <c r="A92" i="7"/>
  <c r="A91" i="7"/>
  <c r="A90" i="7"/>
  <c r="A89" i="7"/>
  <c r="A88" i="7"/>
  <c r="A87" i="7"/>
  <c r="A84" i="7"/>
  <c r="A83" i="7"/>
  <c r="A82" i="7"/>
  <c r="A81" i="7"/>
  <c r="A80" i="7"/>
  <c r="A79" i="7"/>
  <c r="A78" i="7"/>
  <c r="A77" i="7"/>
  <c r="A76" i="7"/>
  <c r="A75" i="7"/>
  <c r="A72" i="7"/>
  <c r="A71" i="7"/>
  <c r="A70" i="7"/>
  <c r="A69" i="7"/>
  <c r="A68" i="7"/>
  <c r="A67" i="7"/>
  <c r="A66" i="7"/>
  <c r="A65" i="7"/>
  <c r="A64" i="7"/>
  <c r="A63" i="7"/>
  <c r="A60" i="7"/>
  <c r="A59" i="7"/>
  <c r="A58" i="7"/>
  <c r="A57" i="7"/>
  <c r="A56" i="7"/>
  <c r="A55" i="7"/>
  <c r="A54" i="7"/>
  <c r="A53" i="7"/>
  <c r="A52" i="7"/>
  <c r="A51" i="7"/>
  <c r="A48" i="7"/>
  <c r="A47" i="7"/>
  <c r="A46" i="7"/>
  <c r="A45" i="7"/>
  <c r="A44" i="7"/>
  <c r="A43" i="7"/>
  <c r="A42" i="7"/>
  <c r="A41" i="7"/>
  <c r="A40" i="7"/>
  <c r="A39" i="7"/>
  <c r="A36" i="7"/>
  <c r="A35" i="7"/>
  <c r="A34" i="7"/>
  <c r="A33" i="7"/>
  <c r="A32" i="7"/>
  <c r="A31" i="7"/>
  <c r="A30" i="7"/>
  <c r="A29" i="7"/>
  <c r="A28" i="7"/>
  <c r="A27" i="7"/>
  <c r="A24" i="7"/>
  <c r="A23" i="7"/>
  <c r="A22" i="7"/>
  <c r="A21" i="7"/>
  <c r="A20" i="7"/>
  <c r="A19" i="7"/>
  <c r="A18" i="7"/>
  <c r="A17" i="7"/>
  <c r="A16" i="7"/>
  <c r="A15" i="7"/>
  <c r="A14" i="7"/>
  <c r="A26" i="7" s="1"/>
  <c r="A38" i="7" s="1"/>
  <c r="A50" i="7" s="1"/>
  <c r="A62" i="7" s="1"/>
  <c r="A74" i="7" s="1"/>
  <c r="A86" i="7" s="1"/>
  <c r="A98" i="7" s="1"/>
  <c r="A110" i="7" s="1"/>
  <c r="A122" i="7" s="1"/>
  <c r="A134" i="7" s="1"/>
  <c r="A146" i="7" s="1"/>
  <c r="A158" i="7" s="1"/>
  <c r="A170" i="7" s="1"/>
  <c r="A182" i="7" s="1"/>
  <c r="A194" i="7" s="1"/>
  <c r="A206" i="7" s="1"/>
  <c r="A218" i="7" s="1"/>
  <c r="A230" i="7" s="1"/>
  <c r="A242" i="7" s="1"/>
  <c r="A254" i="7" s="1"/>
  <c r="A266" i="7" s="1"/>
  <c r="A278" i="7" s="1"/>
  <c r="A290" i="7" s="1"/>
  <c r="A302" i="7" s="1"/>
  <c r="A12" i="7"/>
  <c r="A11" i="7"/>
  <c r="A10" i="7"/>
  <c r="A9" i="7"/>
  <c r="A8" i="7"/>
  <c r="A7" i="7"/>
  <c r="A6" i="7"/>
  <c r="A5" i="7"/>
  <c r="A4" i="7"/>
  <c r="A3" i="7"/>
  <c r="A324" i="11"/>
  <c r="A323" i="11"/>
  <c r="A322" i="11"/>
  <c r="A321" i="11"/>
  <c r="A320" i="11"/>
  <c r="A319" i="11"/>
  <c r="A318" i="11"/>
  <c r="A317" i="11"/>
  <c r="A316" i="11"/>
  <c r="A315" i="11"/>
  <c r="A312" i="11"/>
  <c r="A311" i="11"/>
  <c r="A310" i="11"/>
  <c r="A309" i="11"/>
  <c r="A308" i="11"/>
  <c r="A307" i="11"/>
  <c r="A306" i="11"/>
  <c r="A305" i="11"/>
  <c r="A304" i="11"/>
  <c r="A303" i="11"/>
  <c r="A300" i="11"/>
  <c r="A299" i="11"/>
  <c r="A298" i="11"/>
  <c r="A297" i="11"/>
  <c r="A296" i="11"/>
  <c r="A295" i="11"/>
  <c r="A294" i="11"/>
  <c r="A293" i="11"/>
  <c r="A292" i="11"/>
  <c r="A291" i="11"/>
  <c r="A288" i="11"/>
  <c r="A287" i="11"/>
  <c r="A286" i="11"/>
  <c r="A285" i="11"/>
  <c r="A284" i="11"/>
  <c r="A283" i="11"/>
  <c r="A282" i="11"/>
  <c r="A281" i="11"/>
  <c r="A280" i="11"/>
  <c r="A279" i="11"/>
  <c r="A276" i="11"/>
  <c r="A275" i="11"/>
  <c r="A274" i="11"/>
  <c r="A273" i="11"/>
  <c r="A272" i="11"/>
  <c r="A271" i="11"/>
  <c r="A270" i="11"/>
  <c r="A269" i="11"/>
  <c r="A268" i="11"/>
  <c r="A267" i="11"/>
  <c r="A264" i="11"/>
  <c r="A263" i="11"/>
  <c r="A262" i="11"/>
  <c r="A261" i="11"/>
  <c r="A260" i="11"/>
  <c r="A259" i="11"/>
  <c r="A258" i="11"/>
  <c r="A257" i="11"/>
  <c r="A256" i="11"/>
  <c r="A255" i="11"/>
  <c r="A252" i="11"/>
  <c r="A251" i="11"/>
  <c r="A250" i="11"/>
  <c r="A249" i="11"/>
  <c r="A248" i="11"/>
  <c r="A247" i="11"/>
  <c r="A246" i="11"/>
  <c r="A245" i="11"/>
  <c r="A244" i="11"/>
  <c r="A243" i="11"/>
  <c r="A240" i="11"/>
  <c r="A239" i="11"/>
  <c r="A238" i="11"/>
  <c r="A237" i="11"/>
  <c r="A236" i="11"/>
  <c r="A235" i="11"/>
  <c r="A234" i="11"/>
  <c r="A233" i="11"/>
  <c r="A232" i="11"/>
  <c r="A231" i="11"/>
  <c r="A228" i="11"/>
  <c r="A227" i="11"/>
  <c r="A226" i="11"/>
  <c r="A225" i="11"/>
  <c r="A224" i="11"/>
  <c r="A223" i="11"/>
  <c r="A222" i="11"/>
  <c r="A221" i="11"/>
  <c r="A220" i="11"/>
  <c r="A219" i="11"/>
  <c r="A216" i="11"/>
  <c r="A215" i="11"/>
  <c r="A214" i="11"/>
  <c r="A213" i="11"/>
  <c r="A212" i="11"/>
  <c r="A211" i="11"/>
  <c r="A210" i="11"/>
  <c r="A209" i="11"/>
  <c r="A208" i="11"/>
  <c r="A207" i="11"/>
  <c r="A204" i="11"/>
  <c r="A203" i="11"/>
  <c r="A202" i="11"/>
  <c r="A201" i="11"/>
  <c r="A200" i="11"/>
  <c r="A199" i="11"/>
  <c r="A198" i="11"/>
  <c r="A197" i="11"/>
  <c r="A196" i="11"/>
  <c r="A195" i="11"/>
  <c r="A192" i="11"/>
  <c r="A191" i="11"/>
  <c r="A190" i="11"/>
  <c r="A189" i="11"/>
  <c r="A188" i="11"/>
  <c r="A187" i="11"/>
  <c r="A186" i="11"/>
  <c r="A185" i="11"/>
  <c r="A184" i="11"/>
  <c r="A183" i="11"/>
  <c r="A180" i="11"/>
  <c r="A179" i="11"/>
  <c r="A178" i="11"/>
  <c r="A177" i="11"/>
  <c r="A176" i="11"/>
  <c r="A175" i="11"/>
  <c r="A174" i="11"/>
  <c r="A173" i="11"/>
  <c r="A172" i="11"/>
  <c r="A171" i="11"/>
  <c r="A168" i="11"/>
  <c r="A167" i="11"/>
  <c r="A166" i="11"/>
  <c r="A165" i="11"/>
  <c r="A164" i="11"/>
  <c r="A163" i="11"/>
  <c r="A162" i="11"/>
  <c r="A161" i="11"/>
  <c r="A160" i="11"/>
  <c r="A159" i="11"/>
  <c r="A156" i="11"/>
  <c r="A155" i="11"/>
  <c r="A154" i="11"/>
  <c r="A153" i="11"/>
  <c r="A152" i="11"/>
  <c r="A151" i="11"/>
  <c r="A150" i="11"/>
  <c r="A149" i="11"/>
  <c r="A148" i="11"/>
  <c r="A147" i="11"/>
  <c r="A144" i="11"/>
  <c r="A143" i="11"/>
  <c r="A142" i="11"/>
  <c r="A141" i="11"/>
  <c r="A140" i="11"/>
  <c r="A139" i="11"/>
  <c r="A138" i="11"/>
  <c r="A137" i="11"/>
  <c r="A136" i="11"/>
  <c r="A135" i="11"/>
  <c r="A132" i="11"/>
  <c r="A131" i="11"/>
  <c r="A130" i="11"/>
  <c r="A129" i="11"/>
  <c r="A128" i="11"/>
  <c r="A127" i="11"/>
  <c r="A126" i="11"/>
  <c r="A125" i="11"/>
  <c r="A124" i="11"/>
  <c r="A123" i="11"/>
  <c r="A120" i="11"/>
  <c r="A119" i="11"/>
  <c r="A118" i="11"/>
  <c r="A117" i="11"/>
  <c r="A116" i="11"/>
  <c r="A115" i="11"/>
  <c r="A114" i="11"/>
  <c r="A113" i="11"/>
  <c r="A112" i="11"/>
  <c r="A111" i="11"/>
  <c r="A108" i="11"/>
  <c r="A107" i="11"/>
  <c r="A106" i="11"/>
  <c r="A105" i="11"/>
  <c r="A104" i="11"/>
  <c r="A103" i="11"/>
  <c r="A102" i="11"/>
  <c r="A101" i="11"/>
  <c r="A100" i="11"/>
  <c r="A99" i="11"/>
  <c r="A96" i="11"/>
  <c r="A95" i="11"/>
  <c r="A94" i="11"/>
  <c r="A93" i="11"/>
  <c r="A92" i="11"/>
  <c r="A91" i="11"/>
  <c r="A90" i="11"/>
  <c r="A89" i="11"/>
  <c r="A88" i="11"/>
  <c r="A87" i="11"/>
  <c r="A84" i="11"/>
  <c r="A83" i="11"/>
  <c r="A82" i="11"/>
  <c r="A81" i="11"/>
  <c r="A80" i="11"/>
  <c r="A79" i="11"/>
  <c r="A78" i="11"/>
  <c r="A77" i="11"/>
  <c r="A76" i="11"/>
  <c r="A75" i="11"/>
  <c r="A72" i="11"/>
  <c r="A71" i="11"/>
  <c r="A70" i="11"/>
  <c r="A69" i="11"/>
  <c r="A68" i="11"/>
  <c r="A67" i="11"/>
  <c r="A66" i="11"/>
  <c r="A65" i="11"/>
  <c r="A64" i="11"/>
  <c r="A63" i="11"/>
  <c r="A60" i="11"/>
  <c r="A59" i="11"/>
  <c r="A58" i="11"/>
  <c r="A57" i="11"/>
  <c r="A56" i="11"/>
  <c r="A55" i="11"/>
  <c r="A54" i="11"/>
  <c r="A53" i="11"/>
  <c r="A52" i="11"/>
  <c r="A51" i="11"/>
  <c r="A48" i="11"/>
  <c r="A47" i="11"/>
  <c r="A46" i="11"/>
  <c r="A45" i="11"/>
  <c r="A44" i="11"/>
  <c r="A43" i="11"/>
  <c r="A42" i="11"/>
  <c r="A41" i="11"/>
  <c r="A40" i="11"/>
  <c r="A39" i="11"/>
  <c r="A36" i="11"/>
  <c r="A35" i="11"/>
  <c r="A34" i="11"/>
  <c r="A33" i="11"/>
  <c r="A32" i="11"/>
  <c r="A31" i="11"/>
  <c r="A30" i="11"/>
  <c r="A29" i="11"/>
  <c r="A28" i="11"/>
  <c r="A27" i="11"/>
  <c r="A24" i="11"/>
  <c r="A23" i="11"/>
  <c r="A22" i="11"/>
  <c r="A21" i="11"/>
  <c r="A20" i="11"/>
  <c r="A19" i="11"/>
  <c r="A18" i="11"/>
  <c r="A17" i="11"/>
  <c r="A16" i="11"/>
  <c r="A15" i="11"/>
  <c r="A14" i="11"/>
  <c r="A26" i="11" s="1"/>
  <c r="A38" i="11" s="1"/>
  <c r="A50" i="11" s="1"/>
  <c r="A62" i="11" s="1"/>
  <c r="A74" i="11" s="1"/>
  <c r="A86" i="11" s="1"/>
  <c r="A98" i="11" s="1"/>
  <c r="A110" i="11" s="1"/>
  <c r="A122" i="11" s="1"/>
  <c r="A134" i="11" s="1"/>
  <c r="A146" i="11" s="1"/>
  <c r="A158" i="11" s="1"/>
  <c r="A170" i="11" s="1"/>
  <c r="A182" i="11" s="1"/>
  <c r="A194" i="11" s="1"/>
  <c r="A206" i="11" s="1"/>
  <c r="A218" i="11" s="1"/>
  <c r="A230" i="11" s="1"/>
  <c r="A242" i="11" s="1"/>
  <c r="A254" i="11" s="1"/>
  <c r="A266" i="11" s="1"/>
  <c r="A278" i="11" s="1"/>
  <c r="A290" i="11" s="1"/>
  <c r="A302" i="11" s="1"/>
  <c r="A314" i="11" s="1"/>
  <c r="A12" i="11"/>
  <c r="A11" i="11"/>
  <c r="A10" i="11"/>
  <c r="A9" i="11"/>
  <c r="A8" i="11"/>
  <c r="A7" i="11"/>
  <c r="A6" i="11"/>
  <c r="A5" i="11"/>
  <c r="A4" i="11"/>
  <c r="A3" i="11"/>
  <c r="A312" i="6"/>
  <c r="A311" i="6"/>
  <c r="A310" i="6"/>
  <c r="A309" i="6"/>
  <c r="A308" i="6"/>
  <c r="A307" i="6"/>
  <c r="A306" i="6"/>
  <c r="A305" i="6"/>
  <c r="A304" i="6"/>
  <c r="A303" i="6"/>
  <c r="A300" i="6"/>
  <c r="A299" i="6"/>
  <c r="A298" i="6"/>
  <c r="A297" i="6"/>
  <c r="A296" i="6"/>
  <c r="A295" i="6"/>
  <c r="A294" i="6"/>
  <c r="A293" i="6"/>
  <c r="A292" i="6"/>
  <c r="A291" i="6"/>
  <c r="A288" i="6"/>
  <c r="A287" i="6"/>
  <c r="A286" i="6"/>
  <c r="A285" i="6"/>
  <c r="A284" i="6"/>
  <c r="A283" i="6"/>
  <c r="A282" i="6"/>
  <c r="A281" i="6"/>
  <c r="A280" i="6"/>
  <c r="A279" i="6"/>
  <c r="A276" i="6"/>
  <c r="A275" i="6"/>
  <c r="A274" i="6"/>
  <c r="A273" i="6"/>
  <c r="A272" i="6"/>
  <c r="A271" i="6"/>
  <c r="A270" i="6"/>
  <c r="A269" i="6"/>
  <c r="A268" i="6"/>
  <c r="A267" i="6"/>
  <c r="A264" i="6"/>
  <c r="A263" i="6"/>
  <c r="A262" i="6"/>
  <c r="A261" i="6"/>
  <c r="A260" i="6"/>
  <c r="A259" i="6"/>
  <c r="A258" i="6"/>
  <c r="A257" i="6"/>
  <c r="A256" i="6"/>
  <c r="A255" i="6"/>
  <c r="A252" i="6"/>
  <c r="A251" i="6"/>
  <c r="A250" i="6"/>
  <c r="A249" i="6"/>
  <c r="A248" i="6"/>
  <c r="A247" i="6"/>
  <c r="A246" i="6"/>
  <c r="A245" i="6"/>
  <c r="A244" i="6"/>
  <c r="A243" i="6"/>
  <c r="A240" i="6"/>
  <c r="A239" i="6"/>
  <c r="A238" i="6"/>
  <c r="A237" i="6"/>
  <c r="A236" i="6"/>
  <c r="A235" i="6"/>
  <c r="A234" i="6"/>
  <c r="A233" i="6"/>
  <c r="A232" i="6"/>
  <c r="A231" i="6"/>
  <c r="A228" i="6"/>
  <c r="A227" i="6"/>
  <c r="A226" i="6"/>
  <c r="A225" i="6"/>
  <c r="A224" i="6"/>
  <c r="A223" i="6"/>
  <c r="A222" i="6"/>
  <c r="A221" i="6"/>
  <c r="A220" i="6"/>
  <c r="A219" i="6"/>
  <c r="A216" i="6"/>
  <c r="A215" i="6"/>
  <c r="A214" i="6"/>
  <c r="A213" i="6"/>
  <c r="A212" i="6"/>
  <c r="A211" i="6"/>
  <c r="A210" i="6"/>
  <c r="A209" i="6"/>
  <c r="A208" i="6"/>
  <c r="A207" i="6"/>
  <c r="A204" i="6"/>
  <c r="A203" i="6"/>
  <c r="A202" i="6"/>
  <c r="A201" i="6"/>
  <c r="A200" i="6"/>
  <c r="A199" i="6"/>
  <c r="A198" i="6"/>
  <c r="A197" i="6"/>
  <c r="A196" i="6"/>
  <c r="A195" i="6"/>
  <c r="A192" i="6"/>
  <c r="A191" i="6"/>
  <c r="A190" i="6"/>
  <c r="A189" i="6"/>
  <c r="A188" i="6"/>
  <c r="A187" i="6"/>
  <c r="A186" i="6"/>
  <c r="A185" i="6"/>
  <c r="A184" i="6"/>
  <c r="A183" i="6"/>
  <c r="A180" i="6"/>
  <c r="A179" i="6"/>
  <c r="A178" i="6"/>
  <c r="A177" i="6"/>
  <c r="A176" i="6"/>
  <c r="A175" i="6"/>
  <c r="A174" i="6"/>
  <c r="A173" i="6"/>
  <c r="A172" i="6"/>
  <c r="A171" i="6"/>
  <c r="A168" i="6"/>
  <c r="A167" i="6"/>
  <c r="A166" i="6"/>
  <c r="A165" i="6"/>
  <c r="A164" i="6"/>
  <c r="A163" i="6"/>
  <c r="A162" i="6"/>
  <c r="A161" i="6"/>
  <c r="A160" i="6"/>
  <c r="A159" i="6"/>
  <c r="A156" i="6"/>
  <c r="A155" i="6"/>
  <c r="A154" i="6"/>
  <c r="A153" i="6"/>
  <c r="A152" i="6"/>
  <c r="A151" i="6"/>
  <c r="A150" i="6"/>
  <c r="A149" i="6"/>
  <c r="A148" i="6"/>
  <c r="A147" i="6"/>
  <c r="A144" i="6"/>
  <c r="A143" i="6"/>
  <c r="A142" i="6"/>
  <c r="A141" i="6"/>
  <c r="A140" i="6"/>
  <c r="A139" i="6"/>
  <c r="A138" i="6"/>
  <c r="A137" i="6"/>
  <c r="A136" i="6"/>
  <c r="A135" i="6"/>
  <c r="A132" i="6"/>
  <c r="A131" i="6"/>
  <c r="A130" i="6"/>
  <c r="A129" i="6"/>
  <c r="A128" i="6"/>
  <c r="A127" i="6"/>
  <c r="A126" i="6"/>
  <c r="A125" i="6"/>
  <c r="A124" i="6"/>
  <c r="A123" i="6"/>
  <c r="A120" i="6"/>
  <c r="A119" i="6"/>
  <c r="A118" i="6"/>
  <c r="A117" i="6"/>
  <c r="A116" i="6"/>
  <c r="A115" i="6"/>
  <c r="A114" i="6"/>
  <c r="A113" i="6"/>
  <c r="A112" i="6"/>
  <c r="A111" i="6"/>
  <c r="A108" i="6"/>
  <c r="A107" i="6"/>
  <c r="A106" i="6"/>
  <c r="A105" i="6"/>
  <c r="A104" i="6"/>
  <c r="A103" i="6"/>
  <c r="A102" i="6"/>
  <c r="A101" i="6"/>
  <c r="A100" i="6"/>
  <c r="A99" i="6"/>
  <c r="A96" i="6"/>
  <c r="A95" i="6"/>
  <c r="A94" i="6"/>
  <c r="A93" i="6"/>
  <c r="A92" i="6"/>
  <c r="A91" i="6"/>
  <c r="A90" i="6"/>
  <c r="A89" i="6"/>
  <c r="A88" i="6"/>
  <c r="A87" i="6"/>
  <c r="A84" i="6"/>
  <c r="A83" i="6"/>
  <c r="A82" i="6"/>
  <c r="A81" i="6"/>
  <c r="A80" i="6"/>
  <c r="A79" i="6"/>
  <c r="A78" i="6"/>
  <c r="A77" i="6"/>
  <c r="A76" i="6"/>
  <c r="A75" i="6"/>
  <c r="A72" i="6"/>
  <c r="A71" i="6"/>
  <c r="A70" i="6"/>
  <c r="A69" i="6"/>
  <c r="A68" i="6"/>
  <c r="A67" i="6"/>
  <c r="A66" i="6"/>
  <c r="A65" i="6"/>
  <c r="A64" i="6"/>
  <c r="A63" i="6"/>
  <c r="A60" i="6"/>
  <c r="A59" i="6"/>
  <c r="A58" i="6"/>
  <c r="A57" i="6"/>
  <c r="A56" i="6"/>
  <c r="A55" i="6"/>
  <c r="A54" i="6"/>
  <c r="A53" i="6"/>
  <c r="A52" i="6"/>
  <c r="A51" i="6"/>
  <c r="A48" i="6"/>
  <c r="A47" i="6"/>
  <c r="A46" i="6"/>
  <c r="A45" i="6"/>
  <c r="A44" i="6"/>
  <c r="A43" i="6"/>
  <c r="A42" i="6"/>
  <c r="A41" i="6"/>
  <c r="A40" i="6"/>
  <c r="A39" i="6"/>
  <c r="A36" i="6"/>
  <c r="A35" i="6"/>
  <c r="A34" i="6"/>
  <c r="A33" i="6"/>
  <c r="A32" i="6"/>
  <c r="A31" i="6"/>
  <c r="A30" i="6"/>
  <c r="A29" i="6"/>
  <c r="A28" i="6"/>
  <c r="A27" i="6"/>
  <c r="A24" i="6"/>
  <c r="A23" i="6"/>
  <c r="A22" i="6"/>
  <c r="A21" i="6"/>
  <c r="A20" i="6"/>
  <c r="A19" i="6"/>
  <c r="A18" i="6"/>
  <c r="A17" i="6"/>
  <c r="A16" i="6"/>
  <c r="A15" i="6"/>
  <c r="A14" i="6"/>
  <c r="A26" i="6" s="1"/>
  <c r="A38" i="6" s="1"/>
  <c r="A50" i="6" s="1"/>
  <c r="A62" i="6" s="1"/>
  <c r="A74" i="6" s="1"/>
  <c r="A86" i="6" s="1"/>
  <c r="A98" i="6" s="1"/>
  <c r="A110" i="6" s="1"/>
  <c r="A122" i="6" s="1"/>
  <c r="A134" i="6" s="1"/>
  <c r="A146" i="6" s="1"/>
  <c r="A158" i="6" s="1"/>
  <c r="A170" i="6" s="1"/>
  <c r="A182" i="6" s="1"/>
  <c r="A194" i="6" s="1"/>
  <c r="A206" i="6" s="1"/>
  <c r="A218" i="6" s="1"/>
  <c r="A230" i="6" s="1"/>
  <c r="A242" i="6" s="1"/>
  <c r="A254" i="6" s="1"/>
  <c r="A266" i="6" s="1"/>
  <c r="A278" i="6" s="1"/>
  <c r="A290" i="6" s="1"/>
  <c r="A302" i="6" s="1"/>
  <c r="A12" i="6"/>
  <c r="A11" i="6"/>
  <c r="A10" i="6"/>
  <c r="A9" i="6"/>
  <c r="A8" i="6"/>
  <c r="A7" i="6"/>
  <c r="A6" i="6"/>
  <c r="A5" i="6"/>
  <c r="A4" i="6"/>
  <c r="A3" i="6"/>
  <c r="A324" i="5"/>
  <c r="A323" i="5"/>
  <c r="A322" i="5"/>
  <c r="A321" i="5"/>
  <c r="A320" i="5"/>
  <c r="A319" i="5"/>
  <c r="A318" i="5"/>
  <c r="A317" i="5"/>
  <c r="A316" i="5"/>
  <c r="A315" i="5"/>
  <c r="A312" i="5"/>
  <c r="A311" i="5"/>
  <c r="A310" i="5"/>
  <c r="A309" i="5"/>
  <c r="A308" i="5"/>
  <c r="A307" i="5"/>
  <c r="A306" i="5"/>
  <c r="A305" i="5"/>
  <c r="A304" i="5"/>
  <c r="A303" i="5"/>
  <c r="A300" i="5"/>
  <c r="A299" i="5"/>
  <c r="A298" i="5"/>
  <c r="A297" i="5"/>
  <c r="A296" i="5"/>
  <c r="A295" i="5"/>
  <c r="A294" i="5"/>
  <c r="A293" i="5"/>
  <c r="A292" i="5"/>
  <c r="A291" i="5"/>
  <c r="A288" i="5"/>
  <c r="A287" i="5"/>
  <c r="A286" i="5"/>
  <c r="A285" i="5"/>
  <c r="A284" i="5"/>
  <c r="A283" i="5"/>
  <c r="A282" i="5"/>
  <c r="A281" i="5"/>
  <c r="A280" i="5"/>
  <c r="A279" i="5"/>
  <c r="A276" i="5"/>
  <c r="A275" i="5"/>
  <c r="A274" i="5"/>
  <c r="A273" i="5"/>
  <c r="A272" i="5"/>
  <c r="A271" i="5"/>
  <c r="A270" i="5"/>
  <c r="A269" i="5"/>
  <c r="A268" i="5"/>
  <c r="A267" i="5"/>
  <c r="A264" i="5"/>
  <c r="A263" i="5"/>
  <c r="A262" i="5"/>
  <c r="A261" i="5"/>
  <c r="A260" i="5"/>
  <c r="A259" i="5"/>
  <c r="A258" i="5"/>
  <c r="A257" i="5"/>
  <c r="A256" i="5"/>
  <c r="A255" i="5"/>
  <c r="A252" i="5"/>
  <c r="A251" i="5"/>
  <c r="A250" i="5"/>
  <c r="A249" i="5"/>
  <c r="A248" i="5"/>
  <c r="A247" i="5"/>
  <c r="A246" i="5"/>
  <c r="A245" i="5"/>
  <c r="A244" i="5"/>
  <c r="A243" i="5"/>
  <c r="A240" i="5"/>
  <c r="A239" i="5"/>
  <c r="A238" i="5"/>
  <c r="A237" i="5"/>
  <c r="A236" i="5"/>
  <c r="A235" i="5"/>
  <c r="A234" i="5"/>
  <c r="A233" i="5"/>
  <c r="A232" i="5"/>
  <c r="A231" i="5"/>
  <c r="A228" i="5"/>
  <c r="A227" i="5"/>
  <c r="A226" i="5"/>
  <c r="A225" i="5"/>
  <c r="A224" i="5"/>
  <c r="A223" i="5"/>
  <c r="A222" i="5"/>
  <c r="A221" i="5"/>
  <c r="A220" i="5"/>
  <c r="A219" i="5"/>
  <c r="A216" i="5"/>
  <c r="A215" i="5"/>
  <c r="A214" i="5"/>
  <c r="A213" i="5"/>
  <c r="A212" i="5"/>
  <c r="A211" i="5"/>
  <c r="A210" i="5"/>
  <c r="A209" i="5"/>
  <c r="A208" i="5"/>
  <c r="A207" i="5"/>
  <c r="A204" i="5"/>
  <c r="A203" i="5"/>
  <c r="A202" i="5"/>
  <c r="A201" i="5"/>
  <c r="A200" i="5"/>
  <c r="A199" i="5"/>
  <c r="A198" i="5"/>
  <c r="A197" i="5"/>
  <c r="A196" i="5"/>
  <c r="A195" i="5"/>
  <c r="A192" i="5"/>
  <c r="A191" i="5"/>
  <c r="A190" i="5"/>
  <c r="A189" i="5"/>
  <c r="A188" i="5"/>
  <c r="A187" i="5"/>
  <c r="A186" i="5"/>
  <c r="A185" i="5"/>
  <c r="A184" i="5"/>
  <c r="A183" i="5"/>
  <c r="A180" i="5"/>
  <c r="A179" i="5"/>
  <c r="A178" i="5"/>
  <c r="A177" i="5"/>
  <c r="A176" i="5"/>
  <c r="A175" i="5"/>
  <c r="A174" i="5"/>
  <c r="A173" i="5"/>
  <c r="A172" i="5"/>
  <c r="A171" i="5"/>
  <c r="A168" i="5"/>
  <c r="A167" i="5"/>
  <c r="A166" i="5"/>
  <c r="A165" i="5"/>
  <c r="A164" i="5"/>
  <c r="A163" i="5"/>
  <c r="A162" i="5"/>
  <c r="A161" i="5"/>
  <c r="A160" i="5"/>
  <c r="A159" i="5"/>
  <c r="A156" i="5"/>
  <c r="A155" i="5"/>
  <c r="A154" i="5"/>
  <c r="A153" i="5"/>
  <c r="A152" i="5"/>
  <c r="A151" i="5"/>
  <c r="A150" i="5"/>
  <c r="A149" i="5"/>
  <c r="A148" i="5"/>
  <c r="A147" i="5"/>
  <c r="A144" i="5"/>
  <c r="A143" i="5"/>
  <c r="A142" i="5"/>
  <c r="A141" i="5"/>
  <c r="A140" i="5"/>
  <c r="A139" i="5"/>
  <c r="A138" i="5"/>
  <c r="A137" i="5"/>
  <c r="A136" i="5"/>
  <c r="A135" i="5"/>
  <c r="A132" i="5"/>
  <c r="A131" i="5"/>
  <c r="A130" i="5"/>
  <c r="A129" i="5"/>
  <c r="A128" i="5"/>
  <c r="A127" i="5"/>
  <c r="A126" i="5"/>
  <c r="A125" i="5"/>
  <c r="A124" i="5"/>
  <c r="A123" i="5"/>
  <c r="A120" i="5"/>
  <c r="A119" i="5"/>
  <c r="A118" i="5"/>
  <c r="A117" i="5"/>
  <c r="A116" i="5"/>
  <c r="A115" i="5"/>
  <c r="A114" i="5"/>
  <c r="A113" i="5"/>
  <c r="A112" i="5"/>
  <c r="A111" i="5"/>
  <c r="A108" i="5"/>
  <c r="A107" i="5"/>
  <c r="A106" i="5"/>
  <c r="A105" i="5"/>
  <c r="A104" i="5"/>
  <c r="A103" i="5"/>
  <c r="A102" i="5"/>
  <c r="A101" i="5"/>
  <c r="A100" i="5"/>
  <c r="A99" i="5"/>
  <c r="A96" i="5"/>
  <c r="A95" i="5"/>
  <c r="A94" i="5"/>
  <c r="A93" i="5"/>
  <c r="A92" i="5"/>
  <c r="A91" i="5"/>
  <c r="A90" i="5"/>
  <c r="A89" i="5"/>
  <c r="A88" i="5"/>
  <c r="A87" i="5"/>
  <c r="A84" i="5"/>
  <c r="A83" i="5"/>
  <c r="A82" i="5"/>
  <c r="A81" i="5"/>
  <c r="A80" i="5"/>
  <c r="A79" i="5"/>
  <c r="A78" i="5"/>
  <c r="A77" i="5"/>
  <c r="A76" i="5"/>
  <c r="A75" i="5"/>
  <c r="A72" i="5"/>
  <c r="A71" i="5"/>
  <c r="A70" i="5"/>
  <c r="A69" i="5"/>
  <c r="A68" i="5"/>
  <c r="A67" i="5"/>
  <c r="A66" i="5"/>
  <c r="A65" i="5"/>
  <c r="A64" i="5"/>
  <c r="A63" i="5"/>
  <c r="A60" i="5"/>
  <c r="A59" i="5"/>
  <c r="A58" i="5"/>
  <c r="A57" i="5"/>
  <c r="A56" i="5"/>
  <c r="A55" i="5"/>
  <c r="A54" i="5"/>
  <c r="A53" i="5"/>
  <c r="A52" i="5"/>
  <c r="A51" i="5"/>
  <c r="A48" i="5"/>
  <c r="A47" i="5"/>
  <c r="A46" i="5"/>
  <c r="A45" i="5"/>
  <c r="A44" i="5"/>
  <c r="A43" i="5"/>
  <c r="A42" i="5"/>
  <c r="A41" i="5"/>
  <c r="A40" i="5"/>
  <c r="A39" i="5"/>
  <c r="A36" i="5"/>
  <c r="A35" i="5"/>
  <c r="A34" i="5"/>
  <c r="A33" i="5"/>
  <c r="A32" i="5"/>
  <c r="A31" i="5"/>
  <c r="A30" i="5"/>
  <c r="A29" i="5"/>
  <c r="A28" i="5"/>
  <c r="A27" i="5"/>
  <c r="A24" i="5"/>
  <c r="A23" i="5"/>
  <c r="A22" i="5"/>
  <c r="A21" i="5"/>
  <c r="A20" i="5"/>
  <c r="A19" i="5"/>
  <c r="A18" i="5"/>
  <c r="A17" i="5"/>
  <c r="A16" i="5"/>
  <c r="A15" i="5"/>
  <c r="A14" i="5"/>
  <c r="A26" i="5" s="1"/>
  <c r="A38" i="5" s="1"/>
  <c r="A50" i="5" s="1"/>
  <c r="A62" i="5" s="1"/>
  <c r="A74" i="5" s="1"/>
  <c r="A86" i="5" s="1"/>
  <c r="A98" i="5" s="1"/>
  <c r="A110" i="5" s="1"/>
  <c r="A122" i="5" s="1"/>
  <c r="A134" i="5" s="1"/>
  <c r="A146" i="5" s="1"/>
  <c r="A158" i="5" s="1"/>
  <c r="A170" i="5" s="1"/>
  <c r="A182" i="5" s="1"/>
  <c r="A194" i="5" s="1"/>
  <c r="A206" i="5" s="1"/>
  <c r="A218" i="5" s="1"/>
  <c r="A230" i="5" s="1"/>
  <c r="A242" i="5" s="1"/>
  <c r="A254" i="5" s="1"/>
  <c r="A266" i="5" s="1"/>
  <c r="A278" i="5" s="1"/>
  <c r="A290" i="5" s="1"/>
  <c r="A302" i="5" s="1"/>
  <c r="A314" i="5" s="1"/>
  <c r="A12" i="5"/>
  <c r="A11" i="5"/>
  <c r="A10" i="5"/>
  <c r="A9" i="5"/>
  <c r="A8" i="5"/>
  <c r="A7" i="5"/>
  <c r="A6" i="5"/>
  <c r="A5" i="5"/>
  <c r="A4" i="5"/>
  <c r="A3" i="5"/>
  <c r="A300" i="4"/>
  <c r="A299" i="4"/>
  <c r="A298" i="4"/>
  <c r="A297" i="4"/>
  <c r="A296" i="4"/>
  <c r="A295" i="4"/>
  <c r="A294" i="4"/>
  <c r="A293" i="4"/>
  <c r="A292" i="4"/>
  <c r="A291" i="4"/>
  <c r="A288" i="4"/>
  <c r="A287" i="4"/>
  <c r="A286" i="4"/>
  <c r="A285" i="4"/>
  <c r="A284" i="4"/>
  <c r="A283" i="4"/>
  <c r="A282" i="4"/>
  <c r="A281" i="4"/>
  <c r="A280" i="4"/>
  <c r="A279" i="4"/>
  <c r="A276" i="4"/>
  <c r="A275" i="4"/>
  <c r="A274" i="4"/>
  <c r="A273" i="4"/>
  <c r="A272" i="4"/>
  <c r="A271" i="4"/>
  <c r="A270" i="4"/>
  <c r="A269" i="4"/>
  <c r="A268" i="4"/>
  <c r="A267" i="4"/>
  <c r="A264" i="4"/>
  <c r="A263" i="4"/>
  <c r="A262" i="4"/>
  <c r="A261" i="4"/>
  <c r="A260" i="4"/>
  <c r="A259" i="4"/>
  <c r="A258" i="4"/>
  <c r="A257" i="4"/>
  <c r="A256" i="4"/>
  <c r="A255" i="4"/>
  <c r="A252" i="4"/>
  <c r="A251" i="4"/>
  <c r="A250" i="4"/>
  <c r="A249" i="4"/>
  <c r="A248" i="4"/>
  <c r="A247" i="4"/>
  <c r="A246" i="4"/>
  <c r="A245" i="4"/>
  <c r="A244" i="4"/>
  <c r="A243" i="4"/>
  <c r="A240" i="4"/>
  <c r="A239" i="4"/>
  <c r="A238" i="4"/>
  <c r="A237" i="4"/>
  <c r="A236" i="4"/>
  <c r="A235" i="4"/>
  <c r="A234" i="4"/>
  <c r="A233" i="4"/>
  <c r="A232" i="4"/>
  <c r="A231" i="4"/>
  <c r="A228" i="4"/>
  <c r="A227" i="4"/>
  <c r="A226" i="4"/>
  <c r="A225" i="4"/>
  <c r="A224" i="4"/>
  <c r="A223" i="4"/>
  <c r="A222" i="4"/>
  <c r="A221" i="4"/>
  <c r="A220" i="4"/>
  <c r="A219" i="4"/>
  <c r="A216" i="4"/>
  <c r="A215" i="4"/>
  <c r="A214" i="4"/>
  <c r="A213" i="4"/>
  <c r="A212" i="4"/>
  <c r="A211" i="4"/>
  <c r="A210" i="4"/>
  <c r="A209" i="4"/>
  <c r="A208" i="4"/>
  <c r="A207" i="4"/>
  <c r="A204" i="4"/>
  <c r="A203" i="4"/>
  <c r="A202" i="4"/>
  <c r="A201" i="4"/>
  <c r="A200" i="4"/>
  <c r="A199" i="4"/>
  <c r="A198" i="4"/>
  <c r="A197" i="4"/>
  <c r="A196" i="4"/>
  <c r="A195" i="4"/>
  <c r="A192" i="4"/>
  <c r="A191" i="4"/>
  <c r="A190" i="4"/>
  <c r="A189" i="4"/>
  <c r="A188" i="4"/>
  <c r="A187" i="4"/>
  <c r="A186" i="4"/>
  <c r="A185" i="4"/>
  <c r="A184" i="4"/>
  <c r="A183" i="4"/>
  <c r="A180" i="4"/>
  <c r="A179" i="4"/>
  <c r="A178" i="4"/>
  <c r="A177" i="4"/>
  <c r="A176" i="4"/>
  <c r="A175" i="4"/>
  <c r="A174" i="4"/>
  <c r="A173" i="4"/>
  <c r="A172" i="4"/>
  <c r="A171" i="4"/>
  <c r="A168" i="4"/>
  <c r="A167" i="4"/>
  <c r="A166" i="4"/>
  <c r="A165" i="4"/>
  <c r="A164" i="4"/>
  <c r="A163" i="4"/>
  <c r="A162" i="4"/>
  <c r="A161" i="4"/>
  <c r="A160" i="4"/>
  <c r="A159" i="4"/>
  <c r="A156" i="4"/>
  <c r="A155" i="4"/>
  <c r="A154" i="4"/>
  <c r="A153" i="4"/>
  <c r="A152" i="4"/>
  <c r="A151" i="4"/>
  <c r="A150" i="4"/>
  <c r="A149" i="4"/>
  <c r="A148" i="4"/>
  <c r="A147" i="4"/>
  <c r="A144" i="4"/>
  <c r="A143" i="4"/>
  <c r="A142" i="4"/>
  <c r="A141" i="4"/>
  <c r="A140" i="4"/>
  <c r="A139" i="4"/>
  <c r="A138" i="4"/>
  <c r="A137" i="4"/>
  <c r="A136" i="4"/>
  <c r="A135" i="4"/>
  <c r="A132" i="4"/>
  <c r="A131" i="4"/>
  <c r="A130" i="4"/>
  <c r="A129" i="4"/>
  <c r="A128" i="4"/>
  <c r="A127" i="4"/>
  <c r="A126" i="4"/>
  <c r="A125" i="4"/>
  <c r="A124" i="4"/>
  <c r="A123" i="4"/>
  <c r="A120" i="4"/>
  <c r="A119" i="4"/>
  <c r="A118" i="4"/>
  <c r="A117" i="4"/>
  <c r="A116" i="4"/>
  <c r="A115" i="4"/>
  <c r="A114" i="4"/>
  <c r="A113" i="4"/>
  <c r="A112" i="4"/>
  <c r="A111" i="4"/>
  <c r="A108" i="4"/>
  <c r="A107" i="4"/>
  <c r="A106" i="4"/>
  <c r="A105" i="4"/>
  <c r="A104" i="4"/>
  <c r="A103" i="4"/>
  <c r="A102" i="4"/>
  <c r="A101" i="4"/>
  <c r="A100" i="4"/>
  <c r="A99" i="4"/>
  <c r="A96" i="4"/>
  <c r="A95" i="4"/>
  <c r="A94" i="4"/>
  <c r="A93" i="4"/>
  <c r="A92" i="4"/>
  <c r="A91" i="4"/>
  <c r="A90" i="4"/>
  <c r="A89" i="4"/>
  <c r="A88" i="4"/>
  <c r="A87" i="4"/>
  <c r="A84" i="4"/>
  <c r="A83" i="4"/>
  <c r="A82" i="4"/>
  <c r="A81" i="4"/>
  <c r="A80" i="4"/>
  <c r="A79" i="4"/>
  <c r="A78" i="4"/>
  <c r="A77" i="4"/>
  <c r="A76" i="4"/>
  <c r="A75" i="4"/>
  <c r="A72" i="4"/>
  <c r="A71" i="4"/>
  <c r="A70" i="4"/>
  <c r="A69" i="4"/>
  <c r="A68" i="4"/>
  <c r="A67" i="4"/>
  <c r="A66" i="4"/>
  <c r="A65" i="4"/>
  <c r="A64" i="4"/>
  <c r="A63" i="4"/>
  <c r="A60" i="4"/>
  <c r="A59" i="4"/>
  <c r="A58" i="4"/>
  <c r="A57" i="4"/>
  <c r="A56" i="4"/>
  <c r="A55" i="4"/>
  <c r="A54" i="4"/>
  <c r="A53" i="4"/>
  <c r="A52" i="4"/>
  <c r="A51" i="4"/>
  <c r="A48" i="4"/>
  <c r="A47" i="4"/>
  <c r="A46" i="4"/>
  <c r="A45" i="4"/>
  <c r="A44" i="4"/>
  <c r="A43" i="4"/>
  <c r="A42" i="4"/>
  <c r="A41" i="4"/>
  <c r="A40" i="4"/>
  <c r="A39" i="4"/>
  <c r="A36" i="4"/>
  <c r="A35" i="4"/>
  <c r="A34" i="4"/>
  <c r="A33" i="4"/>
  <c r="A32" i="4"/>
  <c r="A31" i="4"/>
  <c r="A30" i="4"/>
  <c r="A29" i="4"/>
  <c r="A28" i="4"/>
  <c r="A27" i="4"/>
  <c r="A24" i="4"/>
  <c r="A23" i="4"/>
  <c r="A22" i="4"/>
  <c r="A21" i="4"/>
  <c r="A20" i="4"/>
  <c r="A19" i="4"/>
  <c r="A18" i="4"/>
  <c r="A17" i="4"/>
  <c r="A16" i="4"/>
  <c r="A15" i="4"/>
  <c r="A14" i="4"/>
  <c r="A26" i="4" s="1"/>
  <c r="A38" i="4" s="1"/>
  <c r="A50" i="4" s="1"/>
  <c r="A62" i="4" s="1"/>
  <c r="A74" i="4" s="1"/>
  <c r="A86" i="4" s="1"/>
  <c r="A98" i="4" s="1"/>
  <c r="A110" i="4" s="1"/>
  <c r="A122" i="4" s="1"/>
  <c r="A134" i="4" s="1"/>
  <c r="A146" i="4" s="1"/>
  <c r="A158" i="4" s="1"/>
  <c r="A170" i="4" s="1"/>
  <c r="A182" i="4" s="1"/>
  <c r="A194" i="4" s="1"/>
  <c r="A206" i="4" s="1"/>
  <c r="A218" i="4" s="1"/>
  <c r="A230" i="4" s="1"/>
  <c r="A242" i="4" s="1"/>
  <c r="A254" i="4" s="1"/>
  <c r="A266" i="4" s="1"/>
  <c r="A278" i="4" s="1"/>
  <c r="A290" i="4" s="1"/>
  <c r="A12" i="4"/>
  <c r="A11" i="4"/>
  <c r="A10" i="4"/>
  <c r="A9" i="4"/>
  <c r="A8" i="4"/>
  <c r="A7" i="4"/>
  <c r="A6" i="4"/>
  <c r="A5" i="4"/>
  <c r="A4" i="4"/>
  <c r="A3" i="4"/>
  <c r="A324" i="1"/>
  <c r="A323" i="1"/>
  <c r="A322" i="1"/>
  <c r="A321" i="1"/>
  <c r="A320" i="1"/>
  <c r="A319" i="1"/>
  <c r="A318" i="1"/>
  <c r="A317" i="1"/>
  <c r="A316" i="1"/>
  <c r="A315" i="1"/>
  <c r="A312" i="1"/>
  <c r="A311" i="1"/>
  <c r="A310" i="1"/>
  <c r="A309" i="1"/>
  <c r="A308" i="1"/>
  <c r="A307" i="1"/>
  <c r="A306" i="1"/>
  <c r="A305" i="1"/>
  <c r="A304" i="1"/>
  <c r="A303" i="1"/>
  <c r="A300" i="1"/>
  <c r="A299" i="1"/>
  <c r="A298" i="1"/>
  <c r="A297" i="1"/>
  <c r="A296" i="1"/>
  <c r="A295" i="1"/>
  <c r="A294" i="1"/>
  <c r="A293" i="1"/>
  <c r="A292" i="1"/>
  <c r="A291" i="1"/>
  <c r="A288" i="1"/>
  <c r="A287" i="1"/>
  <c r="A286" i="1"/>
  <c r="A285" i="1"/>
  <c r="A284" i="1"/>
  <c r="A283" i="1"/>
  <c r="A282" i="1"/>
  <c r="A281" i="1"/>
  <c r="A280" i="1"/>
  <c r="A279" i="1"/>
  <c r="A276" i="1"/>
  <c r="A275" i="1"/>
  <c r="A274" i="1"/>
  <c r="A273" i="1"/>
  <c r="A272" i="1"/>
  <c r="A271" i="1"/>
  <c r="A270" i="1"/>
  <c r="A269" i="1"/>
  <c r="A268" i="1"/>
  <c r="A267" i="1"/>
  <c r="A264" i="1"/>
  <c r="A263" i="1"/>
  <c r="A262" i="1"/>
  <c r="A261" i="1"/>
  <c r="A260" i="1"/>
  <c r="A259" i="1"/>
  <c r="A258" i="1"/>
  <c r="A257" i="1"/>
  <c r="A256" i="1"/>
  <c r="A255" i="1"/>
  <c r="A252" i="1"/>
  <c r="A251" i="1"/>
  <c r="A250" i="1"/>
  <c r="A249" i="1"/>
  <c r="A248" i="1"/>
  <c r="A247" i="1"/>
  <c r="A246" i="1"/>
  <c r="A245" i="1"/>
  <c r="A244" i="1"/>
  <c r="A243" i="1"/>
  <c r="A240" i="1"/>
  <c r="A239" i="1"/>
  <c r="A238" i="1"/>
  <c r="A237" i="1"/>
  <c r="A236" i="1"/>
  <c r="A235" i="1"/>
  <c r="A234" i="1"/>
  <c r="A233" i="1"/>
  <c r="A232" i="1"/>
  <c r="A231" i="1"/>
  <c r="A228" i="1"/>
  <c r="A227" i="1"/>
  <c r="A226" i="1"/>
  <c r="A225" i="1"/>
  <c r="A224" i="1"/>
  <c r="A223" i="1"/>
  <c r="A222" i="1"/>
  <c r="A221" i="1"/>
  <c r="A220" i="1"/>
  <c r="A219" i="1"/>
  <c r="A216" i="1"/>
  <c r="A215" i="1"/>
  <c r="A214" i="1"/>
  <c r="A213" i="1"/>
  <c r="A212" i="1"/>
  <c r="A211" i="1"/>
  <c r="A210" i="1"/>
  <c r="A209" i="1"/>
  <c r="A208" i="1"/>
  <c r="A207" i="1"/>
  <c r="A204" i="1"/>
  <c r="A203" i="1"/>
  <c r="A202" i="1"/>
  <c r="A201" i="1"/>
  <c r="A200" i="1"/>
  <c r="A199" i="1"/>
  <c r="A198" i="1"/>
  <c r="A197" i="1"/>
  <c r="A196" i="1"/>
  <c r="A195" i="1"/>
  <c r="A192" i="1"/>
  <c r="A191" i="1"/>
  <c r="A190" i="1"/>
  <c r="A189" i="1"/>
  <c r="A188" i="1"/>
  <c r="A187" i="1"/>
  <c r="A186" i="1"/>
  <c r="A185" i="1"/>
  <c r="A184" i="1"/>
  <c r="A183" i="1"/>
  <c r="A180" i="1"/>
  <c r="A179" i="1"/>
  <c r="A178" i="1"/>
  <c r="A177" i="1"/>
  <c r="A176" i="1"/>
  <c r="A175" i="1"/>
  <c r="A174" i="1"/>
  <c r="A173" i="1"/>
  <c r="A172" i="1"/>
  <c r="A171" i="1"/>
  <c r="A168" i="1"/>
  <c r="A167" i="1"/>
  <c r="A166" i="1"/>
  <c r="A165" i="1"/>
  <c r="A164" i="1"/>
  <c r="A163" i="1"/>
  <c r="A162" i="1"/>
  <c r="A161" i="1"/>
  <c r="A160" i="1"/>
  <c r="A159" i="1"/>
  <c r="A156" i="1"/>
  <c r="A155" i="1"/>
  <c r="A154" i="1"/>
  <c r="A153" i="1"/>
  <c r="A152" i="1"/>
  <c r="A151" i="1"/>
  <c r="A150" i="1"/>
  <c r="A149" i="1"/>
  <c r="A148" i="1"/>
  <c r="A147" i="1"/>
  <c r="A144" i="1"/>
  <c r="A143" i="1"/>
  <c r="A142" i="1"/>
  <c r="A141" i="1"/>
  <c r="A140" i="1"/>
  <c r="A139" i="1"/>
  <c r="A138" i="1"/>
  <c r="A137" i="1"/>
  <c r="A136" i="1"/>
  <c r="A135" i="1"/>
  <c r="A132" i="1"/>
  <c r="A131" i="1"/>
  <c r="A130" i="1"/>
  <c r="A129" i="1"/>
  <c r="A128" i="1"/>
  <c r="A127" i="1"/>
  <c r="A126" i="1"/>
  <c r="A125" i="1"/>
  <c r="A124" i="1"/>
  <c r="A123" i="1"/>
  <c r="A120" i="1"/>
  <c r="A119" i="1"/>
  <c r="A118" i="1"/>
  <c r="A117" i="1"/>
  <c r="A116" i="1"/>
  <c r="A115" i="1"/>
  <c r="A114" i="1"/>
  <c r="A113" i="1"/>
  <c r="A112" i="1"/>
  <c r="A111" i="1"/>
  <c r="A108" i="1"/>
  <c r="A107" i="1"/>
  <c r="A106" i="1"/>
  <c r="A105" i="1"/>
  <c r="A104" i="1"/>
  <c r="A103" i="1"/>
  <c r="A102" i="1"/>
  <c r="A101" i="1"/>
  <c r="A100" i="1"/>
  <c r="A99" i="1"/>
  <c r="A96" i="1"/>
  <c r="A95" i="1"/>
  <c r="A94" i="1"/>
  <c r="A93" i="1"/>
  <c r="A92" i="1"/>
  <c r="A91" i="1"/>
  <c r="A90" i="1"/>
  <c r="A89" i="1"/>
  <c r="A88" i="1"/>
  <c r="A87" i="1"/>
  <c r="A84" i="1"/>
  <c r="A83" i="1"/>
  <c r="A82" i="1"/>
  <c r="A81" i="1"/>
  <c r="A80" i="1"/>
  <c r="A79" i="1"/>
  <c r="A78" i="1"/>
  <c r="A77" i="1"/>
  <c r="A76" i="1"/>
  <c r="A75" i="1"/>
  <c r="A72" i="1"/>
  <c r="A71" i="1"/>
  <c r="A70" i="1"/>
  <c r="A69" i="1"/>
  <c r="A68" i="1"/>
  <c r="A67" i="1"/>
  <c r="A66" i="1"/>
  <c r="A65" i="1"/>
  <c r="A64" i="1"/>
  <c r="A63" i="1"/>
  <c r="A60" i="1"/>
  <c r="A59" i="1"/>
  <c r="A58" i="1"/>
  <c r="A57" i="1"/>
  <c r="A56" i="1"/>
  <c r="A55" i="1"/>
  <c r="A54" i="1"/>
  <c r="A53" i="1"/>
  <c r="A52" i="1"/>
  <c r="A51" i="1"/>
  <c r="A48" i="1"/>
  <c r="A47" i="1"/>
  <c r="A46" i="1"/>
  <c r="A45" i="1"/>
  <c r="A44" i="1"/>
  <c r="A43" i="1"/>
  <c r="A42" i="1"/>
  <c r="A41" i="1"/>
  <c r="A40" i="1"/>
  <c r="A39" i="1"/>
  <c r="A36" i="1"/>
  <c r="A35" i="1"/>
  <c r="A34" i="1"/>
  <c r="A33" i="1"/>
  <c r="A32" i="1"/>
  <c r="A31" i="1"/>
  <c r="A30" i="1"/>
  <c r="A29" i="1"/>
  <c r="A28" i="1"/>
  <c r="A27" i="1"/>
  <c r="A24" i="1"/>
  <c r="A23" i="1"/>
  <c r="A22" i="1"/>
  <c r="A21" i="1"/>
  <c r="A20" i="1"/>
  <c r="A19" i="1"/>
  <c r="A18" i="1"/>
  <c r="A17" i="1"/>
  <c r="A16" i="1"/>
  <c r="A15" i="1"/>
  <c r="A12" i="1"/>
  <c r="A11" i="1"/>
  <c r="A10" i="1"/>
  <c r="A9" i="1"/>
  <c r="A8" i="1"/>
  <c r="A7" i="1"/>
  <c r="A6" i="1"/>
  <c r="A5" i="1"/>
  <c r="A4" i="1"/>
  <c r="A3" i="1"/>
  <c r="B1" i="14"/>
  <c r="B1" i="13"/>
  <c r="B1" i="12"/>
  <c r="B1" i="10"/>
  <c r="B1" i="9"/>
  <c r="B1" i="8"/>
  <c r="B1" i="7"/>
  <c r="B1" i="11"/>
  <c r="B1" i="6"/>
  <c r="B1" i="5"/>
  <c r="B1" i="4"/>
  <c r="L20" i="3" l="1"/>
  <c r="L19" i="3"/>
  <c r="B3" i="3"/>
  <c r="B4" i="3" s="1"/>
  <c r="B5" i="3" s="1"/>
  <c r="B6" i="3" s="1"/>
  <c r="B7" i="3" s="1"/>
  <c r="B8" i="3" s="1"/>
  <c r="B10" i="3" s="1"/>
  <c r="B11" i="3" s="1"/>
  <c r="B12" i="3" s="1"/>
  <c r="B13" i="3" s="1"/>
  <c r="B14" i="3" s="1"/>
  <c r="B15" i="3" s="1"/>
  <c r="B17" i="3" s="1"/>
  <c r="B18" i="3" s="1"/>
  <c r="B19" i="3" s="1"/>
  <c r="B20" i="3" s="1"/>
  <c r="B21" i="3" s="1"/>
  <c r="B22" i="3" s="1"/>
  <c r="J3" i="3" s="1"/>
  <c r="J4" i="3" s="1"/>
  <c r="J5" i="3" s="1"/>
  <c r="J6" i="3" s="1"/>
  <c r="J7" i="3" s="1"/>
  <c r="J8" i="3" s="1"/>
  <c r="J10" i="3" s="1"/>
  <c r="J11" i="3" s="1"/>
  <c r="J12" i="3" s="1"/>
  <c r="J13" i="3" s="1"/>
  <c r="J14" i="3" s="1"/>
  <c r="J15" i="3" s="1"/>
  <c r="M15" i="3" s="1"/>
  <c r="N15" i="3" s="1"/>
  <c r="C11" i="3" l="1"/>
  <c r="D11" i="3" s="1"/>
  <c r="K8" i="3"/>
  <c r="L8" i="3" s="1"/>
  <c r="O8" i="3" s="1"/>
  <c r="C3" i="3"/>
  <c r="D3" i="3" s="1"/>
  <c r="C20" i="3"/>
  <c r="D20" i="3" s="1"/>
  <c r="C6" i="3"/>
  <c r="D6" i="3" s="1"/>
  <c r="C15" i="3"/>
  <c r="D15" i="3" s="1"/>
  <c r="G15" i="3" s="1"/>
  <c r="K4" i="3"/>
  <c r="L4" i="3" s="1"/>
  <c r="K12" i="3"/>
  <c r="L12" i="3" s="1"/>
  <c r="C4" i="3"/>
  <c r="D4" i="3" s="1"/>
  <c r="C8" i="3"/>
  <c r="D8" i="3" s="1"/>
  <c r="G8" i="3" s="1"/>
  <c r="C13" i="3"/>
  <c r="D13" i="3" s="1"/>
  <c r="C18" i="3"/>
  <c r="D18" i="3" s="1"/>
  <c r="C22" i="3"/>
  <c r="D22" i="3" s="1"/>
  <c r="G22" i="3" s="1"/>
  <c r="K6" i="3"/>
  <c r="L6" i="3" s="1"/>
  <c r="K10" i="3"/>
  <c r="L10" i="3" s="1"/>
  <c r="K14" i="3"/>
  <c r="L14" i="3" s="1"/>
  <c r="E3" i="3"/>
  <c r="F3" i="3" s="1"/>
  <c r="C5" i="3"/>
  <c r="D5" i="3" s="1"/>
  <c r="C7" i="3"/>
  <c r="D7" i="3" s="1"/>
  <c r="C10" i="3"/>
  <c r="D10" i="3" s="1"/>
  <c r="C12" i="3"/>
  <c r="D12" i="3" s="1"/>
  <c r="C14" i="3"/>
  <c r="D14" i="3" s="1"/>
  <c r="C17" i="3"/>
  <c r="D17" i="3" s="1"/>
  <c r="C19" i="3"/>
  <c r="D19" i="3" s="1"/>
  <c r="C21" i="3"/>
  <c r="D21" i="3" s="1"/>
  <c r="K3" i="3"/>
  <c r="L3" i="3" s="1"/>
  <c r="K5" i="3"/>
  <c r="L5" i="3" s="1"/>
  <c r="K7" i="3"/>
  <c r="L7" i="3" s="1"/>
  <c r="M8" i="3"/>
  <c r="N8" i="3" s="1"/>
  <c r="K11" i="3"/>
  <c r="L11" i="3" s="1"/>
  <c r="K13" i="3"/>
  <c r="L13" i="3" s="1"/>
  <c r="K15" i="3"/>
  <c r="L15" i="3" s="1"/>
  <c r="O15" i="3" s="1"/>
  <c r="E4" i="3"/>
  <c r="F4" i="3" s="1"/>
  <c r="E5" i="3"/>
  <c r="F5" i="3" s="1"/>
  <c r="E6" i="3"/>
  <c r="F6" i="3" s="1"/>
  <c r="E7" i="3"/>
  <c r="F7" i="3" s="1"/>
  <c r="E8" i="3"/>
  <c r="F8" i="3" s="1"/>
  <c r="E10" i="3"/>
  <c r="F10" i="3" s="1"/>
  <c r="E11" i="3"/>
  <c r="F11" i="3" s="1"/>
  <c r="E12" i="3"/>
  <c r="F12" i="3" s="1"/>
  <c r="E13" i="3"/>
  <c r="F13" i="3" s="1"/>
  <c r="E14" i="3"/>
  <c r="F14" i="3" s="1"/>
  <c r="E15" i="3"/>
  <c r="F15" i="3" s="1"/>
  <c r="E17" i="3"/>
  <c r="F17" i="3" s="1"/>
  <c r="E18" i="3"/>
  <c r="F18" i="3" s="1"/>
  <c r="E19" i="3"/>
  <c r="F19" i="3" s="1"/>
  <c r="E20" i="3"/>
  <c r="F20" i="3" s="1"/>
  <c r="E21" i="3"/>
  <c r="F21" i="3" s="1"/>
  <c r="E22" i="3"/>
  <c r="F22" i="3" s="1"/>
  <c r="M3" i="3"/>
  <c r="N3" i="3" s="1"/>
  <c r="M4" i="3"/>
  <c r="N4" i="3" s="1"/>
  <c r="M5" i="3"/>
  <c r="N5" i="3" s="1"/>
  <c r="M6" i="3"/>
  <c r="N6" i="3" s="1"/>
  <c r="M7" i="3"/>
  <c r="N7" i="3" s="1"/>
  <c r="M10" i="3"/>
  <c r="N10" i="3" s="1"/>
  <c r="M11" i="3"/>
  <c r="N11" i="3" s="1"/>
  <c r="M12" i="3"/>
  <c r="N12" i="3" s="1"/>
  <c r="M13" i="3"/>
  <c r="N13" i="3" s="1"/>
  <c r="M14" i="3"/>
  <c r="N14" i="3" s="1"/>
  <c r="G20" i="3" l="1"/>
  <c r="O11" i="3"/>
  <c r="O6" i="3"/>
  <c r="G11" i="3"/>
  <c r="O10" i="3"/>
  <c r="O4" i="3"/>
  <c r="G6" i="3"/>
  <c r="G4" i="3"/>
  <c r="O7" i="3"/>
  <c r="G18" i="3"/>
  <c r="O14" i="3"/>
  <c r="O12" i="3"/>
  <c r="O3" i="3"/>
  <c r="G19" i="3"/>
  <c r="G14" i="3"/>
  <c r="G10" i="3"/>
  <c r="G5" i="3"/>
  <c r="O13" i="3"/>
  <c r="G13" i="3"/>
  <c r="O5" i="3"/>
  <c r="G21" i="3"/>
  <c r="G17" i="3"/>
  <c r="G12" i="3"/>
  <c r="G7" i="3"/>
  <c r="G23" i="3" l="1"/>
  <c r="O9" i="3"/>
  <c r="O16" i="3"/>
  <c r="G16" i="3"/>
  <c r="A14" i="1"/>
  <c r="A26" i="1" s="1"/>
  <c r="A38" i="1" s="1"/>
  <c r="A50" i="1" s="1"/>
  <c r="A62" i="1" s="1"/>
  <c r="A74" i="1" s="1"/>
  <c r="A86" i="1" s="1"/>
  <c r="A98" i="1" s="1"/>
  <c r="A110" i="1" s="1"/>
  <c r="A122" i="1" s="1"/>
  <c r="A134" i="1" s="1"/>
  <c r="A146" i="1" s="1"/>
  <c r="A158" i="1" s="1"/>
  <c r="A170" i="1" s="1"/>
  <c r="A182" i="1" s="1"/>
  <c r="A194" i="1" s="1"/>
  <c r="A206" i="1" s="1"/>
  <c r="A218" i="1" s="1"/>
  <c r="A230" i="1" s="1"/>
  <c r="A242" i="1" s="1"/>
  <c r="A254" i="1" s="1"/>
  <c r="A266" i="1" s="1"/>
  <c r="A278" i="1" s="1"/>
  <c r="A290" i="1" s="1"/>
  <c r="A302" i="1" s="1"/>
  <c r="A314" i="1" s="1"/>
  <c r="A2" i="1"/>
  <c r="B1" i="1" s="1"/>
  <c r="I2" i="2"/>
  <c r="I3" i="2" s="1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G3" i="3"/>
  <c r="G9" i="3" l="1"/>
  <c r="L18" i="3" s="1"/>
  <c r="L21" i="3" s="1"/>
</calcChain>
</file>

<file path=xl/sharedStrings.xml><?xml version="1.0" encoding="utf-8"?>
<sst xmlns="http://schemas.openxmlformats.org/spreadsheetml/2006/main" count="65" uniqueCount="49">
  <si>
    <t>Personnel</t>
  </si>
  <si>
    <t>poste</t>
  </si>
  <si>
    <t>secretaire1</t>
  </si>
  <si>
    <t>secretaire2</t>
  </si>
  <si>
    <t>secretaire3</t>
  </si>
  <si>
    <t>secretaire4</t>
  </si>
  <si>
    <t>secretaire5</t>
  </si>
  <si>
    <t>secretaire6</t>
  </si>
  <si>
    <t>secretaire7</t>
  </si>
  <si>
    <t>secretaire8</t>
  </si>
  <si>
    <t>secretaire9</t>
  </si>
  <si>
    <t>secretaire10</t>
  </si>
  <si>
    <t>Téléphone</t>
  </si>
  <si>
    <t>accueil</t>
  </si>
  <si>
    <t>Départ</t>
  </si>
  <si>
    <t>Arrivée</t>
  </si>
  <si>
    <t>Heure</t>
  </si>
  <si>
    <t>Date</t>
  </si>
  <si>
    <t>Congé</t>
  </si>
  <si>
    <t>RTT</t>
  </si>
  <si>
    <t>Maladie</t>
  </si>
  <si>
    <t>Abs</t>
  </si>
  <si>
    <t>Qui</t>
  </si>
  <si>
    <t>Poste</t>
  </si>
  <si>
    <t>Debut</t>
  </si>
  <si>
    <t>Fin</t>
  </si>
  <si>
    <t>TOTAL</t>
  </si>
  <si>
    <t>Total mensuel</t>
  </si>
  <si>
    <t>Réserve</t>
  </si>
  <si>
    <t>Cumul antérieur</t>
  </si>
  <si>
    <t>Total fin de mois</t>
  </si>
  <si>
    <t xml:space="preserve">Planning </t>
  </si>
  <si>
    <t>Mois</t>
  </si>
  <si>
    <t>janvier</t>
  </si>
  <si>
    <t>Indispo</t>
  </si>
  <si>
    <t>Cumul</t>
  </si>
  <si>
    <t>Mettre sur la feuille « Données » le nom du personnel (pas de limite), cumul et réserve…</t>
  </si>
  <si>
    <t>Saisir les postes (pas de limite) et leur couleur correspondante…</t>
  </si>
  <si>
    <t>Choisir la feuille du mois à remplir.</t>
  </si>
  <si>
    <t>A la date correspondante, sur la ligne de la secrétaire concernée, cliquer sur la cellule correspondant à l’heure de début et SANS RELACHER LE BOUTON DE LA SOURIS allez jusqu’à l’heure de fin.</t>
  </si>
  <si>
    <t>Vous pouvez relâcher le bouton de la souris… lol…</t>
  </si>
  <si>
    <t>Cliquer sur le bouton droit de la souris</t>
  </si>
  <si>
    <t>Un formulaire vous rappelle vos choix</t>
  </si>
  <si>
    <t>Choisissez le poste et valider</t>
  </si>
  <si>
    <t>Pour le planning du personnel</t>
  </si>
  <si>
    <t>Utiliser la feuille "Trame"</t>
  </si>
  <si>
    <t>Appuyez sur imprimer</t>
  </si>
  <si>
    <t>le total mensuel ne compte pas les dates hors mois</t>
  </si>
  <si>
    <t xml:space="preserve">Choisir le mois et le personnel (ou "Tous": imprime le planning de tout le personnel)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</si>
</sst>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\ mmm"/>
    <numFmt numFmtId="165" formatCode="mmmm"/>
    <numFmt numFmtId="166" formatCode="h:mm;@"/>
    <numFmt numFmtId="167" formatCode="[h]:mm"/>
    <numFmt numFmtId="168" formatCode="dddd\ dd"/>
  </numFmts>
  <fonts count="23" x14ac:knownFonts="1">
    <font>
      <sz val="12"/>
      <color theme="1"/>
      <name val="Arial"/>
      <family val="2"/>
    </font>
    <font>
      <sz val="12"/>
      <color rgb="FFFFFF0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26"/>
      <color theme="1"/>
      <name val="Comic Sans MS"/>
      <family val="4"/>
    </font>
    <font>
      <sz val="20"/>
      <color theme="1"/>
      <name val="Calibri"/>
      <family val="2"/>
      <scheme val="minor"/>
    </font>
    <font>
      <sz val="14"/>
      <color theme="1"/>
      <name val="Comic Sans MS"/>
      <family val="4"/>
    </font>
    <font>
      <sz val="14"/>
      <name val="Comic Sans MS"/>
      <family val="4"/>
    </font>
    <font>
      <b/>
      <sz val="14"/>
      <name val="Comic Sans MS"/>
      <family val="4"/>
    </font>
    <font>
      <sz val="12"/>
      <name val="Comic Sans MS"/>
      <family val="4"/>
    </font>
    <font>
      <b/>
      <sz val="12"/>
      <name val="Comic Sans MS"/>
      <family val="4"/>
    </font>
    <font>
      <b/>
      <sz val="16"/>
      <name val="Comic Sans MS"/>
      <family val="4"/>
    </font>
    <font>
      <b/>
      <sz val="12"/>
      <color theme="0"/>
      <name val="Comic Sans MS"/>
      <family val="4"/>
    </font>
    <font>
      <b/>
      <sz val="18"/>
      <color theme="0"/>
      <name val="Comic Sans MS"/>
      <family val="4"/>
    </font>
    <font>
      <b/>
      <sz val="18"/>
      <color theme="1"/>
      <name val="Calibri"/>
      <family val="2"/>
      <scheme val="minor"/>
    </font>
    <font>
      <sz val="18"/>
      <color theme="1"/>
      <name val="Comic Sans MS"/>
      <family val="4"/>
    </font>
    <font>
      <sz val="20"/>
      <color theme="1"/>
      <name val="Comic Sans MS"/>
      <family val="4"/>
    </font>
    <font>
      <b/>
      <sz val="12"/>
      <color indexed="9"/>
      <name val="Comic Sans MS"/>
      <family val="4"/>
    </font>
    <font>
      <sz val="24"/>
      <color theme="1"/>
      <name val="Calibri"/>
      <family val="2"/>
    </font>
    <font>
      <sz val="11"/>
      <color theme="1"/>
      <name val="Calibri"/>
      <family val="2"/>
    </font>
    <font>
      <sz val="24"/>
      <color theme="1"/>
      <name val="Copperplate Gothic Bold"/>
      <family val="2"/>
    </font>
    <font>
      <b/>
      <sz val="12"/>
      <color rgb="FFFFFF00"/>
      <name val="Arial"/>
      <family val="2"/>
    </font>
    <font>
      <b/>
      <sz val="12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E78D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</fills>
  <borders count="2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</borders>
  <cellStyleXfs count="2">
    <xf numFmtId="0" fontId="0" fillId="0" borderId="0"/>
    <xf numFmtId="0" fontId="3" fillId="0" borderId="0"/>
  </cellStyleXfs>
  <cellXfs count="6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/>
    <xf numFmtId="0" fontId="0" fillId="3" borderId="1" xfId="0" applyFont="1" applyFill="1" applyBorder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64" fontId="1" fillId="7" borderId="0" xfId="0" applyNumberFormat="1" applyFont="1" applyFill="1" applyAlignment="1">
      <alignment horizontal="center"/>
    </xf>
    <xf numFmtId="0" fontId="2" fillId="0" borderId="0" xfId="0" applyFont="1"/>
    <xf numFmtId="0" fontId="0" fillId="7" borderId="0" xfId="0" applyFill="1"/>
    <xf numFmtId="0" fontId="0" fillId="9" borderId="0" xfId="0" applyFill="1"/>
    <xf numFmtId="0" fontId="0" fillId="10" borderId="0" xfId="0" applyFill="1"/>
    <xf numFmtId="166" fontId="0" fillId="0" borderId="0" xfId="0" applyNumberFormat="1" applyAlignment="1">
      <alignment horizontal="center"/>
    </xf>
    <xf numFmtId="166" fontId="0" fillId="0" borderId="0" xfId="0" applyNumberFormat="1"/>
    <xf numFmtId="14" fontId="0" fillId="0" borderId="0" xfId="0" applyNumberFormat="1" applyAlignment="1">
      <alignment horizontal="center"/>
    </xf>
    <xf numFmtId="0" fontId="5" fillId="0" borderId="0" xfId="1" applyFont="1"/>
    <xf numFmtId="0" fontId="6" fillId="0" borderId="0" xfId="1" applyFont="1" applyAlignment="1">
      <alignment horizontal="right" vertical="center"/>
    </xf>
    <xf numFmtId="0" fontId="7" fillId="11" borderId="3" xfId="1" applyFont="1" applyFill="1" applyBorder="1" applyAlignment="1">
      <alignment horizontal="center" vertical="center" shrinkToFit="1"/>
    </xf>
    <xf numFmtId="0" fontId="6" fillId="0" borderId="7" xfId="1" applyFont="1" applyBorder="1"/>
    <xf numFmtId="0" fontId="6" fillId="0" borderId="0" xfId="1" applyFont="1"/>
    <xf numFmtId="0" fontId="6" fillId="12" borderId="0" xfId="1" applyFont="1" applyFill="1" applyAlignment="1">
      <alignment horizontal="right" vertical="center"/>
    </xf>
    <xf numFmtId="0" fontId="3" fillId="0" borderId="0" xfId="1"/>
    <xf numFmtId="0" fontId="3" fillId="0" borderId="0" xfId="1" applyAlignment="1">
      <alignment horizontal="center"/>
    </xf>
    <xf numFmtId="0" fontId="14" fillId="0" borderId="0" xfId="1" applyFont="1"/>
    <xf numFmtId="0" fontId="4" fillId="0" borderId="0" xfId="1" applyFont="1" applyAlignment="1">
      <alignment vertical="center"/>
    </xf>
    <xf numFmtId="0" fontId="15" fillId="0" borderId="0" xfId="1" applyFont="1" applyAlignment="1">
      <alignment horizontal="right" vertical="center"/>
    </xf>
    <xf numFmtId="0" fontId="16" fillId="0" borderId="0" xfId="1" applyFont="1" applyAlignment="1">
      <alignment vertical="center"/>
    </xf>
    <xf numFmtId="0" fontId="4" fillId="0" borderId="0" xfId="1" applyFont="1" applyAlignment="1">
      <alignment horizontal="right" vertical="center"/>
    </xf>
    <xf numFmtId="168" fontId="9" fillId="12" borderId="8" xfId="1" applyNumberFormat="1" applyFont="1" applyFill="1" applyBorder="1" applyAlignment="1">
      <alignment horizontal="left" vertical="center" shrinkToFit="1"/>
    </xf>
    <xf numFmtId="0" fontId="6" fillId="0" borderId="0" xfId="1" applyFont="1" applyFill="1" applyBorder="1" applyAlignment="1">
      <alignment horizontal="right" vertical="center"/>
    </xf>
    <xf numFmtId="0" fontId="6" fillId="0" borderId="0" xfId="1" applyFont="1" applyFill="1" applyBorder="1"/>
    <xf numFmtId="0" fontId="7" fillId="0" borderId="0" xfId="1" applyFont="1" applyFill="1" applyBorder="1" applyAlignment="1">
      <alignment horizontal="left" vertical="center" shrinkToFit="1"/>
    </xf>
    <xf numFmtId="20" fontId="10" fillId="12" borderId="11" xfId="1" applyNumberFormat="1" applyFont="1" applyFill="1" applyBorder="1" applyAlignment="1">
      <alignment horizontal="center" vertical="center" shrinkToFit="1"/>
    </xf>
    <xf numFmtId="20" fontId="10" fillId="12" borderId="12" xfId="1" applyNumberFormat="1" applyFont="1" applyFill="1" applyBorder="1" applyAlignment="1">
      <alignment horizontal="center" vertical="center" shrinkToFit="1"/>
    </xf>
    <xf numFmtId="167" fontId="17" fillId="13" borderId="13" xfId="1" applyNumberFormat="1" applyFont="1" applyFill="1" applyBorder="1" applyAlignment="1">
      <alignment horizontal="center" vertical="center" shrinkToFit="1"/>
    </xf>
    <xf numFmtId="14" fontId="6" fillId="0" borderId="0" xfId="1" applyNumberFormat="1" applyFont="1"/>
    <xf numFmtId="0" fontId="0" fillId="0" borderId="0" xfId="0" applyFont="1" applyAlignment="1">
      <alignment horizontal="center"/>
    </xf>
    <xf numFmtId="0" fontId="0" fillId="8" borderId="0" xfId="0" applyFont="1" applyFill="1" applyAlignment="1">
      <alignment horizontal="center"/>
    </xf>
    <xf numFmtId="166" fontId="9" fillId="12" borderId="10" xfId="1" applyNumberFormat="1" applyFont="1" applyFill="1" applyBorder="1" applyAlignment="1">
      <alignment horizontal="center" vertical="center" shrinkToFit="1"/>
    </xf>
    <xf numFmtId="166" fontId="9" fillId="12" borderId="9" xfId="1" applyNumberFormat="1" applyFont="1" applyFill="1" applyBorder="1" applyAlignment="1">
      <alignment horizontal="center" vertical="center" shrinkToFit="1"/>
    </xf>
    <xf numFmtId="0" fontId="18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20" fontId="1" fillId="7" borderId="1" xfId="0" applyNumberFormat="1" applyFont="1" applyFill="1" applyBorder="1" applyAlignment="1">
      <alignment horizontal="center"/>
    </xf>
    <xf numFmtId="20" fontId="21" fillId="7" borderId="1" xfId="0" applyNumberFormat="1" applyFont="1" applyFill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12" fillId="16" borderId="20" xfId="1" applyFont="1" applyFill="1" applyBorder="1" applyAlignment="1">
      <alignment horizontal="center" vertical="center"/>
    </xf>
    <xf numFmtId="0" fontId="12" fillId="16" borderId="21" xfId="1" applyFont="1" applyFill="1" applyBorder="1" applyAlignment="1">
      <alignment horizontal="center" vertical="center"/>
    </xf>
    <xf numFmtId="0" fontId="8" fillId="2" borderId="4" xfId="1" applyFont="1" applyFill="1" applyBorder="1" applyAlignment="1">
      <alignment horizontal="center" vertical="center" shrinkToFit="1"/>
    </xf>
    <xf numFmtId="0" fontId="8" fillId="2" borderId="5" xfId="1" applyFont="1" applyFill="1" applyBorder="1" applyAlignment="1">
      <alignment horizontal="center" vertical="center" shrinkToFit="1"/>
    </xf>
    <xf numFmtId="0" fontId="8" fillId="2" borderId="6" xfId="1" applyFont="1" applyFill="1" applyBorder="1" applyAlignment="1">
      <alignment horizontal="center" vertical="center" shrinkToFit="1"/>
    </xf>
    <xf numFmtId="167" fontId="13" fillId="16" borderId="21" xfId="1" applyNumberFormat="1" applyFont="1" applyFill="1" applyBorder="1" applyAlignment="1">
      <alignment horizontal="center" vertical="center"/>
    </xf>
    <xf numFmtId="167" fontId="13" fillId="16" borderId="22" xfId="1" applyNumberFormat="1" applyFont="1" applyFill="1" applyBorder="1" applyAlignment="1">
      <alignment horizontal="center" vertical="center"/>
    </xf>
    <xf numFmtId="0" fontId="9" fillId="11" borderId="14" xfId="1" applyFont="1" applyFill="1" applyBorder="1" applyAlignment="1">
      <alignment horizontal="center" vertical="center"/>
    </xf>
    <xf numFmtId="0" fontId="9" fillId="11" borderId="15" xfId="1" applyFont="1" applyFill="1" applyBorder="1" applyAlignment="1">
      <alignment horizontal="center" vertical="center"/>
    </xf>
    <xf numFmtId="167" fontId="10" fillId="11" borderId="15" xfId="1" quotePrefix="1" applyNumberFormat="1" applyFont="1" applyFill="1" applyBorder="1" applyAlignment="1">
      <alignment horizontal="center" vertical="center"/>
    </xf>
    <xf numFmtId="167" fontId="10" fillId="11" borderId="16" xfId="1" quotePrefix="1" applyNumberFormat="1" applyFont="1" applyFill="1" applyBorder="1" applyAlignment="1">
      <alignment horizontal="center" vertical="center"/>
    </xf>
    <xf numFmtId="166" fontId="11" fillId="14" borderId="18" xfId="1" applyNumberFormat="1" applyFont="1" applyFill="1" applyBorder="1" applyAlignment="1">
      <alignment horizontal="center" vertical="center"/>
    </xf>
    <xf numFmtId="166" fontId="11" fillId="14" borderId="19" xfId="1" applyNumberFormat="1" applyFont="1" applyFill="1" applyBorder="1" applyAlignment="1">
      <alignment horizontal="center" vertical="center"/>
    </xf>
    <xf numFmtId="167" fontId="9" fillId="15" borderId="18" xfId="1" applyNumberFormat="1" applyFont="1" applyFill="1" applyBorder="1" applyAlignment="1">
      <alignment horizontal="center" vertical="center"/>
    </xf>
    <xf numFmtId="167" fontId="9" fillId="15" borderId="19" xfId="1" applyNumberFormat="1" applyFont="1" applyFill="1" applyBorder="1" applyAlignment="1">
      <alignment horizontal="center" vertical="center"/>
    </xf>
    <xf numFmtId="0" fontId="9" fillId="14" borderId="17" xfId="1" applyFont="1" applyFill="1" applyBorder="1" applyAlignment="1">
      <alignment horizontal="center" vertical="center"/>
    </xf>
    <xf numFmtId="0" fontId="9" fillId="14" borderId="18" xfId="1" applyFont="1" applyFill="1" applyBorder="1" applyAlignment="1">
      <alignment horizontal="center" vertical="center"/>
    </xf>
    <xf numFmtId="0" fontId="9" fillId="15" borderId="17" xfId="1" applyFont="1" applyFill="1" applyBorder="1" applyAlignment="1">
      <alignment horizontal="center" vertical="center"/>
    </xf>
    <xf numFmtId="0" fontId="9" fillId="15" borderId="18" xfId="1" applyFont="1" applyFill="1" applyBorder="1" applyAlignment="1">
      <alignment horizontal="center" vertical="center"/>
    </xf>
    <xf numFmtId="165" fontId="20" fillId="0" borderId="2" xfId="0" applyNumberFormat="1" applyFont="1" applyBorder="1" applyAlignment="1">
      <alignment horizontal="center"/>
    </xf>
  </cellXfs>
  <cellStyles count="2">
    <cellStyle name="Normal" xfId="0" builtinId="0"/>
    <cellStyle name="Normal 2" xfId="1" xr:uid="{6F5FF04C-6AA6-4E50-A087-DAEAEE9013AA}"/>
  </cellStyles>
  <dxfs count="10">
    <dxf>
      <numFmt numFmtId="166" formatCode="h:mm;@"/>
      <alignment horizontal="center" vertical="bottom" textRotation="0" wrapText="0" indent="0" justifyLastLine="0" shrinkToFit="0" readingOrder="0"/>
    </dxf>
    <dxf>
      <numFmt numFmtId="166" formatCode="h:mm;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25" formatCode="hh:mm"/>
    </dxf>
    <dxf>
      <numFmt numFmtId="25" formatCode="hh:m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E7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15240</xdr:rowOff>
        </xdr:from>
        <xdr:to>
          <xdr:col>7</xdr:col>
          <xdr:colOff>30480</xdr:colOff>
          <xdr:row>0</xdr:row>
          <xdr:rowOff>525780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1005840</xdr:colOff>
          <xdr:row>0</xdr:row>
          <xdr:rowOff>99060</xdr:rowOff>
        </xdr:from>
        <xdr:to>
          <xdr:col>12</xdr:col>
          <xdr:colOff>579120</xdr:colOff>
          <xdr:row>0</xdr:row>
          <xdr:rowOff>510540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7</xdr:col>
      <xdr:colOff>177800</xdr:colOff>
      <xdr:row>0</xdr:row>
      <xdr:rowOff>143087</xdr:rowOff>
    </xdr:from>
    <xdr:to>
      <xdr:col>9</xdr:col>
      <xdr:colOff>270933</xdr:colOff>
      <xdr:row>0</xdr:row>
      <xdr:rowOff>452967</xdr:rowOff>
    </xdr:to>
    <xdr:sp macro="[0]!Impri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724400" y="143087"/>
          <a:ext cx="914400" cy="309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0</xdr:rowOff>
    </xdr:from>
    <xdr:to>
      <xdr:col>11</xdr:col>
      <xdr:colOff>0</xdr:colOff>
      <xdr:row>4</xdr:row>
      <xdr:rowOff>0</xdr:rowOff>
    </xdr:to>
    <xdr:sp macro="" textlink="">
      <xdr:nvSpPr>
        <xdr:cNvPr id="2" name="$C$4:$K$4">
          <a:extLst>
            <a:ext uri="{FF2B5EF4-FFF2-40B4-BE49-F238E27FC236}">
              <a16:creationId xmlns:a16="http://schemas.microsoft.com/office/drawing/2014/main" id="{16B5768F-F0DB-441D-9E7F-D8EA84814265}"/>
            </a:ext>
          </a:extLst>
        </xdr:cNvPr>
        <xdr:cNvSpPr/>
      </xdr:nvSpPr>
      <xdr:spPr>
        <a:xfrm>
          <a:off x="1386840" y="769620"/>
          <a:ext cx="4251960" cy="1905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accueil</a:t>
          </a:r>
        </a:p>
      </xdr:txBody>
    </xdr:sp>
    <xdr:clientData/>
  </xdr:twoCellAnchor>
  <xdr:twoCellAnchor>
    <xdr:from>
      <xdr:col>1</xdr:col>
      <xdr:colOff>0</xdr:colOff>
      <xdr:row>2</xdr:row>
      <xdr:rowOff>0</xdr:rowOff>
    </xdr:from>
    <xdr:to>
      <xdr:col>11</xdr:col>
      <xdr:colOff>0</xdr:colOff>
      <xdr:row>3</xdr:row>
      <xdr:rowOff>0</xdr:rowOff>
    </xdr:to>
    <xdr:sp macro="" textlink="">
      <xdr:nvSpPr>
        <xdr:cNvPr id="3" name="$B$3:$K$3">
          <a:extLst>
            <a:ext uri="{FF2B5EF4-FFF2-40B4-BE49-F238E27FC236}">
              <a16:creationId xmlns:a16="http://schemas.microsoft.com/office/drawing/2014/main" id="{D15B8CEE-D6DC-4A2C-8848-427BFECB70BC}"/>
            </a:ext>
          </a:extLst>
        </xdr:cNvPr>
        <xdr:cNvSpPr/>
      </xdr:nvSpPr>
      <xdr:spPr>
        <a:xfrm>
          <a:off x="914400" y="579120"/>
          <a:ext cx="4724400" cy="1905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Téléphone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D7CB2E-E876-4245-8D35-17D3AE05C71A}" name="T_personnel" displayName="T_personnel" ref="A1:C11" totalsRowShown="0" headerRowDxfId="9">
  <tableColumns count="3">
    <tableColumn id="1" xr3:uid="{B5645F3D-CBD8-4844-BE18-E94BF389E6A5}" name="Personnel"/>
    <tableColumn id="2" xr3:uid="{D42ADE1E-6D87-4F97-A32D-83F3E9FF4261}" name="Réserve"/>
    <tableColumn id="3" xr3:uid="{6587BDFA-DB45-4852-AB17-1B98C01F09A1}" name="Cumu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5F62AC-6D24-4A80-B376-8709DC298F3C}" name="T_Poste" displayName="T_Poste" ref="E1:E10" totalsRowShown="0" headerRowDxfId="8">
  <tableColumns count="1">
    <tableColumn id="1" xr3:uid="{3C76CDC2-5D9C-419F-B40D-3CF9F0D72B89}" name="pos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C7C119B-1522-41D1-9461-09CAEAEFE341}" name="T_heure" displayName="T_heure" ref="G1:G26" totalsRowShown="0" headerRowDxfId="7">
  <tableColumns count="1">
    <tableColumn id="1" xr3:uid="{03B83590-7B4B-41B8-B672-79A92A006A81}" name="Heure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D81A0A-D1B5-4B6E-AE6B-24BADFD2F0D3}" name="T_date" displayName="T_date" ref="I1:I33" totalsRowShown="0" headerRowDxfId="5">
  <tableColumns count="1">
    <tableColumn id="1" xr3:uid="{0ADD2D58-CDA5-40C4-965C-9578B05F4629}" name="Date" dataDxfId="4">
      <calculatedColumnFormula>I1+1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85A2E2-1D3A-4B1B-9D9A-B5F6A0764D45}" name="T_Data" displayName="T_Data" ref="K1:O3" totalsRowShown="0" headerRowDxfId="3">
  <tableColumns count="5">
    <tableColumn id="1" xr3:uid="{5B1E5B0C-D348-4769-85E8-31A6BEF59A01}" name="Qui"/>
    <tableColumn id="2" xr3:uid="{6DC8DC06-D140-46EE-A881-B0230FDF6474}" name="Date" dataDxfId="2"/>
    <tableColumn id="3" xr3:uid="{97D401B6-3242-482A-A55E-17731CDBF361}" name="Poste"/>
    <tableColumn id="4" xr3:uid="{05ABC57B-1645-4E3C-95C0-9D1A22158890}" name="Debut" dataDxfId="1"/>
    <tableColumn id="5" xr3:uid="{93AF3D33-FC6E-4F90-98CC-48375A39CE60}" name="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4F492-4F96-4509-B5B8-F8DAC6CB8D23}">
  <sheetPr codeName="Feuil15"/>
  <dimension ref="B2:H17"/>
  <sheetViews>
    <sheetView showGridLines="0" workbookViewId="0">
      <selection activeCell="B19" sqref="B19"/>
    </sheetView>
  </sheetViews>
  <sheetFormatPr baseColWidth="10" defaultRowHeight="15" x14ac:dyDescent="0.25"/>
  <sheetData>
    <row r="2" spans="2:8" ht="31.2" x14ac:dyDescent="0.25">
      <c r="F2" s="42" t="s">
        <v>31</v>
      </c>
    </row>
    <row r="4" spans="2:8" x14ac:dyDescent="0.25">
      <c r="B4" s="43" t="s">
        <v>36</v>
      </c>
      <c r="C4" s="43"/>
      <c r="D4" s="43"/>
      <c r="E4" s="43"/>
      <c r="F4" s="43"/>
      <c r="G4" s="43"/>
      <c r="H4" s="43"/>
    </row>
    <row r="5" spans="2:8" x14ac:dyDescent="0.25">
      <c r="B5" s="43" t="s">
        <v>37</v>
      </c>
      <c r="C5" s="43"/>
      <c r="D5" s="43"/>
      <c r="E5" s="43"/>
      <c r="F5" s="43"/>
      <c r="G5" s="43"/>
      <c r="H5" s="43"/>
    </row>
    <row r="6" spans="2:8" x14ac:dyDescent="0.25">
      <c r="B6" s="43" t="s">
        <v>38</v>
      </c>
      <c r="C6" s="43"/>
      <c r="D6" s="43"/>
      <c r="E6" s="43"/>
      <c r="F6" s="43"/>
      <c r="G6" s="43"/>
      <c r="H6" s="43"/>
    </row>
    <row r="7" spans="2:8" x14ac:dyDescent="0.25">
      <c r="B7" s="43" t="s">
        <v>39</v>
      </c>
      <c r="C7" s="43"/>
      <c r="D7" s="43"/>
      <c r="E7" s="43"/>
      <c r="F7" s="43"/>
      <c r="G7" s="43"/>
      <c r="H7" s="43"/>
    </row>
    <row r="8" spans="2:8" x14ac:dyDescent="0.25">
      <c r="B8" s="43" t="s">
        <v>40</v>
      </c>
      <c r="C8" s="43"/>
      <c r="D8" s="43"/>
      <c r="E8" s="43"/>
      <c r="F8" s="43"/>
      <c r="G8" s="43"/>
      <c r="H8" s="43"/>
    </row>
    <row r="9" spans="2:8" x14ac:dyDescent="0.25">
      <c r="B9" s="43" t="s">
        <v>41</v>
      </c>
      <c r="C9" s="43"/>
      <c r="D9" s="43"/>
      <c r="E9" s="43"/>
      <c r="F9" s="43"/>
      <c r="G9" s="43"/>
      <c r="H9" s="43"/>
    </row>
    <row r="10" spans="2:8" x14ac:dyDescent="0.25">
      <c r="B10" s="43" t="s">
        <v>42</v>
      </c>
      <c r="C10" s="43"/>
      <c r="D10" s="43"/>
      <c r="E10" s="43"/>
      <c r="F10" s="43"/>
      <c r="G10" s="43"/>
      <c r="H10" s="43"/>
    </row>
    <row r="11" spans="2:8" x14ac:dyDescent="0.25">
      <c r="B11" s="43"/>
      <c r="C11" s="43" t="s">
        <v>43</v>
      </c>
      <c r="D11" s="43"/>
      <c r="E11" s="43"/>
      <c r="F11" s="43"/>
      <c r="G11" s="43"/>
      <c r="H11" s="43"/>
    </row>
    <row r="13" spans="2:8" x14ac:dyDescent="0.25">
      <c r="B13" s="43" t="s">
        <v>44</v>
      </c>
    </row>
    <row r="14" spans="2:8" x14ac:dyDescent="0.25">
      <c r="C14" s="43" t="s">
        <v>45</v>
      </c>
    </row>
    <row r="15" spans="2:8" x14ac:dyDescent="0.25">
      <c r="C15" s="43" t="s">
        <v>48</v>
      </c>
    </row>
    <row r="16" spans="2:8" x14ac:dyDescent="0.25">
      <c r="C16" s="43" t="s">
        <v>46</v>
      </c>
    </row>
    <row r="17" spans="3:3" x14ac:dyDescent="0.25">
      <c r="C17" s="43" t="s">
        <v>47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1C16D-DFC0-424B-8966-5796357A53C6}">
  <sheetPr codeName="Feuil2"/>
  <dimension ref="A1:Q33"/>
  <sheetViews>
    <sheetView workbookViewId="0">
      <selection activeCell="A10" sqref="A10"/>
    </sheetView>
  </sheetViews>
  <sheetFormatPr baseColWidth="10" defaultRowHeight="15" x14ac:dyDescent="0.25"/>
  <cols>
    <col min="1" max="3" width="11" customWidth="1"/>
    <col min="4" max="4" width="3.26953125" customWidth="1"/>
    <col min="6" max="6" width="3.1796875" customWidth="1"/>
    <col min="7" max="7" width="8.453125" customWidth="1"/>
    <col min="8" max="8" width="2.90625" customWidth="1"/>
    <col min="12" max="12" width="10.90625" style="16"/>
    <col min="14" max="15" width="10.90625" style="14"/>
  </cols>
  <sheetData>
    <row r="1" spans="1:17" x14ac:dyDescent="0.25">
      <c r="A1" s="2" t="s">
        <v>0</v>
      </c>
      <c r="B1" s="2" t="s">
        <v>28</v>
      </c>
      <c r="C1" s="2" t="s">
        <v>35</v>
      </c>
      <c r="D1" s="2"/>
      <c r="E1" s="2" t="s">
        <v>1</v>
      </c>
      <c r="F1" s="2"/>
      <c r="G1" s="2" t="s">
        <v>16</v>
      </c>
      <c r="I1" s="3" t="s">
        <v>17</v>
      </c>
      <c r="K1" s="2" t="s">
        <v>22</v>
      </c>
      <c r="L1" s="16" t="s">
        <v>17</v>
      </c>
      <c r="M1" s="2" t="s">
        <v>23</v>
      </c>
      <c r="N1" s="14" t="s">
        <v>24</v>
      </c>
      <c r="O1" s="14" t="s">
        <v>25</v>
      </c>
    </row>
    <row r="2" spans="1:17" x14ac:dyDescent="0.25">
      <c r="A2" t="s">
        <v>2</v>
      </c>
      <c r="E2" s="5" t="s">
        <v>12</v>
      </c>
      <c r="G2" s="3">
        <v>0.3125</v>
      </c>
      <c r="I2" s="1">
        <f ca="1">TODAY()</f>
        <v>45322</v>
      </c>
      <c r="K2" t="s">
        <v>3</v>
      </c>
      <c r="L2" s="16">
        <v>45292</v>
      </c>
      <c r="M2" t="s">
        <v>13</v>
      </c>
      <c r="N2" s="14">
        <v>0.33333333333333331</v>
      </c>
      <c r="O2" s="14">
        <v>0.5</v>
      </c>
    </row>
    <row r="3" spans="1:17" x14ac:dyDescent="0.25">
      <c r="A3" t="s">
        <v>3</v>
      </c>
      <c r="B3" s="3">
        <v>0.33333333333333331</v>
      </c>
      <c r="C3" s="3">
        <v>0.625</v>
      </c>
      <c r="E3" s="6" t="s">
        <v>13</v>
      </c>
      <c r="G3" s="3">
        <v>0.33333333333333331</v>
      </c>
      <c r="I3" s="1">
        <f ca="1">I2+1</f>
        <v>45323</v>
      </c>
      <c r="K3" t="s">
        <v>2</v>
      </c>
      <c r="L3" s="16">
        <v>45292</v>
      </c>
      <c r="M3" t="s">
        <v>12</v>
      </c>
      <c r="N3" s="14">
        <v>0.3125</v>
      </c>
      <c r="O3" s="14">
        <v>0.5</v>
      </c>
      <c r="Q3" s="15"/>
    </row>
    <row r="4" spans="1:17" x14ac:dyDescent="0.25">
      <c r="A4" t="s">
        <v>4</v>
      </c>
      <c r="E4" s="7" t="s">
        <v>14</v>
      </c>
      <c r="G4" s="3">
        <v>0.35416666666666702</v>
      </c>
      <c r="I4" s="1">
        <f t="shared" ref="I4:I33" ca="1" si="0">I3+1</f>
        <v>45324</v>
      </c>
    </row>
    <row r="5" spans="1:17" x14ac:dyDescent="0.25">
      <c r="A5" t="s">
        <v>5</v>
      </c>
      <c r="E5" s="8" t="s">
        <v>15</v>
      </c>
      <c r="G5" s="3">
        <v>0.375</v>
      </c>
      <c r="I5" s="1">
        <f t="shared" ca="1" si="0"/>
        <v>45325</v>
      </c>
    </row>
    <row r="6" spans="1:17" x14ac:dyDescent="0.25">
      <c r="A6" t="s">
        <v>6</v>
      </c>
      <c r="E6" s="13" t="s">
        <v>18</v>
      </c>
      <c r="G6" s="3">
        <v>0.39583333333333298</v>
      </c>
      <c r="I6" s="1">
        <f t="shared" ca="1" si="0"/>
        <v>45326</v>
      </c>
    </row>
    <row r="7" spans="1:17" x14ac:dyDescent="0.25">
      <c r="A7" t="s">
        <v>7</v>
      </c>
      <c r="E7" s="12" t="s">
        <v>19</v>
      </c>
      <c r="G7" s="3">
        <v>0.41666666666666702</v>
      </c>
      <c r="I7" s="1">
        <f t="shared" ca="1" si="0"/>
        <v>45327</v>
      </c>
    </row>
    <row r="8" spans="1:17" x14ac:dyDescent="0.25">
      <c r="A8" t="s">
        <v>8</v>
      </c>
      <c r="E8" s="11" t="s">
        <v>20</v>
      </c>
      <c r="G8" s="3">
        <v>0.4375</v>
      </c>
      <c r="I8" s="1">
        <f t="shared" ca="1" si="0"/>
        <v>45328</v>
      </c>
    </row>
    <row r="9" spans="1:17" x14ac:dyDescent="0.25">
      <c r="A9" t="s">
        <v>9</v>
      </c>
      <c r="E9" s="12" t="s">
        <v>21</v>
      </c>
      <c r="G9" s="3">
        <v>0.45833333333333298</v>
      </c>
      <c r="I9" s="1">
        <f t="shared" ca="1" si="0"/>
        <v>45329</v>
      </c>
    </row>
    <row r="10" spans="1:17" x14ac:dyDescent="0.25">
      <c r="A10" t="s">
        <v>10</v>
      </c>
      <c r="E10" s="12" t="s">
        <v>34</v>
      </c>
      <c r="G10" s="3">
        <v>0.47916666666666702</v>
      </c>
      <c r="I10" s="1">
        <f t="shared" ca="1" si="0"/>
        <v>45330</v>
      </c>
    </row>
    <row r="11" spans="1:17" x14ac:dyDescent="0.25">
      <c r="A11" t="s">
        <v>11</v>
      </c>
      <c r="G11" s="3">
        <v>0.5</v>
      </c>
      <c r="I11" s="1">
        <f t="shared" ca="1" si="0"/>
        <v>45331</v>
      </c>
    </row>
    <row r="12" spans="1:17" x14ac:dyDescent="0.25">
      <c r="G12" s="3">
        <v>0.52083333333333304</v>
      </c>
      <c r="I12" s="1">
        <f t="shared" ca="1" si="0"/>
        <v>45332</v>
      </c>
    </row>
    <row r="13" spans="1:17" x14ac:dyDescent="0.25">
      <c r="G13" s="3">
        <v>0.54166666666666596</v>
      </c>
      <c r="I13" s="1">
        <f t="shared" ca="1" si="0"/>
        <v>45333</v>
      </c>
    </row>
    <row r="14" spans="1:17" x14ac:dyDescent="0.25">
      <c r="G14" s="3">
        <v>0.5625</v>
      </c>
      <c r="I14" s="1">
        <f t="shared" ca="1" si="0"/>
        <v>45334</v>
      </c>
    </row>
    <row r="15" spans="1:17" x14ac:dyDescent="0.25">
      <c r="G15" s="3">
        <v>0.58333333333333304</v>
      </c>
      <c r="I15" s="1">
        <f t="shared" ca="1" si="0"/>
        <v>45335</v>
      </c>
    </row>
    <row r="16" spans="1:17" x14ac:dyDescent="0.25">
      <c r="G16" s="3">
        <v>0.60416666666666596</v>
      </c>
      <c r="I16" s="1">
        <f t="shared" ca="1" si="0"/>
        <v>45336</v>
      </c>
    </row>
    <row r="17" spans="7:9" x14ac:dyDescent="0.25">
      <c r="G17" s="3">
        <v>0.625</v>
      </c>
      <c r="I17" s="1">
        <f t="shared" ca="1" si="0"/>
        <v>45337</v>
      </c>
    </row>
    <row r="18" spans="7:9" x14ac:dyDescent="0.25">
      <c r="G18" s="3">
        <v>0.64583333333333304</v>
      </c>
      <c r="I18" s="1">
        <f t="shared" ca="1" si="0"/>
        <v>45338</v>
      </c>
    </row>
    <row r="19" spans="7:9" x14ac:dyDescent="0.25">
      <c r="G19" s="3">
        <v>0.66666666666666596</v>
      </c>
      <c r="I19" s="1">
        <f t="shared" ca="1" si="0"/>
        <v>45339</v>
      </c>
    </row>
    <row r="20" spans="7:9" x14ac:dyDescent="0.25">
      <c r="G20" s="3">
        <v>0.6875</v>
      </c>
      <c r="I20" s="1">
        <f t="shared" ca="1" si="0"/>
        <v>45340</v>
      </c>
    </row>
    <row r="21" spans="7:9" x14ac:dyDescent="0.25">
      <c r="G21" s="3">
        <v>0.70833333333333304</v>
      </c>
      <c r="I21" s="1">
        <f t="shared" ca="1" si="0"/>
        <v>45341</v>
      </c>
    </row>
    <row r="22" spans="7:9" x14ac:dyDescent="0.25">
      <c r="G22" s="3">
        <v>0.72916666666666596</v>
      </c>
      <c r="I22" s="1">
        <f t="shared" ca="1" si="0"/>
        <v>45342</v>
      </c>
    </row>
    <row r="23" spans="7:9" x14ac:dyDescent="0.25">
      <c r="G23" s="3">
        <v>0.75</v>
      </c>
      <c r="I23" s="1">
        <f t="shared" ca="1" si="0"/>
        <v>45343</v>
      </c>
    </row>
    <row r="24" spans="7:9" x14ac:dyDescent="0.25">
      <c r="G24" s="3">
        <v>0.77083333333333304</v>
      </c>
      <c r="I24" s="1">
        <f t="shared" ca="1" si="0"/>
        <v>45344</v>
      </c>
    </row>
    <row r="25" spans="7:9" x14ac:dyDescent="0.25">
      <c r="G25" s="3">
        <v>0.79166666666666596</v>
      </c>
      <c r="I25" s="1">
        <f t="shared" ca="1" si="0"/>
        <v>45345</v>
      </c>
    </row>
    <row r="26" spans="7:9" x14ac:dyDescent="0.25">
      <c r="G26" s="3">
        <v>0.80208333333333204</v>
      </c>
      <c r="I26" s="1">
        <f t="shared" ca="1" si="0"/>
        <v>45346</v>
      </c>
    </row>
    <row r="27" spans="7:9" x14ac:dyDescent="0.25">
      <c r="I27" s="1">
        <f t="shared" ca="1" si="0"/>
        <v>45347</v>
      </c>
    </row>
    <row r="28" spans="7:9" x14ac:dyDescent="0.25">
      <c r="I28" s="1">
        <f t="shared" ca="1" si="0"/>
        <v>45348</v>
      </c>
    </row>
    <row r="29" spans="7:9" x14ac:dyDescent="0.25">
      <c r="I29" s="1">
        <f t="shared" ca="1" si="0"/>
        <v>45349</v>
      </c>
    </row>
    <row r="30" spans="7:9" x14ac:dyDescent="0.25">
      <c r="I30" s="1">
        <f t="shared" ca="1" si="0"/>
        <v>45350</v>
      </c>
    </row>
    <row r="31" spans="7:9" x14ac:dyDescent="0.25">
      <c r="I31" s="1">
        <f t="shared" ca="1" si="0"/>
        <v>45351</v>
      </c>
    </row>
    <row r="32" spans="7:9" x14ac:dyDescent="0.25">
      <c r="I32" s="1">
        <f t="shared" ca="1" si="0"/>
        <v>45352</v>
      </c>
    </row>
    <row r="33" spans="9:9" x14ac:dyDescent="0.25">
      <c r="I33" s="1">
        <f t="shared" ca="1" si="0"/>
        <v>45353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9F87BB-24D5-4F27-8EEC-551C7E2EF92D}">
  <sheetPr codeName="Feuil3"/>
  <dimension ref="A1:P34"/>
  <sheetViews>
    <sheetView showGridLines="0" showZeros="0" zoomScale="90" zoomScaleNormal="90" workbookViewId="0">
      <selection activeCell="M4" sqref="M4"/>
    </sheetView>
  </sheetViews>
  <sheetFormatPr baseColWidth="10" defaultColWidth="10.81640625" defaultRowHeight="14.4" x14ac:dyDescent="0.3"/>
  <cols>
    <col min="1" max="1" width="5.6328125" style="23" customWidth="1"/>
    <col min="2" max="2" width="11.81640625" style="23" customWidth="1"/>
    <col min="3" max="6" width="7" style="24" customWidth="1"/>
    <col min="7" max="7" width="8.90625" style="24" bestFit="1" customWidth="1"/>
    <col min="8" max="8" width="4.08984375" style="23" customWidth="1"/>
    <col min="9" max="9" width="5.6328125" style="23" customWidth="1"/>
    <col min="10" max="10" width="11.81640625" style="23" bestFit="1" customWidth="1"/>
    <col min="11" max="14" width="7" style="24" customWidth="1"/>
    <col min="15" max="15" width="8.90625" style="24" customWidth="1"/>
    <col min="16" max="16" width="13.36328125" style="23" bestFit="1" customWidth="1"/>
    <col min="17" max="194" width="10.81640625" style="23"/>
    <col min="195" max="196" width="3.54296875" style="23" customWidth="1"/>
    <col min="197" max="197" width="5.6328125" style="23" customWidth="1"/>
    <col min="198" max="198" width="11.81640625" style="23" bestFit="1" customWidth="1"/>
    <col min="199" max="199" width="7.36328125" style="23" bestFit="1" customWidth="1"/>
    <col min="200" max="202" width="7" style="23" bestFit="1" customWidth="1"/>
    <col min="203" max="203" width="8.90625" style="23" bestFit="1" customWidth="1"/>
    <col min="204" max="204" width="7.36328125" style="23" bestFit="1" customWidth="1"/>
    <col min="205" max="207" width="7" style="23" bestFit="1" customWidth="1"/>
    <col min="208" max="208" width="9.26953125" style="23" bestFit="1" customWidth="1"/>
    <col min="209" max="209" width="7.36328125" style="23" bestFit="1" customWidth="1"/>
    <col min="210" max="212" width="7" style="23" bestFit="1" customWidth="1"/>
    <col min="213" max="213" width="9.453125" style="23" bestFit="1" customWidth="1"/>
    <col min="214" max="214" width="7.36328125" style="23" bestFit="1" customWidth="1"/>
    <col min="215" max="217" width="7" style="23" bestFit="1" customWidth="1"/>
    <col min="218" max="218" width="9.453125" style="23" bestFit="1" customWidth="1"/>
    <col min="219" max="219" width="7.36328125" style="23" bestFit="1" customWidth="1"/>
    <col min="220" max="222" width="7" style="23" bestFit="1" customWidth="1"/>
    <col min="223" max="223" width="8.90625" style="23" bestFit="1" customWidth="1"/>
    <col min="224" max="224" width="7.36328125" style="23" bestFit="1" customWidth="1"/>
    <col min="225" max="225" width="7" style="23" bestFit="1" customWidth="1"/>
    <col min="226" max="227" width="8.1796875" style="23" bestFit="1" customWidth="1"/>
    <col min="228" max="228" width="8.90625" style="23" bestFit="1" customWidth="1"/>
    <col min="229" max="232" width="7.08984375" style="23" customWidth="1"/>
    <col min="233" max="233" width="8.6328125" style="23" customWidth="1"/>
    <col min="234" max="234" width="7.36328125" style="23" bestFit="1" customWidth="1"/>
    <col min="235" max="237" width="7" style="23" bestFit="1" customWidth="1"/>
    <col min="238" max="238" width="8.90625" style="23" bestFit="1" customWidth="1"/>
    <col min="239" max="239" width="7.36328125" style="23" bestFit="1" customWidth="1"/>
    <col min="240" max="242" width="7" style="23" bestFit="1" customWidth="1"/>
    <col min="243" max="243" width="8.90625" style="23" bestFit="1" customWidth="1"/>
    <col min="244" max="244" width="7.36328125" style="23" bestFit="1" customWidth="1"/>
    <col min="245" max="247" width="7" style="23" bestFit="1" customWidth="1"/>
    <col min="248" max="248" width="8.90625" style="23" bestFit="1" customWidth="1"/>
    <col min="249" max="249" width="7.36328125" style="23" bestFit="1" customWidth="1"/>
    <col min="250" max="252" width="7" style="23" bestFit="1" customWidth="1"/>
    <col min="253" max="253" width="11.1796875" style="23" bestFit="1" customWidth="1"/>
    <col min="254" max="450" width="10.81640625" style="23"/>
    <col min="451" max="452" width="3.54296875" style="23" customWidth="1"/>
    <col min="453" max="453" width="5.6328125" style="23" customWidth="1"/>
    <col min="454" max="454" width="11.81640625" style="23" bestFit="1" customWidth="1"/>
    <col min="455" max="455" width="7.36328125" style="23" bestFit="1" customWidth="1"/>
    <col min="456" max="458" width="7" style="23" bestFit="1" customWidth="1"/>
    <col min="459" max="459" width="8.90625" style="23" bestFit="1" customWidth="1"/>
    <col min="460" max="460" width="7.36328125" style="23" bestFit="1" customWidth="1"/>
    <col min="461" max="463" width="7" style="23" bestFit="1" customWidth="1"/>
    <col min="464" max="464" width="9.26953125" style="23" bestFit="1" customWidth="1"/>
    <col min="465" max="465" width="7.36328125" style="23" bestFit="1" customWidth="1"/>
    <col min="466" max="468" width="7" style="23" bestFit="1" customWidth="1"/>
    <col min="469" max="469" width="9.453125" style="23" bestFit="1" customWidth="1"/>
    <col min="470" max="470" width="7.36328125" style="23" bestFit="1" customWidth="1"/>
    <col min="471" max="473" width="7" style="23" bestFit="1" customWidth="1"/>
    <col min="474" max="474" width="9.453125" style="23" bestFit="1" customWidth="1"/>
    <col min="475" max="475" width="7.36328125" style="23" bestFit="1" customWidth="1"/>
    <col min="476" max="478" width="7" style="23" bestFit="1" customWidth="1"/>
    <col min="479" max="479" width="8.90625" style="23" bestFit="1" customWidth="1"/>
    <col min="480" max="480" width="7.36328125" style="23" bestFit="1" customWidth="1"/>
    <col min="481" max="481" width="7" style="23" bestFit="1" customWidth="1"/>
    <col min="482" max="483" width="8.1796875" style="23" bestFit="1" customWidth="1"/>
    <col min="484" max="484" width="8.90625" style="23" bestFit="1" customWidth="1"/>
    <col min="485" max="488" width="7.08984375" style="23" customWidth="1"/>
    <col min="489" max="489" width="8.6328125" style="23" customWidth="1"/>
    <col min="490" max="490" width="7.36328125" style="23" bestFit="1" customWidth="1"/>
    <col min="491" max="493" width="7" style="23" bestFit="1" customWidth="1"/>
    <col min="494" max="494" width="8.90625" style="23" bestFit="1" customWidth="1"/>
    <col min="495" max="495" width="7.36328125" style="23" bestFit="1" customWidth="1"/>
    <col min="496" max="498" width="7" style="23" bestFit="1" customWidth="1"/>
    <col min="499" max="499" width="8.90625" style="23" bestFit="1" customWidth="1"/>
    <col min="500" max="500" width="7.36328125" style="23" bestFit="1" customWidth="1"/>
    <col min="501" max="503" width="7" style="23" bestFit="1" customWidth="1"/>
    <col min="504" max="504" width="8.90625" style="23" bestFit="1" customWidth="1"/>
    <col min="505" max="505" width="7.36328125" style="23" bestFit="1" customWidth="1"/>
    <col min="506" max="508" width="7" style="23" bestFit="1" customWidth="1"/>
    <col min="509" max="509" width="11.1796875" style="23" bestFit="1" customWidth="1"/>
    <col min="510" max="706" width="10.81640625" style="23"/>
    <col min="707" max="708" width="3.54296875" style="23" customWidth="1"/>
    <col min="709" max="709" width="5.6328125" style="23" customWidth="1"/>
    <col min="710" max="710" width="11.81640625" style="23" bestFit="1" customWidth="1"/>
    <col min="711" max="711" width="7.36328125" style="23" bestFit="1" customWidth="1"/>
    <col min="712" max="714" width="7" style="23" bestFit="1" customWidth="1"/>
    <col min="715" max="715" width="8.90625" style="23" bestFit="1" customWidth="1"/>
    <col min="716" max="716" width="7.36328125" style="23" bestFit="1" customWidth="1"/>
    <col min="717" max="719" width="7" style="23" bestFit="1" customWidth="1"/>
    <col min="720" max="720" width="9.26953125" style="23" bestFit="1" customWidth="1"/>
    <col min="721" max="721" width="7.36328125" style="23" bestFit="1" customWidth="1"/>
    <col min="722" max="724" width="7" style="23" bestFit="1" customWidth="1"/>
    <col min="725" max="725" width="9.453125" style="23" bestFit="1" customWidth="1"/>
    <col min="726" max="726" width="7.36328125" style="23" bestFit="1" customWidth="1"/>
    <col min="727" max="729" width="7" style="23" bestFit="1" customWidth="1"/>
    <col min="730" max="730" width="9.453125" style="23" bestFit="1" customWidth="1"/>
    <col min="731" max="731" width="7.36328125" style="23" bestFit="1" customWidth="1"/>
    <col min="732" max="734" width="7" style="23" bestFit="1" customWidth="1"/>
    <col min="735" max="735" width="8.90625" style="23" bestFit="1" customWidth="1"/>
    <col min="736" max="736" width="7.36328125" style="23" bestFit="1" customWidth="1"/>
    <col min="737" max="737" width="7" style="23" bestFit="1" customWidth="1"/>
    <col min="738" max="739" width="8.1796875" style="23" bestFit="1" customWidth="1"/>
    <col min="740" max="740" width="8.90625" style="23" bestFit="1" customWidth="1"/>
    <col min="741" max="744" width="7.08984375" style="23" customWidth="1"/>
    <col min="745" max="745" width="8.6328125" style="23" customWidth="1"/>
    <col min="746" max="746" width="7.36328125" style="23" bestFit="1" customWidth="1"/>
    <col min="747" max="749" width="7" style="23" bestFit="1" customWidth="1"/>
    <col min="750" max="750" width="8.90625" style="23" bestFit="1" customWidth="1"/>
    <col min="751" max="751" width="7.36328125" style="23" bestFit="1" customWidth="1"/>
    <col min="752" max="754" width="7" style="23" bestFit="1" customWidth="1"/>
    <col min="755" max="755" width="8.90625" style="23" bestFit="1" customWidth="1"/>
    <col min="756" max="756" width="7.36328125" style="23" bestFit="1" customWidth="1"/>
    <col min="757" max="759" width="7" style="23" bestFit="1" customWidth="1"/>
    <col min="760" max="760" width="8.90625" style="23" bestFit="1" customWidth="1"/>
    <col min="761" max="761" width="7.36328125" style="23" bestFit="1" customWidth="1"/>
    <col min="762" max="764" width="7" style="23" bestFit="1" customWidth="1"/>
    <col min="765" max="765" width="11.1796875" style="23" bestFit="1" customWidth="1"/>
    <col min="766" max="962" width="10.81640625" style="23"/>
    <col min="963" max="964" width="3.54296875" style="23" customWidth="1"/>
    <col min="965" max="965" width="5.6328125" style="23" customWidth="1"/>
    <col min="966" max="966" width="11.81640625" style="23" bestFit="1" customWidth="1"/>
    <col min="967" max="967" width="7.36328125" style="23" bestFit="1" customWidth="1"/>
    <col min="968" max="970" width="7" style="23" bestFit="1" customWidth="1"/>
    <col min="971" max="971" width="8.90625" style="23" bestFit="1" customWidth="1"/>
    <col min="972" max="972" width="7.36328125" style="23" bestFit="1" customWidth="1"/>
    <col min="973" max="975" width="7" style="23" bestFit="1" customWidth="1"/>
    <col min="976" max="976" width="9.26953125" style="23" bestFit="1" customWidth="1"/>
    <col min="977" max="977" width="7.36328125" style="23" bestFit="1" customWidth="1"/>
    <col min="978" max="980" width="7" style="23" bestFit="1" customWidth="1"/>
    <col min="981" max="981" width="9.453125" style="23" bestFit="1" customWidth="1"/>
    <col min="982" max="982" width="7.36328125" style="23" bestFit="1" customWidth="1"/>
    <col min="983" max="985" width="7" style="23" bestFit="1" customWidth="1"/>
    <col min="986" max="986" width="9.453125" style="23" bestFit="1" customWidth="1"/>
    <col min="987" max="987" width="7.36328125" style="23" bestFit="1" customWidth="1"/>
    <col min="988" max="990" width="7" style="23" bestFit="1" customWidth="1"/>
    <col min="991" max="991" width="8.90625" style="23" bestFit="1" customWidth="1"/>
    <col min="992" max="992" width="7.36328125" style="23" bestFit="1" customWidth="1"/>
    <col min="993" max="993" width="7" style="23" bestFit="1" customWidth="1"/>
    <col min="994" max="995" width="8.1796875" style="23" bestFit="1" customWidth="1"/>
    <col min="996" max="996" width="8.90625" style="23" bestFit="1" customWidth="1"/>
    <col min="997" max="1000" width="7.08984375" style="23" customWidth="1"/>
    <col min="1001" max="1001" width="8.6328125" style="23" customWidth="1"/>
    <col min="1002" max="1002" width="7.36328125" style="23" bestFit="1" customWidth="1"/>
    <col min="1003" max="1005" width="7" style="23" bestFit="1" customWidth="1"/>
    <col min="1006" max="1006" width="8.90625" style="23" bestFit="1" customWidth="1"/>
    <col min="1007" max="1007" width="7.36328125" style="23" bestFit="1" customWidth="1"/>
    <col min="1008" max="1010" width="7" style="23" bestFit="1" customWidth="1"/>
    <col min="1011" max="1011" width="8.90625" style="23" bestFit="1" customWidth="1"/>
    <col min="1012" max="1012" width="7.36328125" style="23" bestFit="1" customWidth="1"/>
    <col min="1013" max="1015" width="7" style="23" bestFit="1" customWidth="1"/>
    <col min="1016" max="1016" width="8.90625" style="23" bestFit="1" customWidth="1"/>
    <col min="1017" max="1017" width="7.36328125" style="23" bestFit="1" customWidth="1"/>
    <col min="1018" max="1020" width="7" style="23" bestFit="1" customWidth="1"/>
    <col min="1021" max="1021" width="11.1796875" style="23" bestFit="1" customWidth="1"/>
    <col min="1022" max="1218" width="10.81640625" style="23"/>
    <col min="1219" max="1220" width="3.54296875" style="23" customWidth="1"/>
    <col min="1221" max="1221" width="5.6328125" style="23" customWidth="1"/>
    <col min="1222" max="1222" width="11.81640625" style="23" bestFit="1" customWidth="1"/>
    <col min="1223" max="1223" width="7.36328125" style="23" bestFit="1" customWidth="1"/>
    <col min="1224" max="1226" width="7" style="23" bestFit="1" customWidth="1"/>
    <col min="1227" max="1227" width="8.90625" style="23" bestFit="1" customWidth="1"/>
    <col min="1228" max="1228" width="7.36328125" style="23" bestFit="1" customWidth="1"/>
    <col min="1229" max="1231" width="7" style="23" bestFit="1" customWidth="1"/>
    <col min="1232" max="1232" width="9.26953125" style="23" bestFit="1" customWidth="1"/>
    <col min="1233" max="1233" width="7.36328125" style="23" bestFit="1" customWidth="1"/>
    <col min="1234" max="1236" width="7" style="23" bestFit="1" customWidth="1"/>
    <col min="1237" max="1237" width="9.453125" style="23" bestFit="1" customWidth="1"/>
    <col min="1238" max="1238" width="7.36328125" style="23" bestFit="1" customWidth="1"/>
    <col min="1239" max="1241" width="7" style="23" bestFit="1" customWidth="1"/>
    <col min="1242" max="1242" width="9.453125" style="23" bestFit="1" customWidth="1"/>
    <col min="1243" max="1243" width="7.36328125" style="23" bestFit="1" customWidth="1"/>
    <col min="1244" max="1246" width="7" style="23" bestFit="1" customWidth="1"/>
    <col min="1247" max="1247" width="8.90625" style="23" bestFit="1" customWidth="1"/>
    <col min="1248" max="1248" width="7.36328125" style="23" bestFit="1" customWidth="1"/>
    <col min="1249" max="1249" width="7" style="23" bestFit="1" customWidth="1"/>
    <col min="1250" max="1251" width="8.1796875" style="23" bestFit="1" customWidth="1"/>
    <col min="1252" max="1252" width="8.90625" style="23" bestFit="1" customWidth="1"/>
    <col min="1253" max="1256" width="7.08984375" style="23" customWidth="1"/>
    <col min="1257" max="1257" width="8.6328125" style="23" customWidth="1"/>
    <col min="1258" max="1258" width="7.36328125" style="23" bestFit="1" customWidth="1"/>
    <col min="1259" max="1261" width="7" style="23" bestFit="1" customWidth="1"/>
    <col min="1262" max="1262" width="8.90625" style="23" bestFit="1" customWidth="1"/>
    <col min="1263" max="1263" width="7.36328125" style="23" bestFit="1" customWidth="1"/>
    <col min="1264" max="1266" width="7" style="23" bestFit="1" customWidth="1"/>
    <col min="1267" max="1267" width="8.90625" style="23" bestFit="1" customWidth="1"/>
    <col min="1268" max="1268" width="7.36328125" style="23" bestFit="1" customWidth="1"/>
    <col min="1269" max="1271" width="7" style="23" bestFit="1" customWidth="1"/>
    <col min="1272" max="1272" width="8.90625" style="23" bestFit="1" customWidth="1"/>
    <col min="1273" max="1273" width="7.36328125" style="23" bestFit="1" customWidth="1"/>
    <col min="1274" max="1276" width="7" style="23" bestFit="1" customWidth="1"/>
    <col min="1277" max="1277" width="11.1796875" style="23" bestFit="1" customWidth="1"/>
    <col min="1278" max="1474" width="10.81640625" style="23"/>
    <col min="1475" max="1476" width="3.54296875" style="23" customWidth="1"/>
    <col min="1477" max="1477" width="5.6328125" style="23" customWidth="1"/>
    <col min="1478" max="1478" width="11.81640625" style="23" bestFit="1" customWidth="1"/>
    <col min="1479" max="1479" width="7.36328125" style="23" bestFit="1" customWidth="1"/>
    <col min="1480" max="1482" width="7" style="23" bestFit="1" customWidth="1"/>
    <col min="1483" max="1483" width="8.90625" style="23" bestFit="1" customWidth="1"/>
    <col min="1484" max="1484" width="7.36328125" style="23" bestFit="1" customWidth="1"/>
    <col min="1485" max="1487" width="7" style="23" bestFit="1" customWidth="1"/>
    <col min="1488" max="1488" width="9.26953125" style="23" bestFit="1" customWidth="1"/>
    <col min="1489" max="1489" width="7.36328125" style="23" bestFit="1" customWidth="1"/>
    <col min="1490" max="1492" width="7" style="23" bestFit="1" customWidth="1"/>
    <col min="1493" max="1493" width="9.453125" style="23" bestFit="1" customWidth="1"/>
    <col min="1494" max="1494" width="7.36328125" style="23" bestFit="1" customWidth="1"/>
    <col min="1495" max="1497" width="7" style="23" bestFit="1" customWidth="1"/>
    <col min="1498" max="1498" width="9.453125" style="23" bestFit="1" customWidth="1"/>
    <col min="1499" max="1499" width="7.36328125" style="23" bestFit="1" customWidth="1"/>
    <col min="1500" max="1502" width="7" style="23" bestFit="1" customWidth="1"/>
    <col min="1503" max="1503" width="8.90625" style="23" bestFit="1" customWidth="1"/>
    <col min="1504" max="1504" width="7.36328125" style="23" bestFit="1" customWidth="1"/>
    <col min="1505" max="1505" width="7" style="23" bestFit="1" customWidth="1"/>
    <col min="1506" max="1507" width="8.1796875" style="23" bestFit="1" customWidth="1"/>
    <col min="1508" max="1508" width="8.90625" style="23" bestFit="1" customWidth="1"/>
    <col min="1509" max="1512" width="7.08984375" style="23" customWidth="1"/>
    <col min="1513" max="1513" width="8.6328125" style="23" customWidth="1"/>
    <col min="1514" max="1514" width="7.36328125" style="23" bestFit="1" customWidth="1"/>
    <col min="1515" max="1517" width="7" style="23" bestFit="1" customWidth="1"/>
    <col min="1518" max="1518" width="8.90625" style="23" bestFit="1" customWidth="1"/>
    <col min="1519" max="1519" width="7.36328125" style="23" bestFit="1" customWidth="1"/>
    <col min="1520" max="1522" width="7" style="23" bestFit="1" customWidth="1"/>
    <col min="1523" max="1523" width="8.90625" style="23" bestFit="1" customWidth="1"/>
    <col min="1524" max="1524" width="7.36328125" style="23" bestFit="1" customWidth="1"/>
    <col min="1525" max="1527" width="7" style="23" bestFit="1" customWidth="1"/>
    <col min="1528" max="1528" width="8.90625" style="23" bestFit="1" customWidth="1"/>
    <col min="1529" max="1529" width="7.36328125" style="23" bestFit="1" customWidth="1"/>
    <col min="1530" max="1532" width="7" style="23" bestFit="1" customWidth="1"/>
    <col min="1533" max="1533" width="11.1796875" style="23" bestFit="1" customWidth="1"/>
    <col min="1534" max="1730" width="10.81640625" style="23"/>
    <col min="1731" max="1732" width="3.54296875" style="23" customWidth="1"/>
    <col min="1733" max="1733" width="5.6328125" style="23" customWidth="1"/>
    <col min="1734" max="1734" width="11.81640625" style="23" bestFit="1" customWidth="1"/>
    <col min="1735" max="1735" width="7.36328125" style="23" bestFit="1" customWidth="1"/>
    <col min="1736" max="1738" width="7" style="23" bestFit="1" customWidth="1"/>
    <col min="1739" max="1739" width="8.90625" style="23" bestFit="1" customWidth="1"/>
    <col min="1740" max="1740" width="7.36328125" style="23" bestFit="1" customWidth="1"/>
    <col min="1741" max="1743" width="7" style="23" bestFit="1" customWidth="1"/>
    <col min="1744" max="1744" width="9.26953125" style="23" bestFit="1" customWidth="1"/>
    <col min="1745" max="1745" width="7.36328125" style="23" bestFit="1" customWidth="1"/>
    <col min="1746" max="1748" width="7" style="23" bestFit="1" customWidth="1"/>
    <col min="1749" max="1749" width="9.453125" style="23" bestFit="1" customWidth="1"/>
    <col min="1750" max="1750" width="7.36328125" style="23" bestFit="1" customWidth="1"/>
    <col min="1751" max="1753" width="7" style="23" bestFit="1" customWidth="1"/>
    <col min="1754" max="1754" width="9.453125" style="23" bestFit="1" customWidth="1"/>
    <col min="1755" max="1755" width="7.36328125" style="23" bestFit="1" customWidth="1"/>
    <col min="1756" max="1758" width="7" style="23" bestFit="1" customWidth="1"/>
    <col min="1759" max="1759" width="8.90625" style="23" bestFit="1" customWidth="1"/>
    <col min="1760" max="1760" width="7.36328125" style="23" bestFit="1" customWidth="1"/>
    <col min="1761" max="1761" width="7" style="23" bestFit="1" customWidth="1"/>
    <col min="1762" max="1763" width="8.1796875" style="23" bestFit="1" customWidth="1"/>
    <col min="1764" max="1764" width="8.90625" style="23" bestFit="1" customWidth="1"/>
    <col min="1765" max="1768" width="7.08984375" style="23" customWidth="1"/>
    <col min="1769" max="1769" width="8.6328125" style="23" customWidth="1"/>
    <col min="1770" max="1770" width="7.36328125" style="23" bestFit="1" customWidth="1"/>
    <col min="1771" max="1773" width="7" style="23" bestFit="1" customWidth="1"/>
    <col min="1774" max="1774" width="8.90625" style="23" bestFit="1" customWidth="1"/>
    <col min="1775" max="1775" width="7.36328125" style="23" bestFit="1" customWidth="1"/>
    <col min="1776" max="1778" width="7" style="23" bestFit="1" customWidth="1"/>
    <col min="1779" max="1779" width="8.90625" style="23" bestFit="1" customWidth="1"/>
    <col min="1780" max="1780" width="7.36328125" style="23" bestFit="1" customWidth="1"/>
    <col min="1781" max="1783" width="7" style="23" bestFit="1" customWidth="1"/>
    <col min="1784" max="1784" width="8.90625" style="23" bestFit="1" customWidth="1"/>
    <col min="1785" max="1785" width="7.36328125" style="23" bestFit="1" customWidth="1"/>
    <col min="1786" max="1788" width="7" style="23" bestFit="1" customWidth="1"/>
    <col min="1789" max="1789" width="11.1796875" style="23" bestFit="1" customWidth="1"/>
    <col min="1790" max="1986" width="10.81640625" style="23"/>
    <col min="1987" max="1988" width="3.54296875" style="23" customWidth="1"/>
    <col min="1989" max="1989" width="5.6328125" style="23" customWidth="1"/>
    <col min="1990" max="1990" width="11.81640625" style="23" bestFit="1" customWidth="1"/>
    <col min="1991" max="1991" width="7.36328125" style="23" bestFit="1" customWidth="1"/>
    <col min="1992" max="1994" width="7" style="23" bestFit="1" customWidth="1"/>
    <col min="1995" max="1995" width="8.90625" style="23" bestFit="1" customWidth="1"/>
    <col min="1996" max="1996" width="7.36328125" style="23" bestFit="1" customWidth="1"/>
    <col min="1997" max="1999" width="7" style="23" bestFit="1" customWidth="1"/>
    <col min="2000" max="2000" width="9.26953125" style="23" bestFit="1" customWidth="1"/>
    <col min="2001" max="2001" width="7.36328125" style="23" bestFit="1" customWidth="1"/>
    <col min="2002" max="2004" width="7" style="23" bestFit="1" customWidth="1"/>
    <col min="2005" max="2005" width="9.453125" style="23" bestFit="1" customWidth="1"/>
    <col min="2006" max="2006" width="7.36328125" style="23" bestFit="1" customWidth="1"/>
    <col min="2007" max="2009" width="7" style="23" bestFit="1" customWidth="1"/>
    <col min="2010" max="2010" width="9.453125" style="23" bestFit="1" customWidth="1"/>
    <col min="2011" max="2011" width="7.36328125" style="23" bestFit="1" customWidth="1"/>
    <col min="2012" max="2014" width="7" style="23" bestFit="1" customWidth="1"/>
    <col min="2015" max="2015" width="8.90625" style="23" bestFit="1" customWidth="1"/>
    <col min="2016" max="2016" width="7.36328125" style="23" bestFit="1" customWidth="1"/>
    <col min="2017" max="2017" width="7" style="23" bestFit="1" customWidth="1"/>
    <col min="2018" max="2019" width="8.1796875" style="23" bestFit="1" customWidth="1"/>
    <col min="2020" max="2020" width="8.90625" style="23" bestFit="1" customWidth="1"/>
    <col min="2021" max="2024" width="7.08984375" style="23" customWidth="1"/>
    <col min="2025" max="2025" width="8.6328125" style="23" customWidth="1"/>
    <col min="2026" max="2026" width="7.36328125" style="23" bestFit="1" customWidth="1"/>
    <col min="2027" max="2029" width="7" style="23" bestFit="1" customWidth="1"/>
    <col min="2030" max="2030" width="8.90625" style="23" bestFit="1" customWidth="1"/>
    <col min="2031" max="2031" width="7.36328125" style="23" bestFit="1" customWidth="1"/>
    <col min="2032" max="2034" width="7" style="23" bestFit="1" customWidth="1"/>
    <col min="2035" max="2035" width="8.90625" style="23" bestFit="1" customWidth="1"/>
    <col min="2036" max="2036" width="7.36328125" style="23" bestFit="1" customWidth="1"/>
    <col min="2037" max="2039" width="7" style="23" bestFit="1" customWidth="1"/>
    <col min="2040" max="2040" width="8.90625" style="23" bestFit="1" customWidth="1"/>
    <col min="2041" max="2041" width="7.36328125" style="23" bestFit="1" customWidth="1"/>
    <col min="2042" max="2044" width="7" style="23" bestFit="1" customWidth="1"/>
    <col min="2045" max="2045" width="11.1796875" style="23" bestFit="1" customWidth="1"/>
    <col min="2046" max="2242" width="10.81640625" style="23"/>
    <col min="2243" max="2244" width="3.54296875" style="23" customWidth="1"/>
    <col min="2245" max="2245" width="5.6328125" style="23" customWidth="1"/>
    <col min="2246" max="2246" width="11.81640625" style="23" bestFit="1" customWidth="1"/>
    <col min="2247" max="2247" width="7.36328125" style="23" bestFit="1" customWidth="1"/>
    <col min="2248" max="2250" width="7" style="23" bestFit="1" customWidth="1"/>
    <col min="2251" max="2251" width="8.90625" style="23" bestFit="1" customWidth="1"/>
    <col min="2252" max="2252" width="7.36328125" style="23" bestFit="1" customWidth="1"/>
    <col min="2253" max="2255" width="7" style="23" bestFit="1" customWidth="1"/>
    <col min="2256" max="2256" width="9.26953125" style="23" bestFit="1" customWidth="1"/>
    <col min="2257" max="2257" width="7.36328125" style="23" bestFit="1" customWidth="1"/>
    <col min="2258" max="2260" width="7" style="23" bestFit="1" customWidth="1"/>
    <col min="2261" max="2261" width="9.453125" style="23" bestFit="1" customWidth="1"/>
    <col min="2262" max="2262" width="7.36328125" style="23" bestFit="1" customWidth="1"/>
    <col min="2263" max="2265" width="7" style="23" bestFit="1" customWidth="1"/>
    <col min="2266" max="2266" width="9.453125" style="23" bestFit="1" customWidth="1"/>
    <col min="2267" max="2267" width="7.36328125" style="23" bestFit="1" customWidth="1"/>
    <col min="2268" max="2270" width="7" style="23" bestFit="1" customWidth="1"/>
    <col min="2271" max="2271" width="8.90625" style="23" bestFit="1" customWidth="1"/>
    <col min="2272" max="2272" width="7.36328125" style="23" bestFit="1" customWidth="1"/>
    <col min="2273" max="2273" width="7" style="23" bestFit="1" customWidth="1"/>
    <col min="2274" max="2275" width="8.1796875" style="23" bestFit="1" customWidth="1"/>
    <col min="2276" max="2276" width="8.90625" style="23" bestFit="1" customWidth="1"/>
    <col min="2277" max="2280" width="7.08984375" style="23" customWidth="1"/>
    <col min="2281" max="2281" width="8.6328125" style="23" customWidth="1"/>
    <col min="2282" max="2282" width="7.36328125" style="23" bestFit="1" customWidth="1"/>
    <col min="2283" max="2285" width="7" style="23" bestFit="1" customWidth="1"/>
    <col min="2286" max="2286" width="8.90625" style="23" bestFit="1" customWidth="1"/>
    <col min="2287" max="2287" width="7.36328125" style="23" bestFit="1" customWidth="1"/>
    <col min="2288" max="2290" width="7" style="23" bestFit="1" customWidth="1"/>
    <col min="2291" max="2291" width="8.90625" style="23" bestFit="1" customWidth="1"/>
    <col min="2292" max="2292" width="7.36328125" style="23" bestFit="1" customWidth="1"/>
    <col min="2293" max="2295" width="7" style="23" bestFit="1" customWidth="1"/>
    <col min="2296" max="2296" width="8.90625" style="23" bestFit="1" customWidth="1"/>
    <col min="2297" max="2297" width="7.36328125" style="23" bestFit="1" customWidth="1"/>
    <col min="2298" max="2300" width="7" style="23" bestFit="1" customWidth="1"/>
    <col min="2301" max="2301" width="11.1796875" style="23" bestFit="1" customWidth="1"/>
    <col min="2302" max="2498" width="10.81640625" style="23"/>
    <col min="2499" max="2500" width="3.54296875" style="23" customWidth="1"/>
    <col min="2501" max="2501" width="5.6328125" style="23" customWidth="1"/>
    <col min="2502" max="2502" width="11.81640625" style="23" bestFit="1" customWidth="1"/>
    <col min="2503" max="2503" width="7.36328125" style="23" bestFit="1" customWidth="1"/>
    <col min="2504" max="2506" width="7" style="23" bestFit="1" customWidth="1"/>
    <col min="2507" max="2507" width="8.90625" style="23" bestFit="1" customWidth="1"/>
    <col min="2508" max="2508" width="7.36328125" style="23" bestFit="1" customWidth="1"/>
    <col min="2509" max="2511" width="7" style="23" bestFit="1" customWidth="1"/>
    <col min="2512" max="2512" width="9.26953125" style="23" bestFit="1" customWidth="1"/>
    <col min="2513" max="2513" width="7.36328125" style="23" bestFit="1" customWidth="1"/>
    <col min="2514" max="2516" width="7" style="23" bestFit="1" customWidth="1"/>
    <col min="2517" max="2517" width="9.453125" style="23" bestFit="1" customWidth="1"/>
    <col min="2518" max="2518" width="7.36328125" style="23" bestFit="1" customWidth="1"/>
    <col min="2519" max="2521" width="7" style="23" bestFit="1" customWidth="1"/>
    <col min="2522" max="2522" width="9.453125" style="23" bestFit="1" customWidth="1"/>
    <col min="2523" max="2523" width="7.36328125" style="23" bestFit="1" customWidth="1"/>
    <col min="2524" max="2526" width="7" style="23" bestFit="1" customWidth="1"/>
    <col min="2527" max="2527" width="8.90625" style="23" bestFit="1" customWidth="1"/>
    <col min="2528" max="2528" width="7.36328125" style="23" bestFit="1" customWidth="1"/>
    <col min="2529" max="2529" width="7" style="23" bestFit="1" customWidth="1"/>
    <col min="2530" max="2531" width="8.1796875" style="23" bestFit="1" customWidth="1"/>
    <col min="2532" max="2532" width="8.90625" style="23" bestFit="1" customWidth="1"/>
    <col min="2533" max="2536" width="7.08984375" style="23" customWidth="1"/>
    <col min="2537" max="2537" width="8.6328125" style="23" customWidth="1"/>
    <col min="2538" max="2538" width="7.36328125" style="23" bestFit="1" customWidth="1"/>
    <col min="2539" max="2541" width="7" style="23" bestFit="1" customWidth="1"/>
    <col min="2542" max="2542" width="8.90625" style="23" bestFit="1" customWidth="1"/>
    <col min="2543" max="2543" width="7.36328125" style="23" bestFit="1" customWidth="1"/>
    <col min="2544" max="2546" width="7" style="23" bestFit="1" customWidth="1"/>
    <col min="2547" max="2547" width="8.90625" style="23" bestFit="1" customWidth="1"/>
    <col min="2548" max="2548" width="7.36328125" style="23" bestFit="1" customWidth="1"/>
    <col min="2549" max="2551" width="7" style="23" bestFit="1" customWidth="1"/>
    <col min="2552" max="2552" width="8.90625" style="23" bestFit="1" customWidth="1"/>
    <col min="2553" max="2553" width="7.36328125" style="23" bestFit="1" customWidth="1"/>
    <col min="2554" max="2556" width="7" style="23" bestFit="1" customWidth="1"/>
    <col min="2557" max="2557" width="11.1796875" style="23" bestFit="1" customWidth="1"/>
    <col min="2558" max="2754" width="10.81640625" style="23"/>
    <col min="2755" max="2756" width="3.54296875" style="23" customWidth="1"/>
    <col min="2757" max="2757" width="5.6328125" style="23" customWidth="1"/>
    <col min="2758" max="2758" width="11.81640625" style="23" bestFit="1" customWidth="1"/>
    <col min="2759" max="2759" width="7.36328125" style="23" bestFit="1" customWidth="1"/>
    <col min="2760" max="2762" width="7" style="23" bestFit="1" customWidth="1"/>
    <col min="2763" max="2763" width="8.90625" style="23" bestFit="1" customWidth="1"/>
    <col min="2764" max="2764" width="7.36328125" style="23" bestFit="1" customWidth="1"/>
    <col min="2765" max="2767" width="7" style="23" bestFit="1" customWidth="1"/>
    <col min="2768" max="2768" width="9.26953125" style="23" bestFit="1" customWidth="1"/>
    <col min="2769" max="2769" width="7.36328125" style="23" bestFit="1" customWidth="1"/>
    <col min="2770" max="2772" width="7" style="23" bestFit="1" customWidth="1"/>
    <col min="2773" max="2773" width="9.453125" style="23" bestFit="1" customWidth="1"/>
    <col min="2774" max="2774" width="7.36328125" style="23" bestFit="1" customWidth="1"/>
    <col min="2775" max="2777" width="7" style="23" bestFit="1" customWidth="1"/>
    <col min="2778" max="2778" width="9.453125" style="23" bestFit="1" customWidth="1"/>
    <col min="2779" max="2779" width="7.36328125" style="23" bestFit="1" customWidth="1"/>
    <col min="2780" max="2782" width="7" style="23" bestFit="1" customWidth="1"/>
    <col min="2783" max="2783" width="8.90625" style="23" bestFit="1" customWidth="1"/>
    <col min="2784" max="2784" width="7.36328125" style="23" bestFit="1" customWidth="1"/>
    <col min="2785" max="2785" width="7" style="23" bestFit="1" customWidth="1"/>
    <col min="2786" max="2787" width="8.1796875" style="23" bestFit="1" customWidth="1"/>
    <col min="2788" max="2788" width="8.90625" style="23" bestFit="1" customWidth="1"/>
    <col min="2789" max="2792" width="7.08984375" style="23" customWidth="1"/>
    <col min="2793" max="2793" width="8.6328125" style="23" customWidth="1"/>
    <col min="2794" max="2794" width="7.36328125" style="23" bestFit="1" customWidth="1"/>
    <col min="2795" max="2797" width="7" style="23" bestFit="1" customWidth="1"/>
    <col min="2798" max="2798" width="8.90625" style="23" bestFit="1" customWidth="1"/>
    <col min="2799" max="2799" width="7.36328125" style="23" bestFit="1" customWidth="1"/>
    <col min="2800" max="2802" width="7" style="23" bestFit="1" customWidth="1"/>
    <col min="2803" max="2803" width="8.90625" style="23" bestFit="1" customWidth="1"/>
    <col min="2804" max="2804" width="7.36328125" style="23" bestFit="1" customWidth="1"/>
    <col min="2805" max="2807" width="7" style="23" bestFit="1" customWidth="1"/>
    <col min="2808" max="2808" width="8.90625" style="23" bestFit="1" customWidth="1"/>
    <col min="2809" max="2809" width="7.36328125" style="23" bestFit="1" customWidth="1"/>
    <col min="2810" max="2812" width="7" style="23" bestFit="1" customWidth="1"/>
    <col min="2813" max="2813" width="11.1796875" style="23" bestFit="1" customWidth="1"/>
    <col min="2814" max="3010" width="10.81640625" style="23"/>
    <col min="3011" max="3012" width="3.54296875" style="23" customWidth="1"/>
    <col min="3013" max="3013" width="5.6328125" style="23" customWidth="1"/>
    <col min="3014" max="3014" width="11.81640625" style="23" bestFit="1" customWidth="1"/>
    <col min="3015" max="3015" width="7.36328125" style="23" bestFit="1" customWidth="1"/>
    <col min="3016" max="3018" width="7" style="23" bestFit="1" customWidth="1"/>
    <col min="3019" max="3019" width="8.90625" style="23" bestFit="1" customWidth="1"/>
    <col min="3020" max="3020" width="7.36328125" style="23" bestFit="1" customWidth="1"/>
    <col min="3021" max="3023" width="7" style="23" bestFit="1" customWidth="1"/>
    <col min="3024" max="3024" width="9.26953125" style="23" bestFit="1" customWidth="1"/>
    <col min="3025" max="3025" width="7.36328125" style="23" bestFit="1" customWidth="1"/>
    <col min="3026" max="3028" width="7" style="23" bestFit="1" customWidth="1"/>
    <col min="3029" max="3029" width="9.453125" style="23" bestFit="1" customWidth="1"/>
    <col min="3030" max="3030" width="7.36328125" style="23" bestFit="1" customWidth="1"/>
    <col min="3031" max="3033" width="7" style="23" bestFit="1" customWidth="1"/>
    <col min="3034" max="3034" width="9.453125" style="23" bestFit="1" customWidth="1"/>
    <col min="3035" max="3035" width="7.36328125" style="23" bestFit="1" customWidth="1"/>
    <col min="3036" max="3038" width="7" style="23" bestFit="1" customWidth="1"/>
    <col min="3039" max="3039" width="8.90625" style="23" bestFit="1" customWidth="1"/>
    <col min="3040" max="3040" width="7.36328125" style="23" bestFit="1" customWidth="1"/>
    <col min="3041" max="3041" width="7" style="23" bestFit="1" customWidth="1"/>
    <col min="3042" max="3043" width="8.1796875" style="23" bestFit="1" customWidth="1"/>
    <col min="3044" max="3044" width="8.90625" style="23" bestFit="1" customWidth="1"/>
    <col min="3045" max="3048" width="7.08984375" style="23" customWidth="1"/>
    <col min="3049" max="3049" width="8.6328125" style="23" customWidth="1"/>
    <col min="3050" max="3050" width="7.36328125" style="23" bestFit="1" customWidth="1"/>
    <col min="3051" max="3053" width="7" style="23" bestFit="1" customWidth="1"/>
    <col min="3054" max="3054" width="8.90625" style="23" bestFit="1" customWidth="1"/>
    <col min="3055" max="3055" width="7.36328125" style="23" bestFit="1" customWidth="1"/>
    <col min="3056" max="3058" width="7" style="23" bestFit="1" customWidth="1"/>
    <col min="3059" max="3059" width="8.90625" style="23" bestFit="1" customWidth="1"/>
    <col min="3060" max="3060" width="7.36328125" style="23" bestFit="1" customWidth="1"/>
    <col min="3061" max="3063" width="7" style="23" bestFit="1" customWidth="1"/>
    <col min="3064" max="3064" width="8.90625" style="23" bestFit="1" customWidth="1"/>
    <col min="3065" max="3065" width="7.36328125" style="23" bestFit="1" customWidth="1"/>
    <col min="3066" max="3068" width="7" style="23" bestFit="1" customWidth="1"/>
    <col min="3069" max="3069" width="11.1796875" style="23" bestFit="1" customWidth="1"/>
    <col min="3070" max="3266" width="10.81640625" style="23"/>
    <col min="3267" max="3268" width="3.54296875" style="23" customWidth="1"/>
    <col min="3269" max="3269" width="5.6328125" style="23" customWidth="1"/>
    <col min="3270" max="3270" width="11.81640625" style="23" bestFit="1" customWidth="1"/>
    <col min="3271" max="3271" width="7.36328125" style="23" bestFit="1" customWidth="1"/>
    <col min="3272" max="3274" width="7" style="23" bestFit="1" customWidth="1"/>
    <col min="3275" max="3275" width="8.90625" style="23" bestFit="1" customWidth="1"/>
    <col min="3276" max="3276" width="7.36328125" style="23" bestFit="1" customWidth="1"/>
    <col min="3277" max="3279" width="7" style="23" bestFit="1" customWidth="1"/>
    <col min="3280" max="3280" width="9.26953125" style="23" bestFit="1" customWidth="1"/>
    <col min="3281" max="3281" width="7.36328125" style="23" bestFit="1" customWidth="1"/>
    <col min="3282" max="3284" width="7" style="23" bestFit="1" customWidth="1"/>
    <col min="3285" max="3285" width="9.453125" style="23" bestFit="1" customWidth="1"/>
    <col min="3286" max="3286" width="7.36328125" style="23" bestFit="1" customWidth="1"/>
    <col min="3287" max="3289" width="7" style="23" bestFit="1" customWidth="1"/>
    <col min="3290" max="3290" width="9.453125" style="23" bestFit="1" customWidth="1"/>
    <col min="3291" max="3291" width="7.36328125" style="23" bestFit="1" customWidth="1"/>
    <col min="3292" max="3294" width="7" style="23" bestFit="1" customWidth="1"/>
    <col min="3295" max="3295" width="8.90625" style="23" bestFit="1" customWidth="1"/>
    <col min="3296" max="3296" width="7.36328125" style="23" bestFit="1" customWidth="1"/>
    <col min="3297" max="3297" width="7" style="23" bestFit="1" customWidth="1"/>
    <col min="3298" max="3299" width="8.1796875" style="23" bestFit="1" customWidth="1"/>
    <col min="3300" max="3300" width="8.90625" style="23" bestFit="1" customWidth="1"/>
    <col min="3301" max="3304" width="7.08984375" style="23" customWidth="1"/>
    <col min="3305" max="3305" width="8.6328125" style="23" customWidth="1"/>
    <col min="3306" max="3306" width="7.36328125" style="23" bestFit="1" customWidth="1"/>
    <col min="3307" max="3309" width="7" style="23" bestFit="1" customWidth="1"/>
    <col min="3310" max="3310" width="8.90625" style="23" bestFit="1" customWidth="1"/>
    <col min="3311" max="3311" width="7.36328125" style="23" bestFit="1" customWidth="1"/>
    <col min="3312" max="3314" width="7" style="23" bestFit="1" customWidth="1"/>
    <col min="3315" max="3315" width="8.90625" style="23" bestFit="1" customWidth="1"/>
    <col min="3316" max="3316" width="7.36328125" style="23" bestFit="1" customWidth="1"/>
    <col min="3317" max="3319" width="7" style="23" bestFit="1" customWidth="1"/>
    <col min="3320" max="3320" width="8.90625" style="23" bestFit="1" customWidth="1"/>
    <col min="3321" max="3321" width="7.36328125" style="23" bestFit="1" customWidth="1"/>
    <col min="3322" max="3324" width="7" style="23" bestFit="1" customWidth="1"/>
    <col min="3325" max="3325" width="11.1796875" style="23" bestFit="1" customWidth="1"/>
    <col min="3326" max="3522" width="10.81640625" style="23"/>
    <col min="3523" max="3524" width="3.54296875" style="23" customWidth="1"/>
    <col min="3525" max="3525" width="5.6328125" style="23" customWidth="1"/>
    <col min="3526" max="3526" width="11.81640625" style="23" bestFit="1" customWidth="1"/>
    <col min="3527" max="3527" width="7.36328125" style="23" bestFit="1" customWidth="1"/>
    <col min="3528" max="3530" width="7" style="23" bestFit="1" customWidth="1"/>
    <col min="3531" max="3531" width="8.90625" style="23" bestFit="1" customWidth="1"/>
    <col min="3532" max="3532" width="7.36328125" style="23" bestFit="1" customWidth="1"/>
    <col min="3533" max="3535" width="7" style="23" bestFit="1" customWidth="1"/>
    <col min="3536" max="3536" width="9.26953125" style="23" bestFit="1" customWidth="1"/>
    <col min="3537" max="3537" width="7.36328125" style="23" bestFit="1" customWidth="1"/>
    <col min="3538" max="3540" width="7" style="23" bestFit="1" customWidth="1"/>
    <col min="3541" max="3541" width="9.453125" style="23" bestFit="1" customWidth="1"/>
    <col min="3542" max="3542" width="7.36328125" style="23" bestFit="1" customWidth="1"/>
    <col min="3543" max="3545" width="7" style="23" bestFit="1" customWidth="1"/>
    <col min="3546" max="3546" width="9.453125" style="23" bestFit="1" customWidth="1"/>
    <col min="3547" max="3547" width="7.36328125" style="23" bestFit="1" customWidth="1"/>
    <col min="3548" max="3550" width="7" style="23" bestFit="1" customWidth="1"/>
    <col min="3551" max="3551" width="8.90625" style="23" bestFit="1" customWidth="1"/>
    <col min="3552" max="3552" width="7.36328125" style="23" bestFit="1" customWidth="1"/>
    <col min="3553" max="3553" width="7" style="23" bestFit="1" customWidth="1"/>
    <col min="3554" max="3555" width="8.1796875" style="23" bestFit="1" customWidth="1"/>
    <col min="3556" max="3556" width="8.90625" style="23" bestFit="1" customWidth="1"/>
    <col min="3557" max="3560" width="7.08984375" style="23" customWidth="1"/>
    <col min="3561" max="3561" width="8.6328125" style="23" customWidth="1"/>
    <col min="3562" max="3562" width="7.36328125" style="23" bestFit="1" customWidth="1"/>
    <col min="3563" max="3565" width="7" style="23" bestFit="1" customWidth="1"/>
    <col min="3566" max="3566" width="8.90625" style="23" bestFit="1" customWidth="1"/>
    <col min="3567" max="3567" width="7.36328125" style="23" bestFit="1" customWidth="1"/>
    <col min="3568" max="3570" width="7" style="23" bestFit="1" customWidth="1"/>
    <col min="3571" max="3571" width="8.90625" style="23" bestFit="1" customWidth="1"/>
    <col min="3572" max="3572" width="7.36328125" style="23" bestFit="1" customWidth="1"/>
    <col min="3573" max="3575" width="7" style="23" bestFit="1" customWidth="1"/>
    <col min="3576" max="3576" width="8.90625" style="23" bestFit="1" customWidth="1"/>
    <col min="3577" max="3577" width="7.36328125" style="23" bestFit="1" customWidth="1"/>
    <col min="3578" max="3580" width="7" style="23" bestFit="1" customWidth="1"/>
    <col min="3581" max="3581" width="11.1796875" style="23" bestFit="1" customWidth="1"/>
    <col min="3582" max="3778" width="10.81640625" style="23"/>
    <col min="3779" max="3780" width="3.54296875" style="23" customWidth="1"/>
    <col min="3781" max="3781" width="5.6328125" style="23" customWidth="1"/>
    <col min="3782" max="3782" width="11.81640625" style="23" bestFit="1" customWidth="1"/>
    <col min="3783" max="3783" width="7.36328125" style="23" bestFit="1" customWidth="1"/>
    <col min="3784" max="3786" width="7" style="23" bestFit="1" customWidth="1"/>
    <col min="3787" max="3787" width="8.90625" style="23" bestFit="1" customWidth="1"/>
    <col min="3788" max="3788" width="7.36328125" style="23" bestFit="1" customWidth="1"/>
    <col min="3789" max="3791" width="7" style="23" bestFit="1" customWidth="1"/>
    <col min="3792" max="3792" width="9.26953125" style="23" bestFit="1" customWidth="1"/>
    <col min="3793" max="3793" width="7.36328125" style="23" bestFit="1" customWidth="1"/>
    <col min="3794" max="3796" width="7" style="23" bestFit="1" customWidth="1"/>
    <col min="3797" max="3797" width="9.453125" style="23" bestFit="1" customWidth="1"/>
    <col min="3798" max="3798" width="7.36328125" style="23" bestFit="1" customWidth="1"/>
    <col min="3799" max="3801" width="7" style="23" bestFit="1" customWidth="1"/>
    <col min="3802" max="3802" width="9.453125" style="23" bestFit="1" customWidth="1"/>
    <col min="3803" max="3803" width="7.36328125" style="23" bestFit="1" customWidth="1"/>
    <col min="3804" max="3806" width="7" style="23" bestFit="1" customWidth="1"/>
    <col min="3807" max="3807" width="8.90625" style="23" bestFit="1" customWidth="1"/>
    <col min="3808" max="3808" width="7.36328125" style="23" bestFit="1" customWidth="1"/>
    <col min="3809" max="3809" width="7" style="23" bestFit="1" customWidth="1"/>
    <col min="3810" max="3811" width="8.1796875" style="23" bestFit="1" customWidth="1"/>
    <col min="3812" max="3812" width="8.90625" style="23" bestFit="1" customWidth="1"/>
    <col min="3813" max="3816" width="7.08984375" style="23" customWidth="1"/>
    <col min="3817" max="3817" width="8.6328125" style="23" customWidth="1"/>
    <col min="3818" max="3818" width="7.36328125" style="23" bestFit="1" customWidth="1"/>
    <col min="3819" max="3821" width="7" style="23" bestFit="1" customWidth="1"/>
    <col min="3822" max="3822" width="8.90625" style="23" bestFit="1" customWidth="1"/>
    <col min="3823" max="3823" width="7.36328125" style="23" bestFit="1" customWidth="1"/>
    <col min="3824" max="3826" width="7" style="23" bestFit="1" customWidth="1"/>
    <col min="3827" max="3827" width="8.90625" style="23" bestFit="1" customWidth="1"/>
    <col min="3828" max="3828" width="7.36328125" style="23" bestFit="1" customWidth="1"/>
    <col min="3829" max="3831" width="7" style="23" bestFit="1" customWidth="1"/>
    <col min="3832" max="3832" width="8.90625" style="23" bestFit="1" customWidth="1"/>
    <col min="3833" max="3833" width="7.36328125" style="23" bestFit="1" customWidth="1"/>
    <col min="3834" max="3836" width="7" style="23" bestFit="1" customWidth="1"/>
    <col min="3837" max="3837" width="11.1796875" style="23" bestFit="1" customWidth="1"/>
    <col min="3838" max="4034" width="10.81640625" style="23"/>
    <col min="4035" max="4036" width="3.54296875" style="23" customWidth="1"/>
    <col min="4037" max="4037" width="5.6328125" style="23" customWidth="1"/>
    <col min="4038" max="4038" width="11.81640625" style="23" bestFit="1" customWidth="1"/>
    <col min="4039" max="4039" width="7.36328125" style="23" bestFit="1" customWidth="1"/>
    <col min="4040" max="4042" width="7" style="23" bestFit="1" customWidth="1"/>
    <col min="4043" max="4043" width="8.90625" style="23" bestFit="1" customWidth="1"/>
    <col min="4044" max="4044" width="7.36328125" style="23" bestFit="1" customWidth="1"/>
    <col min="4045" max="4047" width="7" style="23" bestFit="1" customWidth="1"/>
    <col min="4048" max="4048" width="9.26953125" style="23" bestFit="1" customWidth="1"/>
    <col min="4049" max="4049" width="7.36328125" style="23" bestFit="1" customWidth="1"/>
    <col min="4050" max="4052" width="7" style="23" bestFit="1" customWidth="1"/>
    <col min="4053" max="4053" width="9.453125" style="23" bestFit="1" customWidth="1"/>
    <col min="4054" max="4054" width="7.36328125" style="23" bestFit="1" customWidth="1"/>
    <col min="4055" max="4057" width="7" style="23" bestFit="1" customWidth="1"/>
    <col min="4058" max="4058" width="9.453125" style="23" bestFit="1" customWidth="1"/>
    <col min="4059" max="4059" width="7.36328125" style="23" bestFit="1" customWidth="1"/>
    <col min="4060" max="4062" width="7" style="23" bestFit="1" customWidth="1"/>
    <col min="4063" max="4063" width="8.90625" style="23" bestFit="1" customWidth="1"/>
    <col min="4064" max="4064" width="7.36328125" style="23" bestFit="1" customWidth="1"/>
    <col min="4065" max="4065" width="7" style="23" bestFit="1" customWidth="1"/>
    <col min="4066" max="4067" width="8.1796875" style="23" bestFit="1" customWidth="1"/>
    <col min="4068" max="4068" width="8.90625" style="23" bestFit="1" customWidth="1"/>
    <col min="4069" max="4072" width="7.08984375" style="23" customWidth="1"/>
    <col min="4073" max="4073" width="8.6328125" style="23" customWidth="1"/>
    <col min="4074" max="4074" width="7.36328125" style="23" bestFit="1" customWidth="1"/>
    <col min="4075" max="4077" width="7" style="23" bestFit="1" customWidth="1"/>
    <col min="4078" max="4078" width="8.90625" style="23" bestFit="1" customWidth="1"/>
    <col min="4079" max="4079" width="7.36328125" style="23" bestFit="1" customWidth="1"/>
    <col min="4080" max="4082" width="7" style="23" bestFit="1" customWidth="1"/>
    <col min="4083" max="4083" width="8.90625" style="23" bestFit="1" customWidth="1"/>
    <col min="4084" max="4084" width="7.36328125" style="23" bestFit="1" customWidth="1"/>
    <col min="4085" max="4087" width="7" style="23" bestFit="1" customWidth="1"/>
    <col min="4088" max="4088" width="8.90625" style="23" bestFit="1" customWidth="1"/>
    <col min="4089" max="4089" width="7.36328125" style="23" bestFit="1" customWidth="1"/>
    <col min="4090" max="4092" width="7" style="23" bestFit="1" customWidth="1"/>
    <col min="4093" max="4093" width="11.1796875" style="23" bestFit="1" customWidth="1"/>
    <col min="4094" max="4290" width="10.81640625" style="23"/>
    <col min="4291" max="4292" width="3.54296875" style="23" customWidth="1"/>
    <col min="4293" max="4293" width="5.6328125" style="23" customWidth="1"/>
    <col min="4294" max="4294" width="11.81640625" style="23" bestFit="1" customWidth="1"/>
    <col min="4295" max="4295" width="7.36328125" style="23" bestFit="1" customWidth="1"/>
    <col min="4296" max="4298" width="7" style="23" bestFit="1" customWidth="1"/>
    <col min="4299" max="4299" width="8.90625" style="23" bestFit="1" customWidth="1"/>
    <col min="4300" max="4300" width="7.36328125" style="23" bestFit="1" customWidth="1"/>
    <col min="4301" max="4303" width="7" style="23" bestFit="1" customWidth="1"/>
    <col min="4304" max="4304" width="9.26953125" style="23" bestFit="1" customWidth="1"/>
    <col min="4305" max="4305" width="7.36328125" style="23" bestFit="1" customWidth="1"/>
    <col min="4306" max="4308" width="7" style="23" bestFit="1" customWidth="1"/>
    <col min="4309" max="4309" width="9.453125" style="23" bestFit="1" customWidth="1"/>
    <col min="4310" max="4310" width="7.36328125" style="23" bestFit="1" customWidth="1"/>
    <col min="4311" max="4313" width="7" style="23" bestFit="1" customWidth="1"/>
    <col min="4314" max="4314" width="9.453125" style="23" bestFit="1" customWidth="1"/>
    <col min="4315" max="4315" width="7.36328125" style="23" bestFit="1" customWidth="1"/>
    <col min="4316" max="4318" width="7" style="23" bestFit="1" customWidth="1"/>
    <col min="4319" max="4319" width="8.90625" style="23" bestFit="1" customWidth="1"/>
    <col min="4320" max="4320" width="7.36328125" style="23" bestFit="1" customWidth="1"/>
    <col min="4321" max="4321" width="7" style="23" bestFit="1" customWidth="1"/>
    <col min="4322" max="4323" width="8.1796875" style="23" bestFit="1" customWidth="1"/>
    <col min="4324" max="4324" width="8.90625" style="23" bestFit="1" customWidth="1"/>
    <col min="4325" max="4328" width="7.08984375" style="23" customWidth="1"/>
    <col min="4329" max="4329" width="8.6328125" style="23" customWidth="1"/>
    <col min="4330" max="4330" width="7.36328125" style="23" bestFit="1" customWidth="1"/>
    <col min="4331" max="4333" width="7" style="23" bestFit="1" customWidth="1"/>
    <col min="4334" max="4334" width="8.90625" style="23" bestFit="1" customWidth="1"/>
    <col min="4335" max="4335" width="7.36328125" style="23" bestFit="1" customWidth="1"/>
    <col min="4336" max="4338" width="7" style="23" bestFit="1" customWidth="1"/>
    <col min="4339" max="4339" width="8.90625" style="23" bestFit="1" customWidth="1"/>
    <col min="4340" max="4340" width="7.36328125" style="23" bestFit="1" customWidth="1"/>
    <col min="4341" max="4343" width="7" style="23" bestFit="1" customWidth="1"/>
    <col min="4344" max="4344" width="8.90625" style="23" bestFit="1" customWidth="1"/>
    <col min="4345" max="4345" width="7.36328125" style="23" bestFit="1" customWidth="1"/>
    <col min="4346" max="4348" width="7" style="23" bestFit="1" customWidth="1"/>
    <col min="4349" max="4349" width="11.1796875" style="23" bestFit="1" customWidth="1"/>
    <col min="4350" max="4546" width="10.81640625" style="23"/>
    <col min="4547" max="4548" width="3.54296875" style="23" customWidth="1"/>
    <col min="4549" max="4549" width="5.6328125" style="23" customWidth="1"/>
    <col min="4550" max="4550" width="11.81640625" style="23" bestFit="1" customWidth="1"/>
    <col min="4551" max="4551" width="7.36328125" style="23" bestFit="1" customWidth="1"/>
    <col min="4552" max="4554" width="7" style="23" bestFit="1" customWidth="1"/>
    <col min="4555" max="4555" width="8.90625" style="23" bestFit="1" customWidth="1"/>
    <col min="4556" max="4556" width="7.36328125" style="23" bestFit="1" customWidth="1"/>
    <col min="4557" max="4559" width="7" style="23" bestFit="1" customWidth="1"/>
    <col min="4560" max="4560" width="9.26953125" style="23" bestFit="1" customWidth="1"/>
    <col min="4561" max="4561" width="7.36328125" style="23" bestFit="1" customWidth="1"/>
    <col min="4562" max="4564" width="7" style="23" bestFit="1" customWidth="1"/>
    <col min="4565" max="4565" width="9.453125" style="23" bestFit="1" customWidth="1"/>
    <col min="4566" max="4566" width="7.36328125" style="23" bestFit="1" customWidth="1"/>
    <col min="4567" max="4569" width="7" style="23" bestFit="1" customWidth="1"/>
    <col min="4570" max="4570" width="9.453125" style="23" bestFit="1" customWidth="1"/>
    <col min="4571" max="4571" width="7.36328125" style="23" bestFit="1" customWidth="1"/>
    <col min="4572" max="4574" width="7" style="23" bestFit="1" customWidth="1"/>
    <col min="4575" max="4575" width="8.90625" style="23" bestFit="1" customWidth="1"/>
    <col min="4576" max="4576" width="7.36328125" style="23" bestFit="1" customWidth="1"/>
    <col min="4577" max="4577" width="7" style="23" bestFit="1" customWidth="1"/>
    <col min="4578" max="4579" width="8.1796875" style="23" bestFit="1" customWidth="1"/>
    <col min="4580" max="4580" width="8.90625" style="23" bestFit="1" customWidth="1"/>
    <col min="4581" max="4584" width="7.08984375" style="23" customWidth="1"/>
    <col min="4585" max="4585" width="8.6328125" style="23" customWidth="1"/>
    <col min="4586" max="4586" width="7.36328125" style="23" bestFit="1" customWidth="1"/>
    <col min="4587" max="4589" width="7" style="23" bestFit="1" customWidth="1"/>
    <col min="4590" max="4590" width="8.90625" style="23" bestFit="1" customWidth="1"/>
    <col min="4591" max="4591" width="7.36328125" style="23" bestFit="1" customWidth="1"/>
    <col min="4592" max="4594" width="7" style="23" bestFit="1" customWidth="1"/>
    <col min="4595" max="4595" width="8.90625" style="23" bestFit="1" customWidth="1"/>
    <col min="4596" max="4596" width="7.36328125" style="23" bestFit="1" customWidth="1"/>
    <col min="4597" max="4599" width="7" style="23" bestFit="1" customWidth="1"/>
    <col min="4600" max="4600" width="8.90625" style="23" bestFit="1" customWidth="1"/>
    <col min="4601" max="4601" width="7.36328125" style="23" bestFit="1" customWidth="1"/>
    <col min="4602" max="4604" width="7" style="23" bestFit="1" customWidth="1"/>
    <col min="4605" max="4605" width="11.1796875" style="23" bestFit="1" customWidth="1"/>
    <col min="4606" max="4802" width="10.81640625" style="23"/>
    <col min="4803" max="4804" width="3.54296875" style="23" customWidth="1"/>
    <col min="4805" max="4805" width="5.6328125" style="23" customWidth="1"/>
    <col min="4806" max="4806" width="11.81640625" style="23" bestFit="1" customWidth="1"/>
    <col min="4807" max="4807" width="7.36328125" style="23" bestFit="1" customWidth="1"/>
    <col min="4808" max="4810" width="7" style="23" bestFit="1" customWidth="1"/>
    <col min="4811" max="4811" width="8.90625" style="23" bestFit="1" customWidth="1"/>
    <col min="4812" max="4812" width="7.36328125" style="23" bestFit="1" customWidth="1"/>
    <col min="4813" max="4815" width="7" style="23" bestFit="1" customWidth="1"/>
    <col min="4816" max="4816" width="9.26953125" style="23" bestFit="1" customWidth="1"/>
    <col min="4817" max="4817" width="7.36328125" style="23" bestFit="1" customWidth="1"/>
    <col min="4818" max="4820" width="7" style="23" bestFit="1" customWidth="1"/>
    <col min="4821" max="4821" width="9.453125" style="23" bestFit="1" customWidth="1"/>
    <col min="4822" max="4822" width="7.36328125" style="23" bestFit="1" customWidth="1"/>
    <col min="4823" max="4825" width="7" style="23" bestFit="1" customWidth="1"/>
    <col min="4826" max="4826" width="9.453125" style="23" bestFit="1" customWidth="1"/>
    <col min="4827" max="4827" width="7.36328125" style="23" bestFit="1" customWidth="1"/>
    <col min="4828" max="4830" width="7" style="23" bestFit="1" customWidth="1"/>
    <col min="4831" max="4831" width="8.90625" style="23" bestFit="1" customWidth="1"/>
    <col min="4832" max="4832" width="7.36328125" style="23" bestFit="1" customWidth="1"/>
    <col min="4833" max="4833" width="7" style="23" bestFit="1" customWidth="1"/>
    <col min="4834" max="4835" width="8.1796875" style="23" bestFit="1" customWidth="1"/>
    <col min="4836" max="4836" width="8.90625" style="23" bestFit="1" customWidth="1"/>
    <col min="4837" max="4840" width="7.08984375" style="23" customWidth="1"/>
    <col min="4841" max="4841" width="8.6328125" style="23" customWidth="1"/>
    <col min="4842" max="4842" width="7.36328125" style="23" bestFit="1" customWidth="1"/>
    <col min="4843" max="4845" width="7" style="23" bestFit="1" customWidth="1"/>
    <col min="4846" max="4846" width="8.90625" style="23" bestFit="1" customWidth="1"/>
    <col min="4847" max="4847" width="7.36328125" style="23" bestFit="1" customWidth="1"/>
    <col min="4848" max="4850" width="7" style="23" bestFit="1" customWidth="1"/>
    <col min="4851" max="4851" width="8.90625" style="23" bestFit="1" customWidth="1"/>
    <col min="4852" max="4852" width="7.36328125" style="23" bestFit="1" customWidth="1"/>
    <col min="4853" max="4855" width="7" style="23" bestFit="1" customWidth="1"/>
    <col min="4856" max="4856" width="8.90625" style="23" bestFit="1" customWidth="1"/>
    <col min="4857" max="4857" width="7.36328125" style="23" bestFit="1" customWidth="1"/>
    <col min="4858" max="4860" width="7" style="23" bestFit="1" customWidth="1"/>
    <col min="4861" max="4861" width="11.1796875" style="23" bestFit="1" customWidth="1"/>
    <col min="4862" max="5058" width="10.81640625" style="23"/>
    <col min="5059" max="5060" width="3.54296875" style="23" customWidth="1"/>
    <col min="5061" max="5061" width="5.6328125" style="23" customWidth="1"/>
    <col min="5062" max="5062" width="11.81640625" style="23" bestFit="1" customWidth="1"/>
    <col min="5063" max="5063" width="7.36328125" style="23" bestFit="1" customWidth="1"/>
    <col min="5064" max="5066" width="7" style="23" bestFit="1" customWidth="1"/>
    <col min="5067" max="5067" width="8.90625" style="23" bestFit="1" customWidth="1"/>
    <col min="5068" max="5068" width="7.36328125" style="23" bestFit="1" customWidth="1"/>
    <col min="5069" max="5071" width="7" style="23" bestFit="1" customWidth="1"/>
    <col min="5072" max="5072" width="9.26953125" style="23" bestFit="1" customWidth="1"/>
    <col min="5073" max="5073" width="7.36328125" style="23" bestFit="1" customWidth="1"/>
    <col min="5074" max="5076" width="7" style="23" bestFit="1" customWidth="1"/>
    <col min="5077" max="5077" width="9.453125" style="23" bestFit="1" customWidth="1"/>
    <col min="5078" max="5078" width="7.36328125" style="23" bestFit="1" customWidth="1"/>
    <col min="5079" max="5081" width="7" style="23" bestFit="1" customWidth="1"/>
    <col min="5082" max="5082" width="9.453125" style="23" bestFit="1" customWidth="1"/>
    <col min="5083" max="5083" width="7.36328125" style="23" bestFit="1" customWidth="1"/>
    <col min="5084" max="5086" width="7" style="23" bestFit="1" customWidth="1"/>
    <col min="5087" max="5087" width="8.90625" style="23" bestFit="1" customWidth="1"/>
    <col min="5088" max="5088" width="7.36328125" style="23" bestFit="1" customWidth="1"/>
    <col min="5089" max="5089" width="7" style="23" bestFit="1" customWidth="1"/>
    <col min="5090" max="5091" width="8.1796875" style="23" bestFit="1" customWidth="1"/>
    <col min="5092" max="5092" width="8.90625" style="23" bestFit="1" customWidth="1"/>
    <col min="5093" max="5096" width="7.08984375" style="23" customWidth="1"/>
    <col min="5097" max="5097" width="8.6328125" style="23" customWidth="1"/>
    <col min="5098" max="5098" width="7.36328125" style="23" bestFit="1" customWidth="1"/>
    <col min="5099" max="5101" width="7" style="23" bestFit="1" customWidth="1"/>
    <col min="5102" max="5102" width="8.90625" style="23" bestFit="1" customWidth="1"/>
    <col min="5103" max="5103" width="7.36328125" style="23" bestFit="1" customWidth="1"/>
    <col min="5104" max="5106" width="7" style="23" bestFit="1" customWidth="1"/>
    <col min="5107" max="5107" width="8.90625" style="23" bestFit="1" customWidth="1"/>
    <col min="5108" max="5108" width="7.36328125" style="23" bestFit="1" customWidth="1"/>
    <col min="5109" max="5111" width="7" style="23" bestFit="1" customWidth="1"/>
    <col min="5112" max="5112" width="8.90625" style="23" bestFit="1" customWidth="1"/>
    <col min="5113" max="5113" width="7.36328125" style="23" bestFit="1" customWidth="1"/>
    <col min="5114" max="5116" width="7" style="23" bestFit="1" customWidth="1"/>
    <col min="5117" max="5117" width="11.1796875" style="23" bestFit="1" customWidth="1"/>
    <col min="5118" max="5314" width="10.81640625" style="23"/>
    <col min="5315" max="5316" width="3.54296875" style="23" customWidth="1"/>
    <col min="5317" max="5317" width="5.6328125" style="23" customWidth="1"/>
    <col min="5318" max="5318" width="11.81640625" style="23" bestFit="1" customWidth="1"/>
    <col min="5319" max="5319" width="7.36328125" style="23" bestFit="1" customWidth="1"/>
    <col min="5320" max="5322" width="7" style="23" bestFit="1" customWidth="1"/>
    <col min="5323" max="5323" width="8.90625" style="23" bestFit="1" customWidth="1"/>
    <col min="5324" max="5324" width="7.36328125" style="23" bestFit="1" customWidth="1"/>
    <col min="5325" max="5327" width="7" style="23" bestFit="1" customWidth="1"/>
    <col min="5328" max="5328" width="9.26953125" style="23" bestFit="1" customWidth="1"/>
    <col min="5329" max="5329" width="7.36328125" style="23" bestFit="1" customWidth="1"/>
    <col min="5330" max="5332" width="7" style="23" bestFit="1" customWidth="1"/>
    <col min="5333" max="5333" width="9.453125" style="23" bestFit="1" customWidth="1"/>
    <col min="5334" max="5334" width="7.36328125" style="23" bestFit="1" customWidth="1"/>
    <col min="5335" max="5337" width="7" style="23" bestFit="1" customWidth="1"/>
    <col min="5338" max="5338" width="9.453125" style="23" bestFit="1" customWidth="1"/>
    <col min="5339" max="5339" width="7.36328125" style="23" bestFit="1" customWidth="1"/>
    <col min="5340" max="5342" width="7" style="23" bestFit="1" customWidth="1"/>
    <col min="5343" max="5343" width="8.90625" style="23" bestFit="1" customWidth="1"/>
    <col min="5344" max="5344" width="7.36328125" style="23" bestFit="1" customWidth="1"/>
    <col min="5345" max="5345" width="7" style="23" bestFit="1" customWidth="1"/>
    <col min="5346" max="5347" width="8.1796875" style="23" bestFit="1" customWidth="1"/>
    <col min="5348" max="5348" width="8.90625" style="23" bestFit="1" customWidth="1"/>
    <col min="5349" max="5352" width="7.08984375" style="23" customWidth="1"/>
    <col min="5353" max="5353" width="8.6328125" style="23" customWidth="1"/>
    <col min="5354" max="5354" width="7.36328125" style="23" bestFit="1" customWidth="1"/>
    <col min="5355" max="5357" width="7" style="23" bestFit="1" customWidth="1"/>
    <col min="5358" max="5358" width="8.90625" style="23" bestFit="1" customWidth="1"/>
    <col min="5359" max="5359" width="7.36328125" style="23" bestFit="1" customWidth="1"/>
    <col min="5360" max="5362" width="7" style="23" bestFit="1" customWidth="1"/>
    <col min="5363" max="5363" width="8.90625" style="23" bestFit="1" customWidth="1"/>
    <col min="5364" max="5364" width="7.36328125" style="23" bestFit="1" customWidth="1"/>
    <col min="5365" max="5367" width="7" style="23" bestFit="1" customWidth="1"/>
    <col min="5368" max="5368" width="8.90625" style="23" bestFit="1" customWidth="1"/>
    <col min="5369" max="5369" width="7.36328125" style="23" bestFit="1" customWidth="1"/>
    <col min="5370" max="5372" width="7" style="23" bestFit="1" customWidth="1"/>
    <col min="5373" max="5373" width="11.1796875" style="23" bestFit="1" customWidth="1"/>
    <col min="5374" max="5570" width="10.81640625" style="23"/>
    <col min="5571" max="5572" width="3.54296875" style="23" customWidth="1"/>
    <col min="5573" max="5573" width="5.6328125" style="23" customWidth="1"/>
    <col min="5574" max="5574" width="11.81640625" style="23" bestFit="1" customWidth="1"/>
    <col min="5575" max="5575" width="7.36328125" style="23" bestFit="1" customWidth="1"/>
    <col min="5576" max="5578" width="7" style="23" bestFit="1" customWidth="1"/>
    <col min="5579" max="5579" width="8.90625" style="23" bestFit="1" customWidth="1"/>
    <col min="5580" max="5580" width="7.36328125" style="23" bestFit="1" customWidth="1"/>
    <col min="5581" max="5583" width="7" style="23" bestFit="1" customWidth="1"/>
    <col min="5584" max="5584" width="9.26953125" style="23" bestFit="1" customWidth="1"/>
    <col min="5585" max="5585" width="7.36328125" style="23" bestFit="1" customWidth="1"/>
    <col min="5586" max="5588" width="7" style="23" bestFit="1" customWidth="1"/>
    <col min="5589" max="5589" width="9.453125" style="23" bestFit="1" customWidth="1"/>
    <col min="5590" max="5590" width="7.36328125" style="23" bestFit="1" customWidth="1"/>
    <col min="5591" max="5593" width="7" style="23" bestFit="1" customWidth="1"/>
    <col min="5594" max="5594" width="9.453125" style="23" bestFit="1" customWidth="1"/>
    <col min="5595" max="5595" width="7.36328125" style="23" bestFit="1" customWidth="1"/>
    <col min="5596" max="5598" width="7" style="23" bestFit="1" customWidth="1"/>
    <col min="5599" max="5599" width="8.90625" style="23" bestFit="1" customWidth="1"/>
    <col min="5600" max="5600" width="7.36328125" style="23" bestFit="1" customWidth="1"/>
    <col min="5601" max="5601" width="7" style="23" bestFit="1" customWidth="1"/>
    <col min="5602" max="5603" width="8.1796875" style="23" bestFit="1" customWidth="1"/>
    <col min="5604" max="5604" width="8.90625" style="23" bestFit="1" customWidth="1"/>
    <col min="5605" max="5608" width="7.08984375" style="23" customWidth="1"/>
    <col min="5609" max="5609" width="8.6328125" style="23" customWidth="1"/>
    <col min="5610" max="5610" width="7.36328125" style="23" bestFit="1" customWidth="1"/>
    <col min="5611" max="5613" width="7" style="23" bestFit="1" customWidth="1"/>
    <col min="5614" max="5614" width="8.90625" style="23" bestFit="1" customWidth="1"/>
    <col min="5615" max="5615" width="7.36328125" style="23" bestFit="1" customWidth="1"/>
    <col min="5616" max="5618" width="7" style="23" bestFit="1" customWidth="1"/>
    <col min="5619" max="5619" width="8.90625" style="23" bestFit="1" customWidth="1"/>
    <col min="5620" max="5620" width="7.36328125" style="23" bestFit="1" customWidth="1"/>
    <col min="5621" max="5623" width="7" style="23" bestFit="1" customWidth="1"/>
    <col min="5624" max="5624" width="8.90625" style="23" bestFit="1" customWidth="1"/>
    <col min="5625" max="5625" width="7.36328125" style="23" bestFit="1" customWidth="1"/>
    <col min="5626" max="5628" width="7" style="23" bestFit="1" customWidth="1"/>
    <col min="5629" max="5629" width="11.1796875" style="23" bestFit="1" customWidth="1"/>
    <col min="5630" max="5826" width="10.81640625" style="23"/>
    <col min="5827" max="5828" width="3.54296875" style="23" customWidth="1"/>
    <col min="5829" max="5829" width="5.6328125" style="23" customWidth="1"/>
    <col min="5830" max="5830" width="11.81640625" style="23" bestFit="1" customWidth="1"/>
    <col min="5831" max="5831" width="7.36328125" style="23" bestFit="1" customWidth="1"/>
    <col min="5832" max="5834" width="7" style="23" bestFit="1" customWidth="1"/>
    <col min="5835" max="5835" width="8.90625" style="23" bestFit="1" customWidth="1"/>
    <col min="5836" max="5836" width="7.36328125" style="23" bestFit="1" customWidth="1"/>
    <col min="5837" max="5839" width="7" style="23" bestFit="1" customWidth="1"/>
    <col min="5840" max="5840" width="9.26953125" style="23" bestFit="1" customWidth="1"/>
    <col min="5841" max="5841" width="7.36328125" style="23" bestFit="1" customWidth="1"/>
    <col min="5842" max="5844" width="7" style="23" bestFit="1" customWidth="1"/>
    <col min="5845" max="5845" width="9.453125" style="23" bestFit="1" customWidth="1"/>
    <col min="5846" max="5846" width="7.36328125" style="23" bestFit="1" customWidth="1"/>
    <col min="5847" max="5849" width="7" style="23" bestFit="1" customWidth="1"/>
    <col min="5850" max="5850" width="9.453125" style="23" bestFit="1" customWidth="1"/>
    <col min="5851" max="5851" width="7.36328125" style="23" bestFit="1" customWidth="1"/>
    <col min="5852" max="5854" width="7" style="23" bestFit="1" customWidth="1"/>
    <col min="5855" max="5855" width="8.90625" style="23" bestFit="1" customWidth="1"/>
    <col min="5856" max="5856" width="7.36328125" style="23" bestFit="1" customWidth="1"/>
    <col min="5857" max="5857" width="7" style="23" bestFit="1" customWidth="1"/>
    <col min="5858" max="5859" width="8.1796875" style="23" bestFit="1" customWidth="1"/>
    <col min="5860" max="5860" width="8.90625" style="23" bestFit="1" customWidth="1"/>
    <col min="5861" max="5864" width="7.08984375" style="23" customWidth="1"/>
    <col min="5865" max="5865" width="8.6328125" style="23" customWidth="1"/>
    <col min="5866" max="5866" width="7.36328125" style="23" bestFit="1" customWidth="1"/>
    <col min="5867" max="5869" width="7" style="23" bestFit="1" customWidth="1"/>
    <col min="5870" max="5870" width="8.90625" style="23" bestFit="1" customWidth="1"/>
    <col min="5871" max="5871" width="7.36328125" style="23" bestFit="1" customWidth="1"/>
    <col min="5872" max="5874" width="7" style="23" bestFit="1" customWidth="1"/>
    <col min="5875" max="5875" width="8.90625" style="23" bestFit="1" customWidth="1"/>
    <col min="5876" max="5876" width="7.36328125" style="23" bestFit="1" customWidth="1"/>
    <col min="5877" max="5879" width="7" style="23" bestFit="1" customWidth="1"/>
    <col min="5880" max="5880" width="8.90625" style="23" bestFit="1" customWidth="1"/>
    <col min="5881" max="5881" width="7.36328125" style="23" bestFit="1" customWidth="1"/>
    <col min="5882" max="5884" width="7" style="23" bestFit="1" customWidth="1"/>
    <col min="5885" max="5885" width="11.1796875" style="23" bestFit="1" customWidth="1"/>
    <col min="5886" max="6082" width="10.81640625" style="23"/>
    <col min="6083" max="6084" width="3.54296875" style="23" customWidth="1"/>
    <col min="6085" max="6085" width="5.6328125" style="23" customWidth="1"/>
    <col min="6086" max="6086" width="11.81640625" style="23" bestFit="1" customWidth="1"/>
    <col min="6087" max="6087" width="7.36328125" style="23" bestFit="1" customWidth="1"/>
    <col min="6088" max="6090" width="7" style="23" bestFit="1" customWidth="1"/>
    <col min="6091" max="6091" width="8.90625" style="23" bestFit="1" customWidth="1"/>
    <col min="6092" max="6092" width="7.36328125" style="23" bestFit="1" customWidth="1"/>
    <col min="6093" max="6095" width="7" style="23" bestFit="1" customWidth="1"/>
    <col min="6096" max="6096" width="9.26953125" style="23" bestFit="1" customWidth="1"/>
    <col min="6097" max="6097" width="7.36328125" style="23" bestFit="1" customWidth="1"/>
    <col min="6098" max="6100" width="7" style="23" bestFit="1" customWidth="1"/>
    <col min="6101" max="6101" width="9.453125" style="23" bestFit="1" customWidth="1"/>
    <col min="6102" max="6102" width="7.36328125" style="23" bestFit="1" customWidth="1"/>
    <col min="6103" max="6105" width="7" style="23" bestFit="1" customWidth="1"/>
    <col min="6106" max="6106" width="9.453125" style="23" bestFit="1" customWidth="1"/>
    <col min="6107" max="6107" width="7.36328125" style="23" bestFit="1" customWidth="1"/>
    <col min="6108" max="6110" width="7" style="23" bestFit="1" customWidth="1"/>
    <col min="6111" max="6111" width="8.90625" style="23" bestFit="1" customWidth="1"/>
    <col min="6112" max="6112" width="7.36328125" style="23" bestFit="1" customWidth="1"/>
    <col min="6113" max="6113" width="7" style="23" bestFit="1" customWidth="1"/>
    <col min="6114" max="6115" width="8.1796875" style="23" bestFit="1" customWidth="1"/>
    <col min="6116" max="6116" width="8.90625" style="23" bestFit="1" customWidth="1"/>
    <col min="6117" max="6120" width="7.08984375" style="23" customWidth="1"/>
    <col min="6121" max="6121" width="8.6328125" style="23" customWidth="1"/>
    <col min="6122" max="6122" width="7.36328125" style="23" bestFit="1" customWidth="1"/>
    <col min="6123" max="6125" width="7" style="23" bestFit="1" customWidth="1"/>
    <col min="6126" max="6126" width="8.90625" style="23" bestFit="1" customWidth="1"/>
    <col min="6127" max="6127" width="7.36328125" style="23" bestFit="1" customWidth="1"/>
    <col min="6128" max="6130" width="7" style="23" bestFit="1" customWidth="1"/>
    <col min="6131" max="6131" width="8.90625" style="23" bestFit="1" customWidth="1"/>
    <col min="6132" max="6132" width="7.36328125" style="23" bestFit="1" customWidth="1"/>
    <col min="6133" max="6135" width="7" style="23" bestFit="1" customWidth="1"/>
    <col min="6136" max="6136" width="8.90625" style="23" bestFit="1" customWidth="1"/>
    <col min="6137" max="6137" width="7.36328125" style="23" bestFit="1" customWidth="1"/>
    <col min="6138" max="6140" width="7" style="23" bestFit="1" customWidth="1"/>
    <col min="6141" max="6141" width="11.1796875" style="23" bestFit="1" customWidth="1"/>
    <col min="6142" max="6338" width="10.81640625" style="23"/>
    <col min="6339" max="6340" width="3.54296875" style="23" customWidth="1"/>
    <col min="6341" max="6341" width="5.6328125" style="23" customWidth="1"/>
    <col min="6342" max="6342" width="11.81640625" style="23" bestFit="1" customWidth="1"/>
    <col min="6343" max="6343" width="7.36328125" style="23" bestFit="1" customWidth="1"/>
    <col min="6344" max="6346" width="7" style="23" bestFit="1" customWidth="1"/>
    <col min="6347" max="6347" width="8.90625" style="23" bestFit="1" customWidth="1"/>
    <col min="6348" max="6348" width="7.36328125" style="23" bestFit="1" customWidth="1"/>
    <col min="6349" max="6351" width="7" style="23" bestFit="1" customWidth="1"/>
    <col min="6352" max="6352" width="9.26953125" style="23" bestFit="1" customWidth="1"/>
    <col min="6353" max="6353" width="7.36328125" style="23" bestFit="1" customWidth="1"/>
    <col min="6354" max="6356" width="7" style="23" bestFit="1" customWidth="1"/>
    <col min="6357" max="6357" width="9.453125" style="23" bestFit="1" customWidth="1"/>
    <col min="6358" max="6358" width="7.36328125" style="23" bestFit="1" customWidth="1"/>
    <col min="6359" max="6361" width="7" style="23" bestFit="1" customWidth="1"/>
    <col min="6362" max="6362" width="9.453125" style="23" bestFit="1" customWidth="1"/>
    <col min="6363" max="6363" width="7.36328125" style="23" bestFit="1" customWidth="1"/>
    <col min="6364" max="6366" width="7" style="23" bestFit="1" customWidth="1"/>
    <col min="6367" max="6367" width="8.90625" style="23" bestFit="1" customWidth="1"/>
    <col min="6368" max="6368" width="7.36328125" style="23" bestFit="1" customWidth="1"/>
    <col min="6369" max="6369" width="7" style="23" bestFit="1" customWidth="1"/>
    <col min="6370" max="6371" width="8.1796875" style="23" bestFit="1" customWidth="1"/>
    <col min="6372" max="6372" width="8.90625" style="23" bestFit="1" customWidth="1"/>
    <col min="6373" max="6376" width="7.08984375" style="23" customWidth="1"/>
    <col min="6377" max="6377" width="8.6328125" style="23" customWidth="1"/>
    <col min="6378" max="6378" width="7.36328125" style="23" bestFit="1" customWidth="1"/>
    <col min="6379" max="6381" width="7" style="23" bestFit="1" customWidth="1"/>
    <col min="6382" max="6382" width="8.90625" style="23" bestFit="1" customWidth="1"/>
    <col min="6383" max="6383" width="7.36328125" style="23" bestFit="1" customWidth="1"/>
    <col min="6384" max="6386" width="7" style="23" bestFit="1" customWidth="1"/>
    <col min="6387" max="6387" width="8.90625" style="23" bestFit="1" customWidth="1"/>
    <col min="6388" max="6388" width="7.36328125" style="23" bestFit="1" customWidth="1"/>
    <col min="6389" max="6391" width="7" style="23" bestFit="1" customWidth="1"/>
    <col min="6392" max="6392" width="8.90625" style="23" bestFit="1" customWidth="1"/>
    <col min="6393" max="6393" width="7.36328125" style="23" bestFit="1" customWidth="1"/>
    <col min="6394" max="6396" width="7" style="23" bestFit="1" customWidth="1"/>
    <col min="6397" max="6397" width="11.1796875" style="23" bestFit="1" customWidth="1"/>
    <col min="6398" max="6594" width="10.81640625" style="23"/>
    <col min="6595" max="6596" width="3.54296875" style="23" customWidth="1"/>
    <col min="6597" max="6597" width="5.6328125" style="23" customWidth="1"/>
    <col min="6598" max="6598" width="11.81640625" style="23" bestFit="1" customWidth="1"/>
    <col min="6599" max="6599" width="7.36328125" style="23" bestFit="1" customWidth="1"/>
    <col min="6600" max="6602" width="7" style="23" bestFit="1" customWidth="1"/>
    <col min="6603" max="6603" width="8.90625" style="23" bestFit="1" customWidth="1"/>
    <col min="6604" max="6604" width="7.36328125" style="23" bestFit="1" customWidth="1"/>
    <col min="6605" max="6607" width="7" style="23" bestFit="1" customWidth="1"/>
    <col min="6608" max="6608" width="9.26953125" style="23" bestFit="1" customWidth="1"/>
    <col min="6609" max="6609" width="7.36328125" style="23" bestFit="1" customWidth="1"/>
    <col min="6610" max="6612" width="7" style="23" bestFit="1" customWidth="1"/>
    <col min="6613" max="6613" width="9.453125" style="23" bestFit="1" customWidth="1"/>
    <col min="6614" max="6614" width="7.36328125" style="23" bestFit="1" customWidth="1"/>
    <col min="6615" max="6617" width="7" style="23" bestFit="1" customWidth="1"/>
    <col min="6618" max="6618" width="9.453125" style="23" bestFit="1" customWidth="1"/>
    <col min="6619" max="6619" width="7.36328125" style="23" bestFit="1" customWidth="1"/>
    <col min="6620" max="6622" width="7" style="23" bestFit="1" customWidth="1"/>
    <col min="6623" max="6623" width="8.90625" style="23" bestFit="1" customWidth="1"/>
    <col min="6624" max="6624" width="7.36328125" style="23" bestFit="1" customWidth="1"/>
    <col min="6625" max="6625" width="7" style="23" bestFit="1" customWidth="1"/>
    <col min="6626" max="6627" width="8.1796875" style="23" bestFit="1" customWidth="1"/>
    <col min="6628" max="6628" width="8.90625" style="23" bestFit="1" customWidth="1"/>
    <col min="6629" max="6632" width="7.08984375" style="23" customWidth="1"/>
    <col min="6633" max="6633" width="8.6328125" style="23" customWidth="1"/>
    <col min="6634" max="6634" width="7.36328125" style="23" bestFit="1" customWidth="1"/>
    <col min="6635" max="6637" width="7" style="23" bestFit="1" customWidth="1"/>
    <col min="6638" max="6638" width="8.90625" style="23" bestFit="1" customWidth="1"/>
    <col min="6639" max="6639" width="7.36328125" style="23" bestFit="1" customWidth="1"/>
    <col min="6640" max="6642" width="7" style="23" bestFit="1" customWidth="1"/>
    <col min="6643" max="6643" width="8.90625" style="23" bestFit="1" customWidth="1"/>
    <col min="6644" max="6644" width="7.36328125" style="23" bestFit="1" customWidth="1"/>
    <col min="6645" max="6647" width="7" style="23" bestFit="1" customWidth="1"/>
    <col min="6648" max="6648" width="8.90625" style="23" bestFit="1" customWidth="1"/>
    <col min="6649" max="6649" width="7.36328125" style="23" bestFit="1" customWidth="1"/>
    <col min="6650" max="6652" width="7" style="23" bestFit="1" customWidth="1"/>
    <col min="6653" max="6653" width="11.1796875" style="23" bestFit="1" customWidth="1"/>
    <col min="6654" max="6850" width="10.81640625" style="23"/>
    <col min="6851" max="6852" width="3.54296875" style="23" customWidth="1"/>
    <col min="6853" max="6853" width="5.6328125" style="23" customWidth="1"/>
    <col min="6854" max="6854" width="11.81640625" style="23" bestFit="1" customWidth="1"/>
    <col min="6855" max="6855" width="7.36328125" style="23" bestFit="1" customWidth="1"/>
    <col min="6856" max="6858" width="7" style="23" bestFit="1" customWidth="1"/>
    <col min="6859" max="6859" width="8.90625" style="23" bestFit="1" customWidth="1"/>
    <col min="6860" max="6860" width="7.36328125" style="23" bestFit="1" customWidth="1"/>
    <col min="6861" max="6863" width="7" style="23" bestFit="1" customWidth="1"/>
    <col min="6864" max="6864" width="9.26953125" style="23" bestFit="1" customWidth="1"/>
    <col min="6865" max="6865" width="7.36328125" style="23" bestFit="1" customWidth="1"/>
    <col min="6866" max="6868" width="7" style="23" bestFit="1" customWidth="1"/>
    <col min="6869" max="6869" width="9.453125" style="23" bestFit="1" customWidth="1"/>
    <col min="6870" max="6870" width="7.36328125" style="23" bestFit="1" customWidth="1"/>
    <col min="6871" max="6873" width="7" style="23" bestFit="1" customWidth="1"/>
    <col min="6874" max="6874" width="9.453125" style="23" bestFit="1" customWidth="1"/>
    <col min="6875" max="6875" width="7.36328125" style="23" bestFit="1" customWidth="1"/>
    <col min="6876" max="6878" width="7" style="23" bestFit="1" customWidth="1"/>
    <col min="6879" max="6879" width="8.90625" style="23" bestFit="1" customWidth="1"/>
    <col min="6880" max="6880" width="7.36328125" style="23" bestFit="1" customWidth="1"/>
    <col min="6881" max="6881" width="7" style="23" bestFit="1" customWidth="1"/>
    <col min="6882" max="6883" width="8.1796875" style="23" bestFit="1" customWidth="1"/>
    <col min="6884" max="6884" width="8.90625" style="23" bestFit="1" customWidth="1"/>
    <col min="6885" max="6888" width="7.08984375" style="23" customWidth="1"/>
    <col min="6889" max="6889" width="8.6328125" style="23" customWidth="1"/>
    <col min="6890" max="6890" width="7.36328125" style="23" bestFit="1" customWidth="1"/>
    <col min="6891" max="6893" width="7" style="23" bestFit="1" customWidth="1"/>
    <col min="6894" max="6894" width="8.90625" style="23" bestFit="1" customWidth="1"/>
    <col min="6895" max="6895" width="7.36328125" style="23" bestFit="1" customWidth="1"/>
    <col min="6896" max="6898" width="7" style="23" bestFit="1" customWidth="1"/>
    <col min="6899" max="6899" width="8.90625" style="23" bestFit="1" customWidth="1"/>
    <col min="6900" max="6900" width="7.36328125" style="23" bestFit="1" customWidth="1"/>
    <col min="6901" max="6903" width="7" style="23" bestFit="1" customWidth="1"/>
    <col min="6904" max="6904" width="8.90625" style="23" bestFit="1" customWidth="1"/>
    <col min="6905" max="6905" width="7.36328125" style="23" bestFit="1" customWidth="1"/>
    <col min="6906" max="6908" width="7" style="23" bestFit="1" customWidth="1"/>
    <col min="6909" max="6909" width="11.1796875" style="23" bestFit="1" customWidth="1"/>
    <col min="6910" max="7106" width="10.81640625" style="23"/>
    <col min="7107" max="7108" width="3.54296875" style="23" customWidth="1"/>
    <col min="7109" max="7109" width="5.6328125" style="23" customWidth="1"/>
    <col min="7110" max="7110" width="11.81640625" style="23" bestFit="1" customWidth="1"/>
    <col min="7111" max="7111" width="7.36328125" style="23" bestFit="1" customWidth="1"/>
    <col min="7112" max="7114" width="7" style="23" bestFit="1" customWidth="1"/>
    <col min="7115" max="7115" width="8.90625" style="23" bestFit="1" customWidth="1"/>
    <col min="7116" max="7116" width="7.36328125" style="23" bestFit="1" customWidth="1"/>
    <col min="7117" max="7119" width="7" style="23" bestFit="1" customWidth="1"/>
    <col min="7120" max="7120" width="9.26953125" style="23" bestFit="1" customWidth="1"/>
    <col min="7121" max="7121" width="7.36328125" style="23" bestFit="1" customWidth="1"/>
    <col min="7122" max="7124" width="7" style="23" bestFit="1" customWidth="1"/>
    <col min="7125" max="7125" width="9.453125" style="23" bestFit="1" customWidth="1"/>
    <col min="7126" max="7126" width="7.36328125" style="23" bestFit="1" customWidth="1"/>
    <col min="7127" max="7129" width="7" style="23" bestFit="1" customWidth="1"/>
    <col min="7130" max="7130" width="9.453125" style="23" bestFit="1" customWidth="1"/>
    <col min="7131" max="7131" width="7.36328125" style="23" bestFit="1" customWidth="1"/>
    <col min="7132" max="7134" width="7" style="23" bestFit="1" customWidth="1"/>
    <col min="7135" max="7135" width="8.90625" style="23" bestFit="1" customWidth="1"/>
    <col min="7136" max="7136" width="7.36328125" style="23" bestFit="1" customWidth="1"/>
    <col min="7137" max="7137" width="7" style="23" bestFit="1" customWidth="1"/>
    <col min="7138" max="7139" width="8.1796875" style="23" bestFit="1" customWidth="1"/>
    <col min="7140" max="7140" width="8.90625" style="23" bestFit="1" customWidth="1"/>
    <col min="7141" max="7144" width="7.08984375" style="23" customWidth="1"/>
    <col min="7145" max="7145" width="8.6328125" style="23" customWidth="1"/>
    <col min="7146" max="7146" width="7.36328125" style="23" bestFit="1" customWidth="1"/>
    <col min="7147" max="7149" width="7" style="23" bestFit="1" customWidth="1"/>
    <col min="7150" max="7150" width="8.90625" style="23" bestFit="1" customWidth="1"/>
    <col min="7151" max="7151" width="7.36328125" style="23" bestFit="1" customWidth="1"/>
    <col min="7152" max="7154" width="7" style="23" bestFit="1" customWidth="1"/>
    <col min="7155" max="7155" width="8.90625" style="23" bestFit="1" customWidth="1"/>
    <col min="7156" max="7156" width="7.36328125" style="23" bestFit="1" customWidth="1"/>
    <col min="7157" max="7159" width="7" style="23" bestFit="1" customWidth="1"/>
    <col min="7160" max="7160" width="8.90625" style="23" bestFit="1" customWidth="1"/>
    <col min="7161" max="7161" width="7.36328125" style="23" bestFit="1" customWidth="1"/>
    <col min="7162" max="7164" width="7" style="23" bestFit="1" customWidth="1"/>
    <col min="7165" max="7165" width="11.1796875" style="23" bestFit="1" customWidth="1"/>
    <col min="7166" max="7362" width="10.81640625" style="23"/>
    <col min="7363" max="7364" width="3.54296875" style="23" customWidth="1"/>
    <col min="7365" max="7365" width="5.6328125" style="23" customWidth="1"/>
    <col min="7366" max="7366" width="11.81640625" style="23" bestFit="1" customWidth="1"/>
    <col min="7367" max="7367" width="7.36328125" style="23" bestFit="1" customWidth="1"/>
    <col min="7368" max="7370" width="7" style="23" bestFit="1" customWidth="1"/>
    <col min="7371" max="7371" width="8.90625" style="23" bestFit="1" customWidth="1"/>
    <col min="7372" max="7372" width="7.36328125" style="23" bestFit="1" customWidth="1"/>
    <col min="7373" max="7375" width="7" style="23" bestFit="1" customWidth="1"/>
    <col min="7376" max="7376" width="9.26953125" style="23" bestFit="1" customWidth="1"/>
    <col min="7377" max="7377" width="7.36328125" style="23" bestFit="1" customWidth="1"/>
    <col min="7378" max="7380" width="7" style="23" bestFit="1" customWidth="1"/>
    <col min="7381" max="7381" width="9.453125" style="23" bestFit="1" customWidth="1"/>
    <col min="7382" max="7382" width="7.36328125" style="23" bestFit="1" customWidth="1"/>
    <col min="7383" max="7385" width="7" style="23" bestFit="1" customWidth="1"/>
    <col min="7386" max="7386" width="9.453125" style="23" bestFit="1" customWidth="1"/>
    <col min="7387" max="7387" width="7.36328125" style="23" bestFit="1" customWidth="1"/>
    <col min="7388" max="7390" width="7" style="23" bestFit="1" customWidth="1"/>
    <col min="7391" max="7391" width="8.90625" style="23" bestFit="1" customWidth="1"/>
    <col min="7392" max="7392" width="7.36328125" style="23" bestFit="1" customWidth="1"/>
    <col min="7393" max="7393" width="7" style="23" bestFit="1" customWidth="1"/>
    <col min="7394" max="7395" width="8.1796875" style="23" bestFit="1" customWidth="1"/>
    <col min="7396" max="7396" width="8.90625" style="23" bestFit="1" customWidth="1"/>
    <col min="7397" max="7400" width="7.08984375" style="23" customWidth="1"/>
    <col min="7401" max="7401" width="8.6328125" style="23" customWidth="1"/>
    <col min="7402" max="7402" width="7.36328125" style="23" bestFit="1" customWidth="1"/>
    <col min="7403" max="7405" width="7" style="23" bestFit="1" customWidth="1"/>
    <col min="7406" max="7406" width="8.90625" style="23" bestFit="1" customWidth="1"/>
    <col min="7407" max="7407" width="7.36328125" style="23" bestFit="1" customWidth="1"/>
    <col min="7408" max="7410" width="7" style="23" bestFit="1" customWidth="1"/>
    <col min="7411" max="7411" width="8.90625" style="23" bestFit="1" customWidth="1"/>
    <col min="7412" max="7412" width="7.36328125" style="23" bestFit="1" customWidth="1"/>
    <col min="7413" max="7415" width="7" style="23" bestFit="1" customWidth="1"/>
    <col min="7416" max="7416" width="8.90625" style="23" bestFit="1" customWidth="1"/>
    <col min="7417" max="7417" width="7.36328125" style="23" bestFit="1" customWidth="1"/>
    <col min="7418" max="7420" width="7" style="23" bestFit="1" customWidth="1"/>
    <col min="7421" max="7421" width="11.1796875" style="23" bestFit="1" customWidth="1"/>
    <col min="7422" max="7618" width="10.81640625" style="23"/>
    <col min="7619" max="7620" width="3.54296875" style="23" customWidth="1"/>
    <col min="7621" max="7621" width="5.6328125" style="23" customWidth="1"/>
    <col min="7622" max="7622" width="11.81640625" style="23" bestFit="1" customWidth="1"/>
    <col min="7623" max="7623" width="7.36328125" style="23" bestFit="1" customWidth="1"/>
    <col min="7624" max="7626" width="7" style="23" bestFit="1" customWidth="1"/>
    <col min="7627" max="7627" width="8.90625" style="23" bestFit="1" customWidth="1"/>
    <col min="7628" max="7628" width="7.36328125" style="23" bestFit="1" customWidth="1"/>
    <col min="7629" max="7631" width="7" style="23" bestFit="1" customWidth="1"/>
    <col min="7632" max="7632" width="9.26953125" style="23" bestFit="1" customWidth="1"/>
    <col min="7633" max="7633" width="7.36328125" style="23" bestFit="1" customWidth="1"/>
    <col min="7634" max="7636" width="7" style="23" bestFit="1" customWidth="1"/>
    <col min="7637" max="7637" width="9.453125" style="23" bestFit="1" customWidth="1"/>
    <col min="7638" max="7638" width="7.36328125" style="23" bestFit="1" customWidth="1"/>
    <col min="7639" max="7641" width="7" style="23" bestFit="1" customWidth="1"/>
    <col min="7642" max="7642" width="9.453125" style="23" bestFit="1" customWidth="1"/>
    <col min="7643" max="7643" width="7.36328125" style="23" bestFit="1" customWidth="1"/>
    <col min="7644" max="7646" width="7" style="23" bestFit="1" customWidth="1"/>
    <col min="7647" max="7647" width="8.90625" style="23" bestFit="1" customWidth="1"/>
    <col min="7648" max="7648" width="7.36328125" style="23" bestFit="1" customWidth="1"/>
    <col min="7649" max="7649" width="7" style="23" bestFit="1" customWidth="1"/>
    <col min="7650" max="7651" width="8.1796875" style="23" bestFit="1" customWidth="1"/>
    <col min="7652" max="7652" width="8.90625" style="23" bestFit="1" customWidth="1"/>
    <col min="7653" max="7656" width="7.08984375" style="23" customWidth="1"/>
    <col min="7657" max="7657" width="8.6328125" style="23" customWidth="1"/>
    <col min="7658" max="7658" width="7.36328125" style="23" bestFit="1" customWidth="1"/>
    <col min="7659" max="7661" width="7" style="23" bestFit="1" customWidth="1"/>
    <col min="7662" max="7662" width="8.90625" style="23" bestFit="1" customWidth="1"/>
    <col min="7663" max="7663" width="7.36328125" style="23" bestFit="1" customWidth="1"/>
    <col min="7664" max="7666" width="7" style="23" bestFit="1" customWidth="1"/>
    <col min="7667" max="7667" width="8.90625" style="23" bestFit="1" customWidth="1"/>
    <col min="7668" max="7668" width="7.36328125" style="23" bestFit="1" customWidth="1"/>
    <col min="7669" max="7671" width="7" style="23" bestFit="1" customWidth="1"/>
    <col min="7672" max="7672" width="8.90625" style="23" bestFit="1" customWidth="1"/>
    <col min="7673" max="7673" width="7.36328125" style="23" bestFit="1" customWidth="1"/>
    <col min="7674" max="7676" width="7" style="23" bestFit="1" customWidth="1"/>
    <col min="7677" max="7677" width="11.1796875" style="23" bestFit="1" customWidth="1"/>
    <col min="7678" max="7874" width="10.81640625" style="23"/>
    <col min="7875" max="7876" width="3.54296875" style="23" customWidth="1"/>
    <col min="7877" max="7877" width="5.6328125" style="23" customWidth="1"/>
    <col min="7878" max="7878" width="11.81640625" style="23" bestFit="1" customWidth="1"/>
    <col min="7879" max="7879" width="7.36328125" style="23" bestFit="1" customWidth="1"/>
    <col min="7880" max="7882" width="7" style="23" bestFit="1" customWidth="1"/>
    <col min="7883" max="7883" width="8.90625" style="23" bestFit="1" customWidth="1"/>
    <col min="7884" max="7884" width="7.36328125" style="23" bestFit="1" customWidth="1"/>
    <col min="7885" max="7887" width="7" style="23" bestFit="1" customWidth="1"/>
    <col min="7888" max="7888" width="9.26953125" style="23" bestFit="1" customWidth="1"/>
    <col min="7889" max="7889" width="7.36328125" style="23" bestFit="1" customWidth="1"/>
    <col min="7890" max="7892" width="7" style="23" bestFit="1" customWidth="1"/>
    <col min="7893" max="7893" width="9.453125" style="23" bestFit="1" customWidth="1"/>
    <col min="7894" max="7894" width="7.36328125" style="23" bestFit="1" customWidth="1"/>
    <col min="7895" max="7897" width="7" style="23" bestFit="1" customWidth="1"/>
    <col min="7898" max="7898" width="9.453125" style="23" bestFit="1" customWidth="1"/>
    <col min="7899" max="7899" width="7.36328125" style="23" bestFit="1" customWidth="1"/>
    <col min="7900" max="7902" width="7" style="23" bestFit="1" customWidth="1"/>
    <col min="7903" max="7903" width="8.90625" style="23" bestFit="1" customWidth="1"/>
    <col min="7904" max="7904" width="7.36328125" style="23" bestFit="1" customWidth="1"/>
    <col min="7905" max="7905" width="7" style="23" bestFit="1" customWidth="1"/>
    <col min="7906" max="7907" width="8.1796875" style="23" bestFit="1" customWidth="1"/>
    <col min="7908" max="7908" width="8.90625" style="23" bestFit="1" customWidth="1"/>
    <col min="7909" max="7912" width="7.08984375" style="23" customWidth="1"/>
    <col min="7913" max="7913" width="8.6328125" style="23" customWidth="1"/>
    <col min="7914" max="7914" width="7.36328125" style="23" bestFit="1" customWidth="1"/>
    <col min="7915" max="7917" width="7" style="23" bestFit="1" customWidth="1"/>
    <col min="7918" max="7918" width="8.90625" style="23" bestFit="1" customWidth="1"/>
    <col min="7919" max="7919" width="7.36328125" style="23" bestFit="1" customWidth="1"/>
    <col min="7920" max="7922" width="7" style="23" bestFit="1" customWidth="1"/>
    <col min="7923" max="7923" width="8.90625" style="23" bestFit="1" customWidth="1"/>
    <col min="7924" max="7924" width="7.36328125" style="23" bestFit="1" customWidth="1"/>
    <col min="7925" max="7927" width="7" style="23" bestFit="1" customWidth="1"/>
    <col min="7928" max="7928" width="8.90625" style="23" bestFit="1" customWidth="1"/>
    <col min="7929" max="7929" width="7.36328125" style="23" bestFit="1" customWidth="1"/>
    <col min="7930" max="7932" width="7" style="23" bestFit="1" customWidth="1"/>
    <col min="7933" max="7933" width="11.1796875" style="23" bestFit="1" customWidth="1"/>
    <col min="7934" max="8130" width="10.81640625" style="23"/>
    <col min="8131" max="8132" width="3.54296875" style="23" customWidth="1"/>
    <col min="8133" max="8133" width="5.6328125" style="23" customWidth="1"/>
    <col min="8134" max="8134" width="11.81640625" style="23" bestFit="1" customWidth="1"/>
    <col min="8135" max="8135" width="7.36328125" style="23" bestFit="1" customWidth="1"/>
    <col min="8136" max="8138" width="7" style="23" bestFit="1" customWidth="1"/>
    <col min="8139" max="8139" width="8.90625" style="23" bestFit="1" customWidth="1"/>
    <col min="8140" max="8140" width="7.36328125" style="23" bestFit="1" customWidth="1"/>
    <col min="8141" max="8143" width="7" style="23" bestFit="1" customWidth="1"/>
    <col min="8144" max="8144" width="9.26953125" style="23" bestFit="1" customWidth="1"/>
    <col min="8145" max="8145" width="7.36328125" style="23" bestFit="1" customWidth="1"/>
    <col min="8146" max="8148" width="7" style="23" bestFit="1" customWidth="1"/>
    <col min="8149" max="8149" width="9.453125" style="23" bestFit="1" customWidth="1"/>
    <col min="8150" max="8150" width="7.36328125" style="23" bestFit="1" customWidth="1"/>
    <col min="8151" max="8153" width="7" style="23" bestFit="1" customWidth="1"/>
    <col min="8154" max="8154" width="9.453125" style="23" bestFit="1" customWidth="1"/>
    <col min="8155" max="8155" width="7.36328125" style="23" bestFit="1" customWidth="1"/>
    <col min="8156" max="8158" width="7" style="23" bestFit="1" customWidth="1"/>
    <col min="8159" max="8159" width="8.90625" style="23" bestFit="1" customWidth="1"/>
    <col min="8160" max="8160" width="7.36328125" style="23" bestFit="1" customWidth="1"/>
    <col min="8161" max="8161" width="7" style="23" bestFit="1" customWidth="1"/>
    <col min="8162" max="8163" width="8.1796875" style="23" bestFit="1" customWidth="1"/>
    <col min="8164" max="8164" width="8.90625" style="23" bestFit="1" customWidth="1"/>
    <col min="8165" max="8168" width="7.08984375" style="23" customWidth="1"/>
    <col min="8169" max="8169" width="8.6328125" style="23" customWidth="1"/>
    <col min="8170" max="8170" width="7.36328125" style="23" bestFit="1" customWidth="1"/>
    <col min="8171" max="8173" width="7" style="23" bestFit="1" customWidth="1"/>
    <col min="8174" max="8174" width="8.90625" style="23" bestFit="1" customWidth="1"/>
    <col min="8175" max="8175" width="7.36328125" style="23" bestFit="1" customWidth="1"/>
    <col min="8176" max="8178" width="7" style="23" bestFit="1" customWidth="1"/>
    <col min="8179" max="8179" width="8.90625" style="23" bestFit="1" customWidth="1"/>
    <col min="8180" max="8180" width="7.36328125" style="23" bestFit="1" customWidth="1"/>
    <col min="8181" max="8183" width="7" style="23" bestFit="1" customWidth="1"/>
    <col min="8184" max="8184" width="8.90625" style="23" bestFit="1" customWidth="1"/>
    <col min="8185" max="8185" width="7.36328125" style="23" bestFit="1" customWidth="1"/>
    <col min="8186" max="8188" width="7" style="23" bestFit="1" customWidth="1"/>
    <col min="8189" max="8189" width="11.1796875" style="23" bestFit="1" customWidth="1"/>
    <col min="8190" max="8386" width="10.81640625" style="23"/>
    <col min="8387" max="8388" width="3.54296875" style="23" customWidth="1"/>
    <col min="8389" max="8389" width="5.6328125" style="23" customWidth="1"/>
    <col min="8390" max="8390" width="11.81640625" style="23" bestFit="1" customWidth="1"/>
    <col min="8391" max="8391" width="7.36328125" style="23" bestFit="1" customWidth="1"/>
    <col min="8392" max="8394" width="7" style="23" bestFit="1" customWidth="1"/>
    <col min="8395" max="8395" width="8.90625" style="23" bestFit="1" customWidth="1"/>
    <col min="8396" max="8396" width="7.36328125" style="23" bestFit="1" customWidth="1"/>
    <col min="8397" max="8399" width="7" style="23" bestFit="1" customWidth="1"/>
    <col min="8400" max="8400" width="9.26953125" style="23" bestFit="1" customWidth="1"/>
    <col min="8401" max="8401" width="7.36328125" style="23" bestFit="1" customWidth="1"/>
    <col min="8402" max="8404" width="7" style="23" bestFit="1" customWidth="1"/>
    <col min="8405" max="8405" width="9.453125" style="23" bestFit="1" customWidth="1"/>
    <col min="8406" max="8406" width="7.36328125" style="23" bestFit="1" customWidth="1"/>
    <col min="8407" max="8409" width="7" style="23" bestFit="1" customWidth="1"/>
    <col min="8410" max="8410" width="9.453125" style="23" bestFit="1" customWidth="1"/>
    <col min="8411" max="8411" width="7.36328125" style="23" bestFit="1" customWidth="1"/>
    <col min="8412" max="8414" width="7" style="23" bestFit="1" customWidth="1"/>
    <col min="8415" max="8415" width="8.90625" style="23" bestFit="1" customWidth="1"/>
    <col min="8416" max="8416" width="7.36328125" style="23" bestFit="1" customWidth="1"/>
    <col min="8417" max="8417" width="7" style="23" bestFit="1" customWidth="1"/>
    <col min="8418" max="8419" width="8.1796875" style="23" bestFit="1" customWidth="1"/>
    <col min="8420" max="8420" width="8.90625" style="23" bestFit="1" customWidth="1"/>
    <col min="8421" max="8424" width="7.08984375" style="23" customWidth="1"/>
    <col min="8425" max="8425" width="8.6328125" style="23" customWidth="1"/>
    <col min="8426" max="8426" width="7.36328125" style="23" bestFit="1" customWidth="1"/>
    <col min="8427" max="8429" width="7" style="23" bestFit="1" customWidth="1"/>
    <col min="8430" max="8430" width="8.90625" style="23" bestFit="1" customWidth="1"/>
    <col min="8431" max="8431" width="7.36328125" style="23" bestFit="1" customWidth="1"/>
    <col min="8432" max="8434" width="7" style="23" bestFit="1" customWidth="1"/>
    <col min="8435" max="8435" width="8.90625" style="23" bestFit="1" customWidth="1"/>
    <col min="8436" max="8436" width="7.36328125" style="23" bestFit="1" customWidth="1"/>
    <col min="8437" max="8439" width="7" style="23" bestFit="1" customWidth="1"/>
    <col min="8440" max="8440" width="8.90625" style="23" bestFit="1" customWidth="1"/>
    <col min="8441" max="8441" width="7.36328125" style="23" bestFit="1" customWidth="1"/>
    <col min="8442" max="8444" width="7" style="23" bestFit="1" customWidth="1"/>
    <col min="8445" max="8445" width="11.1796875" style="23" bestFit="1" customWidth="1"/>
    <col min="8446" max="8642" width="10.81640625" style="23"/>
    <col min="8643" max="8644" width="3.54296875" style="23" customWidth="1"/>
    <col min="8645" max="8645" width="5.6328125" style="23" customWidth="1"/>
    <col min="8646" max="8646" width="11.81640625" style="23" bestFit="1" customWidth="1"/>
    <col min="8647" max="8647" width="7.36328125" style="23" bestFit="1" customWidth="1"/>
    <col min="8648" max="8650" width="7" style="23" bestFit="1" customWidth="1"/>
    <col min="8651" max="8651" width="8.90625" style="23" bestFit="1" customWidth="1"/>
    <col min="8652" max="8652" width="7.36328125" style="23" bestFit="1" customWidth="1"/>
    <col min="8653" max="8655" width="7" style="23" bestFit="1" customWidth="1"/>
    <col min="8656" max="8656" width="9.26953125" style="23" bestFit="1" customWidth="1"/>
    <col min="8657" max="8657" width="7.36328125" style="23" bestFit="1" customWidth="1"/>
    <col min="8658" max="8660" width="7" style="23" bestFit="1" customWidth="1"/>
    <col min="8661" max="8661" width="9.453125" style="23" bestFit="1" customWidth="1"/>
    <col min="8662" max="8662" width="7.36328125" style="23" bestFit="1" customWidth="1"/>
    <col min="8663" max="8665" width="7" style="23" bestFit="1" customWidth="1"/>
    <col min="8666" max="8666" width="9.453125" style="23" bestFit="1" customWidth="1"/>
    <col min="8667" max="8667" width="7.36328125" style="23" bestFit="1" customWidth="1"/>
    <col min="8668" max="8670" width="7" style="23" bestFit="1" customWidth="1"/>
    <col min="8671" max="8671" width="8.90625" style="23" bestFit="1" customWidth="1"/>
    <col min="8672" max="8672" width="7.36328125" style="23" bestFit="1" customWidth="1"/>
    <col min="8673" max="8673" width="7" style="23" bestFit="1" customWidth="1"/>
    <col min="8674" max="8675" width="8.1796875" style="23" bestFit="1" customWidth="1"/>
    <col min="8676" max="8676" width="8.90625" style="23" bestFit="1" customWidth="1"/>
    <col min="8677" max="8680" width="7.08984375" style="23" customWidth="1"/>
    <col min="8681" max="8681" width="8.6328125" style="23" customWidth="1"/>
    <col min="8682" max="8682" width="7.36328125" style="23" bestFit="1" customWidth="1"/>
    <col min="8683" max="8685" width="7" style="23" bestFit="1" customWidth="1"/>
    <col min="8686" max="8686" width="8.90625" style="23" bestFit="1" customWidth="1"/>
    <col min="8687" max="8687" width="7.36328125" style="23" bestFit="1" customWidth="1"/>
    <col min="8688" max="8690" width="7" style="23" bestFit="1" customWidth="1"/>
    <col min="8691" max="8691" width="8.90625" style="23" bestFit="1" customWidth="1"/>
    <col min="8692" max="8692" width="7.36328125" style="23" bestFit="1" customWidth="1"/>
    <col min="8693" max="8695" width="7" style="23" bestFit="1" customWidth="1"/>
    <col min="8696" max="8696" width="8.90625" style="23" bestFit="1" customWidth="1"/>
    <col min="8697" max="8697" width="7.36328125" style="23" bestFit="1" customWidth="1"/>
    <col min="8698" max="8700" width="7" style="23" bestFit="1" customWidth="1"/>
    <col min="8701" max="8701" width="11.1796875" style="23" bestFit="1" customWidth="1"/>
    <col min="8702" max="8898" width="10.81640625" style="23"/>
    <col min="8899" max="8900" width="3.54296875" style="23" customWidth="1"/>
    <col min="8901" max="8901" width="5.6328125" style="23" customWidth="1"/>
    <col min="8902" max="8902" width="11.81640625" style="23" bestFit="1" customWidth="1"/>
    <col min="8903" max="8903" width="7.36328125" style="23" bestFit="1" customWidth="1"/>
    <col min="8904" max="8906" width="7" style="23" bestFit="1" customWidth="1"/>
    <col min="8907" max="8907" width="8.90625" style="23" bestFit="1" customWidth="1"/>
    <col min="8908" max="8908" width="7.36328125" style="23" bestFit="1" customWidth="1"/>
    <col min="8909" max="8911" width="7" style="23" bestFit="1" customWidth="1"/>
    <col min="8912" max="8912" width="9.26953125" style="23" bestFit="1" customWidth="1"/>
    <col min="8913" max="8913" width="7.36328125" style="23" bestFit="1" customWidth="1"/>
    <col min="8914" max="8916" width="7" style="23" bestFit="1" customWidth="1"/>
    <col min="8917" max="8917" width="9.453125" style="23" bestFit="1" customWidth="1"/>
    <col min="8918" max="8918" width="7.36328125" style="23" bestFit="1" customWidth="1"/>
    <col min="8919" max="8921" width="7" style="23" bestFit="1" customWidth="1"/>
    <col min="8922" max="8922" width="9.453125" style="23" bestFit="1" customWidth="1"/>
    <col min="8923" max="8923" width="7.36328125" style="23" bestFit="1" customWidth="1"/>
    <col min="8924" max="8926" width="7" style="23" bestFit="1" customWidth="1"/>
    <col min="8927" max="8927" width="8.90625" style="23" bestFit="1" customWidth="1"/>
    <col min="8928" max="8928" width="7.36328125" style="23" bestFit="1" customWidth="1"/>
    <col min="8929" max="8929" width="7" style="23" bestFit="1" customWidth="1"/>
    <col min="8930" max="8931" width="8.1796875" style="23" bestFit="1" customWidth="1"/>
    <col min="8932" max="8932" width="8.90625" style="23" bestFit="1" customWidth="1"/>
    <col min="8933" max="8936" width="7.08984375" style="23" customWidth="1"/>
    <col min="8937" max="8937" width="8.6328125" style="23" customWidth="1"/>
    <col min="8938" max="8938" width="7.36328125" style="23" bestFit="1" customWidth="1"/>
    <col min="8939" max="8941" width="7" style="23" bestFit="1" customWidth="1"/>
    <col min="8942" max="8942" width="8.90625" style="23" bestFit="1" customWidth="1"/>
    <col min="8943" max="8943" width="7.36328125" style="23" bestFit="1" customWidth="1"/>
    <col min="8944" max="8946" width="7" style="23" bestFit="1" customWidth="1"/>
    <col min="8947" max="8947" width="8.90625" style="23" bestFit="1" customWidth="1"/>
    <col min="8948" max="8948" width="7.36328125" style="23" bestFit="1" customWidth="1"/>
    <col min="8949" max="8951" width="7" style="23" bestFit="1" customWidth="1"/>
    <col min="8952" max="8952" width="8.90625" style="23" bestFit="1" customWidth="1"/>
    <col min="8953" max="8953" width="7.36328125" style="23" bestFit="1" customWidth="1"/>
    <col min="8954" max="8956" width="7" style="23" bestFit="1" customWidth="1"/>
    <col min="8957" max="8957" width="11.1796875" style="23" bestFit="1" customWidth="1"/>
    <col min="8958" max="9154" width="10.81640625" style="23"/>
    <col min="9155" max="9156" width="3.54296875" style="23" customWidth="1"/>
    <col min="9157" max="9157" width="5.6328125" style="23" customWidth="1"/>
    <col min="9158" max="9158" width="11.81640625" style="23" bestFit="1" customWidth="1"/>
    <col min="9159" max="9159" width="7.36328125" style="23" bestFit="1" customWidth="1"/>
    <col min="9160" max="9162" width="7" style="23" bestFit="1" customWidth="1"/>
    <col min="9163" max="9163" width="8.90625" style="23" bestFit="1" customWidth="1"/>
    <col min="9164" max="9164" width="7.36328125" style="23" bestFit="1" customWidth="1"/>
    <col min="9165" max="9167" width="7" style="23" bestFit="1" customWidth="1"/>
    <col min="9168" max="9168" width="9.26953125" style="23" bestFit="1" customWidth="1"/>
    <col min="9169" max="9169" width="7.36328125" style="23" bestFit="1" customWidth="1"/>
    <col min="9170" max="9172" width="7" style="23" bestFit="1" customWidth="1"/>
    <col min="9173" max="9173" width="9.453125" style="23" bestFit="1" customWidth="1"/>
    <col min="9174" max="9174" width="7.36328125" style="23" bestFit="1" customWidth="1"/>
    <col min="9175" max="9177" width="7" style="23" bestFit="1" customWidth="1"/>
    <col min="9178" max="9178" width="9.453125" style="23" bestFit="1" customWidth="1"/>
    <col min="9179" max="9179" width="7.36328125" style="23" bestFit="1" customWidth="1"/>
    <col min="9180" max="9182" width="7" style="23" bestFit="1" customWidth="1"/>
    <col min="9183" max="9183" width="8.90625" style="23" bestFit="1" customWidth="1"/>
    <col min="9184" max="9184" width="7.36328125" style="23" bestFit="1" customWidth="1"/>
    <col min="9185" max="9185" width="7" style="23" bestFit="1" customWidth="1"/>
    <col min="9186" max="9187" width="8.1796875" style="23" bestFit="1" customWidth="1"/>
    <col min="9188" max="9188" width="8.90625" style="23" bestFit="1" customWidth="1"/>
    <col min="9189" max="9192" width="7.08984375" style="23" customWidth="1"/>
    <col min="9193" max="9193" width="8.6328125" style="23" customWidth="1"/>
    <col min="9194" max="9194" width="7.36328125" style="23" bestFit="1" customWidth="1"/>
    <col min="9195" max="9197" width="7" style="23" bestFit="1" customWidth="1"/>
    <col min="9198" max="9198" width="8.90625" style="23" bestFit="1" customWidth="1"/>
    <col min="9199" max="9199" width="7.36328125" style="23" bestFit="1" customWidth="1"/>
    <col min="9200" max="9202" width="7" style="23" bestFit="1" customWidth="1"/>
    <col min="9203" max="9203" width="8.90625" style="23" bestFit="1" customWidth="1"/>
    <col min="9204" max="9204" width="7.36328125" style="23" bestFit="1" customWidth="1"/>
    <col min="9205" max="9207" width="7" style="23" bestFit="1" customWidth="1"/>
    <col min="9208" max="9208" width="8.90625" style="23" bestFit="1" customWidth="1"/>
    <col min="9209" max="9209" width="7.36328125" style="23" bestFit="1" customWidth="1"/>
    <col min="9210" max="9212" width="7" style="23" bestFit="1" customWidth="1"/>
    <col min="9213" max="9213" width="11.1796875" style="23" bestFit="1" customWidth="1"/>
    <col min="9214" max="9410" width="10.81640625" style="23"/>
    <col min="9411" max="9412" width="3.54296875" style="23" customWidth="1"/>
    <col min="9413" max="9413" width="5.6328125" style="23" customWidth="1"/>
    <col min="9414" max="9414" width="11.81640625" style="23" bestFit="1" customWidth="1"/>
    <col min="9415" max="9415" width="7.36328125" style="23" bestFit="1" customWidth="1"/>
    <col min="9416" max="9418" width="7" style="23" bestFit="1" customWidth="1"/>
    <col min="9419" max="9419" width="8.90625" style="23" bestFit="1" customWidth="1"/>
    <col min="9420" max="9420" width="7.36328125" style="23" bestFit="1" customWidth="1"/>
    <col min="9421" max="9423" width="7" style="23" bestFit="1" customWidth="1"/>
    <col min="9424" max="9424" width="9.26953125" style="23" bestFit="1" customWidth="1"/>
    <col min="9425" max="9425" width="7.36328125" style="23" bestFit="1" customWidth="1"/>
    <col min="9426" max="9428" width="7" style="23" bestFit="1" customWidth="1"/>
    <col min="9429" max="9429" width="9.453125" style="23" bestFit="1" customWidth="1"/>
    <col min="9430" max="9430" width="7.36328125" style="23" bestFit="1" customWidth="1"/>
    <col min="9431" max="9433" width="7" style="23" bestFit="1" customWidth="1"/>
    <col min="9434" max="9434" width="9.453125" style="23" bestFit="1" customWidth="1"/>
    <col min="9435" max="9435" width="7.36328125" style="23" bestFit="1" customWidth="1"/>
    <col min="9436" max="9438" width="7" style="23" bestFit="1" customWidth="1"/>
    <col min="9439" max="9439" width="8.90625" style="23" bestFit="1" customWidth="1"/>
    <col min="9440" max="9440" width="7.36328125" style="23" bestFit="1" customWidth="1"/>
    <col min="9441" max="9441" width="7" style="23" bestFit="1" customWidth="1"/>
    <col min="9442" max="9443" width="8.1796875" style="23" bestFit="1" customWidth="1"/>
    <col min="9444" max="9444" width="8.90625" style="23" bestFit="1" customWidth="1"/>
    <col min="9445" max="9448" width="7.08984375" style="23" customWidth="1"/>
    <col min="9449" max="9449" width="8.6328125" style="23" customWidth="1"/>
    <col min="9450" max="9450" width="7.36328125" style="23" bestFit="1" customWidth="1"/>
    <col min="9451" max="9453" width="7" style="23" bestFit="1" customWidth="1"/>
    <col min="9454" max="9454" width="8.90625" style="23" bestFit="1" customWidth="1"/>
    <col min="9455" max="9455" width="7.36328125" style="23" bestFit="1" customWidth="1"/>
    <col min="9456" max="9458" width="7" style="23" bestFit="1" customWidth="1"/>
    <col min="9459" max="9459" width="8.90625" style="23" bestFit="1" customWidth="1"/>
    <col min="9460" max="9460" width="7.36328125" style="23" bestFit="1" customWidth="1"/>
    <col min="9461" max="9463" width="7" style="23" bestFit="1" customWidth="1"/>
    <col min="9464" max="9464" width="8.90625" style="23" bestFit="1" customWidth="1"/>
    <col min="9465" max="9465" width="7.36328125" style="23" bestFit="1" customWidth="1"/>
    <col min="9466" max="9468" width="7" style="23" bestFit="1" customWidth="1"/>
    <col min="9469" max="9469" width="11.1796875" style="23" bestFit="1" customWidth="1"/>
    <col min="9470" max="9666" width="10.81640625" style="23"/>
    <col min="9667" max="9668" width="3.54296875" style="23" customWidth="1"/>
    <col min="9669" max="9669" width="5.6328125" style="23" customWidth="1"/>
    <col min="9670" max="9670" width="11.81640625" style="23" bestFit="1" customWidth="1"/>
    <col min="9671" max="9671" width="7.36328125" style="23" bestFit="1" customWidth="1"/>
    <col min="9672" max="9674" width="7" style="23" bestFit="1" customWidth="1"/>
    <col min="9675" max="9675" width="8.90625" style="23" bestFit="1" customWidth="1"/>
    <col min="9676" max="9676" width="7.36328125" style="23" bestFit="1" customWidth="1"/>
    <col min="9677" max="9679" width="7" style="23" bestFit="1" customWidth="1"/>
    <col min="9680" max="9680" width="9.26953125" style="23" bestFit="1" customWidth="1"/>
    <col min="9681" max="9681" width="7.36328125" style="23" bestFit="1" customWidth="1"/>
    <col min="9682" max="9684" width="7" style="23" bestFit="1" customWidth="1"/>
    <col min="9685" max="9685" width="9.453125" style="23" bestFit="1" customWidth="1"/>
    <col min="9686" max="9686" width="7.36328125" style="23" bestFit="1" customWidth="1"/>
    <col min="9687" max="9689" width="7" style="23" bestFit="1" customWidth="1"/>
    <col min="9690" max="9690" width="9.453125" style="23" bestFit="1" customWidth="1"/>
    <col min="9691" max="9691" width="7.36328125" style="23" bestFit="1" customWidth="1"/>
    <col min="9692" max="9694" width="7" style="23" bestFit="1" customWidth="1"/>
    <col min="9695" max="9695" width="8.90625" style="23" bestFit="1" customWidth="1"/>
    <col min="9696" max="9696" width="7.36328125" style="23" bestFit="1" customWidth="1"/>
    <col min="9697" max="9697" width="7" style="23" bestFit="1" customWidth="1"/>
    <col min="9698" max="9699" width="8.1796875" style="23" bestFit="1" customWidth="1"/>
    <col min="9700" max="9700" width="8.90625" style="23" bestFit="1" customWidth="1"/>
    <col min="9701" max="9704" width="7.08984375" style="23" customWidth="1"/>
    <col min="9705" max="9705" width="8.6328125" style="23" customWidth="1"/>
    <col min="9706" max="9706" width="7.36328125" style="23" bestFit="1" customWidth="1"/>
    <col min="9707" max="9709" width="7" style="23" bestFit="1" customWidth="1"/>
    <col min="9710" max="9710" width="8.90625" style="23" bestFit="1" customWidth="1"/>
    <col min="9711" max="9711" width="7.36328125" style="23" bestFit="1" customWidth="1"/>
    <col min="9712" max="9714" width="7" style="23" bestFit="1" customWidth="1"/>
    <col min="9715" max="9715" width="8.90625" style="23" bestFit="1" customWidth="1"/>
    <col min="9716" max="9716" width="7.36328125" style="23" bestFit="1" customWidth="1"/>
    <col min="9717" max="9719" width="7" style="23" bestFit="1" customWidth="1"/>
    <col min="9720" max="9720" width="8.90625" style="23" bestFit="1" customWidth="1"/>
    <col min="9721" max="9721" width="7.36328125" style="23" bestFit="1" customWidth="1"/>
    <col min="9722" max="9724" width="7" style="23" bestFit="1" customWidth="1"/>
    <col min="9725" max="9725" width="11.1796875" style="23" bestFit="1" customWidth="1"/>
    <col min="9726" max="9922" width="10.81640625" style="23"/>
    <col min="9923" max="9924" width="3.54296875" style="23" customWidth="1"/>
    <col min="9925" max="9925" width="5.6328125" style="23" customWidth="1"/>
    <col min="9926" max="9926" width="11.81640625" style="23" bestFit="1" customWidth="1"/>
    <col min="9927" max="9927" width="7.36328125" style="23" bestFit="1" customWidth="1"/>
    <col min="9928" max="9930" width="7" style="23" bestFit="1" customWidth="1"/>
    <col min="9931" max="9931" width="8.90625" style="23" bestFit="1" customWidth="1"/>
    <col min="9932" max="9932" width="7.36328125" style="23" bestFit="1" customWidth="1"/>
    <col min="9933" max="9935" width="7" style="23" bestFit="1" customWidth="1"/>
    <col min="9936" max="9936" width="9.26953125" style="23" bestFit="1" customWidth="1"/>
    <col min="9937" max="9937" width="7.36328125" style="23" bestFit="1" customWidth="1"/>
    <col min="9938" max="9940" width="7" style="23" bestFit="1" customWidth="1"/>
    <col min="9941" max="9941" width="9.453125" style="23" bestFit="1" customWidth="1"/>
    <col min="9942" max="9942" width="7.36328125" style="23" bestFit="1" customWidth="1"/>
    <col min="9943" max="9945" width="7" style="23" bestFit="1" customWidth="1"/>
    <col min="9946" max="9946" width="9.453125" style="23" bestFit="1" customWidth="1"/>
    <col min="9947" max="9947" width="7.36328125" style="23" bestFit="1" customWidth="1"/>
    <col min="9948" max="9950" width="7" style="23" bestFit="1" customWidth="1"/>
    <col min="9951" max="9951" width="8.90625" style="23" bestFit="1" customWidth="1"/>
    <col min="9952" max="9952" width="7.36328125" style="23" bestFit="1" customWidth="1"/>
    <col min="9953" max="9953" width="7" style="23" bestFit="1" customWidth="1"/>
    <col min="9954" max="9955" width="8.1796875" style="23" bestFit="1" customWidth="1"/>
    <col min="9956" max="9956" width="8.90625" style="23" bestFit="1" customWidth="1"/>
    <col min="9957" max="9960" width="7.08984375" style="23" customWidth="1"/>
    <col min="9961" max="9961" width="8.6328125" style="23" customWidth="1"/>
    <col min="9962" max="9962" width="7.36328125" style="23" bestFit="1" customWidth="1"/>
    <col min="9963" max="9965" width="7" style="23" bestFit="1" customWidth="1"/>
    <col min="9966" max="9966" width="8.90625" style="23" bestFit="1" customWidth="1"/>
    <col min="9967" max="9967" width="7.36328125" style="23" bestFit="1" customWidth="1"/>
    <col min="9968" max="9970" width="7" style="23" bestFit="1" customWidth="1"/>
    <col min="9971" max="9971" width="8.90625" style="23" bestFit="1" customWidth="1"/>
    <col min="9972" max="9972" width="7.36328125" style="23" bestFit="1" customWidth="1"/>
    <col min="9973" max="9975" width="7" style="23" bestFit="1" customWidth="1"/>
    <col min="9976" max="9976" width="8.90625" style="23" bestFit="1" customWidth="1"/>
    <col min="9977" max="9977" width="7.36328125" style="23" bestFit="1" customWidth="1"/>
    <col min="9978" max="9980" width="7" style="23" bestFit="1" customWidth="1"/>
    <col min="9981" max="9981" width="11.1796875" style="23" bestFit="1" customWidth="1"/>
    <col min="9982" max="10178" width="10.81640625" style="23"/>
    <col min="10179" max="10180" width="3.54296875" style="23" customWidth="1"/>
    <col min="10181" max="10181" width="5.6328125" style="23" customWidth="1"/>
    <col min="10182" max="10182" width="11.81640625" style="23" bestFit="1" customWidth="1"/>
    <col min="10183" max="10183" width="7.36328125" style="23" bestFit="1" customWidth="1"/>
    <col min="10184" max="10186" width="7" style="23" bestFit="1" customWidth="1"/>
    <col min="10187" max="10187" width="8.90625" style="23" bestFit="1" customWidth="1"/>
    <col min="10188" max="10188" width="7.36328125" style="23" bestFit="1" customWidth="1"/>
    <col min="10189" max="10191" width="7" style="23" bestFit="1" customWidth="1"/>
    <col min="10192" max="10192" width="9.26953125" style="23" bestFit="1" customWidth="1"/>
    <col min="10193" max="10193" width="7.36328125" style="23" bestFit="1" customWidth="1"/>
    <col min="10194" max="10196" width="7" style="23" bestFit="1" customWidth="1"/>
    <col min="10197" max="10197" width="9.453125" style="23" bestFit="1" customWidth="1"/>
    <col min="10198" max="10198" width="7.36328125" style="23" bestFit="1" customWidth="1"/>
    <col min="10199" max="10201" width="7" style="23" bestFit="1" customWidth="1"/>
    <col min="10202" max="10202" width="9.453125" style="23" bestFit="1" customWidth="1"/>
    <col min="10203" max="10203" width="7.36328125" style="23" bestFit="1" customWidth="1"/>
    <col min="10204" max="10206" width="7" style="23" bestFit="1" customWidth="1"/>
    <col min="10207" max="10207" width="8.90625" style="23" bestFit="1" customWidth="1"/>
    <col min="10208" max="10208" width="7.36328125" style="23" bestFit="1" customWidth="1"/>
    <col min="10209" max="10209" width="7" style="23" bestFit="1" customWidth="1"/>
    <col min="10210" max="10211" width="8.1796875" style="23" bestFit="1" customWidth="1"/>
    <col min="10212" max="10212" width="8.90625" style="23" bestFit="1" customWidth="1"/>
    <col min="10213" max="10216" width="7.08984375" style="23" customWidth="1"/>
    <col min="10217" max="10217" width="8.6328125" style="23" customWidth="1"/>
    <col min="10218" max="10218" width="7.36328125" style="23" bestFit="1" customWidth="1"/>
    <col min="10219" max="10221" width="7" style="23" bestFit="1" customWidth="1"/>
    <col min="10222" max="10222" width="8.90625" style="23" bestFit="1" customWidth="1"/>
    <col min="10223" max="10223" width="7.36328125" style="23" bestFit="1" customWidth="1"/>
    <col min="10224" max="10226" width="7" style="23" bestFit="1" customWidth="1"/>
    <col min="10227" max="10227" width="8.90625" style="23" bestFit="1" customWidth="1"/>
    <col min="10228" max="10228" width="7.36328125" style="23" bestFit="1" customWidth="1"/>
    <col min="10229" max="10231" width="7" style="23" bestFit="1" customWidth="1"/>
    <col min="10232" max="10232" width="8.90625" style="23" bestFit="1" customWidth="1"/>
    <col min="10233" max="10233" width="7.36328125" style="23" bestFit="1" customWidth="1"/>
    <col min="10234" max="10236" width="7" style="23" bestFit="1" customWidth="1"/>
    <col min="10237" max="10237" width="11.1796875" style="23" bestFit="1" customWidth="1"/>
    <col min="10238" max="10434" width="10.81640625" style="23"/>
    <col min="10435" max="10436" width="3.54296875" style="23" customWidth="1"/>
    <col min="10437" max="10437" width="5.6328125" style="23" customWidth="1"/>
    <col min="10438" max="10438" width="11.81640625" style="23" bestFit="1" customWidth="1"/>
    <col min="10439" max="10439" width="7.36328125" style="23" bestFit="1" customWidth="1"/>
    <col min="10440" max="10442" width="7" style="23" bestFit="1" customWidth="1"/>
    <col min="10443" max="10443" width="8.90625" style="23" bestFit="1" customWidth="1"/>
    <col min="10444" max="10444" width="7.36328125" style="23" bestFit="1" customWidth="1"/>
    <col min="10445" max="10447" width="7" style="23" bestFit="1" customWidth="1"/>
    <col min="10448" max="10448" width="9.26953125" style="23" bestFit="1" customWidth="1"/>
    <col min="10449" max="10449" width="7.36328125" style="23" bestFit="1" customWidth="1"/>
    <col min="10450" max="10452" width="7" style="23" bestFit="1" customWidth="1"/>
    <col min="10453" max="10453" width="9.453125" style="23" bestFit="1" customWidth="1"/>
    <col min="10454" max="10454" width="7.36328125" style="23" bestFit="1" customWidth="1"/>
    <col min="10455" max="10457" width="7" style="23" bestFit="1" customWidth="1"/>
    <col min="10458" max="10458" width="9.453125" style="23" bestFit="1" customWidth="1"/>
    <col min="10459" max="10459" width="7.36328125" style="23" bestFit="1" customWidth="1"/>
    <col min="10460" max="10462" width="7" style="23" bestFit="1" customWidth="1"/>
    <col min="10463" max="10463" width="8.90625" style="23" bestFit="1" customWidth="1"/>
    <col min="10464" max="10464" width="7.36328125" style="23" bestFit="1" customWidth="1"/>
    <col min="10465" max="10465" width="7" style="23" bestFit="1" customWidth="1"/>
    <col min="10466" max="10467" width="8.1796875" style="23" bestFit="1" customWidth="1"/>
    <col min="10468" max="10468" width="8.90625" style="23" bestFit="1" customWidth="1"/>
    <col min="10469" max="10472" width="7.08984375" style="23" customWidth="1"/>
    <col min="10473" max="10473" width="8.6328125" style="23" customWidth="1"/>
    <col min="10474" max="10474" width="7.36328125" style="23" bestFit="1" customWidth="1"/>
    <col min="10475" max="10477" width="7" style="23" bestFit="1" customWidth="1"/>
    <col min="10478" max="10478" width="8.90625" style="23" bestFit="1" customWidth="1"/>
    <col min="10479" max="10479" width="7.36328125" style="23" bestFit="1" customWidth="1"/>
    <col min="10480" max="10482" width="7" style="23" bestFit="1" customWidth="1"/>
    <col min="10483" max="10483" width="8.90625" style="23" bestFit="1" customWidth="1"/>
    <col min="10484" max="10484" width="7.36328125" style="23" bestFit="1" customWidth="1"/>
    <col min="10485" max="10487" width="7" style="23" bestFit="1" customWidth="1"/>
    <col min="10488" max="10488" width="8.90625" style="23" bestFit="1" customWidth="1"/>
    <col min="10489" max="10489" width="7.36328125" style="23" bestFit="1" customWidth="1"/>
    <col min="10490" max="10492" width="7" style="23" bestFit="1" customWidth="1"/>
    <col min="10493" max="10493" width="11.1796875" style="23" bestFit="1" customWidth="1"/>
    <col min="10494" max="10690" width="10.81640625" style="23"/>
    <col min="10691" max="10692" width="3.54296875" style="23" customWidth="1"/>
    <col min="10693" max="10693" width="5.6328125" style="23" customWidth="1"/>
    <col min="10694" max="10694" width="11.81640625" style="23" bestFit="1" customWidth="1"/>
    <col min="10695" max="10695" width="7.36328125" style="23" bestFit="1" customWidth="1"/>
    <col min="10696" max="10698" width="7" style="23" bestFit="1" customWidth="1"/>
    <col min="10699" max="10699" width="8.90625" style="23" bestFit="1" customWidth="1"/>
    <col min="10700" max="10700" width="7.36328125" style="23" bestFit="1" customWidth="1"/>
    <col min="10701" max="10703" width="7" style="23" bestFit="1" customWidth="1"/>
    <col min="10704" max="10704" width="9.26953125" style="23" bestFit="1" customWidth="1"/>
    <col min="10705" max="10705" width="7.36328125" style="23" bestFit="1" customWidth="1"/>
    <col min="10706" max="10708" width="7" style="23" bestFit="1" customWidth="1"/>
    <col min="10709" max="10709" width="9.453125" style="23" bestFit="1" customWidth="1"/>
    <col min="10710" max="10710" width="7.36328125" style="23" bestFit="1" customWidth="1"/>
    <col min="10711" max="10713" width="7" style="23" bestFit="1" customWidth="1"/>
    <col min="10714" max="10714" width="9.453125" style="23" bestFit="1" customWidth="1"/>
    <col min="10715" max="10715" width="7.36328125" style="23" bestFit="1" customWidth="1"/>
    <col min="10716" max="10718" width="7" style="23" bestFit="1" customWidth="1"/>
    <col min="10719" max="10719" width="8.90625" style="23" bestFit="1" customWidth="1"/>
    <col min="10720" max="10720" width="7.36328125" style="23" bestFit="1" customWidth="1"/>
    <col min="10721" max="10721" width="7" style="23" bestFit="1" customWidth="1"/>
    <col min="10722" max="10723" width="8.1796875" style="23" bestFit="1" customWidth="1"/>
    <col min="10724" max="10724" width="8.90625" style="23" bestFit="1" customWidth="1"/>
    <col min="10725" max="10728" width="7.08984375" style="23" customWidth="1"/>
    <col min="10729" max="10729" width="8.6328125" style="23" customWidth="1"/>
    <col min="10730" max="10730" width="7.36328125" style="23" bestFit="1" customWidth="1"/>
    <col min="10731" max="10733" width="7" style="23" bestFit="1" customWidth="1"/>
    <col min="10734" max="10734" width="8.90625" style="23" bestFit="1" customWidth="1"/>
    <col min="10735" max="10735" width="7.36328125" style="23" bestFit="1" customWidth="1"/>
    <col min="10736" max="10738" width="7" style="23" bestFit="1" customWidth="1"/>
    <col min="10739" max="10739" width="8.90625" style="23" bestFit="1" customWidth="1"/>
    <col min="10740" max="10740" width="7.36328125" style="23" bestFit="1" customWidth="1"/>
    <col min="10741" max="10743" width="7" style="23" bestFit="1" customWidth="1"/>
    <col min="10744" max="10744" width="8.90625" style="23" bestFit="1" customWidth="1"/>
    <col min="10745" max="10745" width="7.36328125" style="23" bestFit="1" customWidth="1"/>
    <col min="10746" max="10748" width="7" style="23" bestFit="1" customWidth="1"/>
    <col min="10749" max="10749" width="11.1796875" style="23" bestFit="1" customWidth="1"/>
    <col min="10750" max="10946" width="10.81640625" style="23"/>
    <col min="10947" max="10948" width="3.54296875" style="23" customWidth="1"/>
    <col min="10949" max="10949" width="5.6328125" style="23" customWidth="1"/>
    <col min="10950" max="10950" width="11.81640625" style="23" bestFit="1" customWidth="1"/>
    <col min="10951" max="10951" width="7.36328125" style="23" bestFit="1" customWidth="1"/>
    <col min="10952" max="10954" width="7" style="23" bestFit="1" customWidth="1"/>
    <col min="10955" max="10955" width="8.90625" style="23" bestFit="1" customWidth="1"/>
    <col min="10956" max="10956" width="7.36328125" style="23" bestFit="1" customWidth="1"/>
    <col min="10957" max="10959" width="7" style="23" bestFit="1" customWidth="1"/>
    <col min="10960" max="10960" width="9.26953125" style="23" bestFit="1" customWidth="1"/>
    <col min="10961" max="10961" width="7.36328125" style="23" bestFit="1" customWidth="1"/>
    <col min="10962" max="10964" width="7" style="23" bestFit="1" customWidth="1"/>
    <col min="10965" max="10965" width="9.453125" style="23" bestFit="1" customWidth="1"/>
    <col min="10966" max="10966" width="7.36328125" style="23" bestFit="1" customWidth="1"/>
    <col min="10967" max="10969" width="7" style="23" bestFit="1" customWidth="1"/>
    <col min="10970" max="10970" width="9.453125" style="23" bestFit="1" customWidth="1"/>
    <col min="10971" max="10971" width="7.36328125" style="23" bestFit="1" customWidth="1"/>
    <col min="10972" max="10974" width="7" style="23" bestFit="1" customWidth="1"/>
    <col min="10975" max="10975" width="8.90625" style="23" bestFit="1" customWidth="1"/>
    <col min="10976" max="10976" width="7.36328125" style="23" bestFit="1" customWidth="1"/>
    <col min="10977" max="10977" width="7" style="23" bestFit="1" customWidth="1"/>
    <col min="10978" max="10979" width="8.1796875" style="23" bestFit="1" customWidth="1"/>
    <col min="10980" max="10980" width="8.90625" style="23" bestFit="1" customWidth="1"/>
    <col min="10981" max="10984" width="7.08984375" style="23" customWidth="1"/>
    <col min="10985" max="10985" width="8.6328125" style="23" customWidth="1"/>
    <col min="10986" max="10986" width="7.36328125" style="23" bestFit="1" customWidth="1"/>
    <col min="10987" max="10989" width="7" style="23" bestFit="1" customWidth="1"/>
    <col min="10990" max="10990" width="8.90625" style="23" bestFit="1" customWidth="1"/>
    <col min="10991" max="10991" width="7.36328125" style="23" bestFit="1" customWidth="1"/>
    <col min="10992" max="10994" width="7" style="23" bestFit="1" customWidth="1"/>
    <col min="10995" max="10995" width="8.90625" style="23" bestFit="1" customWidth="1"/>
    <col min="10996" max="10996" width="7.36328125" style="23" bestFit="1" customWidth="1"/>
    <col min="10997" max="10999" width="7" style="23" bestFit="1" customWidth="1"/>
    <col min="11000" max="11000" width="8.90625" style="23" bestFit="1" customWidth="1"/>
    <col min="11001" max="11001" width="7.36328125" style="23" bestFit="1" customWidth="1"/>
    <col min="11002" max="11004" width="7" style="23" bestFit="1" customWidth="1"/>
    <col min="11005" max="11005" width="11.1796875" style="23" bestFit="1" customWidth="1"/>
    <col min="11006" max="11202" width="10.81640625" style="23"/>
    <col min="11203" max="11204" width="3.54296875" style="23" customWidth="1"/>
    <col min="11205" max="11205" width="5.6328125" style="23" customWidth="1"/>
    <col min="11206" max="11206" width="11.81640625" style="23" bestFit="1" customWidth="1"/>
    <col min="11207" max="11207" width="7.36328125" style="23" bestFit="1" customWidth="1"/>
    <col min="11208" max="11210" width="7" style="23" bestFit="1" customWidth="1"/>
    <col min="11211" max="11211" width="8.90625" style="23" bestFit="1" customWidth="1"/>
    <col min="11212" max="11212" width="7.36328125" style="23" bestFit="1" customWidth="1"/>
    <col min="11213" max="11215" width="7" style="23" bestFit="1" customWidth="1"/>
    <col min="11216" max="11216" width="9.26953125" style="23" bestFit="1" customWidth="1"/>
    <col min="11217" max="11217" width="7.36328125" style="23" bestFit="1" customWidth="1"/>
    <col min="11218" max="11220" width="7" style="23" bestFit="1" customWidth="1"/>
    <col min="11221" max="11221" width="9.453125" style="23" bestFit="1" customWidth="1"/>
    <col min="11222" max="11222" width="7.36328125" style="23" bestFit="1" customWidth="1"/>
    <col min="11223" max="11225" width="7" style="23" bestFit="1" customWidth="1"/>
    <col min="11226" max="11226" width="9.453125" style="23" bestFit="1" customWidth="1"/>
    <col min="11227" max="11227" width="7.36328125" style="23" bestFit="1" customWidth="1"/>
    <col min="11228" max="11230" width="7" style="23" bestFit="1" customWidth="1"/>
    <col min="11231" max="11231" width="8.90625" style="23" bestFit="1" customWidth="1"/>
    <col min="11232" max="11232" width="7.36328125" style="23" bestFit="1" customWidth="1"/>
    <col min="11233" max="11233" width="7" style="23" bestFit="1" customWidth="1"/>
    <col min="11234" max="11235" width="8.1796875" style="23" bestFit="1" customWidth="1"/>
    <col min="11236" max="11236" width="8.90625" style="23" bestFit="1" customWidth="1"/>
    <col min="11237" max="11240" width="7.08984375" style="23" customWidth="1"/>
    <col min="11241" max="11241" width="8.6328125" style="23" customWidth="1"/>
    <col min="11242" max="11242" width="7.36328125" style="23" bestFit="1" customWidth="1"/>
    <col min="11243" max="11245" width="7" style="23" bestFit="1" customWidth="1"/>
    <col min="11246" max="11246" width="8.90625" style="23" bestFit="1" customWidth="1"/>
    <col min="11247" max="11247" width="7.36328125" style="23" bestFit="1" customWidth="1"/>
    <col min="11248" max="11250" width="7" style="23" bestFit="1" customWidth="1"/>
    <col min="11251" max="11251" width="8.90625" style="23" bestFit="1" customWidth="1"/>
    <col min="11252" max="11252" width="7.36328125" style="23" bestFit="1" customWidth="1"/>
    <col min="11253" max="11255" width="7" style="23" bestFit="1" customWidth="1"/>
    <col min="11256" max="11256" width="8.90625" style="23" bestFit="1" customWidth="1"/>
    <col min="11257" max="11257" width="7.36328125" style="23" bestFit="1" customWidth="1"/>
    <col min="11258" max="11260" width="7" style="23" bestFit="1" customWidth="1"/>
    <col min="11261" max="11261" width="11.1796875" style="23" bestFit="1" customWidth="1"/>
    <col min="11262" max="11458" width="10.81640625" style="23"/>
    <col min="11459" max="11460" width="3.54296875" style="23" customWidth="1"/>
    <col min="11461" max="11461" width="5.6328125" style="23" customWidth="1"/>
    <col min="11462" max="11462" width="11.81640625" style="23" bestFit="1" customWidth="1"/>
    <col min="11463" max="11463" width="7.36328125" style="23" bestFit="1" customWidth="1"/>
    <col min="11464" max="11466" width="7" style="23" bestFit="1" customWidth="1"/>
    <col min="11467" max="11467" width="8.90625" style="23" bestFit="1" customWidth="1"/>
    <col min="11468" max="11468" width="7.36328125" style="23" bestFit="1" customWidth="1"/>
    <col min="11469" max="11471" width="7" style="23" bestFit="1" customWidth="1"/>
    <col min="11472" max="11472" width="9.26953125" style="23" bestFit="1" customWidth="1"/>
    <col min="11473" max="11473" width="7.36328125" style="23" bestFit="1" customWidth="1"/>
    <col min="11474" max="11476" width="7" style="23" bestFit="1" customWidth="1"/>
    <col min="11477" max="11477" width="9.453125" style="23" bestFit="1" customWidth="1"/>
    <col min="11478" max="11478" width="7.36328125" style="23" bestFit="1" customWidth="1"/>
    <col min="11479" max="11481" width="7" style="23" bestFit="1" customWidth="1"/>
    <col min="11482" max="11482" width="9.453125" style="23" bestFit="1" customWidth="1"/>
    <col min="11483" max="11483" width="7.36328125" style="23" bestFit="1" customWidth="1"/>
    <col min="11484" max="11486" width="7" style="23" bestFit="1" customWidth="1"/>
    <col min="11487" max="11487" width="8.90625" style="23" bestFit="1" customWidth="1"/>
    <col min="11488" max="11488" width="7.36328125" style="23" bestFit="1" customWidth="1"/>
    <col min="11489" max="11489" width="7" style="23" bestFit="1" customWidth="1"/>
    <col min="11490" max="11491" width="8.1796875" style="23" bestFit="1" customWidth="1"/>
    <col min="11492" max="11492" width="8.90625" style="23" bestFit="1" customWidth="1"/>
    <col min="11493" max="11496" width="7.08984375" style="23" customWidth="1"/>
    <col min="11497" max="11497" width="8.6328125" style="23" customWidth="1"/>
    <col min="11498" max="11498" width="7.36328125" style="23" bestFit="1" customWidth="1"/>
    <col min="11499" max="11501" width="7" style="23" bestFit="1" customWidth="1"/>
    <col min="11502" max="11502" width="8.90625" style="23" bestFit="1" customWidth="1"/>
    <col min="11503" max="11503" width="7.36328125" style="23" bestFit="1" customWidth="1"/>
    <col min="11504" max="11506" width="7" style="23" bestFit="1" customWidth="1"/>
    <col min="11507" max="11507" width="8.90625" style="23" bestFit="1" customWidth="1"/>
    <col min="11508" max="11508" width="7.36328125" style="23" bestFit="1" customWidth="1"/>
    <col min="11509" max="11511" width="7" style="23" bestFit="1" customWidth="1"/>
    <col min="11512" max="11512" width="8.90625" style="23" bestFit="1" customWidth="1"/>
    <col min="11513" max="11513" width="7.36328125" style="23" bestFit="1" customWidth="1"/>
    <col min="11514" max="11516" width="7" style="23" bestFit="1" customWidth="1"/>
    <col min="11517" max="11517" width="11.1796875" style="23" bestFit="1" customWidth="1"/>
    <col min="11518" max="11714" width="10.81640625" style="23"/>
    <col min="11715" max="11716" width="3.54296875" style="23" customWidth="1"/>
    <col min="11717" max="11717" width="5.6328125" style="23" customWidth="1"/>
    <col min="11718" max="11718" width="11.81640625" style="23" bestFit="1" customWidth="1"/>
    <col min="11719" max="11719" width="7.36328125" style="23" bestFit="1" customWidth="1"/>
    <col min="11720" max="11722" width="7" style="23" bestFit="1" customWidth="1"/>
    <col min="11723" max="11723" width="8.90625" style="23" bestFit="1" customWidth="1"/>
    <col min="11724" max="11724" width="7.36328125" style="23" bestFit="1" customWidth="1"/>
    <col min="11725" max="11727" width="7" style="23" bestFit="1" customWidth="1"/>
    <col min="11728" max="11728" width="9.26953125" style="23" bestFit="1" customWidth="1"/>
    <col min="11729" max="11729" width="7.36328125" style="23" bestFit="1" customWidth="1"/>
    <col min="11730" max="11732" width="7" style="23" bestFit="1" customWidth="1"/>
    <col min="11733" max="11733" width="9.453125" style="23" bestFit="1" customWidth="1"/>
    <col min="11734" max="11734" width="7.36328125" style="23" bestFit="1" customWidth="1"/>
    <col min="11735" max="11737" width="7" style="23" bestFit="1" customWidth="1"/>
    <col min="11738" max="11738" width="9.453125" style="23" bestFit="1" customWidth="1"/>
    <col min="11739" max="11739" width="7.36328125" style="23" bestFit="1" customWidth="1"/>
    <col min="11740" max="11742" width="7" style="23" bestFit="1" customWidth="1"/>
    <col min="11743" max="11743" width="8.90625" style="23" bestFit="1" customWidth="1"/>
    <col min="11744" max="11744" width="7.36328125" style="23" bestFit="1" customWidth="1"/>
    <col min="11745" max="11745" width="7" style="23" bestFit="1" customWidth="1"/>
    <col min="11746" max="11747" width="8.1796875" style="23" bestFit="1" customWidth="1"/>
    <col min="11748" max="11748" width="8.90625" style="23" bestFit="1" customWidth="1"/>
    <col min="11749" max="11752" width="7.08984375" style="23" customWidth="1"/>
    <col min="11753" max="11753" width="8.6328125" style="23" customWidth="1"/>
    <col min="11754" max="11754" width="7.36328125" style="23" bestFit="1" customWidth="1"/>
    <col min="11755" max="11757" width="7" style="23" bestFit="1" customWidth="1"/>
    <col min="11758" max="11758" width="8.90625" style="23" bestFit="1" customWidth="1"/>
    <col min="11759" max="11759" width="7.36328125" style="23" bestFit="1" customWidth="1"/>
    <col min="11760" max="11762" width="7" style="23" bestFit="1" customWidth="1"/>
    <col min="11763" max="11763" width="8.90625" style="23" bestFit="1" customWidth="1"/>
    <col min="11764" max="11764" width="7.36328125" style="23" bestFit="1" customWidth="1"/>
    <col min="11765" max="11767" width="7" style="23" bestFit="1" customWidth="1"/>
    <col min="11768" max="11768" width="8.90625" style="23" bestFit="1" customWidth="1"/>
    <col min="11769" max="11769" width="7.36328125" style="23" bestFit="1" customWidth="1"/>
    <col min="11770" max="11772" width="7" style="23" bestFit="1" customWidth="1"/>
    <col min="11773" max="11773" width="11.1796875" style="23" bestFit="1" customWidth="1"/>
    <col min="11774" max="11970" width="10.81640625" style="23"/>
    <col min="11971" max="11972" width="3.54296875" style="23" customWidth="1"/>
    <col min="11973" max="11973" width="5.6328125" style="23" customWidth="1"/>
    <col min="11974" max="11974" width="11.81640625" style="23" bestFit="1" customWidth="1"/>
    <col min="11975" max="11975" width="7.36328125" style="23" bestFit="1" customWidth="1"/>
    <col min="11976" max="11978" width="7" style="23" bestFit="1" customWidth="1"/>
    <col min="11979" max="11979" width="8.90625" style="23" bestFit="1" customWidth="1"/>
    <col min="11980" max="11980" width="7.36328125" style="23" bestFit="1" customWidth="1"/>
    <col min="11981" max="11983" width="7" style="23" bestFit="1" customWidth="1"/>
    <col min="11984" max="11984" width="9.26953125" style="23" bestFit="1" customWidth="1"/>
    <col min="11985" max="11985" width="7.36328125" style="23" bestFit="1" customWidth="1"/>
    <col min="11986" max="11988" width="7" style="23" bestFit="1" customWidth="1"/>
    <col min="11989" max="11989" width="9.453125" style="23" bestFit="1" customWidth="1"/>
    <col min="11990" max="11990" width="7.36328125" style="23" bestFit="1" customWidth="1"/>
    <col min="11991" max="11993" width="7" style="23" bestFit="1" customWidth="1"/>
    <col min="11994" max="11994" width="9.453125" style="23" bestFit="1" customWidth="1"/>
    <col min="11995" max="11995" width="7.36328125" style="23" bestFit="1" customWidth="1"/>
    <col min="11996" max="11998" width="7" style="23" bestFit="1" customWidth="1"/>
    <col min="11999" max="11999" width="8.90625" style="23" bestFit="1" customWidth="1"/>
    <col min="12000" max="12000" width="7.36328125" style="23" bestFit="1" customWidth="1"/>
    <col min="12001" max="12001" width="7" style="23" bestFit="1" customWidth="1"/>
    <col min="12002" max="12003" width="8.1796875" style="23" bestFit="1" customWidth="1"/>
    <col min="12004" max="12004" width="8.90625" style="23" bestFit="1" customWidth="1"/>
    <col min="12005" max="12008" width="7.08984375" style="23" customWidth="1"/>
    <col min="12009" max="12009" width="8.6328125" style="23" customWidth="1"/>
    <col min="12010" max="12010" width="7.36328125" style="23" bestFit="1" customWidth="1"/>
    <col min="12011" max="12013" width="7" style="23" bestFit="1" customWidth="1"/>
    <col min="12014" max="12014" width="8.90625" style="23" bestFit="1" customWidth="1"/>
    <col min="12015" max="12015" width="7.36328125" style="23" bestFit="1" customWidth="1"/>
    <col min="12016" max="12018" width="7" style="23" bestFit="1" customWidth="1"/>
    <col min="12019" max="12019" width="8.90625" style="23" bestFit="1" customWidth="1"/>
    <col min="12020" max="12020" width="7.36328125" style="23" bestFit="1" customWidth="1"/>
    <col min="12021" max="12023" width="7" style="23" bestFit="1" customWidth="1"/>
    <col min="12024" max="12024" width="8.90625" style="23" bestFit="1" customWidth="1"/>
    <col min="12025" max="12025" width="7.36328125" style="23" bestFit="1" customWidth="1"/>
    <col min="12026" max="12028" width="7" style="23" bestFit="1" customWidth="1"/>
    <col min="12029" max="12029" width="11.1796875" style="23" bestFit="1" customWidth="1"/>
    <col min="12030" max="12226" width="10.81640625" style="23"/>
    <col min="12227" max="12228" width="3.54296875" style="23" customWidth="1"/>
    <col min="12229" max="12229" width="5.6328125" style="23" customWidth="1"/>
    <col min="12230" max="12230" width="11.81640625" style="23" bestFit="1" customWidth="1"/>
    <col min="12231" max="12231" width="7.36328125" style="23" bestFit="1" customWidth="1"/>
    <col min="12232" max="12234" width="7" style="23" bestFit="1" customWidth="1"/>
    <col min="12235" max="12235" width="8.90625" style="23" bestFit="1" customWidth="1"/>
    <col min="12236" max="12236" width="7.36328125" style="23" bestFit="1" customWidth="1"/>
    <col min="12237" max="12239" width="7" style="23" bestFit="1" customWidth="1"/>
    <col min="12240" max="12240" width="9.26953125" style="23" bestFit="1" customWidth="1"/>
    <col min="12241" max="12241" width="7.36328125" style="23" bestFit="1" customWidth="1"/>
    <col min="12242" max="12244" width="7" style="23" bestFit="1" customWidth="1"/>
    <col min="12245" max="12245" width="9.453125" style="23" bestFit="1" customWidth="1"/>
    <col min="12246" max="12246" width="7.36328125" style="23" bestFit="1" customWidth="1"/>
    <col min="12247" max="12249" width="7" style="23" bestFit="1" customWidth="1"/>
    <col min="12250" max="12250" width="9.453125" style="23" bestFit="1" customWidth="1"/>
    <col min="12251" max="12251" width="7.36328125" style="23" bestFit="1" customWidth="1"/>
    <col min="12252" max="12254" width="7" style="23" bestFit="1" customWidth="1"/>
    <col min="12255" max="12255" width="8.90625" style="23" bestFit="1" customWidth="1"/>
    <col min="12256" max="12256" width="7.36328125" style="23" bestFit="1" customWidth="1"/>
    <col min="12257" max="12257" width="7" style="23" bestFit="1" customWidth="1"/>
    <col min="12258" max="12259" width="8.1796875" style="23" bestFit="1" customWidth="1"/>
    <col min="12260" max="12260" width="8.90625" style="23" bestFit="1" customWidth="1"/>
    <col min="12261" max="12264" width="7.08984375" style="23" customWidth="1"/>
    <col min="12265" max="12265" width="8.6328125" style="23" customWidth="1"/>
    <col min="12266" max="12266" width="7.36328125" style="23" bestFit="1" customWidth="1"/>
    <col min="12267" max="12269" width="7" style="23" bestFit="1" customWidth="1"/>
    <col min="12270" max="12270" width="8.90625" style="23" bestFit="1" customWidth="1"/>
    <col min="12271" max="12271" width="7.36328125" style="23" bestFit="1" customWidth="1"/>
    <col min="12272" max="12274" width="7" style="23" bestFit="1" customWidth="1"/>
    <col min="12275" max="12275" width="8.90625" style="23" bestFit="1" customWidth="1"/>
    <col min="12276" max="12276" width="7.36328125" style="23" bestFit="1" customWidth="1"/>
    <col min="12277" max="12279" width="7" style="23" bestFit="1" customWidth="1"/>
    <col min="12280" max="12280" width="8.90625" style="23" bestFit="1" customWidth="1"/>
    <col min="12281" max="12281" width="7.36328125" style="23" bestFit="1" customWidth="1"/>
    <col min="12282" max="12284" width="7" style="23" bestFit="1" customWidth="1"/>
    <col min="12285" max="12285" width="11.1796875" style="23" bestFit="1" customWidth="1"/>
    <col min="12286" max="12482" width="10.81640625" style="23"/>
    <col min="12483" max="12484" width="3.54296875" style="23" customWidth="1"/>
    <col min="12485" max="12485" width="5.6328125" style="23" customWidth="1"/>
    <col min="12486" max="12486" width="11.81640625" style="23" bestFit="1" customWidth="1"/>
    <col min="12487" max="12487" width="7.36328125" style="23" bestFit="1" customWidth="1"/>
    <col min="12488" max="12490" width="7" style="23" bestFit="1" customWidth="1"/>
    <col min="12491" max="12491" width="8.90625" style="23" bestFit="1" customWidth="1"/>
    <col min="12492" max="12492" width="7.36328125" style="23" bestFit="1" customWidth="1"/>
    <col min="12493" max="12495" width="7" style="23" bestFit="1" customWidth="1"/>
    <col min="12496" max="12496" width="9.26953125" style="23" bestFit="1" customWidth="1"/>
    <col min="12497" max="12497" width="7.36328125" style="23" bestFit="1" customWidth="1"/>
    <col min="12498" max="12500" width="7" style="23" bestFit="1" customWidth="1"/>
    <col min="12501" max="12501" width="9.453125" style="23" bestFit="1" customWidth="1"/>
    <col min="12502" max="12502" width="7.36328125" style="23" bestFit="1" customWidth="1"/>
    <col min="12503" max="12505" width="7" style="23" bestFit="1" customWidth="1"/>
    <col min="12506" max="12506" width="9.453125" style="23" bestFit="1" customWidth="1"/>
    <col min="12507" max="12507" width="7.36328125" style="23" bestFit="1" customWidth="1"/>
    <col min="12508" max="12510" width="7" style="23" bestFit="1" customWidth="1"/>
    <col min="12511" max="12511" width="8.90625" style="23" bestFit="1" customWidth="1"/>
    <col min="12512" max="12512" width="7.36328125" style="23" bestFit="1" customWidth="1"/>
    <col min="12513" max="12513" width="7" style="23" bestFit="1" customWidth="1"/>
    <col min="12514" max="12515" width="8.1796875" style="23" bestFit="1" customWidth="1"/>
    <col min="12516" max="12516" width="8.90625" style="23" bestFit="1" customWidth="1"/>
    <col min="12517" max="12520" width="7.08984375" style="23" customWidth="1"/>
    <col min="12521" max="12521" width="8.6328125" style="23" customWidth="1"/>
    <col min="12522" max="12522" width="7.36328125" style="23" bestFit="1" customWidth="1"/>
    <col min="12523" max="12525" width="7" style="23" bestFit="1" customWidth="1"/>
    <col min="12526" max="12526" width="8.90625" style="23" bestFit="1" customWidth="1"/>
    <col min="12527" max="12527" width="7.36328125" style="23" bestFit="1" customWidth="1"/>
    <col min="12528" max="12530" width="7" style="23" bestFit="1" customWidth="1"/>
    <col min="12531" max="12531" width="8.90625" style="23" bestFit="1" customWidth="1"/>
    <col min="12532" max="12532" width="7.36328125" style="23" bestFit="1" customWidth="1"/>
    <col min="12533" max="12535" width="7" style="23" bestFit="1" customWidth="1"/>
    <col min="12536" max="12536" width="8.90625" style="23" bestFit="1" customWidth="1"/>
    <col min="12537" max="12537" width="7.36328125" style="23" bestFit="1" customWidth="1"/>
    <col min="12538" max="12540" width="7" style="23" bestFit="1" customWidth="1"/>
    <col min="12541" max="12541" width="11.1796875" style="23" bestFit="1" customWidth="1"/>
    <col min="12542" max="12738" width="10.81640625" style="23"/>
    <col min="12739" max="12740" width="3.54296875" style="23" customWidth="1"/>
    <col min="12741" max="12741" width="5.6328125" style="23" customWidth="1"/>
    <col min="12742" max="12742" width="11.81640625" style="23" bestFit="1" customWidth="1"/>
    <col min="12743" max="12743" width="7.36328125" style="23" bestFit="1" customWidth="1"/>
    <col min="12744" max="12746" width="7" style="23" bestFit="1" customWidth="1"/>
    <col min="12747" max="12747" width="8.90625" style="23" bestFit="1" customWidth="1"/>
    <col min="12748" max="12748" width="7.36328125" style="23" bestFit="1" customWidth="1"/>
    <col min="12749" max="12751" width="7" style="23" bestFit="1" customWidth="1"/>
    <col min="12752" max="12752" width="9.26953125" style="23" bestFit="1" customWidth="1"/>
    <col min="12753" max="12753" width="7.36328125" style="23" bestFit="1" customWidth="1"/>
    <col min="12754" max="12756" width="7" style="23" bestFit="1" customWidth="1"/>
    <col min="12757" max="12757" width="9.453125" style="23" bestFit="1" customWidth="1"/>
    <col min="12758" max="12758" width="7.36328125" style="23" bestFit="1" customWidth="1"/>
    <col min="12759" max="12761" width="7" style="23" bestFit="1" customWidth="1"/>
    <col min="12762" max="12762" width="9.453125" style="23" bestFit="1" customWidth="1"/>
    <col min="12763" max="12763" width="7.36328125" style="23" bestFit="1" customWidth="1"/>
    <col min="12764" max="12766" width="7" style="23" bestFit="1" customWidth="1"/>
    <col min="12767" max="12767" width="8.90625" style="23" bestFit="1" customWidth="1"/>
    <col min="12768" max="12768" width="7.36328125" style="23" bestFit="1" customWidth="1"/>
    <col min="12769" max="12769" width="7" style="23" bestFit="1" customWidth="1"/>
    <col min="12770" max="12771" width="8.1796875" style="23" bestFit="1" customWidth="1"/>
    <col min="12772" max="12772" width="8.90625" style="23" bestFit="1" customWidth="1"/>
    <col min="12773" max="12776" width="7.08984375" style="23" customWidth="1"/>
    <col min="12777" max="12777" width="8.6328125" style="23" customWidth="1"/>
    <col min="12778" max="12778" width="7.36328125" style="23" bestFit="1" customWidth="1"/>
    <col min="12779" max="12781" width="7" style="23" bestFit="1" customWidth="1"/>
    <col min="12782" max="12782" width="8.90625" style="23" bestFit="1" customWidth="1"/>
    <col min="12783" max="12783" width="7.36328125" style="23" bestFit="1" customWidth="1"/>
    <col min="12784" max="12786" width="7" style="23" bestFit="1" customWidth="1"/>
    <col min="12787" max="12787" width="8.90625" style="23" bestFit="1" customWidth="1"/>
    <col min="12788" max="12788" width="7.36328125" style="23" bestFit="1" customWidth="1"/>
    <col min="12789" max="12791" width="7" style="23" bestFit="1" customWidth="1"/>
    <col min="12792" max="12792" width="8.90625" style="23" bestFit="1" customWidth="1"/>
    <col min="12793" max="12793" width="7.36328125" style="23" bestFit="1" customWidth="1"/>
    <col min="12794" max="12796" width="7" style="23" bestFit="1" customWidth="1"/>
    <col min="12797" max="12797" width="11.1796875" style="23" bestFit="1" customWidth="1"/>
    <col min="12798" max="12994" width="10.81640625" style="23"/>
    <col min="12995" max="12996" width="3.54296875" style="23" customWidth="1"/>
    <col min="12997" max="12997" width="5.6328125" style="23" customWidth="1"/>
    <col min="12998" max="12998" width="11.81640625" style="23" bestFit="1" customWidth="1"/>
    <col min="12999" max="12999" width="7.36328125" style="23" bestFit="1" customWidth="1"/>
    <col min="13000" max="13002" width="7" style="23" bestFit="1" customWidth="1"/>
    <col min="13003" max="13003" width="8.90625" style="23" bestFit="1" customWidth="1"/>
    <col min="13004" max="13004" width="7.36328125" style="23" bestFit="1" customWidth="1"/>
    <col min="13005" max="13007" width="7" style="23" bestFit="1" customWidth="1"/>
    <col min="13008" max="13008" width="9.26953125" style="23" bestFit="1" customWidth="1"/>
    <col min="13009" max="13009" width="7.36328125" style="23" bestFit="1" customWidth="1"/>
    <col min="13010" max="13012" width="7" style="23" bestFit="1" customWidth="1"/>
    <col min="13013" max="13013" width="9.453125" style="23" bestFit="1" customWidth="1"/>
    <col min="13014" max="13014" width="7.36328125" style="23" bestFit="1" customWidth="1"/>
    <col min="13015" max="13017" width="7" style="23" bestFit="1" customWidth="1"/>
    <col min="13018" max="13018" width="9.453125" style="23" bestFit="1" customWidth="1"/>
    <col min="13019" max="13019" width="7.36328125" style="23" bestFit="1" customWidth="1"/>
    <col min="13020" max="13022" width="7" style="23" bestFit="1" customWidth="1"/>
    <col min="13023" max="13023" width="8.90625" style="23" bestFit="1" customWidth="1"/>
    <col min="13024" max="13024" width="7.36328125" style="23" bestFit="1" customWidth="1"/>
    <col min="13025" max="13025" width="7" style="23" bestFit="1" customWidth="1"/>
    <col min="13026" max="13027" width="8.1796875" style="23" bestFit="1" customWidth="1"/>
    <col min="13028" max="13028" width="8.90625" style="23" bestFit="1" customWidth="1"/>
    <col min="13029" max="13032" width="7.08984375" style="23" customWidth="1"/>
    <col min="13033" max="13033" width="8.6328125" style="23" customWidth="1"/>
    <col min="13034" max="13034" width="7.36328125" style="23" bestFit="1" customWidth="1"/>
    <col min="13035" max="13037" width="7" style="23" bestFit="1" customWidth="1"/>
    <col min="13038" max="13038" width="8.90625" style="23" bestFit="1" customWidth="1"/>
    <col min="13039" max="13039" width="7.36328125" style="23" bestFit="1" customWidth="1"/>
    <col min="13040" max="13042" width="7" style="23" bestFit="1" customWidth="1"/>
    <col min="13043" max="13043" width="8.90625" style="23" bestFit="1" customWidth="1"/>
    <col min="13044" max="13044" width="7.36328125" style="23" bestFit="1" customWidth="1"/>
    <col min="13045" max="13047" width="7" style="23" bestFit="1" customWidth="1"/>
    <col min="13048" max="13048" width="8.90625" style="23" bestFit="1" customWidth="1"/>
    <col min="13049" max="13049" width="7.36328125" style="23" bestFit="1" customWidth="1"/>
    <col min="13050" max="13052" width="7" style="23" bestFit="1" customWidth="1"/>
    <col min="13053" max="13053" width="11.1796875" style="23" bestFit="1" customWidth="1"/>
    <col min="13054" max="13250" width="10.81640625" style="23"/>
    <col min="13251" max="13252" width="3.54296875" style="23" customWidth="1"/>
    <col min="13253" max="13253" width="5.6328125" style="23" customWidth="1"/>
    <col min="13254" max="13254" width="11.81640625" style="23" bestFit="1" customWidth="1"/>
    <col min="13255" max="13255" width="7.36328125" style="23" bestFit="1" customWidth="1"/>
    <col min="13256" max="13258" width="7" style="23" bestFit="1" customWidth="1"/>
    <col min="13259" max="13259" width="8.90625" style="23" bestFit="1" customWidth="1"/>
    <col min="13260" max="13260" width="7.36328125" style="23" bestFit="1" customWidth="1"/>
    <col min="13261" max="13263" width="7" style="23" bestFit="1" customWidth="1"/>
    <col min="13264" max="13264" width="9.26953125" style="23" bestFit="1" customWidth="1"/>
    <col min="13265" max="13265" width="7.36328125" style="23" bestFit="1" customWidth="1"/>
    <col min="13266" max="13268" width="7" style="23" bestFit="1" customWidth="1"/>
    <col min="13269" max="13269" width="9.453125" style="23" bestFit="1" customWidth="1"/>
    <col min="13270" max="13270" width="7.36328125" style="23" bestFit="1" customWidth="1"/>
    <col min="13271" max="13273" width="7" style="23" bestFit="1" customWidth="1"/>
    <col min="13274" max="13274" width="9.453125" style="23" bestFit="1" customWidth="1"/>
    <col min="13275" max="13275" width="7.36328125" style="23" bestFit="1" customWidth="1"/>
    <col min="13276" max="13278" width="7" style="23" bestFit="1" customWidth="1"/>
    <col min="13279" max="13279" width="8.90625" style="23" bestFit="1" customWidth="1"/>
    <col min="13280" max="13280" width="7.36328125" style="23" bestFit="1" customWidth="1"/>
    <col min="13281" max="13281" width="7" style="23" bestFit="1" customWidth="1"/>
    <col min="13282" max="13283" width="8.1796875" style="23" bestFit="1" customWidth="1"/>
    <col min="13284" max="13284" width="8.90625" style="23" bestFit="1" customWidth="1"/>
    <col min="13285" max="13288" width="7.08984375" style="23" customWidth="1"/>
    <col min="13289" max="13289" width="8.6328125" style="23" customWidth="1"/>
    <col min="13290" max="13290" width="7.36328125" style="23" bestFit="1" customWidth="1"/>
    <col min="13291" max="13293" width="7" style="23" bestFit="1" customWidth="1"/>
    <col min="13294" max="13294" width="8.90625" style="23" bestFit="1" customWidth="1"/>
    <col min="13295" max="13295" width="7.36328125" style="23" bestFit="1" customWidth="1"/>
    <col min="13296" max="13298" width="7" style="23" bestFit="1" customWidth="1"/>
    <col min="13299" max="13299" width="8.90625" style="23" bestFit="1" customWidth="1"/>
    <col min="13300" max="13300" width="7.36328125" style="23" bestFit="1" customWidth="1"/>
    <col min="13301" max="13303" width="7" style="23" bestFit="1" customWidth="1"/>
    <col min="13304" max="13304" width="8.90625" style="23" bestFit="1" customWidth="1"/>
    <col min="13305" max="13305" width="7.36328125" style="23" bestFit="1" customWidth="1"/>
    <col min="13306" max="13308" width="7" style="23" bestFit="1" customWidth="1"/>
    <col min="13309" max="13309" width="11.1796875" style="23" bestFit="1" customWidth="1"/>
    <col min="13310" max="13506" width="10.81640625" style="23"/>
    <col min="13507" max="13508" width="3.54296875" style="23" customWidth="1"/>
    <col min="13509" max="13509" width="5.6328125" style="23" customWidth="1"/>
    <col min="13510" max="13510" width="11.81640625" style="23" bestFit="1" customWidth="1"/>
    <col min="13511" max="13511" width="7.36328125" style="23" bestFit="1" customWidth="1"/>
    <col min="13512" max="13514" width="7" style="23" bestFit="1" customWidth="1"/>
    <col min="13515" max="13515" width="8.90625" style="23" bestFit="1" customWidth="1"/>
    <col min="13516" max="13516" width="7.36328125" style="23" bestFit="1" customWidth="1"/>
    <col min="13517" max="13519" width="7" style="23" bestFit="1" customWidth="1"/>
    <col min="13520" max="13520" width="9.26953125" style="23" bestFit="1" customWidth="1"/>
    <col min="13521" max="13521" width="7.36328125" style="23" bestFit="1" customWidth="1"/>
    <col min="13522" max="13524" width="7" style="23" bestFit="1" customWidth="1"/>
    <col min="13525" max="13525" width="9.453125" style="23" bestFit="1" customWidth="1"/>
    <col min="13526" max="13526" width="7.36328125" style="23" bestFit="1" customWidth="1"/>
    <col min="13527" max="13529" width="7" style="23" bestFit="1" customWidth="1"/>
    <col min="13530" max="13530" width="9.453125" style="23" bestFit="1" customWidth="1"/>
    <col min="13531" max="13531" width="7.36328125" style="23" bestFit="1" customWidth="1"/>
    <col min="13532" max="13534" width="7" style="23" bestFit="1" customWidth="1"/>
    <col min="13535" max="13535" width="8.90625" style="23" bestFit="1" customWidth="1"/>
    <col min="13536" max="13536" width="7.36328125" style="23" bestFit="1" customWidth="1"/>
    <col min="13537" max="13537" width="7" style="23" bestFit="1" customWidth="1"/>
    <col min="13538" max="13539" width="8.1796875" style="23" bestFit="1" customWidth="1"/>
    <col min="13540" max="13540" width="8.90625" style="23" bestFit="1" customWidth="1"/>
    <col min="13541" max="13544" width="7.08984375" style="23" customWidth="1"/>
    <col min="13545" max="13545" width="8.6328125" style="23" customWidth="1"/>
    <col min="13546" max="13546" width="7.36328125" style="23" bestFit="1" customWidth="1"/>
    <col min="13547" max="13549" width="7" style="23" bestFit="1" customWidth="1"/>
    <col min="13550" max="13550" width="8.90625" style="23" bestFit="1" customWidth="1"/>
    <col min="13551" max="13551" width="7.36328125" style="23" bestFit="1" customWidth="1"/>
    <col min="13552" max="13554" width="7" style="23" bestFit="1" customWidth="1"/>
    <col min="13555" max="13555" width="8.90625" style="23" bestFit="1" customWidth="1"/>
    <col min="13556" max="13556" width="7.36328125" style="23" bestFit="1" customWidth="1"/>
    <col min="13557" max="13559" width="7" style="23" bestFit="1" customWidth="1"/>
    <col min="13560" max="13560" width="8.90625" style="23" bestFit="1" customWidth="1"/>
    <col min="13561" max="13561" width="7.36328125" style="23" bestFit="1" customWidth="1"/>
    <col min="13562" max="13564" width="7" style="23" bestFit="1" customWidth="1"/>
    <col min="13565" max="13565" width="11.1796875" style="23" bestFit="1" customWidth="1"/>
    <col min="13566" max="13762" width="10.81640625" style="23"/>
    <col min="13763" max="13764" width="3.54296875" style="23" customWidth="1"/>
    <col min="13765" max="13765" width="5.6328125" style="23" customWidth="1"/>
    <col min="13766" max="13766" width="11.81640625" style="23" bestFit="1" customWidth="1"/>
    <col min="13767" max="13767" width="7.36328125" style="23" bestFit="1" customWidth="1"/>
    <col min="13768" max="13770" width="7" style="23" bestFit="1" customWidth="1"/>
    <col min="13771" max="13771" width="8.90625" style="23" bestFit="1" customWidth="1"/>
    <col min="13772" max="13772" width="7.36328125" style="23" bestFit="1" customWidth="1"/>
    <col min="13773" max="13775" width="7" style="23" bestFit="1" customWidth="1"/>
    <col min="13776" max="13776" width="9.26953125" style="23" bestFit="1" customWidth="1"/>
    <col min="13777" max="13777" width="7.36328125" style="23" bestFit="1" customWidth="1"/>
    <col min="13778" max="13780" width="7" style="23" bestFit="1" customWidth="1"/>
    <col min="13781" max="13781" width="9.453125" style="23" bestFit="1" customWidth="1"/>
    <col min="13782" max="13782" width="7.36328125" style="23" bestFit="1" customWidth="1"/>
    <col min="13783" max="13785" width="7" style="23" bestFit="1" customWidth="1"/>
    <col min="13786" max="13786" width="9.453125" style="23" bestFit="1" customWidth="1"/>
    <col min="13787" max="13787" width="7.36328125" style="23" bestFit="1" customWidth="1"/>
    <col min="13788" max="13790" width="7" style="23" bestFit="1" customWidth="1"/>
    <col min="13791" max="13791" width="8.90625" style="23" bestFit="1" customWidth="1"/>
    <col min="13792" max="13792" width="7.36328125" style="23" bestFit="1" customWidth="1"/>
    <col min="13793" max="13793" width="7" style="23" bestFit="1" customWidth="1"/>
    <col min="13794" max="13795" width="8.1796875" style="23" bestFit="1" customWidth="1"/>
    <col min="13796" max="13796" width="8.90625" style="23" bestFit="1" customWidth="1"/>
    <col min="13797" max="13800" width="7.08984375" style="23" customWidth="1"/>
    <col min="13801" max="13801" width="8.6328125" style="23" customWidth="1"/>
    <col min="13802" max="13802" width="7.36328125" style="23" bestFit="1" customWidth="1"/>
    <col min="13803" max="13805" width="7" style="23" bestFit="1" customWidth="1"/>
    <col min="13806" max="13806" width="8.90625" style="23" bestFit="1" customWidth="1"/>
    <col min="13807" max="13807" width="7.36328125" style="23" bestFit="1" customWidth="1"/>
    <col min="13808" max="13810" width="7" style="23" bestFit="1" customWidth="1"/>
    <col min="13811" max="13811" width="8.90625" style="23" bestFit="1" customWidth="1"/>
    <col min="13812" max="13812" width="7.36328125" style="23" bestFit="1" customWidth="1"/>
    <col min="13813" max="13815" width="7" style="23" bestFit="1" customWidth="1"/>
    <col min="13816" max="13816" width="8.90625" style="23" bestFit="1" customWidth="1"/>
    <col min="13817" max="13817" width="7.36328125" style="23" bestFit="1" customWidth="1"/>
    <col min="13818" max="13820" width="7" style="23" bestFit="1" customWidth="1"/>
    <col min="13821" max="13821" width="11.1796875" style="23" bestFit="1" customWidth="1"/>
    <col min="13822" max="14018" width="10.81640625" style="23"/>
    <col min="14019" max="14020" width="3.54296875" style="23" customWidth="1"/>
    <col min="14021" max="14021" width="5.6328125" style="23" customWidth="1"/>
    <col min="14022" max="14022" width="11.81640625" style="23" bestFit="1" customWidth="1"/>
    <col min="14023" max="14023" width="7.36328125" style="23" bestFit="1" customWidth="1"/>
    <col min="14024" max="14026" width="7" style="23" bestFit="1" customWidth="1"/>
    <col min="14027" max="14027" width="8.90625" style="23" bestFit="1" customWidth="1"/>
    <col min="14028" max="14028" width="7.36328125" style="23" bestFit="1" customWidth="1"/>
    <col min="14029" max="14031" width="7" style="23" bestFit="1" customWidth="1"/>
    <col min="14032" max="14032" width="9.26953125" style="23" bestFit="1" customWidth="1"/>
    <col min="14033" max="14033" width="7.36328125" style="23" bestFit="1" customWidth="1"/>
    <col min="14034" max="14036" width="7" style="23" bestFit="1" customWidth="1"/>
    <col min="14037" max="14037" width="9.453125" style="23" bestFit="1" customWidth="1"/>
    <col min="14038" max="14038" width="7.36328125" style="23" bestFit="1" customWidth="1"/>
    <col min="14039" max="14041" width="7" style="23" bestFit="1" customWidth="1"/>
    <col min="14042" max="14042" width="9.453125" style="23" bestFit="1" customWidth="1"/>
    <col min="14043" max="14043" width="7.36328125" style="23" bestFit="1" customWidth="1"/>
    <col min="14044" max="14046" width="7" style="23" bestFit="1" customWidth="1"/>
    <col min="14047" max="14047" width="8.90625" style="23" bestFit="1" customWidth="1"/>
    <col min="14048" max="14048" width="7.36328125" style="23" bestFit="1" customWidth="1"/>
    <col min="14049" max="14049" width="7" style="23" bestFit="1" customWidth="1"/>
    <col min="14050" max="14051" width="8.1796875" style="23" bestFit="1" customWidth="1"/>
    <col min="14052" max="14052" width="8.90625" style="23" bestFit="1" customWidth="1"/>
    <col min="14053" max="14056" width="7.08984375" style="23" customWidth="1"/>
    <col min="14057" max="14057" width="8.6328125" style="23" customWidth="1"/>
    <col min="14058" max="14058" width="7.36328125" style="23" bestFit="1" customWidth="1"/>
    <col min="14059" max="14061" width="7" style="23" bestFit="1" customWidth="1"/>
    <col min="14062" max="14062" width="8.90625" style="23" bestFit="1" customWidth="1"/>
    <col min="14063" max="14063" width="7.36328125" style="23" bestFit="1" customWidth="1"/>
    <col min="14064" max="14066" width="7" style="23" bestFit="1" customWidth="1"/>
    <col min="14067" max="14067" width="8.90625" style="23" bestFit="1" customWidth="1"/>
    <col min="14068" max="14068" width="7.36328125" style="23" bestFit="1" customWidth="1"/>
    <col min="14069" max="14071" width="7" style="23" bestFit="1" customWidth="1"/>
    <col min="14072" max="14072" width="8.90625" style="23" bestFit="1" customWidth="1"/>
    <col min="14073" max="14073" width="7.36328125" style="23" bestFit="1" customWidth="1"/>
    <col min="14074" max="14076" width="7" style="23" bestFit="1" customWidth="1"/>
    <col min="14077" max="14077" width="11.1796875" style="23" bestFit="1" customWidth="1"/>
    <col min="14078" max="14274" width="10.81640625" style="23"/>
    <col min="14275" max="14276" width="3.54296875" style="23" customWidth="1"/>
    <col min="14277" max="14277" width="5.6328125" style="23" customWidth="1"/>
    <col min="14278" max="14278" width="11.81640625" style="23" bestFit="1" customWidth="1"/>
    <col min="14279" max="14279" width="7.36328125" style="23" bestFit="1" customWidth="1"/>
    <col min="14280" max="14282" width="7" style="23" bestFit="1" customWidth="1"/>
    <col min="14283" max="14283" width="8.90625" style="23" bestFit="1" customWidth="1"/>
    <col min="14284" max="14284" width="7.36328125" style="23" bestFit="1" customWidth="1"/>
    <col min="14285" max="14287" width="7" style="23" bestFit="1" customWidth="1"/>
    <col min="14288" max="14288" width="9.26953125" style="23" bestFit="1" customWidth="1"/>
    <col min="14289" max="14289" width="7.36328125" style="23" bestFit="1" customWidth="1"/>
    <col min="14290" max="14292" width="7" style="23" bestFit="1" customWidth="1"/>
    <col min="14293" max="14293" width="9.453125" style="23" bestFit="1" customWidth="1"/>
    <col min="14294" max="14294" width="7.36328125" style="23" bestFit="1" customWidth="1"/>
    <col min="14295" max="14297" width="7" style="23" bestFit="1" customWidth="1"/>
    <col min="14298" max="14298" width="9.453125" style="23" bestFit="1" customWidth="1"/>
    <col min="14299" max="14299" width="7.36328125" style="23" bestFit="1" customWidth="1"/>
    <col min="14300" max="14302" width="7" style="23" bestFit="1" customWidth="1"/>
    <col min="14303" max="14303" width="8.90625" style="23" bestFit="1" customWidth="1"/>
    <col min="14304" max="14304" width="7.36328125" style="23" bestFit="1" customWidth="1"/>
    <col min="14305" max="14305" width="7" style="23" bestFit="1" customWidth="1"/>
    <col min="14306" max="14307" width="8.1796875" style="23" bestFit="1" customWidth="1"/>
    <col min="14308" max="14308" width="8.90625" style="23" bestFit="1" customWidth="1"/>
    <col min="14309" max="14312" width="7.08984375" style="23" customWidth="1"/>
    <col min="14313" max="14313" width="8.6328125" style="23" customWidth="1"/>
    <col min="14314" max="14314" width="7.36328125" style="23" bestFit="1" customWidth="1"/>
    <col min="14315" max="14317" width="7" style="23" bestFit="1" customWidth="1"/>
    <col min="14318" max="14318" width="8.90625" style="23" bestFit="1" customWidth="1"/>
    <col min="14319" max="14319" width="7.36328125" style="23" bestFit="1" customWidth="1"/>
    <col min="14320" max="14322" width="7" style="23" bestFit="1" customWidth="1"/>
    <col min="14323" max="14323" width="8.90625" style="23" bestFit="1" customWidth="1"/>
    <col min="14324" max="14324" width="7.36328125" style="23" bestFit="1" customWidth="1"/>
    <col min="14325" max="14327" width="7" style="23" bestFit="1" customWidth="1"/>
    <col min="14328" max="14328" width="8.90625" style="23" bestFit="1" customWidth="1"/>
    <col min="14329" max="14329" width="7.36328125" style="23" bestFit="1" customWidth="1"/>
    <col min="14330" max="14332" width="7" style="23" bestFit="1" customWidth="1"/>
    <col min="14333" max="14333" width="11.1796875" style="23" bestFit="1" customWidth="1"/>
    <col min="14334" max="14530" width="10.81640625" style="23"/>
    <col min="14531" max="14532" width="3.54296875" style="23" customWidth="1"/>
    <col min="14533" max="14533" width="5.6328125" style="23" customWidth="1"/>
    <col min="14534" max="14534" width="11.81640625" style="23" bestFit="1" customWidth="1"/>
    <col min="14535" max="14535" width="7.36328125" style="23" bestFit="1" customWidth="1"/>
    <col min="14536" max="14538" width="7" style="23" bestFit="1" customWidth="1"/>
    <col min="14539" max="14539" width="8.90625" style="23" bestFit="1" customWidth="1"/>
    <col min="14540" max="14540" width="7.36328125" style="23" bestFit="1" customWidth="1"/>
    <col min="14541" max="14543" width="7" style="23" bestFit="1" customWidth="1"/>
    <col min="14544" max="14544" width="9.26953125" style="23" bestFit="1" customWidth="1"/>
    <col min="14545" max="14545" width="7.36328125" style="23" bestFit="1" customWidth="1"/>
    <col min="14546" max="14548" width="7" style="23" bestFit="1" customWidth="1"/>
    <col min="14549" max="14549" width="9.453125" style="23" bestFit="1" customWidth="1"/>
    <col min="14550" max="14550" width="7.36328125" style="23" bestFit="1" customWidth="1"/>
    <col min="14551" max="14553" width="7" style="23" bestFit="1" customWidth="1"/>
    <col min="14554" max="14554" width="9.453125" style="23" bestFit="1" customWidth="1"/>
    <col min="14555" max="14555" width="7.36328125" style="23" bestFit="1" customWidth="1"/>
    <col min="14556" max="14558" width="7" style="23" bestFit="1" customWidth="1"/>
    <col min="14559" max="14559" width="8.90625" style="23" bestFit="1" customWidth="1"/>
    <col min="14560" max="14560" width="7.36328125" style="23" bestFit="1" customWidth="1"/>
    <col min="14561" max="14561" width="7" style="23" bestFit="1" customWidth="1"/>
    <col min="14562" max="14563" width="8.1796875" style="23" bestFit="1" customWidth="1"/>
    <col min="14564" max="14564" width="8.90625" style="23" bestFit="1" customWidth="1"/>
    <col min="14565" max="14568" width="7.08984375" style="23" customWidth="1"/>
    <col min="14569" max="14569" width="8.6328125" style="23" customWidth="1"/>
    <col min="14570" max="14570" width="7.36328125" style="23" bestFit="1" customWidth="1"/>
    <col min="14571" max="14573" width="7" style="23" bestFit="1" customWidth="1"/>
    <col min="14574" max="14574" width="8.90625" style="23" bestFit="1" customWidth="1"/>
    <col min="14575" max="14575" width="7.36328125" style="23" bestFit="1" customWidth="1"/>
    <col min="14576" max="14578" width="7" style="23" bestFit="1" customWidth="1"/>
    <col min="14579" max="14579" width="8.90625" style="23" bestFit="1" customWidth="1"/>
    <col min="14580" max="14580" width="7.36328125" style="23" bestFit="1" customWidth="1"/>
    <col min="14581" max="14583" width="7" style="23" bestFit="1" customWidth="1"/>
    <col min="14584" max="14584" width="8.90625" style="23" bestFit="1" customWidth="1"/>
    <col min="14585" max="14585" width="7.36328125" style="23" bestFit="1" customWidth="1"/>
    <col min="14586" max="14588" width="7" style="23" bestFit="1" customWidth="1"/>
    <col min="14589" max="14589" width="11.1796875" style="23" bestFit="1" customWidth="1"/>
    <col min="14590" max="14786" width="10.81640625" style="23"/>
    <col min="14787" max="14788" width="3.54296875" style="23" customWidth="1"/>
    <col min="14789" max="14789" width="5.6328125" style="23" customWidth="1"/>
    <col min="14790" max="14790" width="11.81640625" style="23" bestFit="1" customWidth="1"/>
    <col min="14791" max="14791" width="7.36328125" style="23" bestFit="1" customWidth="1"/>
    <col min="14792" max="14794" width="7" style="23" bestFit="1" customWidth="1"/>
    <col min="14795" max="14795" width="8.90625" style="23" bestFit="1" customWidth="1"/>
    <col min="14796" max="14796" width="7.36328125" style="23" bestFit="1" customWidth="1"/>
    <col min="14797" max="14799" width="7" style="23" bestFit="1" customWidth="1"/>
    <col min="14800" max="14800" width="9.26953125" style="23" bestFit="1" customWidth="1"/>
    <col min="14801" max="14801" width="7.36328125" style="23" bestFit="1" customWidth="1"/>
    <col min="14802" max="14804" width="7" style="23" bestFit="1" customWidth="1"/>
    <col min="14805" max="14805" width="9.453125" style="23" bestFit="1" customWidth="1"/>
    <col min="14806" max="14806" width="7.36328125" style="23" bestFit="1" customWidth="1"/>
    <col min="14807" max="14809" width="7" style="23" bestFit="1" customWidth="1"/>
    <col min="14810" max="14810" width="9.453125" style="23" bestFit="1" customWidth="1"/>
    <col min="14811" max="14811" width="7.36328125" style="23" bestFit="1" customWidth="1"/>
    <col min="14812" max="14814" width="7" style="23" bestFit="1" customWidth="1"/>
    <col min="14815" max="14815" width="8.90625" style="23" bestFit="1" customWidth="1"/>
    <col min="14816" max="14816" width="7.36328125" style="23" bestFit="1" customWidth="1"/>
    <col min="14817" max="14817" width="7" style="23" bestFit="1" customWidth="1"/>
    <col min="14818" max="14819" width="8.1796875" style="23" bestFit="1" customWidth="1"/>
    <col min="14820" max="14820" width="8.90625" style="23" bestFit="1" customWidth="1"/>
    <col min="14821" max="14824" width="7.08984375" style="23" customWidth="1"/>
    <col min="14825" max="14825" width="8.6328125" style="23" customWidth="1"/>
    <col min="14826" max="14826" width="7.36328125" style="23" bestFit="1" customWidth="1"/>
    <col min="14827" max="14829" width="7" style="23" bestFit="1" customWidth="1"/>
    <col min="14830" max="14830" width="8.90625" style="23" bestFit="1" customWidth="1"/>
    <col min="14831" max="14831" width="7.36328125" style="23" bestFit="1" customWidth="1"/>
    <col min="14832" max="14834" width="7" style="23" bestFit="1" customWidth="1"/>
    <col min="14835" max="14835" width="8.90625" style="23" bestFit="1" customWidth="1"/>
    <col min="14836" max="14836" width="7.36328125" style="23" bestFit="1" customWidth="1"/>
    <col min="14837" max="14839" width="7" style="23" bestFit="1" customWidth="1"/>
    <col min="14840" max="14840" width="8.90625" style="23" bestFit="1" customWidth="1"/>
    <col min="14841" max="14841" width="7.36328125" style="23" bestFit="1" customWidth="1"/>
    <col min="14842" max="14844" width="7" style="23" bestFit="1" customWidth="1"/>
    <col min="14845" max="14845" width="11.1796875" style="23" bestFit="1" customWidth="1"/>
    <col min="14846" max="15042" width="10.81640625" style="23"/>
    <col min="15043" max="15044" width="3.54296875" style="23" customWidth="1"/>
    <col min="15045" max="15045" width="5.6328125" style="23" customWidth="1"/>
    <col min="15046" max="15046" width="11.81640625" style="23" bestFit="1" customWidth="1"/>
    <col min="15047" max="15047" width="7.36328125" style="23" bestFit="1" customWidth="1"/>
    <col min="15048" max="15050" width="7" style="23" bestFit="1" customWidth="1"/>
    <col min="15051" max="15051" width="8.90625" style="23" bestFit="1" customWidth="1"/>
    <col min="15052" max="15052" width="7.36328125" style="23" bestFit="1" customWidth="1"/>
    <col min="15053" max="15055" width="7" style="23" bestFit="1" customWidth="1"/>
    <col min="15056" max="15056" width="9.26953125" style="23" bestFit="1" customWidth="1"/>
    <col min="15057" max="15057" width="7.36328125" style="23" bestFit="1" customWidth="1"/>
    <col min="15058" max="15060" width="7" style="23" bestFit="1" customWidth="1"/>
    <col min="15061" max="15061" width="9.453125" style="23" bestFit="1" customWidth="1"/>
    <col min="15062" max="15062" width="7.36328125" style="23" bestFit="1" customWidth="1"/>
    <col min="15063" max="15065" width="7" style="23" bestFit="1" customWidth="1"/>
    <col min="15066" max="15066" width="9.453125" style="23" bestFit="1" customWidth="1"/>
    <col min="15067" max="15067" width="7.36328125" style="23" bestFit="1" customWidth="1"/>
    <col min="15068" max="15070" width="7" style="23" bestFit="1" customWidth="1"/>
    <col min="15071" max="15071" width="8.90625" style="23" bestFit="1" customWidth="1"/>
    <col min="15072" max="15072" width="7.36328125" style="23" bestFit="1" customWidth="1"/>
    <col min="15073" max="15073" width="7" style="23" bestFit="1" customWidth="1"/>
    <col min="15074" max="15075" width="8.1796875" style="23" bestFit="1" customWidth="1"/>
    <col min="15076" max="15076" width="8.90625" style="23" bestFit="1" customWidth="1"/>
    <col min="15077" max="15080" width="7.08984375" style="23" customWidth="1"/>
    <col min="15081" max="15081" width="8.6328125" style="23" customWidth="1"/>
    <col min="15082" max="15082" width="7.36328125" style="23" bestFit="1" customWidth="1"/>
    <col min="15083" max="15085" width="7" style="23" bestFit="1" customWidth="1"/>
    <col min="15086" max="15086" width="8.90625" style="23" bestFit="1" customWidth="1"/>
    <col min="15087" max="15087" width="7.36328125" style="23" bestFit="1" customWidth="1"/>
    <col min="15088" max="15090" width="7" style="23" bestFit="1" customWidth="1"/>
    <col min="15091" max="15091" width="8.90625" style="23" bestFit="1" customWidth="1"/>
    <col min="15092" max="15092" width="7.36328125" style="23" bestFit="1" customWidth="1"/>
    <col min="15093" max="15095" width="7" style="23" bestFit="1" customWidth="1"/>
    <col min="15096" max="15096" width="8.90625" style="23" bestFit="1" customWidth="1"/>
    <col min="15097" max="15097" width="7.36328125" style="23" bestFit="1" customWidth="1"/>
    <col min="15098" max="15100" width="7" style="23" bestFit="1" customWidth="1"/>
    <col min="15101" max="15101" width="11.1796875" style="23" bestFit="1" customWidth="1"/>
    <col min="15102" max="15298" width="10.81640625" style="23"/>
    <col min="15299" max="15300" width="3.54296875" style="23" customWidth="1"/>
    <col min="15301" max="15301" width="5.6328125" style="23" customWidth="1"/>
    <col min="15302" max="15302" width="11.81640625" style="23" bestFit="1" customWidth="1"/>
    <col min="15303" max="15303" width="7.36328125" style="23" bestFit="1" customWidth="1"/>
    <col min="15304" max="15306" width="7" style="23" bestFit="1" customWidth="1"/>
    <col min="15307" max="15307" width="8.90625" style="23" bestFit="1" customWidth="1"/>
    <col min="15308" max="15308" width="7.36328125" style="23" bestFit="1" customWidth="1"/>
    <col min="15309" max="15311" width="7" style="23" bestFit="1" customWidth="1"/>
    <col min="15312" max="15312" width="9.26953125" style="23" bestFit="1" customWidth="1"/>
    <col min="15313" max="15313" width="7.36328125" style="23" bestFit="1" customWidth="1"/>
    <col min="15314" max="15316" width="7" style="23" bestFit="1" customWidth="1"/>
    <col min="15317" max="15317" width="9.453125" style="23" bestFit="1" customWidth="1"/>
    <col min="15318" max="15318" width="7.36328125" style="23" bestFit="1" customWidth="1"/>
    <col min="15319" max="15321" width="7" style="23" bestFit="1" customWidth="1"/>
    <col min="15322" max="15322" width="9.453125" style="23" bestFit="1" customWidth="1"/>
    <col min="15323" max="15323" width="7.36328125" style="23" bestFit="1" customWidth="1"/>
    <col min="15324" max="15326" width="7" style="23" bestFit="1" customWidth="1"/>
    <col min="15327" max="15327" width="8.90625" style="23" bestFit="1" customWidth="1"/>
    <col min="15328" max="15328" width="7.36328125" style="23" bestFit="1" customWidth="1"/>
    <col min="15329" max="15329" width="7" style="23" bestFit="1" customWidth="1"/>
    <col min="15330" max="15331" width="8.1796875" style="23" bestFit="1" customWidth="1"/>
    <col min="15332" max="15332" width="8.90625" style="23" bestFit="1" customWidth="1"/>
    <col min="15333" max="15336" width="7.08984375" style="23" customWidth="1"/>
    <col min="15337" max="15337" width="8.6328125" style="23" customWidth="1"/>
    <col min="15338" max="15338" width="7.36328125" style="23" bestFit="1" customWidth="1"/>
    <col min="15339" max="15341" width="7" style="23" bestFit="1" customWidth="1"/>
    <col min="15342" max="15342" width="8.90625" style="23" bestFit="1" customWidth="1"/>
    <col min="15343" max="15343" width="7.36328125" style="23" bestFit="1" customWidth="1"/>
    <col min="15344" max="15346" width="7" style="23" bestFit="1" customWidth="1"/>
    <col min="15347" max="15347" width="8.90625" style="23" bestFit="1" customWidth="1"/>
    <col min="15348" max="15348" width="7.36328125" style="23" bestFit="1" customWidth="1"/>
    <col min="15349" max="15351" width="7" style="23" bestFit="1" customWidth="1"/>
    <col min="15352" max="15352" width="8.90625" style="23" bestFit="1" customWidth="1"/>
    <col min="15353" max="15353" width="7.36328125" style="23" bestFit="1" customWidth="1"/>
    <col min="15354" max="15356" width="7" style="23" bestFit="1" customWidth="1"/>
    <col min="15357" max="15357" width="11.1796875" style="23" bestFit="1" customWidth="1"/>
    <col min="15358" max="15554" width="10.81640625" style="23"/>
    <col min="15555" max="15556" width="3.54296875" style="23" customWidth="1"/>
    <col min="15557" max="15557" width="5.6328125" style="23" customWidth="1"/>
    <col min="15558" max="15558" width="11.81640625" style="23" bestFit="1" customWidth="1"/>
    <col min="15559" max="15559" width="7.36328125" style="23" bestFit="1" customWidth="1"/>
    <col min="15560" max="15562" width="7" style="23" bestFit="1" customWidth="1"/>
    <col min="15563" max="15563" width="8.90625" style="23" bestFit="1" customWidth="1"/>
    <col min="15564" max="15564" width="7.36328125" style="23" bestFit="1" customWidth="1"/>
    <col min="15565" max="15567" width="7" style="23" bestFit="1" customWidth="1"/>
    <col min="15568" max="15568" width="9.26953125" style="23" bestFit="1" customWidth="1"/>
    <col min="15569" max="15569" width="7.36328125" style="23" bestFit="1" customWidth="1"/>
    <col min="15570" max="15572" width="7" style="23" bestFit="1" customWidth="1"/>
    <col min="15573" max="15573" width="9.453125" style="23" bestFit="1" customWidth="1"/>
    <col min="15574" max="15574" width="7.36328125" style="23" bestFit="1" customWidth="1"/>
    <col min="15575" max="15577" width="7" style="23" bestFit="1" customWidth="1"/>
    <col min="15578" max="15578" width="9.453125" style="23" bestFit="1" customWidth="1"/>
    <col min="15579" max="15579" width="7.36328125" style="23" bestFit="1" customWidth="1"/>
    <col min="15580" max="15582" width="7" style="23" bestFit="1" customWidth="1"/>
    <col min="15583" max="15583" width="8.90625" style="23" bestFit="1" customWidth="1"/>
    <col min="15584" max="15584" width="7.36328125" style="23" bestFit="1" customWidth="1"/>
    <col min="15585" max="15585" width="7" style="23" bestFit="1" customWidth="1"/>
    <col min="15586" max="15587" width="8.1796875" style="23" bestFit="1" customWidth="1"/>
    <col min="15588" max="15588" width="8.90625" style="23" bestFit="1" customWidth="1"/>
    <col min="15589" max="15592" width="7.08984375" style="23" customWidth="1"/>
    <col min="15593" max="15593" width="8.6328125" style="23" customWidth="1"/>
    <col min="15594" max="15594" width="7.36328125" style="23" bestFit="1" customWidth="1"/>
    <col min="15595" max="15597" width="7" style="23" bestFit="1" customWidth="1"/>
    <col min="15598" max="15598" width="8.90625" style="23" bestFit="1" customWidth="1"/>
    <col min="15599" max="15599" width="7.36328125" style="23" bestFit="1" customWidth="1"/>
    <col min="15600" max="15602" width="7" style="23" bestFit="1" customWidth="1"/>
    <col min="15603" max="15603" width="8.90625" style="23" bestFit="1" customWidth="1"/>
    <col min="15604" max="15604" width="7.36328125" style="23" bestFit="1" customWidth="1"/>
    <col min="15605" max="15607" width="7" style="23" bestFit="1" customWidth="1"/>
    <col min="15608" max="15608" width="8.90625" style="23" bestFit="1" customWidth="1"/>
    <col min="15609" max="15609" width="7.36328125" style="23" bestFit="1" customWidth="1"/>
    <col min="15610" max="15612" width="7" style="23" bestFit="1" customWidth="1"/>
    <col min="15613" max="15613" width="11.1796875" style="23" bestFit="1" customWidth="1"/>
    <col min="15614" max="15810" width="10.81640625" style="23"/>
    <col min="15811" max="15812" width="3.54296875" style="23" customWidth="1"/>
    <col min="15813" max="15813" width="5.6328125" style="23" customWidth="1"/>
    <col min="15814" max="15814" width="11.81640625" style="23" bestFit="1" customWidth="1"/>
    <col min="15815" max="15815" width="7.36328125" style="23" bestFit="1" customWidth="1"/>
    <col min="15816" max="15818" width="7" style="23" bestFit="1" customWidth="1"/>
    <col min="15819" max="15819" width="8.90625" style="23" bestFit="1" customWidth="1"/>
    <col min="15820" max="15820" width="7.36328125" style="23" bestFit="1" customWidth="1"/>
    <col min="15821" max="15823" width="7" style="23" bestFit="1" customWidth="1"/>
    <col min="15824" max="15824" width="9.26953125" style="23" bestFit="1" customWidth="1"/>
    <col min="15825" max="15825" width="7.36328125" style="23" bestFit="1" customWidth="1"/>
    <col min="15826" max="15828" width="7" style="23" bestFit="1" customWidth="1"/>
    <col min="15829" max="15829" width="9.453125" style="23" bestFit="1" customWidth="1"/>
    <col min="15830" max="15830" width="7.36328125" style="23" bestFit="1" customWidth="1"/>
    <col min="15831" max="15833" width="7" style="23" bestFit="1" customWidth="1"/>
    <col min="15834" max="15834" width="9.453125" style="23" bestFit="1" customWidth="1"/>
    <col min="15835" max="15835" width="7.36328125" style="23" bestFit="1" customWidth="1"/>
    <col min="15836" max="15838" width="7" style="23" bestFit="1" customWidth="1"/>
    <col min="15839" max="15839" width="8.90625" style="23" bestFit="1" customWidth="1"/>
    <col min="15840" max="15840" width="7.36328125" style="23" bestFit="1" customWidth="1"/>
    <col min="15841" max="15841" width="7" style="23" bestFit="1" customWidth="1"/>
    <col min="15842" max="15843" width="8.1796875" style="23" bestFit="1" customWidth="1"/>
    <col min="15844" max="15844" width="8.90625" style="23" bestFit="1" customWidth="1"/>
    <col min="15845" max="15848" width="7.08984375" style="23" customWidth="1"/>
    <col min="15849" max="15849" width="8.6328125" style="23" customWidth="1"/>
    <col min="15850" max="15850" width="7.36328125" style="23" bestFit="1" customWidth="1"/>
    <col min="15851" max="15853" width="7" style="23" bestFit="1" customWidth="1"/>
    <col min="15854" max="15854" width="8.90625" style="23" bestFit="1" customWidth="1"/>
    <col min="15855" max="15855" width="7.36328125" style="23" bestFit="1" customWidth="1"/>
    <col min="15856" max="15858" width="7" style="23" bestFit="1" customWidth="1"/>
    <col min="15859" max="15859" width="8.90625" style="23" bestFit="1" customWidth="1"/>
    <col min="15860" max="15860" width="7.36328125" style="23" bestFit="1" customWidth="1"/>
    <col min="15861" max="15863" width="7" style="23" bestFit="1" customWidth="1"/>
    <col min="15864" max="15864" width="8.90625" style="23" bestFit="1" customWidth="1"/>
    <col min="15865" max="15865" width="7.36328125" style="23" bestFit="1" customWidth="1"/>
    <col min="15866" max="15868" width="7" style="23" bestFit="1" customWidth="1"/>
    <col min="15869" max="15869" width="11.1796875" style="23" bestFit="1" customWidth="1"/>
    <col min="15870" max="16066" width="10.81640625" style="23"/>
    <col min="16067" max="16068" width="3.54296875" style="23" customWidth="1"/>
    <col min="16069" max="16069" width="5.6328125" style="23" customWidth="1"/>
    <col min="16070" max="16070" width="11.81640625" style="23" bestFit="1" customWidth="1"/>
    <col min="16071" max="16071" width="7.36328125" style="23" bestFit="1" customWidth="1"/>
    <col min="16072" max="16074" width="7" style="23" bestFit="1" customWidth="1"/>
    <col min="16075" max="16075" width="8.90625" style="23" bestFit="1" customWidth="1"/>
    <col min="16076" max="16076" width="7.36328125" style="23" bestFit="1" customWidth="1"/>
    <col min="16077" max="16079" width="7" style="23" bestFit="1" customWidth="1"/>
    <col min="16080" max="16080" width="9.26953125" style="23" bestFit="1" customWidth="1"/>
    <col min="16081" max="16081" width="7.36328125" style="23" bestFit="1" customWidth="1"/>
    <col min="16082" max="16084" width="7" style="23" bestFit="1" customWidth="1"/>
    <col min="16085" max="16085" width="9.453125" style="23" bestFit="1" customWidth="1"/>
    <col min="16086" max="16086" width="7.36328125" style="23" bestFit="1" customWidth="1"/>
    <col min="16087" max="16089" width="7" style="23" bestFit="1" customWidth="1"/>
    <col min="16090" max="16090" width="9.453125" style="23" bestFit="1" customWidth="1"/>
    <col min="16091" max="16091" width="7.36328125" style="23" bestFit="1" customWidth="1"/>
    <col min="16092" max="16094" width="7" style="23" bestFit="1" customWidth="1"/>
    <col min="16095" max="16095" width="8.90625" style="23" bestFit="1" customWidth="1"/>
    <col min="16096" max="16096" width="7.36328125" style="23" bestFit="1" customWidth="1"/>
    <col min="16097" max="16097" width="7" style="23" bestFit="1" customWidth="1"/>
    <col min="16098" max="16099" width="8.1796875" style="23" bestFit="1" customWidth="1"/>
    <col min="16100" max="16100" width="8.90625" style="23" bestFit="1" customWidth="1"/>
    <col min="16101" max="16104" width="7.08984375" style="23" customWidth="1"/>
    <col min="16105" max="16105" width="8.6328125" style="23" customWidth="1"/>
    <col min="16106" max="16106" width="7.36328125" style="23" bestFit="1" customWidth="1"/>
    <col min="16107" max="16109" width="7" style="23" bestFit="1" customWidth="1"/>
    <col min="16110" max="16110" width="8.90625" style="23" bestFit="1" customWidth="1"/>
    <col min="16111" max="16111" width="7.36328125" style="23" bestFit="1" customWidth="1"/>
    <col min="16112" max="16114" width="7" style="23" bestFit="1" customWidth="1"/>
    <col min="16115" max="16115" width="8.90625" style="23" bestFit="1" customWidth="1"/>
    <col min="16116" max="16116" width="7.36328125" style="23" bestFit="1" customWidth="1"/>
    <col min="16117" max="16119" width="7" style="23" bestFit="1" customWidth="1"/>
    <col min="16120" max="16120" width="8.90625" style="23" bestFit="1" customWidth="1"/>
    <col min="16121" max="16121" width="7.36328125" style="23" bestFit="1" customWidth="1"/>
    <col min="16122" max="16124" width="7" style="23" bestFit="1" customWidth="1"/>
    <col min="16125" max="16125" width="11.1796875" style="23" bestFit="1" customWidth="1"/>
    <col min="16126" max="16384" width="10.81640625" style="23"/>
  </cols>
  <sheetData>
    <row r="1" spans="1:16" s="17" customFormat="1" ht="45.75" customHeight="1" thickBot="1" x14ac:dyDescent="0.55000000000000004">
      <c r="B1" s="29" t="s">
        <v>31</v>
      </c>
      <c r="C1" s="26"/>
      <c r="D1" s="26" t="s">
        <v>11</v>
      </c>
      <c r="E1" s="26"/>
      <c r="F1" s="26"/>
      <c r="I1" s="26"/>
      <c r="J1" s="27" t="s">
        <v>32</v>
      </c>
      <c r="K1" s="26"/>
      <c r="L1" s="26" t="s">
        <v>33</v>
      </c>
      <c r="M1" s="26"/>
      <c r="N1" s="26"/>
      <c r="O1" s="28">
        <v>2024</v>
      </c>
    </row>
    <row r="2" spans="1:16" s="21" customFormat="1" ht="22.65" customHeight="1" thickTop="1" thickBot="1" x14ac:dyDescent="0.5">
      <c r="A2" s="18"/>
      <c r="B2" s="19" t="s">
        <v>17</v>
      </c>
      <c r="C2" s="49" t="s">
        <v>16</v>
      </c>
      <c r="D2" s="50"/>
      <c r="E2" s="50"/>
      <c r="F2" s="50"/>
      <c r="G2" s="51"/>
      <c r="H2" s="20"/>
      <c r="I2" s="18"/>
      <c r="J2" s="19" t="s">
        <v>17</v>
      </c>
      <c r="K2" s="49" t="s">
        <v>16</v>
      </c>
      <c r="L2" s="50"/>
      <c r="M2" s="50"/>
      <c r="N2" s="50"/>
      <c r="O2" s="51"/>
    </row>
    <row r="3" spans="1:16" s="21" customFormat="1" ht="22.65" customHeight="1" x14ac:dyDescent="0.45">
      <c r="A3" s="22"/>
      <c r="B3" s="30">
        <f>DATEVALUE("01 " &amp; L1 &amp;" " &amp; O1)-(WEEKDAY(DATEVALUE("01 " &amp; L1 &amp;" " &amp; O1),2)-1)</f>
        <v>45292</v>
      </c>
      <c r="C3" s="41">
        <f>SUMPRODUCT(((T_Data[Qui]=Trame!$D$1)*(T_Data[Date]=Trame!B3)*(T_Data[Debut]&lt;0.5)*(T_Data[Debut])))</f>
        <v>0</v>
      </c>
      <c r="D3" s="40">
        <f>SUMPRODUCT(((T_Data[Qui]=Trame!$D$1)*(T_Data[Date]=Trame!B3)*(T_Data[Debut]=C3)*(T_Data[Fin])))</f>
        <v>0</v>
      </c>
      <c r="E3" s="40">
        <f>SUMPRODUCT(((T_Data[Qui]=Trame!$D$1)*(T_Data[Date]=Trame!B3)*(T_Data[Debut]&gt;=0.5)*(T_Data[Debut])))</f>
        <v>0</v>
      </c>
      <c r="F3" s="40">
        <f>SUMPRODUCT(((T_Data[Qui]=Trame!$D$1)*(T_Data[Date]=Trame!B3)*(T_Data[Debut]=E3)*(T_Data[Fin])))</f>
        <v>0</v>
      </c>
      <c r="G3" s="34">
        <f>(D3-C3)+(F3-E3)</f>
        <v>0</v>
      </c>
      <c r="H3" s="20"/>
      <c r="I3" s="22"/>
      <c r="J3" s="30">
        <f>B22+2</f>
        <v>45313</v>
      </c>
      <c r="K3" s="41">
        <f>SUMPRODUCT(((T_Data[Qui]=Trame!$D$1)*(T_Data[Date]=Trame!J3)*(T_Data[Debut]&lt;0.5)*(T_Data[Debut])))</f>
        <v>0</v>
      </c>
      <c r="L3" s="40">
        <f>SUMPRODUCT(((T_Data[Qui]=Trame!$D$1)*(T_Data[Date]=Trame!J3)*(T_Data[Debut]=K3)*(T_Data[Fin])))</f>
        <v>0</v>
      </c>
      <c r="M3" s="40">
        <f>SUMPRODUCT(((T_Data[Qui]=Trame!$D$1)*(T_Data[Date]=Trame!J3)*(T_Data[Debut]&gt;=0.5)*(T_Data[Debut])))</f>
        <v>0</v>
      </c>
      <c r="N3" s="40">
        <f>SUMPRODUCT(((T_Data[Qui]=Trame!$D$1)*(T_Data[Date]=Trame!J3)*(T_Data[Debut]=M3)*(T_Data[Fin])))</f>
        <v>0</v>
      </c>
      <c r="O3" s="34">
        <f>(L3-K3)+(N3-M3)</f>
        <v>0</v>
      </c>
    </row>
    <row r="4" spans="1:16" s="21" customFormat="1" ht="22.65" customHeight="1" x14ac:dyDescent="0.45">
      <c r="A4" s="22"/>
      <c r="B4" s="30">
        <f>B3+1</f>
        <v>45293</v>
      </c>
      <c r="C4" s="41">
        <f>SUMPRODUCT(((T_Data[Qui]=Trame!$D$1)*(T_Data[Date]=Trame!B4)*(T_Data[Debut]&lt;0.5)*(T_Data[Debut])))</f>
        <v>0</v>
      </c>
      <c r="D4" s="40">
        <f>SUMPRODUCT(((T_Data[Qui]=Trame!$D$1)*(T_Data[Date]=Trame!B4)*(T_Data[Debut]=C4)*(T_Data[Fin])))</f>
        <v>0</v>
      </c>
      <c r="E4" s="40">
        <f>SUMPRODUCT(((T_Data[Qui]=Trame!$D$1)*(T_Data[Date]=Trame!B4)*(T_Data[Debut]&gt;=0.5)*(T_Data[Debut])))</f>
        <v>0</v>
      </c>
      <c r="F4" s="40">
        <f>SUMPRODUCT(((T_Data[Qui]=Trame!$D$1)*(T_Data[Date]=Trame!B4)*(T_Data[Debut]=E4)*(T_Data[Fin])))</f>
        <v>0</v>
      </c>
      <c r="G4" s="35">
        <f>(D4-C4)+(F4-E4)</f>
        <v>0</v>
      </c>
      <c r="H4" s="20"/>
      <c r="I4" s="22"/>
      <c r="J4" s="30">
        <f>J3+1</f>
        <v>45314</v>
      </c>
      <c r="K4" s="41">
        <f>SUMPRODUCT(((T_Data[Qui]=Trame!$D$1)*(T_Data[Date]=Trame!J4)*(T_Data[Debut]&lt;0.5)*(T_Data[Debut])))</f>
        <v>0</v>
      </c>
      <c r="L4" s="40">
        <f>SUMPRODUCT(((T_Data[Qui]=Trame!$D$1)*(T_Data[Date]=Trame!J4)*(T_Data[Debut]=K4)*(T_Data[Fin])))</f>
        <v>0</v>
      </c>
      <c r="M4" s="40">
        <f>SUMPRODUCT(((T_Data[Qui]=Trame!$D$1)*(T_Data[Date]=Trame!J4)*(T_Data[Debut]&gt;=0.5)*(T_Data[Debut])))</f>
        <v>0</v>
      </c>
      <c r="N4" s="40">
        <f>SUMPRODUCT(((T_Data[Qui]=Trame!$D$1)*(T_Data[Date]=Trame!J4)*(T_Data[Debut]=M4)*(T_Data[Fin])))</f>
        <v>0</v>
      </c>
      <c r="O4" s="35">
        <f>(L4-K4)+(N4-M4)</f>
        <v>0</v>
      </c>
      <c r="P4" s="37"/>
    </row>
    <row r="5" spans="1:16" s="21" customFormat="1" ht="22.65" customHeight="1" x14ac:dyDescent="0.45">
      <c r="A5" s="22"/>
      <c r="B5" s="30">
        <f t="shared" ref="B5:B15" si="0">B4+1</f>
        <v>45294</v>
      </c>
      <c r="C5" s="41">
        <f>SUMPRODUCT(((T_Data[Qui]=Trame!$D$1)*(T_Data[Date]=Trame!B5)*(T_Data[Debut]&lt;0.5)*(T_Data[Debut])))</f>
        <v>0</v>
      </c>
      <c r="D5" s="40">
        <f>SUMPRODUCT(((T_Data[Qui]=Trame!$D$1)*(T_Data[Date]=Trame!B5)*(T_Data[Debut]=C5)*(T_Data[Fin])))</f>
        <v>0</v>
      </c>
      <c r="E5" s="40">
        <f>SUMPRODUCT(((T_Data[Qui]=Trame!$D$1)*(T_Data[Date]=Trame!B5)*(T_Data[Debut]&gt;=0.5)*(T_Data[Debut])))</f>
        <v>0</v>
      </c>
      <c r="F5" s="40">
        <f>SUMPRODUCT(((T_Data[Qui]=Trame!$D$1)*(T_Data[Date]=Trame!B5)*(T_Data[Debut]=E5)*(T_Data[Fin])))</f>
        <v>0</v>
      </c>
      <c r="G5" s="35">
        <f>(D5-C5)+(F5-E5)</f>
        <v>0</v>
      </c>
      <c r="H5" s="20"/>
      <c r="I5" s="22"/>
      <c r="J5" s="30">
        <f t="shared" ref="J5:J8" si="1">J4+1</f>
        <v>45315</v>
      </c>
      <c r="K5" s="41">
        <f>SUMPRODUCT(((T_Data[Qui]=Trame!$D$1)*(T_Data[Date]=Trame!J5)*(T_Data[Debut]&lt;0.5)*(T_Data[Debut])))</f>
        <v>0</v>
      </c>
      <c r="L5" s="40">
        <f>SUMPRODUCT(((T_Data[Qui]=Trame!$D$1)*(T_Data[Date]=Trame!J5)*(T_Data[Debut]=K5)*(T_Data[Fin])))</f>
        <v>0</v>
      </c>
      <c r="M5" s="40">
        <f>SUMPRODUCT(((T_Data[Qui]=Trame!$D$1)*(T_Data[Date]=Trame!J5)*(T_Data[Debut]&gt;=0.5)*(T_Data[Debut])))</f>
        <v>0</v>
      </c>
      <c r="N5" s="40">
        <f>SUMPRODUCT(((T_Data[Qui]=Trame!$D$1)*(T_Data[Date]=Trame!J5)*(T_Data[Debut]=M5)*(T_Data[Fin])))</f>
        <v>0</v>
      </c>
      <c r="O5" s="35">
        <f>(L5-K5)+(N5-M5)</f>
        <v>0</v>
      </c>
    </row>
    <row r="6" spans="1:16" s="21" customFormat="1" ht="22.65" customHeight="1" x14ac:dyDescent="0.45">
      <c r="A6" s="22"/>
      <c r="B6" s="30">
        <f t="shared" si="0"/>
        <v>45295</v>
      </c>
      <c r="C6" s="41">
        <f>SUMPRODUCT(((T_Data[Qui]=Trame!$D$1)*(T_Data[Date]=Trame!B6)*(T_Data[Debut]&lt;0.5)*(T_Data[Debut])))</f>
        <v>0</v>
      </c>
      <c r="D6" s="40">
        <f>SUMPRODUCT(((T_Data[Qui]=Trame!$D$1)*(T_Data[Date]=Trame!B6)*(T_Data[Debut]=C6)*(T_Data[Fin])))</f>
        <v>0</v>
      </c>
      <c r="E6" s="40">
        <f>SUMPRODUCT(((T_Data[Qui]=Trame!$D$1)*(T_Data[Date]=Trame!B6)*(T_Data[Debut]&gt;=0.5)*(T_Data[Debut])))</f>
        <v>0</v>
      </c>
      <c r="F6" s="40">
        <f>SUMPRODUCT(((T_Data[Qui]=Trame!$D$1)*(T_Data[Date]=Trame!B6)*(T_Data[Debut]=E6)*(T_Data[Fin])))</f>
        <v>0</v>
      </c>
      <c r="G6" s="35">
        <f>(D6-C6)+(F6-E6)</f>
        <v>0</v>
      </c>
      <c r="H6" s="20"/>
      <c r="I6" s="22"/>
      <c r="J6" s="30">
        <f t="shared" si="1"/>
        <v>45316</v>
      </c>
      <c r="K6" s="41">
        <f>SUMPRODUCT(((T_Data[Qui]=Trame!$D$1)*(T_Data[Date]=Trame!J6)*(T_Data[Debut]&lt;0.5)*(T_Data[Debut])))</f>
        <v>0</v>
      </c>
      <c r="L6" s="40">
        <f>SUMPRODUCT(((T_Data[Qui]=Trame!$D$1)*(T_Data[Date]=Trame!J6)*(T_Data[Debut]=K6)*(T_Data[Fin])))</f>
        <v>0</v>
      </c>
      <c r="M6" s="40">
        <f>SUMPRODUCT(((T_Data[Qui]=Trame!$D$1)*(T_Data[Date]=Trame!J6)*(T_Data[Debut]&gt;=0.5)*(T_Data[Debut])))</f>
        <v>0</v>
      </c>
      <c r="N6" s="40">
        <f>SUMPRODUCT(((T_Data[Qui]=Trame!$D$1)*(T_Data[Date]=Trame!J6)*(T_Data[Debut]=M6)*(T_Data[Fin])))</f>
        <v>0</v>
      </c>
      <c r="O6" s="35">
        <f>(L6-K6)+(N6-M6)</f>
        <v>0</v>
      </c>
    </row>
    <row r="7" spans="1:16" s="21" customFormat="1" ht="22.65" customHeight="1" x14ac:dyDescent="0.45">
      <c r="A7" s="22"/>
      <c r="B7" s="30">
        <f t="shared" si="0"/>
        <v>45296</v>
      </c>
      <c r="C7" s="41">
        <f>SUMPRODUCT(((T_Data[Qui]=Trame!$D$1)*(T_Data[Date]=Trame!B7)*(T_Data[Debut]&lt;0.5)*(T_Data[Debut])))</f>
        <v>0</v>
      </c>
      <c r="D7" s="40">
        <f>SUMPRODUCT(((T_Data[Qui]=Trame!$D$1)*(T_Data[Date]=Trame!B7)*(T_Data[Debut]=C7)*(T_Data[Fin])))</f>
        <v>0</v>
      </c>
      <c r="E7" s="40">
        <f>SUMPRODUCT(((T_Data[Qui]=Trame!$D$1)*(T_Data[Date]=Trame!B7)*(T_Data[Debut]&gt;=0.5)*(T_Data[Debut])))</f>
        <v>0</v>
      </c>
      <c r="F7" s="40">
        <f>SUMPRODUCT(((T_Data[Qui]=Trame!$D$1)*(T_Data[Date]=Trame!B7)*(T_Data[Debut]=E7)*(T_Data[Fin])))</f>
        <v>0</v>
      </c>
      <c r="G7" s="35">
        <f>(D7-C7)+(F7-E7)</f>
        <v>0</v>
      </c>
      <c r="H7" s="20"/>
      <c r="I7" s="22"/>
      <c r="J7" s="30">
        <f t="shared" si="1"/>
        <v>45317</v>
      </c>
      <c r="K7" s="41">
        <f>SUMPRODUCT(((T_Data[Qui]=Trame!$D$1)*(T_Data[Date]=Trame!J7)*(T_Data[Debut]&lt;0.5)*(T_Data[Debut])))</f>
        <v>0</v>
      </c>
      <c r="L7" s="40">
        <f>SUMPRODUCT(((T_Data[Qui]=Trame!$D$1)*(T_Data[Date]=Trame!J7)*(T_Data[Debut]=K7)*(T_Data[Fin])))</f>
        <v>0</v>
      </c>
      <c r="M7" s="40">
        <f>SUMPRODUCT(((T_Data[Qui]=Trame!$D$1)*(T_Data[Date]=Trame!J7)*(T_Data[Debut]&gt;=0.5)*(T_Data[Debut])))</f>
        <v>0</v>
      </c>
      <c r="N7" s="40">
        <f>SUMPRODUCT(((T_Data[Qui]=Trame!$D$1)*(T_Data[Date]=Trame!J7)*(T_Data[Debut]=M7)*(T_Data[Fin])))</f>
        <v>0</v>
      </c>
      <c r="O7" s="35">
        <f>(L7-K7)+(N7-M7)</f>
        <v>0</v>
      </c>
      <c r="P7" s="37"/>
    </row>
    <row r="8" spans="1:16" s="21" customFormat="1" ht="22.65" customHeight="1" x14ac:dyDescent="0.45">
      <c r="A8" s="22"/>
      <c r="B8" s="30">
        <f t="shared" si="0"/>
        <v>45297</v>
      </c>
      <c r="C8" s="41">
        <f>SUMPRODUCT(((T_Data[Qui]=Trame!$D$1)*(T_Data[Date]=Trame!B8)*(T_Data[Debut]&lt;0.5)*(T_Data[Debut])))</f>
        <v>0</v>
      </c>
      <c r="D8" s="40">
        <f>SUMPRODUCT(((T_Data[Qui]=Trame!$D$1)*(T_Data[Date]=Trame!B8)*(T_Data[Debut]=C8)*(T_Data[Fin])))</f>
        <v>0</v>
      </c>
      <c r="E8" s="40">
        <f>SUMPRODUCT(((T_Data[Qui]=Trame!$D$1)*(T_Data[Date]=Trame!B8)*(T_Data[Debut]&gt;=0.5)*(T_Data[Debut])))</f>
        <v>0</v>
      </c>
      <c r="F8" s="40">
        <f>SUMPRODUCT(((T_Data[Qui]=Trame!$D$1)*(T_Data[Date]=Trame!B8)*(T_Data[Debut]=E8)*(T_Data[Fin])))</f>
        <v>0</v>
      </c>
      <c r="G8" s="35">
        <f>D8-C8</f>
        <v>0</v>
      </c>
      <c r="H8" s="20"/>
      <c r="I8" s="22"/>
      <c r="J8" s="30">
        <f t="shared" si="1"/>
        <v>45318</v>
      </c>
      <c r="K8" s="41">
        <f>SUMPRODUCT(((T_Data[Qui]=Trame!$D$1)*(T_Data[Date]=Trame!J8)*(T_Data[Debut]&lt;0.5)*(T_Data[Debut])))</f>
        <v>0</v>
      </c>
      <c r="L8" s="40">
        <f>SUMPRODUCT(((T_Data[Qui]=Trame!$D$1)*(T_Data[Date]=Trame!J8)*(T_Data[Debut]=K8)*(T_Data[Fin])))</f>
        <v>0</v>
      </c>
      <c r="M8" s="40">
        <f>SUMPRODUCT(((T_Data[Qui]=Trame!$D$1)*(T_Data[Date]=Trame!J8)*(T_Data[Debut]&gt;=0.5)*(T_Data[Debut])))</f>
        <v>0</v>
      </c>
      <c r="N8" s="40">
        <f>SUMPRODUCT(((T_Data[Qui]=Trame!$D$1)*(T_Data[Date]=Trame!J8)*(T_Data[Debut]=M8)*(T_Data[Fin])))</f>
        <v>0</v>
      </c>
      <c r="O8" s="35">
        <f>L8-K8</f>
        <v>0</v>
      </c>
    </row>
    <row r="9" spans="1:16" s="21" customFormat="1" ht="22.65" customHeight="1" thickBot="1" x14ac:dyDescent="0.5">
      <c r="A9" s="22"/>
      <c r="B9" s="36" t="s">
        <v>26</v>
      </c>
      <c r="C9" s="36"/>
      <c r="D9" s="36"/>
      <c r="E9" s="36"/>
      <c r="F9" s="36"/>
      <c r="G9" s="36">
        <f>SUM(G3:G8)</f>
        <v>0</v>
      </c>
      <c r="H9" s="20"/>
      <c r="I9" s="22"/>
      <c r="J9" s="36" t="s">
        <v>26</v>
      </c>
      <c r="K9" s="36"/>
      <c r="L9" s="36"/>
      <c r="M9" s="36"/>
      <c r="N9" s="36"/>
      <c r="O9" s="36">
        <f>SUM(O3:O8)</f>
        <v>0</v>
      </c>
    </row>
    <row r="10" spans="1:16" s="21" customFormat="1" ht="22.65" customHeight="1" x14ac:dyDescent="0.45">
      <c r="A10" s="22"/>
      <c r="B10" s="30">
        <f>B8+2</f>
        <v>45299</v>
      </c>
      <c r="C10" s="41">
        <f>SUMPRODUCT(((T_Data[Qui]=Trame!$D$1)*(T_Data[Date]=Trame!B10)*(T_Data[Debut]&lt;0.5)*(T_Data[Debut])))</f>
        <v>0</v>
      </c>
      <c r="D10" s="40">
        <f>SUMPRODUCT(((T_Data[Qui]=Trame!$D$1)*(T_Data[Date]=Trame!B10)*(T_Data[Debut]=C10)*(T_Data[Fin])))</f>
        <v>0</v>
      </c>
      <c r="E10" s="40">
        <f>SUMPRODUCT(((T_Data[Qui]=Trame!$D$1)*(T_Data[Date]=Trame!B10)*(T_Data[Debut]&gt;=0.5)*(T_Data[Debut])))</f>
        <v>0</v>
      </c>
      <c r="F10" s="40">
        <f>SUMPRODUCT(((T_Data[Qui]=Trame!$D$1)*(T_Data[Date]=Trame!B10)*(T_Data[Debut]=E10)*(T_Data[Fin])))</f>
        <v>0</v>
      </c>
      <c r="G10" s="34">
        <f>(D10-C10)+(F10-E10)</f>
        <v>0</v>
      </c>
      <c r="H10" s="20"/>
      <c r="I10" s="22"/>
      <c r="J10" s="30">
        <f>J8+2</f>
        <v>45320</v>
      </c>
      <c r="K10" s="41">
        <f>SUMPRODUCT(((T_Data[Qui]=Trame!$D$1)*(T_Data[Date]=Trame!J10)*(T_Data[Debut]&lt;0.5)*(T_Data[Debut])))</f>
        <v>0</v>
      </c>
      <c r="L10" s="40">
        <f>SUMPRODUCT(((T_Data[Qui]=Trame!$D$1)*(T_Data[Date]=Trame!J10)*(T_Data[Debut]=K10)*(T_Data[Fin])))</f>
        <v>0</v>
      </c>
      <c r="M10" s="40">
        <f>SUMPRODUCT(((T_Data[Qui]=Trame!$D$1)*(T_Data[Date]=Trame!J10)*(T_Data[Debut]&gt;=0.5)*(T_Data[Debut])))</f>
        <v>0</v>
      </c>
      <c r="N10" s="40">
        <f>SUMPRODUCT(((T_Data[Qui]=Trame!$D$1)*(T_Data[Date]=Trame!J10)*(T_Data[Debut]=M10)*(T_Data[Fin])))</f>
        <v>0</v>
      </c>
      <c r="O10" s="34">
        <f>(L10-K10)+(N10-M10)</f>
        <v>0</v>
      </c>
    </row>
    <row r="11" spans="1:16" s="21" customFormat="1" ht="22.65" customHeight="1" x14ac:dyDescent="0.45">
      <c r="A11" s="22"/>
      <c r="B11" s="30">
        <f t="shared" si="0"/>
        <v>45300</v>
      </c>
      <c r="C11" s="41">
        <f>SUMPRODUCT(((T_Data[Qui]=Trame!$D$1)*(T_Data[Date]=Trame!B11)*(T_Data[Debut]&lt;0.5)*(T_Data[Debut])))</f>
        <v>0</v>
      </c>
      <c r="D11" s="40">
        <f>SUMPRODUCT(((T_Data[Qui]=Trame!$D$1)*(T_Data[Date]=Trame!B11)*(T_Data[Debut]=C11)*(T_Data[Fin])))</f>
        <v>0</v>
      </c>
      <c r="E11" s="40">
        <f>SUMPRODUCT(((T_Data[Qui]=Trame!$D$1)*(T_Data[Date]=Trame!B11)*(T_Data[Debut]&gt;=0.5)*(T_Data[Debut])))</f>
        <v>0</v>
      </c>
      <c r="F11" s="40">
        <f>SUMPRODUCT(((T_Data[Qui]=Trame!$D$1)*(T_Data[Date]=Trame!B11)*(T_Data[Debut]=E11)*(T_Data[Fin])))</f>
        <v>0</v>
      </c>
      <c r="G11" s="35">
        <f>(D11-C11)+(F11-E11)</f>
        <v>0</v>
      </c>
      <c r="H11" s="20"/>
      <c r="I11" s="22"/>
      <c r="J11" s="30">
        <f t="shared" ref="J11:J15" si="2">J10+1</f>
        <v>45321</v>
      </c>
      <c r="K11" s="41">
        <f>SUMPRODUCT(((T_Data[Qui]=Trame!$D$1)*(T_Data[Date]=Trame!J11)*(T_Data[Debut]&lt;0.5)*(T_Data[Debut])))</f>
        <v>0</v>
      </c>
      <c r="L11" s="40">
        <f>SUMPRODUCT(((T_Data[Qui]=Trame!$D$1)*(T_Data[Date]=Trame!J11)*(T_Data[Debut]=K11)*(T_Data[Fin])))</f>
        <v>0</v>
      </c>
      <c r="M11" s="40">
        <f>SUMPRODUCT(((T_Data[Qui]=Trame!$D$1)*(T_Data[Date]=Trame!J11)*(T_Data[Debut]&gt;=0.5)*(T_Data[Debut])))</f>
        <v>0</v>
      </c>
      <c r="N11" s="40">
        <f>SUMPRODUCT(((T_Data[Qui]=Trame!$D$1)*(T_Data[Date]=Trame!J11)*(T_Data[Debut]=M11)*(T_Data[Fin])))</f>
        <v>0</v>
      </c>
      <c r="O11" s="35">
        <f>(L11-K11)+(N11-M11)</f>
        <v>0</v>
      </c>
    </row>
    <row r="12" spans="1:16" s="21" customFormat="1" ht="22.65" customHeight="1" x14ac:dyDescent="0.45">
      <c r="A12" s="22"/>
      <c r="B12" s="30">
        <f t="shared" si="0"/>
        <v>45301</v>
      </c>
      <c r="C12" s="41">
        <f>SUMPRODUCT(((T_Data[Qui]=Trame!$D$1)*(T_Data[Date]=Trame!B12)*(T_Data[Debut]&lt;0.5)*(T_Data[Debut])))</f>
        <v>0</v>
      </c>
      <c r="D12" s="40">
        <f>SUMPRODUCT(((T_Data[Qui]=Trame!$D$1)*(T_Data[Date]=Trame!B12)*(T_Data[Debut]=C12)*(T_Data[Fin])))</f>
        <v>0</v>
      </c>
      <c r="E12" s="40">
        <f>SUMPRODUCT(((T_Data[Qui]=Trame!$D$1)*(T_Data[Date]=Trame!B12)*(T_Data[Debut]&gt;=0.5)*(T_Data[Debut])))</f>
        <v>0</v>
      </c>
      <c r="F12" s="40">
        <f>SUMPRODUCT(((T_Data[Qui]=Trame!$D$1)*(T_Data[Date]=Trame!B12)*(T_Data[Debut]=E12)*(T_Data[Fin])))</f>
        <v>0</v>
      </c>
      <c r="G12" s="35">
        <f>(D12-C12)+(F12-E12)</f>
        <v>0</v>
      </c>
      <c r="H12" s="20"/>
      <c r="I12" s="22"/>
      <c r="J12" s="30">
        <f t="shared" si="2"/>
        <v>45322</v>
      </c>
      <c r="K12" s="41">
        <f>SUMPRODUCT(((T_Data[Qui]=Trame!$D$1)*(T_Data[Date]=Trame!J12)*(T_Data[Debut]&lt;0.5)*(T_Data[Debut])))</f>
        <v>0</v>
      </c>
      <c r="L12" s="40">
        <f>SUMPRODUCT(((T_Data[Qui]=Trame!$D$1)*(T_Data[Date]=Trame!J12)*(T_Data[Debut]=K12)*(T_Data[Fin])))</f>
        <v>0</v>
      </c>
      <c r="M12" s="40">
        <f>SUMPRODUCT(((T_Data[Qui]=Trame!$D$1)*(T_Data[Date]=Trame!J12)*(T_Data[Debut]&gt;=0.5)*(T_Data[Debut])))</f>
        <v>0</v>
      </c>
      <c r="N12" s="40">
        <f>SUMPRODUCT(((T_Data[Qui]=Trame!$D$1)*(T_Data[Date]=Trame!J12)*(T_Data[Debut]=M12)*(T_Data[Fin])))</f>
        <v>0</v>
      </c>
      <c r="O12" s="35">
        <f>(L12-K12)+(N12-M12)</f>
        <v>0</v>
      </c>
    </row>
    <row r="13" spans="1:16" s="21" customFormat="1" ht="22.65" customHeight="1" x14ac:dyDescent="0.45">
      <c r="A13" s="22"/>
      <c r="B13" s="30">
        <f t="shared" si="0"/>
        <v>45302</v>
      </c>
      <c r="C13" s="41">
        <f>SUMPRODUCT(((T_Data[Qui]=Trame!$D$1)*(T_Data[Date]=Trame!B13)*(T_Data[Debut]&lt;0.5)*(T_Data[Debut])))</f>
        <v>0</v>
      </c>
      <c r="D13" s="40">
        <f>SUMPRODUCT(((T_Data[Qui]=Trame!$D$1)*(T_Data[Date]=Trame!B13)*(T_Data[Debut]=C13)*(T_Data[Fin])))</f>
        <v>0</v>
      </c>
      <c r="E13" s="40">
        <f>SUMPRODUCT(((T_Data[Qui]=Trame!$D$1)*(T_Data[Date]=Trame!B13)*(T_Data[Debut]&gt;=0.5)*(T_Data[Debut])))</f>
        <v>0</v>
      </c>
      <c r="F13" s="40">
        <f>SUMPRODUCT(((T_Data[Qui]=Trame!$D$1)*(T_Data[Date]=Trame!B13)*(T_Data[Debut]=E13)*(T_Data[Fin])))</f>
        <v>0</v>
      </c>
      <c r="G13" s="35">
        <f>(D13-C13)+(F13-E13)</f>
        <v>0</v>
      </c>
      <c r="H13" s="20"/>
      <c r="I13" s="22"/>
      <c r="J13" s="30">
        <f t="shared" si="2"/>
        <v>45323</v>
      </c>
      <c r="K13" s="41">
        <f>SUMPRODUCT(((T_Data[Qui]=Trame!$D$1)*(T_Data[Date]=Trame!J13)*(T_Data[Debut]&lt;0.5)*(T_Data[Debut])))</f>
        <v>0</v>
      </c>
      <c r="L13" s="40">
        <f>SUMPRODUCT(((T_Data[Qui]=Trame!$D$1)*(T_Data[Date]=Trame!J13)*(T_Data[Debut]=K13)*(T_Data[Fin])))</f>
        <v>0</v>
      </c>
      <c r="M13" s="40">
        <f>SUMPRODUCT(((T_Data[Qui]=Trame!$D$1)*(T_Data[Date]=Trame!J13)*(T_Data[Debut]&gt;=0.5)*(T_Data[Debut])))</f>
        <v>0</v>
      </c>
      <c r="N13" s="40">
        <f>SUMPRODUCT(((T_Data[Qui]=Trame!$D$1)*(T_Data[Date]=Trame!J13)*(T_Data[Debut]=M13)*(T_Data[Fin])))</f>
        <v>0</v>
      </c>
      <c r="O13" s="35">
        <f>(L13-K13)+(N13-M13)</f>
        <v>0</v>
      </c>
    </row>
    <row r="14" spans="1:16" s="21" customFormat="1" ht="22.65" customHeight="1" x14ac:dyDescent="0.45">
      <c r="A14" s="22"/>
      <c r="B14" s="30">
        <f t="shared" si="0"/>
        <v>45303</v>
      </c>
      <c r="C14" s="41">
        <f>SUMPRODUCT(((T_Data[Qui]=Trame!$D$1)*(T_Data[Date]=Trame!B14)*(T_Data[Debut]&lt;0.5)*(T_Data[Debut])))</f>
        <v>0</v>
      </c>
      <c r="D14" s="40">
        <f>SUMPRODUCT(((T_Data[Qui]=Trame!$D$1)*(T_Data[Date]=Trame!B14)*(T_Data[Debut]=C14)*(T_Data[Fin])))</f>
        <v>0</v>
      </c>
      <c r="E14" s="40">
        <f>SUMPRODUCT(((T_Data[Qui]=Trame!$D$1)*(T_Data[Date]=Trame!B14)*(T_Data[Debut]&gt;=0.5)*(T_Data[Debut])))</f>
        <v>0</v>
      </c>
      <c r="F14" s="40">
        <f>SUMPRODUCT(((T_Data[Qui]=Trame!$D$1)*(T_Data[Date]=Trame!B14)*(T_Data[Debut]=E14)*(T_Data[Fin])))</f>
        <v>0</v>
      </c>
      <c r="G14" s="35">
        <f>(D14-C14)+(F14-E14)</f>
        <v>0</v>
      </c>
      <c r="H14" s="20"/>
      <c r="I14" s="22"/>
      <c r="J14" s="30">
        <f t="shared" si="2"/>
        <v>45324</v>
      </c>
      <c r="K14" s="41">
        <f>SUMPRODUCT(((T_Data[Qui]=Trame!$D$1)*(T_Data[Date]=Trame!J14)*(T_Data[Debut]&lt;0.5)*(T_Data[Debut])))</f>
        <v>0</v>
      </c>
      <c r="L14" s="40">
        <f>SUMPRODUCT(((T_Data[Qui]=Trame!$D$1)*(T_Data[Date]=Trame!J14)*(T_Data[Debut]=K14)*(T_Data[Fin])))</f>
        <v>0</v>
      </c>
      <c r="M14" s="40">
        <f>SUMPRODUCT(((T_Data[Qui]=Trame!$D$1)*(T_Data[Date]=Trame!J14)*(T_Data[Debut]&gt;=0.5)*(T_Data[Debut])))</f>
        <v>0</v>
      </c>
      <c r="N14" s="40">
        <f>SUMPRODUCT(((T_Data[Qui]=Trame!$D$1)*(T_Data[Date]=Trame!J14)*(T_Data[Debut]=M14)*(T_Data[Fin])))</f>
        <v>0</v>
      </c>
      <c r="O14" s="35">
        <f>(L14-K14)+(N14-M14)</f>
        <v>0</v>
      </c>
    </row>
    <row r="15" spans="1:16" s="21" customFormat="1" ht="22.65" customHeight="1" x14ac:dyDescent="0.45">
      <c r="A15" s="22"/>
      <c r="B15" s="30">
        <f t="shared" si="0"/>
        <v>45304</v>
      </c>
      <c r="C15" s="41">
        <f>SUMPRODUCT(((T_Data[Qui]=Trame!$D$1)*(T_Data[Date]=Trame!B15)*(T_Data[Debut]&lt;0.5)*(T_Data[Debut])))</f>
        <v>0</v>
      </c>
      <c r="D15" s="40">
        <f>SUMPRODUCT(((T_Data[Qui]=Trame!$D$1)*(T_Data[Date]=Trame!B15)*(T_Data[Debut]=C15)*(T_Data[Fin])))</f>
        <v>0</v>
      </c>
      <c r="E15" s="40">
        <f>SUMPRODUCT(((T_Data[Qui]=Trame!$D$1)*(T_Data[Date]=Trame!B15)*(T_Data[Debut]&gt;=0.5)*(T_Data[Debut])))</f>
        <v>0</v>
      </c>
      <c r="F15" s="40">
        <f>SUMPRODUCT(((T_Data[Qui]=Trame!$D$1)*(T_Data[Date]=Trame!B15)*(T_Data[Debut]=E15)*(T_Data[Fin])))</f>
        <v>0</v>
      </c>
      <c r="G15" s="35">
        <f>D15-C15</f>
        <v>0</v>
      </c>
      <c r="H15" s="20"/>
      <c r="I15" s="22"/>
      <c r="J15" s="30">
        <f t="shared" si="2"/>
        <v>45325</v>
      </c>
      <c r="K15" s="41">
        <f>SUMPRODUCT(((T_Data[Qui]=Trame!$D$1)*(T_Data[Date]=Trame!J15)*(T_Data[Debut]&lt;0.5)*(T_Data[Debut])))</f>
        <v>0</v>
      </c>
      <c r="L15" s="40">
        <f>SUMPRODUCT(((T_Data[Qui]=Trame!$D$1)*(T_Data[Date]=Trame!J15)*(T_Data[Debut]=K15)*(T_Data[Fin])))</f>
        <v>0</v>
      </c>
      <c r="M15" s="40">
        <f>SUMPRODUCT(((T_Data[Qui]=Trame!$D$1)*(T_Data[Date]=Trame!J15)*(T_Data[Debut]&gt;=0.5)*(T_Data[Debut])))</f>
        <v>0</v>
      </c>
      <c r="N15" s="40">
        <f>SUMPRODUCT(((T_Data[Qui]=Trame!$D$1)*(T_Data[Date]=Trame!J15)*(T_Data[Debut]=M15)*(T_Data[Fin])))</f>
        <v>0</v>
      </c>
      <c r="O15" s="35">
        <f>L15-K15</f>
        <v>0</v>
      </c>
    </row>
    <row r="16" spans="1:16" s="21" customFormat="1" ht="22.65" customHeight="1" thickBot="1" x14ac:dyDescent="0.5">
      <c r="A16" s="22"/>
      <c r="B16" s="36" t="s">
        <v>26</v>
      </c>
      <c r="C16" s="36"/>
      <c r="D16" s="36"/>
      <c r="E16" s="36"/>
      <c r="F16" s="36"/>
      <c r="G16" s="36">
        <f>SUM(G10:G15)</f>
        <v>0</v>
      </c>
      <c r="H16" s="20"/>
      <c r="I16" s="22"/>
      <c r="J16" s="36" t="s">
        <v>26</v>
      </c>
      <c r="K16" s="36"/>
      <c r="L16" s="36"/>
      <c r="M16" s="36"/>
      <c r="N16" s="36"/>
      <c r="O16" s="36">
        <f>SUM(O10:O15)</f>
        <v>0</v>
      </c>
    </row>
    <row r="17" spans="1:15" s="32" customFormat="1" ht="22.65" customHeight="1" thickBot="1" x14ac:dyDescent="0.5">
      <c r="A17" s="31"/>
      <c r="B17" s="30">
        <f>B15+2</f>
        <v>45306</v>
      </c>
      <c r="C17" s="41">
        <f>SUMPRODUCT(((T_Data[Qui]=Trame!$D$1)*(T_Data[Date]=Trame!B17)*(T_Data[Debut]&lt;0.5)*(T_Data[Debut])))</f>
        <v>0</v>
      </c>
      <c r="D17" s="40">
        <f>SUMPRODUCT(((T_Data[Qui]=Trame!$D$1)*(T_Data[Date]=Trame!B17)*(T_Data[Debut]=C17)*(T_Data[Fin])))</f>
        <v>0</v>
      </c>
      <c r="E17" s="40">
        <f>SUMPRODUCT(((T_Data[Qui]=Trame!$D$1)*(T_Data[Date]=Trame!B17)*(T_Data[Debut]&gt;=0.5)*(T_Data[Debut])))</f>
        <v>0</v>
      </c>
      <c r="F17" s="40">
        <f>SUMPRODUCT(((T_Data[Qui]=Trame!$D$1)*(T_Data[Date]=Trame!B17)*(T_Data[Debut]=E17)*(T_Data[Fin])))</f>
        <v>0</v>
      </c>
      <c r="G17" s="34">
        <f>(D17-C17)+(F17-E17)</f>
        <v>0</v>
      </c>
      <c r="I17" s="31"/>
      <c r="J17" s="33"/>
      <c r="K17" s="33"/>
      <c r="L17" s="33"/>
      <c r="M17" s="33"/>
      <c r="N17" s="33"/>
      <c r="O17" s="33"/>
    </row>
    <row r="18" spans="1:15" s="32" customFormat="1" ht="22.65" customHeight="1" thickTop="1" thickBot="1" x14ac:dyDescent="0.5">
      <c r="A18" s="31"/>
      <c r="B18" s="30">
        <f t="shared" ref="B18:B22" si="3">B17+1</f>
        <v>45307</v>
      </c>
      <c r="C18" s="41">
        <f>SUMPRODUCT(((T_Data[Qui]=Trame!$D$1)*(T_Data[Date]=Trame!B18)*(T_Data[Debut]&lt;0.5)*(T_Data[Debut])))</f>
        <v>0</v>
      </c>
      <c r="D18" s="40">
        <f>SUMPRODUCT(((T_Data[Qui]=Trame!$D$1)*(T_Data[Date]=Trame!B18)*(T_Data[Debut]=C18)*(T_Data[Fin])))</f>
        <v>0</v>
      </c>
      <c r="E18" s="40">
        <f>SUMPRODUCT(((T_Data[Qui]=Trame!$D$1)*(T_Data[Date]=Trame!B18)*(T_Data[Debut]&gt;=0.5)*(T_Data[Debut])))</f>
        <v>0</v>
      </c>
      <c r="F18" s="40">
        <f>SUMPRODUCT(((T_Data[Qui]=Trame!$D$1)*(T_Data[Date]=Trame!B18)*(T_Data[Debut]=E18)*(T_Data[Fin])))</f>
        <v>0</v>
      </c>
      <c r="G18" s="35">
        <f>(D18-C18)+(F18-E18)</f>
        <v>0</v>
      </c>
      <c r="I18" s="31"/>
      <c r="J18" s="54" t="s">
        <v>27</v>
      </c>
      <c r="K18" s="55"/>
      <c r="L18" s="56" t="str">
        <f>IFERROR(SUMPRODUCT(((B3:B23&gt;=DATEVALUE("01 " &amp;L1 &amp;" " &amp;O1))*(B3:B23&lt;DATE(O1,MONTH(B14)+1,1))*(G3:G23)))+SUMPRODUCT(((J3:J15&gt;=DATEVALUE("01 " &amp;L1 &amp;" " &amp;O1))*(J3:J15&lt;DATE(O1,MONTH(B14)+1,1))*(O3:O23))),"")</f>
        <v/>
      </c>
      <c r="M18" s="57"/>
      <c r="N18" s="33"/>
      <c r="O18" s="33"/>
    </row>
    <row r="19" spans="1:15" s="32" customFormat="1" ht="22.65" customHeight="1" thickBot="1" x14ac:dyDescent="0.5">
      <c r="A19" s="31"/>
      <c r="B19" s="30">
        <f t="shared" si="3"/>
        <v>45308</v>
      </c>
      <c r="C19" s="41">
        <f>SUMPRODUCT(((T_Data[Qui]=Trame!$D$1)*(T_Data[Date]=Trame!B19)*(T_Data[Debut]&lt;0.5)*(T_Data[Debut])))</f>
        <v>0</v>
      </c>
      <c r="D19" s="40">
        <f>SUMPRODUCT(((T_Data[Qui]=Trame!$D$1)*(T_Data[Date]=Trame!B19)*(T_Data[Debut]=C19)*(T_Data[Fin])))</f>
        <v>0</v>
      </c>
      <c r="E19" s="40">
        <f>SUMPRODUCT(((T_Data[Qui]=Trame!$D$1)*(T_Data[Date]=Trame!B19)*(T_Data[Debut]&gt;=0.5)*(T_Data[Debut])))</f>
        <v>0</v>
      </c>
      <c r="F19" s="40">
        <f>SUMPRODUCT(((T_Data[Qui]=Trame!$D$1)*(T_Data[Date]=Trame!B19)*(T_Data[Debut]=E19)*(T_Data[Fin])))</f>
        <v>0</v>
      </c>
      <c r="G19" s="35">
        <f>(D19-C19)+(F19-E19)</f>
        <v>0</v>
      </c>
      <c r="I19" s="31"/>
      <c r="J19" s="62" t="s">
        <v>28</v>
      </c>
      <c r="K19" s="63"/>
      <c r="L19" s="58">
        <f>INDEX(T_personnel[Réserve],MATCH($D$1,T_personnel[Personnel],0))</f>
        <v>0</v>
      </c>
      <c r="M19" s="59"/>
      <c r="N19" s="33"/>
    </row>
    <row r="20" spans="1:15" s="32" customFormat="1" ht="22.65" customHeight="1" thickBot="1" x14ac:dyDescent="0.5">
      <c r="A20" s="31"/>
      <c r="B20" s="30">
        <f t="shared" si="3"/>
        <v>45309</v>
      </c>
      <c r="C20" s="41">
        <f>SUMPRODUCT(((T_Data[Qui]=Trame!$D$1)*(T_Data[Date]=Trame!B20)*(T_Data[Debut]&lt;0.5)*(T_Data[Debut])))</f>
        <v>0</v>
      </c>
      <c r="D20" s="40">
        <f>SUMPRODUCT(((T_Data[Qui]=Trame!$D$1)*(T_Data[Date]=Trame!B20)*(T_Data[Debut]=C20)*(T_Data[Fin])))</f>
        <v>0</v>
      </c>
      <c r="E20" s="40">
        <f>SUMPRODUCT(((T_Data[Qui]=Trame!$D$1)*(T_Data[Date]=Trame!B20)*(T_Data[Debut]&gt;=0.5)*(T_Data[Debut])))</f>
        <v>0</v>
      </c>
      <c r="F20" s="40">
        <f>SUMPRODUCT(((T_Data[Qui]=Trame!$D$1)*(T_Data[Date]=Trame!B20)*(T_Data[Debut]=E20)*(T_Data[Fin])))</f>
        <v>0</v>
      </c>
      <c r="G20" s="35">
        <f>(D20-C20)+(F20-E20)</f>
        <v>0</v>
      </c>
      <c r="I20" s="31"/>
      <c r="J20" s="64" t="s">
        <v>29</v>
      </c>
      <c r="K20" s="65"/>
      <c r="L20" s="60">
        <f>INDEX(T_personnel[Cumul],MATCH($D$1,T_personnel[Personnel],0))</f>
        <v>0</v>
      </c>
      <c r="M20" s="61"/>
      <c r="N20" s="33"/>
    </row>
    <row r="21" spans="1:15" s="32" customFormat="1" ht="22.65" customHeight="1" thickBot="1" x14ac:dyDescent="0.5">
      <c r="A21" s="31"/>
      <c r="B21" s="30">
        <f t="shared" si="3"/>
        <v>45310</v>
      </c>
      <c r="C21" s="41">
        <f>SUMPRODUCT(((T_Data[Qui]=Trame!$D$1)*(T_Data[Date]=Trame!B21)*(T_Data[Debut]&lt;0.5)*(T_Data[Debut])))</f>
        <v>0</v>
      </c>
      <c r="D21" s="40">
        <f>SUMPRODUCT(((T_Data[Qui]=Trame!$D$1)*(T_Data[Date]=Trame!B21)*(T_Data[Debut]=C21)*(T_Data[Fin])))</f>
        <v>0</v>
      </c>
      <c r="E21" s="40">
        <f>SUMPRODUCT(((T_Data[Qui]=Trame!$D$1)*(T_Data[Date]=Trame!B21)*(T_Data[Debut]&gt;=0.5)*(T_Data[Debut])))</f>
        <v>0</v>
      </c>
      <c r="F21" s="40">
        <f>SUMPRODUCT(((T_Data[Qui]=Trame!$D$1)*(T_Data[Date]=Trame!B21)*(T_Data[Debut]=E21)*(T_Data[Fin])))</f>
        <v>0</v>
      </c>
      <c r="G21" s="35">
        <f>(D21-C21)+(F21-E21)</f>
        <v>0</v>
      </c>
      <c r="I21" s="31"/>
      <c r="J21" s="47" t="s">
        <v>30</v>
      </c>
      <c r="K21" s="48"/>
      <c r="L21" s="52">
        <f>SUM(L18:L20)</f>
        <v>0</v>
      </c>
      <c r="M21" s="53"/>
      <c r="N21" s="33"/>
    </row>
    <row r="22" spans="1:15" s="32" customFormat="1" ht="22.65" customHeight="1" thickTop="1" x14ac:dyDescent="0.45">
      <c r="A22" s="31"/>
      <c r="B22" s="30">
        <f t="shared" si="3"/>
        <v>45311</v>
      </c>
      <c r="C22" s="41">
        <f>SUMPRODUCT(((T_Data[Qui]=Trame!$D$1)*(T_Data[Date]=Trame!B22)*(T_Data[Debut]&lt;0.5)*(T_Data[Debut])))</f>
        <v>0</v>
      </c>
      <c r="D22" s="40">
        <f>SUMPRODUCT(((T_Data[Qui]=Trame!$D$1)*(T_Data[Date]=Trame!B22)*(T_Data[Debut]=C22)*(T_Data[Fin])))</f>
        <v>0</v>
      </c>
      <c r="E22" s="40">
        <f>SUMPRODUCT(((T_Data[Qui]=Trame!$D$1)*(T_Data[Date]=Trame!B22)*(T_Data[Debut]&gt;=0.5)*(T_Data[Debut])))</f>
        <v>0</v>
      </c>
      <c r="F22" s="40">
        <f>SUMPRODUCT(((T_Data[Qui]=Trame!$D$1)*(T_Data[Date]=Trame!B22)*(T_Data[Debut]=E22)*(T_Data[Fin])))</f>
        <v>0</v>
      </c>
      <c r="G22" s="35">
        <f>D22-C22</f>
        <v>0</v>
      </c>
      <c r="I22" s="31"/>
      <c r="M22" s="33"/>
      <c r="N22" s="33"/>
    </row>
    <row r="23" spans="1:15" s="32" customFormat="1" ht="22.65" customHeight="1" thickBot="1" x14ac:dyDescent="0.5">
      <c r="A23" s="31"/>
      <c r="B23" s="36" t="s">
        <v>26</v>
      </c>
      <c r="C23" s="36"/>
      <c r="D23" s="36"/>
      <c r="E23" s="36"/>
      <c r="F23" s="36"/>
      <c r="G23" s="36">
        <f>SUM(G17:G22)</f>
        <v>0</v>
      </c>
      <c r="I23" s="31"/>
      <c r="J23" s="33"/>
      <c r="K23" s="33"/>
      <c r="L23" s="33"/>
      <c r="M23" s="33"/>
      <c r="N23" s="33"/>
      <c r="O23" s="33"/>
    </row>
    <row r="24" spans="1:15" s="32" customFormat="1" ht="24" customHeight="1" x14ac:dyDescent="0.45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</row>
    <row r="25" spans="1:15" s="17" customFormat="1" ht="25.8" x14ac:dyDescent="0.5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</row>
    <row r="26" spans="1:15" x14ac:dyDescent="0.3">
      <c r="A26" s="24"/>
      <c r="B26" s="24"/>
      <c r="H26" s="24"/>
      <c r="I26" s="24"/>
      <c r="J26" s="24"/>
    </row>
    <row r="27" spans="1:15" x14ac:dyDescent="0.3">
      <c r="A27" s="24"/>
      <c r="B27" s="24"/>
      <c r="H27" s="24"/>
      <c r="I27" s="24"/>
      <c r="J27" s="24"/>
    </row>
    <row r="28" spans="1:15" ht="20.25" customHeight="1" x14ac:dyDescent="0.3">
      <c r="A28" s="24"/>
      <c r="B28" s="24"/>
      <c r="H28" s="24"/>
      <c r="I28" s="24"/>
      <c r="J28" s="24"/>
    </row>
    <row r="29" spans="1:15" ht="20.25" customHeight="1" x14ac:dyDescent="0.3">
      <c r="A29" s="24"/>
      <c r="B29" s="24"/>
      <c r="H29" s="24"/>
      <c r="I29" s="24"/>
      <c r="J29" s="24"/>
    </row>
    <row r="30" spans="1:15" s="25" customFormat="1" ht="23.4" x14ac:dyDescent="0.45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</row>
    <row r="31" spans="1:15" x14ac:dyDescent="0.3">
      <c r="A31" s="24"/>
      <c r="B31" s="24"/>
      <c r="H31" s="24"/>
      <c r="I31" s="24"/>
      <c r="J31" s="24"/>
    </row>
    <row r="32" spans="1:15" x14ac:dyDescent="0.3">
      <c r="A32" s="24"/>
      <c r="B32" s="24"/>
      <c r="H32" s="24"/>
      <c r="I32" s="24"/>
      <c r="J32" s="24"/>
    </row>
    <row r="33" spans="1:10" x14ac:dyDescent="0.3">
      <c r="A33" s="24"/>
      <c r="B33" s="24"/>
      <c r="H33" s="24"/>
      <c r="I33" s="24"/>
      <c r="J33" s="24"/>
    </row>
    <row r="34" spans="1:10" x14ac:dyDescent="0.3">
      <c r="A34" s="24"/>
      <c r="B34" s="24"/>
      <c r="H34" s="24"/>
      <c r="I34" s="24"/>
      <c r="J34" s="24"/>
    </row>
  </sheetData>
  <mergeCells count="10">
    <mergeCell ref="J21:K21"/>
    <mergeCell ref="K2:O2"/>
    <mergeCell ref="L21:M21"/>
    <mergeCell ref="C2:G2"/>
    <mergeCell ref="J18:K18"/>
    <mergeCell ref="L18:M18"/>
    <mergeCell ref="L19:M19"/>
    <mergeCell ref="L20:M20"/>
    <mergeCell ref="J19:K19"/>
    <mergeCell ref="J20:K20"/>
  </mergeCells>
  <pageMargins left="0.28333333333333333" right="0.26666666666666666" top="0.375" bottom="0.39166666666666666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autoPict="0" linkedCell="D1" r:id="rId5">
            <anchor moveWithCells="1">
              <from>
                <xdr:col>2</xdr:col>
                <xdr:colOff>7620</xdr:colOff>
                <xdr:row>0</xdr:row>
                <xdr:rowOff>15240</xdr:rowOff>
              </from>
              <to>
                <xdr:col>7</xdr:col>
                <xdr:colOff>30480</xdr:colOff>
                <xdr:row>0</xdr:row>
                <xdr:rowOff>525780</xdr:rowOff>
              </to>
            </anchor>
          </controlPr>
        </control>
      </mc:Choice>
      <mc:Fallback>
        <control shapeId="3073" r:id="rId4" name="ComboBox1"/>
      </mc:Fallback>
    </mc:AlternateContent>
    <mc:AlternateContent xmlns:mc="http://schemas.openxmlformats.org/markup-compatibility/2006">
      <mc:Choice Requires="x14">
        <control shapeId="3074" r:id="rId6" name="ComboBox2">
          <controlPr defaultSize="0" autoLine="0" autoPict="0" linkedCell="L1" r:id="rId7">
            <anchor moveWithCells="1">
              <from>
                <xdr:col>9</xdr:col>
                <xdr:colOff>1005840</xdr:colOff>
                <xdr:row>0</xdr:row>
                <xdr:rowOff>99060</xdr:rowOff>
              </from>
              <to>
                <xdr:col>12</xdr:col>
                <xdr:colOff>579120</xdr:colOff>
                <xdr:row>0</xdr:row>
                <xdr:rowOff>510540</xdr:rowOff>
              </to>
            </anchor>
          </controlPr>
        </control>
      </mc:Choice>
      <mc:Fallback>
        <control shapeId="3074" r:id="rId6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475ABE-6E62-473F-B7E1-200BF6084145}">
  <sheetPr codeName="Feuil1"/>
  <dimension ref="A1:Z324"/>
  <sheetViews>
    <sheetView tabSelected="1" workbookViewId="0">
      <selection activeCell="B3" sqref="B3:K3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45292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DATE($A$1,1,1)</f>
        <v>45292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45293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45294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45295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45296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45297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45299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45300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45301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45302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45303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45304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45306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45307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45308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45309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45310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45311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45313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45314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45315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45316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45317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45318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45320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45321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45322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753B2-F4A9-46E2-92F0-96BE2992D999}">
  <sheetPr codeName="Feuil4"/>
  <dimension ref="A1:Z300"/>
  <sheetViews>
    <sheetView workbookViewId="0">
      <selection activeCell="F296" sqref="F296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45323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DATE($A$1,2,1)</f>
        <v>45323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45324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45325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45326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45327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45328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45330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45331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45332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45333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45334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45335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45337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45338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45339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45340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45341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45342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45344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45345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45346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45347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45348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45349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45351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379A6-6E46-4E9C-AD67-0B2C26EC91B0}">
  <sheetPr codeName="Feuil5"/>
  <dimension ref="A1:Z324"/>
  <sheetViews>
    <sheetView workbookViewId="0">
      <selection activeCell="AA308" sqref="AA308"/>
    </sheetView>
  </sheetViews>
  <sheetFormatPr baseColWidth="10" defaultRowHeight="15" x14ac:dyDescent="0.25"/>
  <cols>
    <col min="1" max="1" width="11.7265625" customWidth="1"/>
    <col min="2" max="26" width="5.6328125" style="38" customWidth="1"/>
  </cols>
  <sheetData>
    <row r="1" spans="1:26" ht="30" x14ac:dyDescent="0.5">
      <c r="A1" s="46">
        <v>2024</v>
      </c>
      <c r="B1" s="66">
        <f>A2</f>
        <v>45352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DATE($A$1,3,1)</f>
        <v>45352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45353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45354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45355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45356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45357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45359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45360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45361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45362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45363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45364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45366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45367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45368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45369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45370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45371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45373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45374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45375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45376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45377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45378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45380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45381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45382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984BC-5141-43FD-8896-816DEAE3037C}">
  <sheetPr codeName="Feuil6"/>
  <dimension ref="A1:Z312"/>
  <sheetViews>
    <sheetView topLeftCell="A298" workbookViewId="0">
      <selection activeCell="E312" sqref="E312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45383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DATE($A$1,4,1)</f>
        <v>45383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45384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45385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45386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45387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45388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45390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45391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45392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45393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45394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45395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45397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45398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45399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45400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45401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45402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45404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45405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45406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45407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45408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45409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45411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45412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1" x14ac:dyDescent="0.25">
      <c r="A305" s="4" t="str">
        <f>Données!$A$4</f>
        <v>secretaire3</v>
      </c>
    </row>
    <row r="306" spans="1:1" x14ac:dyDescent="0.25">
      <c r="A306" s="4" t="str">
        <f>Données!$A$5</f>
        <v>secretaire4</v>
      </c>
    </row>
    <row r="307" spans="1:1" x14ac:dyDescent="0.25">
      <c r="A307" s="4" t="str">
        <f>Données!$A$6</f>
        <v>secretaire5</v>
      </c>
    </row>
    <row r="308" spans="1:1" x14ac:dyDescent="0.25">
      <c r="A308" s="4" t="str">
        <f>Données!$A$7</f>
        <v>secretaire6</v>
      </c>
    </row>
    <row r="309" spans="1:1" x14ac:dyDescent="0.25">
      <c r="A309" s="4" t="str">
        <f>Données!$A$8</f>
        <v>secretaire7</v>
      </c>
    </row>
    <row r="310" spans="1:1" x14ac:dyDescent="0.25">
      <c r="A310" s="4" t="str">
        <f>Données!$A$9</f>
        <v>secretaire8</v>
      </c>
    </row>
    <row r="311" spans="1:1" x14ac:dyDescent="0.25">
      <c r="A311" s="4" t="str">
        <f>Données!$A$10</f>
        <v>secretaire9</v>
      </c>
    </row>
    <row r="312" spans="1:1" x14ac:dyDescent="0.25">
      <c r="A312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F23E5-49EA-4459-9A48-81CBC8C9C291}">
  <sheetPr codeName="Feuil11"/>
  <dimension ref="A1:Z324"/>
  <sheetViews>
    <sheetView workbookViewId="0">
      <selection activeCell="AA314" sqref="AA314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45413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DATE($A$1,5,1)</f>
        <v>45413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45414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45415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45416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45417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45418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45420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45421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45422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45423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45424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45425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45427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45428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45429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45430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45431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45432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45434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45435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45436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45437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45438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45439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45441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45442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45443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C3F29-509D-4A1C-85B5-9631AFA7D57C}">
  <sheetPr codeName="Feuil7"/>
  <dimension ref="A1:Z312"/>
  <sheetViews>
    <sheetView workbookViewId="0">
      <selection activeCell="D311" sqref="D311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45444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DATE($A$1,6,1)</f>
        <v>45444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45445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45446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45447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45448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45449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45451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45452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45453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45454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45455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45456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45458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45459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45460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45461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45462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45463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45465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45466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45467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45468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45469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45470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45472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45473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1" x14ac:dyDescent="0.25">
      <c r="A305" s="4" t="str">
        <f>Données!$A$4</f>
        <v>secretaire3</v>
      </c>
    </row>
    <row r="306" spans="1:1" x14ac:dyDescent="0.25">
      <c r="A306" s="4" t="str">
        <f>Données!$A$5</f>
        <v>secretaire4</v>
      </c>
    </row>
    <row r="307" spans="1:1" x14ac:dyDescent="0.25">
      <c r="A307" s="4" t="str">
        <f>Données!$A$6</f>
        <v>secretaire5</v>
      </c>
    </row>
    <row r="308" spans="1:1" x14ac:dyDescent="0.25">
      <c r="A308" s="4" t="str">
        <f>Données!$A$7</f>
        <v>secretaire6</v>
      </c>
    </row>
    <row r="309" spans="1:1" x14ac:dyDescent="0.25">
      <c r="A309" s="4" t="str">
        <f>Données!$A$8</f>
        <v>secretaire7</v>
      </c>
    </row>
    <row r="310" spans="1:1" x14ac:dyDescent="0.25">
      <c r="A310" s="4" t="str">
        <f>Données!$A$9</f>
        <v>secretaire8</v>
      </c>
    </row>
    <row r="311" spans="1:1" x14ac:dyDescent="0.25">
      <c r="A311" s="4" t="str">
        <f>Données!$A$10</f>
        <v>secretaire9</v>
      </c>
    </row>
    <row r="312" spans="1:1" x14ac:dyDescent="0.25">
      <c r="A312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635D6-2F68-406A-BE63-466604537CD3}">
  <sheetPr codeName="Feuil8"/>
  <dimension ref="A1:Z324"/>
  <sheetViews>
    <sheetView workbookViewId="0">
      <selection activeCell="E328" sqref="E328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45474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DATE($A$1,7,1)</f>
        <v>45474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45475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45476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45477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45478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45479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45481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45482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45483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45484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45485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45486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45488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45489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45490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45491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45492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45493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45495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45496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45497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45498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45499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45500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45502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45503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45504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54D8E-671D-40A6-A634-F552EED95086}">
  <sheetPr codeName="Feuil9"/>
  <dimension ref="A1:Z324"/>
  <sheetViews>
    <sheetView workbookViewId="0">
      <selection activeCell="F317" sqref="F317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45505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DATE($A$1,8,1)</f>
        <v>45505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45506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45507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45508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45509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45510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45512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45513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45514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45515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45516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45517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45519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45520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45521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45522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45523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45524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45526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45527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45528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45529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45530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45531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45533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45534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45535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F9887-3890-4EDA-844A-9524C7E9391E}">
  <sheetPr codeName="Feuil10"/>
  <dimension ref="A1:Z312"/>
  <sheetViews>
    <sheetView workbookViewId="0">
      <selection activeCell="H322" sqref="H322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45536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DATE($A$1,9,1)</f>
        <v>45536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45537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45538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45539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45540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45541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45543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45544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45545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45546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45547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45548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45550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45551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45552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45553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45554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45555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45557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45558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45559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45560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45561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45562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45564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45565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1" x14ac:dyDescent="0.25">
      <c r="A305" s="4" t="str">
        <f>Données!$A$4</f>
        <v>secretaire3</v>
      </c>
    </row>
    <row r="306" spans="1:1" x14ac:dyDescent="0.25">
      <c r="A306" s="4" t="str">
        <f>Données!$A$5</f>
        <v>secretaire4</v>
      </c>
    </row>
    <row r="307" spans="1:1" x14ac:dyDescent="0.25">
      <c r="A307" s="4" t="str">
        <f>Données!$A$6</f>
        <v>secretaire5</v>
      </c>
    </row>
    <row r="308" spans="1:1" x14ac:dyDescent="0.25">
      <c r="A308" s="4" t="str">
        <f>Données!$A$7</f>
        <v>secretaire6</v>
      </c>
    </row>
    <row r="309" spans="1:1" x14ac:dyDescent="0.25">
      <c r="A309" s="4" t="str">
        <f>Données!$A$8</f>
        <v>secretaire7</v>
      </c>
    </row>
    <row r="310" spans="1:1" x14ac:dyDescent="0.25">
      <c r="A310" s="4" t="str">
        <f>Données!$A$9</f>
        <v>secretaire8</v>
      </c>
    </row>
    <row r="311" spans="1:1" x14ac:dyDescent="0.25">
      <c r="A311" s="4" t="str">
        <f>Données!$A$10</f>
        <v>secretaire9</v>
      </c>
    </row>
    <row r="312" spans="1:1" x14ac:dyDescent="0.25">
      <c r="A312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EE0F8-E2E8-48BA-843A-B2025EA35177}">
  <sheetPr codeName="Feuil12"/>
  <dimension ref="A1:Z324"/>
  <sheetViews>
    <sheetView workbookViewId="0">
      <selection activeCell="L328" sqref="L328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45566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DATE($A$1,10,1)</f>
        <v>45566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45567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45568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45569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45570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45571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45573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45574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45575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45576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45577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45578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45580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45581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45582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45583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45584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45585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45587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45588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45589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45590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45591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45592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45594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45595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45596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A5D5A-6B5A-40E4-A94C-FF0D18F55DA4}">
  <sheetPr codeName="Feuil13"/>
  <dimension ref="A1:Z312"/>
  <sheetViews>
    <sheetView topLeftCell="A21" workbookViewId="0">
      <selection activeCell="A3" sqref="A3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45597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DATE($A$1,11,1)</f>
        <v>45597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45598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45599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45600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45601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45602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45604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45605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45606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45607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45608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45609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45611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45612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45613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45614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45615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45616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45618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45619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45620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45621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45622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45623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45625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45626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1" x14ac:dyDescent="0.25">
      <c r="A305" s="4" t="str">
        <f>Données!$A$4</f>
        <v>secretaire3</v>
      </c>
    </row>
    <row r="306" spans="1:1" x14ac:dyDescent="0.25">
      <c r="A306" s="4" t="str">
        <f>Données!$A$5</f>
        <v>secretaire4</v>
      </c>
    </row>
    <row r="307" spans="1:1" x14ac:dyDescent="0.25">
      <c r="A307" s="4" t="str">
        <f>Données!$A$6</f>
        <v>secretaire5</v>
      </c>
    </row>
    <row r="308" spans="1:1" x14ac:dyDescent="0.25">
      <c r="A308" s="4" t="str">
        <f>Données!$A$7</f>
        <v>secretaire6</v>
      </c>
    </row>
    <row r="309" spans="1:1" x14ac:dyDescent="0.25">
      <c r="A309" s="4" t="str">
        <f>Données!$A$8</f>
        <v>secretaire7</v>
      </c>
    </row>
    <row r="310" spans="1:1" x14ac:dyDescent="0.25">
      <c r="A310" s="4" t="str">
        <f>Données!$A$9</f>
        <v>secretaire8</v>
      </c>
    </row>
    <row r="311" spans="1:1" x14ac:dyDescent="0.25">
      <c r="A311" s="4" t="str">
        <f>Données!$A$10</f>
        <v>secretaire9</v>
      </c>
    </row>
    <row r="312" spans="1:1" x14ac:dyDescent="0.25">
      <c r="A312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48602-45AE-4CE9-8AB0-E4F141A4EFC2}">
  <sheetPr codeName="Feuil14"/>
  <dimension ref="A1:Z324"/>
  <sheetViews>
    <sheetView workbookViewId="0">
      <selection activeCell="P328" sqref="P328"/>
    </sheetView>
  </sheetViews>
  <sheetFormatPr baseColWidth="10" defaultRowHeight="15" x14ac:dyDescent="0.25"/>
  <cols>
    <col min="2" max="26" width="5.6328125" style="38" customWidth="1"/>
  </cols>
  <sheetData>
    <row r="1" spans="1:26" ht="30" x14ac:dyDescent="0.5">
      <c r="A1" s="46">
        <v>2024</v>
      </c>
      <c r="B1" s="66">
        <f>A2</f>
        <v>45627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2" spans="1:26" s="10" customFormat="1" ht="15.6" x14ac:dyDescent="0.3">
      <c r="A2" s="9">
        <f>DATE($A$1,12,1)</f>
        <v>45627</v>
      </c>
      <c r="B2" s="44">
        <v>0.3125</v>
      </c>
      <c r="C2" s="45">
        <v>0.33333333333333331</v>
      </c>
      <c r="D2" s="44">
        <v>0.35416666666666702</v>
      </c>
      <c r="E2" s="45">
        <v>0.375</v>
      </c>
      <c r="F2" s="44">
        <v>0.39583333333333298</v>
      </c>
      <c r="G2" s="45">
        <v>0.41666666666666602</v>
      </c>
      <c r="H2" s="44">
        <v>0.4375</v>
      </c>
      <c r="I2" s="45">
        <v>0.45833333333333298</v>
      </c>
      <c r="J2" s="44">
        <v>0.47916666666666602</v>
      </c>
      <c r="K2" s="45">
        <v>0.5</v>
      </c>
      <c r="L2" s="44">
        <v>0.52083333333333404</v>
      </c>
      <c r="M2" s="45">
        <v>0.54166666666666796</v>
      </c>
      <c r="N2" s="44">
        <v>0.5625</v>
      </c>
      <c r="O2" s="45">
        <v>0.58333333333333304</v>
      </c>
      <c r="P2" s="44">
        <v>0.60416666666666596</v>
      </c>
      <c r="Q2" s="45">
        <v>0.625</v>
      </c>
      <c r="R2" s="44">
        <v>0.64583333333333304</v>
      </c>
      <c r="S2" s="45">
        <v>0.66666666666666596</v>
      </c>
      <c r="T2" s="44">
        <v>0.687499999999999</v>
      </c>
      <c r="U2" s="45">
        <v>0.70833333333333304</v>
      </c>
      <c r="V2" s="44">
        <v>0.72916666666666596</v>
      </c>
      <c r="W2" s="45">
        <v>0.749999999999999</v>
      </c>
      <c r="X2" s="44">
        <v>0.77083333333333204</v>
      </c>
      <c r="Y2" s="45">
        <v>0.79166666666666596</v>
      </c>
      <c r="Z2" s="44">
        <v>0.80208333333333204</v>
      </c>
    </row>
    <row r="3" spans="1:26" x14ac:dyDescent="0.25">
      <c r="A3" s="4" t="str">
        <f>Données!$A$2</f>
        <v>secretaire1</v>
      </c>
    </row>
    <row r="4" spans="1:26" x14ac:dyDescent="0.25">
      <c r="A4" s="4" t="str">
        <f>Données!$A$3</f>
        <v>secretaire2</v>
      </c>
    </row>
    <row r="5" spans="1:26" x14ac:dyDescent="0.25">
      <c r="A5" s="4" t="str">
        <f>Données!$A$4</f>
        <v>secretaire3</v>
      </c>
    </row>
    <row r="6" spans="1:26" x14ac:dyDescent="0.25">
      <c r="A6" s="4" t="str">
        <f>Données!$A$5</f>
        <v>secretaire4</v>
      </c>
    </row>
    <row r="7" spans="1:26" x14ac:dyDescent="0.25">
      <c r="A7" s="4" t="str">
        <f>Données!$A$6</f>
        <v>secretaire5</v>
      </c>
    </row>
    <row r="8" spans="1:26" x14ac:dyDescent="0.25">
      <c r="A8" s="4" t="str">
        <f>Données!$A$7</f>
        <v>secretaire6</v>
      </c>
    </row>
    <row r="9" spans="1:26" x14ac:dyDescent="0.25">
      <c r="A9" s="4" t="str">
        <f>Données!$A$8</f>
        <v>secretaire7</v>
      </c>
    </row>
    <row r="10" spans="1:26" x14ac:dyDescent="0.25">
      <c r="A10" s="4" t="str">
        <f>Données!$A$9</f>
        <v>secretaire8</v>
      </c>
    </row>
    <row r="11" spans="1:26" x14ac:dyDescent="0.25">
      <c r="A11" s="4" t="str">
        <f>Données!$A$10</f>
        <v>secretaire9</v>
      </c>
    </row>
    <row r="12" spans="1:26" x14ac:dyDescent="0.25">
      <c r="A12" s="4" t="str">
        <f>Données!$A$11</f>
        <v>secretaire10</v>
      </c>
    </row>
    <row r="14" spans="1:26" s="10" customFormat="1" ht="15.6" x14ac:dyDescent="0.3">
      <c r="A14" s="9">
        <f>A2+1</f>
        <v>45628</v>
      </c>
      <c r="B14" s="44">
        <v>0.3125</v>
      </c>
      <c r="C14" s="45">
        <v>0.33333333333333331</v>
      </c>
      <c r="D14" s="44">
        <v>0.35416666666666702</v>
      </c>
      <c r="E14" s="45">
        <v>0.375</v>
      </c>
      <c r="F14" s="44">
        <v>0.39583333333333298</v>
      </c>
      <c r="G14" s="45">
        <v>0.41666666666666602</v>
      </c>
      <c r="H14" s="44">
        <v>0.4375</v>
      </c>
      <c r="I14" s="45">
        <v>0.45833333333333298</v>
      </c>
      <c r="J14" s="44">
        <v>0.47916666666666602</v>
      </c>
      <c r="K14" s="45">
        <v>0.5</v>
      </c>
      <c r="L14" s="44">
        <v>0.52083333333333404</v>
      </c>
      <c r="M14" s="45">
        <v>0.54166666666666796</v>
      </c>
      <c r="N14" s="44">
        <v>0.5625</v>
      </c>
      <c r="O14" s="45">
        <v>0.58333333333333304</v>
      </c>
      <c r="P14" s="44">
        <v>0.60416666666666596</v>
      </c>
      <c r="Q14" s="45">
        <v>0.625</v>
      </c>
      <c r="R14" s="44">
        <v>0.64583333333333304</v>
      </c>
      <c r="S14" s="45">
        <v>0.66666666666666596</v>
      </c>
      <c r="T14" s="44">
        <v>0.687499999999999</v>
      </c>
      <c r="U14" s="45">
        <v>0.70833333333333304</v>
      </c>
      <c r="V14" s="44">
        <v>0.72916666666666596</v>
      </c>
      <c r="W14" s="45">
        <v>0.749999999999999</v>
      </c>
      <c r="X14" s="44">
        <v>0.77083333333333204</v>
      </c>
      <c r="Y14" s="45">
        <v>0.79166666666666596</v>
      </c>
      <c r="Z14" s="44">
        <v>0.80208333333333204</v>
      </c>
    </row>
    <row r="15" spans="1:26" x14ac:dyDescent="0.25">
      <c r="A15" s="4" t="str">
        <f>Données!$A$2</f>
        <v>secretaire1</v>
      </c>
    </row>
    <row r="16" spans="1:26" x14ac:dyDescent="0.25">
      <c r="A16" s="4" t="str">
        <f>Données!$A$3</f>
        <v>secretaire2</v>
      </c>
    </row>
    <row r="17" spans="1:26" x14ac:dyDescent="0.25">
      <c r="A17" s="4" t="str">
        <f>Données!$A$4</f>
        <v>secretaire3</v>
      </c>
    </row>
    <row r="18" spans="1:26" x14ac:dyDescent="0.25">
      <c r="A18" s="4" t="str">
        <f>Données!$A$5</f>
        <v>secretaire4</v>
      </c>
    </row>
    <row r="19" spans="1:26" x14ac:dyDescent="0.25">
      <c r="A19" s="4" t="str">
        <f>Données!$A$6</f>
        <v>secretaire5</v>
      </c>
    </row>
    <row r="20" spans="1:26" x14ac:dyDescent="0.25">
      <c r="A20" s="4" t="str">
        <f>Données!$A$7</f>
        <v>secretaire6</v>
      </c>
      <c r="G20" s="39"/>
    </row>
    <row r="21" spans="1:26" x14ac:dyDescent="0.25">
      <c r="A21" s="4" t="str">
        <f>Données!$A$8</f>
        <v>secretaire7</v>
      </c>
    </row>
    <row r="22" spans="1:26" x14ac:dyDescent="0.25">
      <c r="A22" s="4" t="str">
        <f>Données!$A$9</f>
        <v>secretaire8</v>
      </c>
    </row>
    <row r="23" spans="1:26" x14ac:dyDescent="0.25">
      <c r="A23" s="4" t="str">
        <f>Données!$A$10</f>
        <v>secretaire9</v>
      </c>
    </row>
    <row r="24" spans="1:26" x14ac:dyDescent="0.25">
      <c r="A24" s="4" t="str">
        <f>Données!$A$11</f>
        <v>secretaire10</v>
      </c>
    </row>
    <row r="26" spans="1:26" s="10" customFormat="1" ht="15.6" x14ac:dyDescent="0.3">
      <c r="A26" s="9">
        <f>A14+1</f>
        <v>45629</v>
      </c>
      <c r="B26" s="44">
        <v>0.3125</v>
      </c>
      <c r="C26" s="45">
        <v>0.33333333333333331</v>
      </c>
      <c r="D26" s="44">
        <v>0.35416666666666702</v>
      </c>
      <c r="E26" s="45">
        <v>0.375</v>
      </c>
      <c r="F26" s="44">
        <v>0.39583333333333298</v>
      </c>
      <c r="G26" s="45">
        <v>0.41666666666666602</v>
      </c>
      <c r="H26" s="44">
        <v>0.4375</v>
      </c>
      <c r="I26" s="45">
        <v>0.45833333333333298</v>
      </c>
      <c r="J26" s="44">
        <v>0.47916666666666602</v>
      </c>
      <c r="K26" s="45">
        <v>0.5</v>
      </c>
      <c r="L26" s="44">
        <v>0.52083333333333404</v>
      </c>
      <c r="M26" s="45">
        <v>0.54166666666666796</v>
      </c>
      <c r="N26" s="44">
        <v>0.5625</v>
      </c>
      <c r="O26" s="45">
        <v>0.58333333333333304</v>
      </c>
      <c r="P26" s="44">
        <v>0.60416666666666596</v>
      </c>
      <c r="Q26" s="45">
        <v>0.625</v>
      </c>
      <c r="R26" s="44">
        <v>0.64583333333333304</v>
      </c>
      <c r="S26" s="45">
        <v>0.66666666666666596</v>
      </c>
      <c r="T26" s="44">
        <v>0.687499999999999</v>
      </c>
      <c r="U26" s="45">
        <v>0.70833333333333304</v>
      </c>
      <c r="V26" s="44">
        <v>0.72916666666666596</v>
      </c>
      <c r="W26" s="45">
        <v>0.749999999999999</v>
      </c>
      <c r="X26" s="44">
        <v>0.77083333333333204</v>
      </c>
      <c r="Y26" s="45">
        <v>0.79166666666666596</v>
      </c>
      <c r="Z26" s="44">
        <v>0.80208333333333204</v>
      </c>
    </row>
    <row r="27" spans="1:26" x14ac:dyDescent="0.25">
      <c r="A27" s="4" t="str">
        <f>Données!$A$2</f>
        <v>secretaire1</v>
      </c>
    </row>
    <row r="28" spans="1:26" x14ac:dyDescent="0.25">
      <c r="A28" s="4" t="str">
        <f>Données!$A$3</f>
        <v>secretaire2</v>
      </c>
    </row>
    <row r="29" spans="1:26" x14ac:dyDescent="0.25">
      <c r="A29" s="4" t="str">
        <f>Données!$A$4</f>
        <v>secretaire3</v>
      </c>
    </row>
    <row r="30" spans="1:26" x14ac:dyDescent="0.25">
      <c r="A30" s="4" t="str">
        <f>Données!$A$5</f>
        <v>secretaire4</v>
      </c>
    </row>
    <row r="31" spans="1:26" x14ac:dyDescent="0.25">
      <c r="A31" s="4" t="str">
        <f>Données!$A$6</f>
        <v>secretaire5</v>
      </c>
    </row>
    <row r="32" spans="1:26" x14ac:dyDescent="0.25">
      <c r="A32" s="4" t="str">
        <f>Données!$A$7</f>
        <v>secretaire6</v>
      </c>
    </row>
    <row r="33" spans="1:26" x14ac:dyDescent="0.25">
      <c r="A33" s="4" t="str">
        <f>Données!$A$8</f>
        <v>secretaire7</v>
      </c>
    </row>
    <row r="34" spans="1:26" x14ac:dyDescent="0.25">
      <c r="A34" s="4" t="str">
        <f>Données!$A$9</f>
        <v>secretaire8</v>
      </c>
    </row>
    <row r="35" spans="1:26" x14ac:dyDescent="0.25">
      <c r="A35" s="4" t="str">
        <f>Données!$A$10</f>
        <v>secretaire9</v>
      </c>
    </row>
    <row r="36" spans="1:26" x14ac:dyDescent="0.25">
      <c r="A36" s="4" t="str">
        <f>Données!$A$11</f>
        <v>secretaire10</v>
      </c>
    </row>
    <row r="38" spans="1:26" s="10" customFormat="1" ht="15.6" x14ac:dyDescent="0.3">
      <c r="A38" s="9">
        <f>A26+1</f>
        <v>45630</v>
      </c>
      <c r="B38" s="44">
        <v>0.3125</v>
      </c>
      <c r="C38" s="45">
        <v>0.33333333333333331</v>
      </c>
      <c r="D38" s="44">
        <v>0.35416666666666702</v>
      </c>
      <c r="E38" s="45">
        <v>0.375</v>
      </c>
      <c r="F38" s="44">
        <v>0.39583333333333298</v>
      </c>
      <c r="G38" s="45">
        <v>0.41666666666666602</v>
      </c>
      <c r="H38" s="44">
        <v>0.4375</v>
      </c>
      <c r="I38" s="45">
        <v>0.45833333333333298</v>
      </c>
      <c r="J38" s="44">
        <v>0.47916666666666602</v>
      </c>
      <c r="K38" s="45">
        <v>0.5</v>
      </c>
      <c r="L38" s="44">
        <v>0.52083333333333404</v>
      </c>
      <c r="M38" s="45">
        <v>0.54166666666666796</v>
      </c>
      <c r="N38" s="44">
        <v>0.5625</v>
      </c>
      <c r="O38" s="45">
        <v>0.58333333333333304</v>
      </c>
      <c r="P38" s="44">
        <v>0.60416666666666596</v>
      </c>
      <c r="Q38" s="45">
        <v>0.625</v>
      </c>
      <c r="R38" s="44">
        <v>0.64583333333333304</v>
      </c>
      <c r="S38" s="45">
        <v>0.66666666666666596</v>
      </c>
      <c r="T38" s="44">
        <v>0.687499999999999</v>
      </c>
      <c r="U38" s="45">
        <v>0.70833333333333304</v>
      </c>
      <c r="V38" s="44">
        <v>0.72916666666666596</v>
      </c>
      <c r="W38" s="45">
        <v>0.749999999999999</v>
      </c>
      <c r="X38" s="44">
        <v>0.77083333333333204</v>
      </c>
      <c r="Y38" s="45">
        <v>0.79166666666666596</v>
      </c>
      <c r="Z38" s="44">
        <v>0.80208333333333204</v>
      </c>
    </row>
    <row r="39" spans="1:26" x14ac:dyDescent="0.25">
      <c r="A39" s="4" t="str">
        <f>Données!$A$2</f>
        <v>secretaire1</v>
      </c>
    </row>
    <row r="40" spans="1:26" x14ac:dyDescent="0.25">
      <c r="A40" s="4" t="str">
        <f>Données!$A$3</f>
        <v>secretaire2</v>
      </c>
    </row>
    <row r="41" spans="1:26" x14ac:dyDescent="0.25">
      <c r="A41" s="4" t="str">
        <f>Données!$A$4</f>
        <v>secretaire3</v>
      </c>
    </row>
    <row r="42" spans="1:26" x14ac:dyDescent="0.25">
      <c r="A42" s="4" t="str">
        <f>Données!$A$5</f>
        <v>secretaire4</v>
      </c>
    </row>
    <row r="43" spans="1:26" x14ac:dyDescent="0.25">
      <c r="A43" s="4" t="str">
        <f>Données!$A$6</f>
        <v>secretaire5</v>
      </c>
    </row>
    <row r="44" spans="1:26" x14ac:dyDescent="0.25">
      <c r="A44" s="4" t="str">
        <f>Données!$A$7</f>
        <v>secretaire6</v>
      </c>
    </row>
    <row r="45" spans="1:26" x14ac:dyDescent="0.25">
      <c r="A45" s="4" t="str">
        <f>Données!$A$8</f>
        <v>secretaire7</v>
      </c>
    </row>
    <row r="46" spans="1:26" x14ac:dyDescent="0.25">
      <c r="A46" s="4" t="str">
        <f>Données!$A$9</f>
        <v>secretaire8</v>
      </c>
    </row>
    <row r="47" spans="1:26" x14ac:dyDescent="0.25">
      <c r="A47" s="4" t="str">
        <f>Données!$A$10</f>
        <v>secretaire9</v>
      </c>
    </row>
    <row r="48" spans="1:26" x14ac:dyDescent="0.25">
      <c r="A48" s="4" t="str">
        <f>Données!$A$11</f>
        <v>secretaire10</v>
      </c>
    </row>
    <row r="50" spans="1:26" s="10" customFormat="1" ht="15.6" x14ac:dyDescent="0.3">
      <c r="A50" s="9">
        <f>A38+1</f>
        <v>45631</v>
      </c>
      <c r="B50" s="44">
        <v>0.3125</v>
      </c>
      <c r="C50" s="45">
        <v>0.33333333333333331</v>
      </c>
      <c r="D50" s="44">
        <v>0.35416666666666702</v>
      </c>
      <c r="E50" s="45">
        <v>0.375</v>
      </c>
      <c r="F50" s="44">
        <v>0.39583333333333298</v>
      </c>
      <c r="G50" s="45">
        <v>0.41666666666666602</v>
      </c>
      <c r="H50" s="44">
        <v>0.4375</v>
      </c>
      <c r="I50" s="45">
        <v>0.45833333333333298</v>
      </c>
      <c r="J50" s="44">
        <v>0.47916666666666602</v>
      </c>
      <c r="K50" s="45">
        <v>0.5</v>
      </c>
      <c r="L50" s="44">
        <v>0.52083333333333404</v>
      </c>
      <c r="M50" s="45">
        <v>0.54166666666666796</v>
      </c>
      <c r="N50" s="44">
        <v>0.5625</v>
      </c>
      <c r="O50" s="45">
        <v>0.58333333333333304</v>
      </c>
      <c r="P50" s="44">
        <v>0.60416666666666596</v>
      </c>
      <c r="Q50" s="45">
        <v>0.625</v>
      </c>
      <c r="R50" s="44">
        <v>0.64583333333333304</v>
      </c>
      <c r="S50" s="45">
        <v>0.66666666666666596</v>
      </c>
      <c r="T50" s="44">
        <v>0.687499999999999</v>
      </c>
      <c r="U50" s="45">
        <v>0.70833333333333304</v>
      </c>
      <c r="V50" s="44">
        <v>0.72916666666666596</v>
      </c>
      <c r="W50" s="45">
        <v>0.749999999999999</v>
      </c>
      <c r="X50" s="44">
        <v>0.77083333333333204</v>
      </c>
      <c r="Y50" s="45">
        <v>0.79166666666666596</v>
      </c>
      <c r="Z50" s="44">
        <v>0.80208333333333204</v>
      </c>
    </row>
    <row r="51" spans="1:26" x14ac:dyDescent="0.25">
      <c r="A51" s="4" t="str">
        <f>Données!$A$2</f>
        <v>secretaire1</v>
      </c>
    </row>
    <row r="52" spans="1:26" x14ac:dyDescent="0.25">
      <c r="A52" s="4" t="str">
        <f>Données!$A$3</f>
        <v>secretaire2</v>
      </c>
    </row>
    <row r="53" spans="1:26" x14ac:dyDescent="0.25">
      <c r="A53" s="4" t="str">
        <f>Données!$A$4</f>
        <v>secretaire3</v>
      </c>
    </row>
    <row r="54" spans="1:26" x14ac:dyDescent="0.25">
      <c r="A54" s="4" t="str">
        <f>Données!$A$5</f>
        <v>secretaire4</v>
      </c>
    </row>
    <row r="55" spans="1:26" x14ac:dyDescent="0.25">
      <c r="A55" s="4" t="str">
        <f>Données!$A$6</f>
        <v>secretaire5</v>
      </c>
    </row>
    <row r="56" spans="1:26" x14ac:dyDescent="0.25">
      <c r="A56" s="4" t="str">
        <f>Données!$A$7</f>
        <v>secretaire6</v>
      </c>
    </row>
    <row r="57" spans="1:26" x14ac:dyDescent="0.25">
      <c r="A57" s="4" t="str">
        <f>Données!$A$8</f>
        <v>secretaire7</v>
      </c>
    </row>
    <row r="58" spans="1:26" x14ac:dyDescent="0.25">
      <c r="A58" s="4" t="str">
        <f>Données!$A$9</f>
        <v>secretaire8</v>
      </c>
    </row>
    <row r="59" spans="1:26" x14ac:dyDescent="0.25">
      <c r="A59" s="4" t="str">
        <f>Données!$A$10</f>
        <v>secretaire9</v>
      </c>
    </row>
    <row r="60" spans="1:26" x14ac:dyDescent="0.25">
      <c r="A60" s="4" t="str">
        <f>Données!$A$11</f>
        <v>secretaire10</v>
      </c>
    </row>
    <row r="62" spans="1:26" s="10" customFormat="1" ht="15.6" x14ac:dyDescent="0.3">
      <c r="A62" s="9">
        <f>A50+1</f>
        <v>45632</v>
      </c>
      <c r="B62" s="44">
        <v>0.3125</v>
      </c>
      <c r="C62" s="45">
        <v>0.33333333333333331</v>
      </c>
      <c r="D62" s="44">
        <v>0.35416666666666702</v>
      </c>
      <c r="E62" s="45">
        <v>0.375</v>
      </c>
      <c r="F62" s="44">
        <v>0.39583333333333298</v>
      </c>
      <c r="G62" s="45">
        <v>0.41666666666666602</v>
      </c>
      <c r="H62" s="44">
        <v>0.4375</v>
      </c>
      <c r="I62" s="45">
        <v>0.45833333333333298</v>
      </c>
      <c r="J62" s="44">
        <v>0.47916666666666602</v>
      </c>
      <c r="K62" s="45">
        <v>0.5</v>
      </c>
      <c r="L62" s="44">
        <v>0.52083333333333404</v>
      </c>
      <c r="M62" s="45">
        <v>0.54166666666666796</v>
      </c>
      <c r="N62" s="44">
        <v>0.5625</v>
      </c>
      <c r="O62" s="45">
        <v>0.58333333333333304</v>
      </c>
      <c r="P62" s="44">
        <v>0.60416666666666596</v>
      </c>
      <c r="Q62" s="45">
        <v>0.625</v>
      </c>
      <c r="R62" s="44">
        <v>0.64583333333333304</v>
      </c>
      <c r="S62" s="45">
        <v>0.66666666666666596</v>
      </c>
      <c r="T62" s="44">
        <v>0.687499999999999</v>
      </c>
      <c r="U62" s="45">
        <v>0.70833333333333304</v>
      </c>
      <c r="V62" s="44">
        <v>0.72916666666666596</v>
      </c>
      <c r="W62" s="45">
        <v>0.749999999999999</v>
      </c>
      <c r="X62" s="44">
        <v>0.77083333333333204</v>
      </c>
      <c r="Y62" s="45">
        <v>0.79166666666666596</v>
      </c>
      <c r="Z62" s="44">
        <v>0.80208333333333204</v>
      </c>
    </row>
    <row r="63" spans="1:26" x14ac:dyDescent="0.25">
      <c r="A63" s="4" t="str">
        <f>Données!$A$2</f>
        <v>secretaire1</v>
      </c>
    </row>
    <row r="64" spans="1:26" x14ac:dyDescent="0.25">
      <c r="A64" s="4" t="str">
        <f>Données!$A$3</f>
        <v>secretaire2</v>
      </c>
    </row>
    <row r="65" spans="1:26" x14ac:dyDescent="0.25">
      <c r="A65" s="4" t="str">
        <f>Données!$A$4</f>
        <v>secretaire3</v>
      </c>
    </row>
    <row r="66" spans="1:26" x14ac:dyDescent="0.25">
      <c r="A66" s="4" t="str">
        <f>Données!$A$5</f>
        <v>secretaire4</v>
      </c>
    </row>
    <row r="67" spans="1:26" x14ac:dyDescent="0.25">
      <c r="A67" s="4" t="str">
        <f>Données!$A$6</f>
        <v>secretaire5</v>
      </c>
    </row>
    <row r="68" spans="1:26" x14ac:dyDescent="0.25">
      <c r="A68" s="4" t="str">
        <f>Données!$A$7</f>
        <v>secretaire6</v>
      </c>
    </row>
    <row r="69" spans="1:26" x14ac:dyDescent="0.25">
      <c r="A69" s="4" t="str">
        <f>Données!$A$8</f>
        <v>secretaire7</v>
      </c>
    </row>
    <row r="70" spans="1:26" x14ac:dyDescent="0.25">
      <c r="A70" s="4" t="str">
        <f>Données!$A$9</f>
        <v>secretaire8</v>
      </c>
    </row>
    <row r="71" spans="1:26" x14ac:dyDescent="0.25">
      <c r="A71" s="4" t="str">
        <f>Données!$A$10</f>
        <v>secretaire9</v>
      </c>
    </row>
    <row r="72" spans="1:26" x14ac:dyDescent="0.25">
      <c r="A72" s="4" t="str">
        <f>Données!$A$11</f>
        <v>secretaire10</v>
      </c>
    </row>
    <row r="74" spans="1:26" s="10" customFormat="1" ht="15.6" x14ac:dyDescent="0.3">
      <c r="A74" s="9">
        <f>A62+2</f>
        <v>45634</v>
      </c>
      <c r="B74" s="44">
        <v>0.3125</v>
      </c>
      <c r="C74" s="45">
        <v>0.33333333333333331</v>
      </c>
      <c r="D74" s="44">
        <v>0.35416666666666702</v>
      </c>
      <c r="E74" s="45">
        <v>0.375</v>
      </c>
      <c r="F74" s="44">
        <v>0.39583333333333298</v>
      </c>
      <c r="G74" s="45">
        <v>0.41666666666666602</v>
      </c>
      <c r="H74" s="44">
        <v>0.4375</v>
      </c>
      <c r="I74" s="45">
        <v>0.45833333333333298</v>
      </c>
      <c r="J74" s="44">
        <v>0.47916666666666602</v>
      </c>
      <c r="K74" s="45">
        <v>0.5</v>
      </c>
      <c r="L74" s="44">
        <v>0.52083333333333404</v>
      </c>
      <c r="M74" s="45">
        <v>0.54166666666666796</v>
      </c>
      <c r="N74" s="44">
        <v>0.5625</v>
      </c>
      <c r="O74" s="45">
        <v>0.58333333333333304</v>
      </c>
      <c r="P74" s="44">
        <v>0.60416666666666596</v>
      </c>
      <c r="Q74" s="45">
        <v>0.625</v>
      </c>
      <c r="R74" s="44">
        <v>0.64583333333333304</v>
      </c>
      <c r="S74" s="45">
        <v>0.66666666666666596</v>
      </c>
      <c r="T74" s="44">
        <v>0.687499999999999</v>
      </c>
      <c r="U74" s="45">
        <v>0.70833333333333304</v>
      </c>
      <c r="V74" s="44">
        <v>0.72916666666666596</v>
      </c>
      <c r="W74" s="45">
        <v>0.749999999999999</v>
      </c>
      <c r="X74" s="44">
        <v>0.77083333333333204</v>
      </c>
      <c r="Y74" s="45">
        <v>0.79166666666666596</v>
      </c>
      <c r="Z74" s="44">
        <v>0.80208333333333204</v>
      </c>
    </row>
    <row r="75" spans="1:26" x14ac:dyDescent="0.25">
      <c r="A75" s="4" t="str">
        <f>Données!$A$2</f>
        <v>secretaire1</v>
      </c>
    </row>
    <row r="76" spans="1:26" x14ac:dyDescent="0.25">
      <c r="A76" s="4" t="str">
        <f>Données!$A$3</f>
        <v>secretaire2</v>
      </c>
    </row>
    <row r="77" spans="1:26" x14ac:dyDescent="0.25">
      <c r="A77" s="4" t="str">
        <f>Données!$A$4</f>
        <v>secretaire3</v>
      </c>
    </row>
    <row r="78" spans="1:26" x14ac:dyDescent="0.25">
      <c r="A78" s="4" t="str">
        <f>Données!$A$5</f>
        <v>secretaire4</v>
      </c>
    </row>
    <row r="79" spans="1:26" x14ac:dyDescent="0.25">
      <c r="A79" s="4" t="str">
        <f>Données!$A$6</f>
        <v>secretaire5</v>
      </c>
    </row>
    <row r="80" spans="1:26" x14ac:dyDescent="0.25">
      <c r="A80" s="4" t="str">
        <f>Données!$A$7</f>
        <v>secretaire6</v>
      </c>
    </row>
    <row r="81" spans="1:26" x14ac:dyDescent="0.25">
      <c r="A81" s="4" t="str">
        <f>Données!$A$8</f>
        <v>secretaire7</v>
      </c>
    </row>
    <row r="82" spans="1:26" x14ac:dyDescent="0.25">
      <c r="A82" s="4" t="str">
        <f>Données!$A$9</f>
        <v>secretaire8</v>
      </c>
    </row>
    <row r="83" spans="1:26" x14ac:dyDescent="0.25">
      <c r="A83" s="4" t="str">
        <f>Données!$A$10</f>
        <v>secretaire9</v>
      </c>
    </row>
    <row r="84" spans="1:26" x14ac:dyDescent="0.25">
      <c r="A84" s="4" t="str">
        <f>Données!$A$11</f>
        <v>secretaire10</v>
      </c>
    </row>
    <row r="86" spans="1:26" s="10" customFormat="1" ht="15.6" x14ac:dyDescent="0.3">
      <c r="A86" s="9">
        <f>A74+1</f>
        <v>45635</v>
      </c>
      <c r="B86" s="44">
        <v>0.3125</v>
      </c>
      <c r="C86" s="45">
        <v>0.33333333333333331</v>
      </c>
      <c r="D86" s="44">
        <v>0.35416666666666702</v>
      </c>
      <c r="E86" s="45">
        <v>0.375</v>
      </c>
      <c r="F86" s="44">
        <v>0.39583333333333298</v>
      </c>
      <c r="G86" s="45">
        <v>0.41666666666666602</v>
      </c>
      <c r="H86" s="44">
        <v>0.4375</v>
      </c>
      <c r="I86" s="45">
        <v>0.45833333333333298</v>
      </c>
      <c r="J86" s="44">
        <v>0.47916666666666602</v>
      </c>
      <c r="K86" s="45">
        <v>0.5</v>
      </c>
      <c r="L86" s="44">
        <v>0.52083333333333404</v>
      </c>
      <c r="M86" s="45">
        <v>0.54166666666666796</v>
      </c>
      <c r="N86" s="44">
        <v>0.5625</v>
      </c>
      <c r="O86" s="45">
        <v>0.58333333333333304</v>
      </c>
      <c r="P86" s="44">
        <v>0.60416666666666596</v>
      </c>
      <c r="Q86" s="45">
        <v>0.625</v>
      </c>
      <c r="R86" s="44">
        <v>0.64583333333333304</v>
      </c>
      <c r="S86" s="45">
        <v>0.66666666666666596</v>
      </c>
      <c r="T86" s="44">
        <v>0.687499999999999</v>
      </c>
      <c r="U86" s="45">
        <v>0.70833333333333304</v>
      </c>
      <c r="V86" s="44">
        <v>0.72916666666666596</v>
      </c>
      <c r="W86" s="45">
        <v>0.749999999999999</v>
      </c>
      <c r="X86" s="44">
        <v>0.77083333333333204</v>
      </c>
      <c r="Y86" s="45">
        <v>0.79166666666666596</v>
      </c>
      <c r="Z86" s="44">
        <v>0.80208333333333204</v>
      </c>
    </row>
    <row r="87" spans="1:26" x14ac:dyDescent="0.25">
      <c r="A87" s="4" t="str">
        <f>Données!$A$2</f>
        <v>secretaire1</v>
      </c>
    </row>
    <row r="88" spans="1:26" x14ac:dyDescent="0.25">
      <c r="A88" s="4" t="str">
        <f>Données!$A$3</f>
        <v>secretaire2</v>
      </c>
    </row>
    <row r="89" spans="1:26" x14ac:dyDescent="0.25">
      <c r="A89" s="4" t="str">
        <f>Données!$A$4</f>
        <v>secretaire3</v>
      </c>
    </row>
    <row r="90" spans="1:26" x14ac:dyDescent="0.25">
      <c r="A90" s="4" t="str">
        <f>Données!$A$5</f>
        <v>secretaire4</v>
      </c>
    </row>
    <row r="91" spans="1:26" x14ac:dyDescent="0.25">
      <c r="A91" s="4" t="str">
        <f>Données!$A$6</f>
        <v>secretaire5</v>
      </c>
    </row>
    <row r="92" spans="1:26" x14ac:dyDescent="0.25">
      <c r="A92" s="4" t="str">
        <f>Données!$A$7</f>
        <v>secretaire6</v>
      </c>
    </row>
    <row r="93" spans="1:26" x14ac:dyDescent="0.25">
      <c r="A93" s="4" t="str">
        <f>Données!$A$8</f>
        <v>secretaire7</v>
      </c>
    </row>
    <row r="94" spans="1:26" x14ac:dyDescent="0.25">
      <c r="A94" s="4" t="str">
        <f>Données!$A$9</f>
        <v>secretaire8</v>
      </c>
    </row>
    <row r="95" spans="1:26" x14ac:dyDescent="0.25">
      <c r="A95" s="4" t="str">
        <f>Données!$A$10</f>
        <v>secretaire9</v>
      </c>
    </row>
    <row r="96" spans="1:26" x14ac:dyDescent="0.25">
      <c r="A96" s="4" t="str">
        <f>Données!$A$11</f>
        <v>secretaire10</v>
      </c>
    </row>
    <row r="98" spans="1:26" s="10" customFormat="1" ht="15.6" x14ac:dyDescent="0.3">
      <c r="A98" s="9">
        <f>A86+1</f>
        <v>45636</v>
      </c>
      <c r="B98" s="44">
        <v>0.3125</v>
      </c>
      <c r="C98" s="45">
        <v>0.33333333333333331</v>
      </c>
      <c r="D98" s="44">
        <v>0.35416666666666702</v>
      </c>
      <c r="E98" s="45">
        <v>0.375</v>
      </c>
      <c r="F98" s="44">
        <v>0.39583333333333298</v>
      </c>
      <c r="G98" s="45">
        <v>0.41666666666666602</v>
      </c>
      <c r="H98" s="44">
        <v>0.4375</v>
      </c>
      <c r="I98" s="45">
        <v>0.45833333333333298</v>
      </c>
      <c r="J98" s="44">
        <v>0.47916666666666602</v>
      </c>
      <c r="K98" s="45">
        <v>0.5</v>
      </c>
      <c r="L98" s="44">
        <v>0.52083333333333404</v>
      </c>
      <c r="M98" s="45">
        <v>0.54166666666666796</v>
      </c>
      <c r="N98" s="44">
        <v>0.5625</v>
      </c>
      <c r="O98" s="45">
        <v>0.58333333333333304</v>
      </c>
      <c r="P98" s="44">
        <v>0.60416666666666596</v>
      </c>
      <c r="Q98" s="45">
        <v>0.625</v>
      </c>
      <c r="R98" s="44">
        <v>0.64583333333333304</v>
      </c>
      <c r="S98" s="45">
        <v>0.66666666666666596</v>
      </c>
      <c r="T98" s="44">
        <v>0.687499999999999</v>
      </c>
      <c r="U98" s="45">
        <v>0.70833333333333304</v>
      </c>
      <c r="V98" s="44">
        <v>0.72916666666666596</v>
      </c>
      <c r="W98" s="45">
        <v>0.749999999999999</v>
      </c>
      <c r="X98" s="44">
        <v>0.77083333333333204</v>
      </c>
      <c r="Y98" s="45">
        <v>0.79166666666666596</v>
      </c>
      <c r="Z98" s="44">
        <v>0.80208333333333204</v>
      </c>
    </row>
    <row r="99" spans="1:26" x14ac:dyDescent="0.25">
      <c r="A99" s="4" t="str">
        <f>Données!$A$2</f>
        <v>secretaire1</v>
      </c>
    </row>
    <row r="100" spans="1:26" x14ac:dyDescent="0.25">
      <c r="A100" s="4" t="str">
        <f>Données!$A$3</f>
        <v>secretaire2</v>
      </c>
    </row>
    <row r="101" spans="1:26" x14ac:dyDescent="0.25">
      <c r="A101" s="4" t="str">
        <f>Données!$A$4</f>
        <v>secretaire3</v>
      </c>
    </row>
    <row r="102" spans="1:26" x14ac:dyDescent="0.25">
      <c r="A102" s="4" t="str">
        <f>Données!$A$5</f>
        <v>secretaire4</v>
      </c>
    </row>
    <row r="103" spans="1:26" x14ac:dyDescent="0.25">
      <c r="A103" s="4" t="str">
        <f>Données!$A$6</f>
        <v>secretaire5</v>
      </c>
    </row>
    <row r="104" spans="1:26" x14ac:dyDescent="0.25">
      <c r="A104" s="4" t="str">
        <f>Données!$A$7</f>
        <v>secretaire6</v>
      </c>
    </row>
    <row r="105" spans="1:26" x14ac:dyDescent="0.25">
      <c r="A105" s="4" t="str">
        <f>Données!$A$8</f>
        <v>secretaire7</v>
      </c>
    </row>
    <row r="106" spans="1:26" x14ac:dyDescent="0.25">
      <c r="A106" s="4" t="str">
        <f>Données!$A$9</f>
        <v>secretaire8</v>
      </c>
    </row>
    <row r="107" spans="1:26" x14ac:dyDescent="0.25">
      <c r="A107" s="4" t="str">
        <f>Données!$A$10</f>
        <v>secretaire9</v>
      </c>
    </row>
    <row r="108" spans="1:26" x14ac:dyDescent="0.25">
      <c r="A108" s="4" t="str">
        <f>Données!$A$11</f>
        <v>secretaire10</v>
      </c>
    </row>
    <row r="110" spans="1:26" s="10" customFormat="1" ht="15.6" x14ac:dyDescent="0.3">
      <c r="A110" s="9">
        <f>A98+1</f>
        <v>45637</v>
      </c>
      <c r="B110" s="44">
        <v>0.3125</v>
      </c>
      <c r="C110" s="45">
        <v>0.33333333333333331</v>
      </c>
      <c r="D110" s="44">
        <v>0.35416666666666702</v>
      </c>
      <c r="E110" s="45">
        <v>0.375</v>
      </c>
      <c r="F110" s="44">
        <v>0.39583333333333298</v>
      </c>
      <c r="G110" s="45">
        <v>0.41666666666666602</v>
      </c>
      <c r="H110" s="44">
        <v>0.4375</v>
      </c>
      <c r="I110" s="45">
        <v>0.45833333333333298</v>
      </c>
      <c r="J110" s="44">
        <v>0.47916666666666602</v>
      </c>
      <c r="K110" s="45">
        <v>0.5</v>
      </c>
      <c r="L110" s="44">
        <v>0.52083333333333404</v>
      </c>
      <c r="M110" s="45">
        <v>0.54166666666666796</v>
      </c>
      <c r="N110" s="44">
        <v>0.5625</v>
      </c>
      <c r="O110" s="45">
        <v>0.58333333333333304</v>
      </c>
      <c r="P110" s="44">
        <v>0.60416666666666596</v>
      </c>
      <c r="Q110" s="45">
        <v>0.625</v>
      </c>
      <c r="R110" s="44">
        <v>0.64583333333333304</v>
      </c>
      <c r="S110" s="45">
        <v>0.66666666666666596</v>
      </c>
      <c r="T110" s="44">
        <v>0.687499999999999</v>
      </c>
      <c r="U110" s="45">
        <v>0.70833333333333304</v>
      </c>
      <c r="V110" s="44">
        <v>0.72916666666666596</v>
      </c>
      <c r="W110" s="45">
        <v>0.749999999999999</v>
      </c>
      <c r="X110" s="44">
        <v>0.77083333333333204</v>
      </c>
      <c r="Y110" s="45">
        <v>0.79166666666666596</v>
      </c>
      <c r="Z110" s="44">
        <v>0.80208333333333204</v>
      </c>
    </row>
    <row r="111" spans="1:26" x14ac:dyDescent="0.25">
      <c r="A111" s="4" t="str">
        <f>Données!$A$2</f>
        <v>secretaire1</v>
      </c>
    </row>
    <row r="112" spans="1:26" x14ac:dyDescent="0.25">
      <c r="A112" s="4" t="str">
        <f>Données!$A$3</f>
        <v>secretaire2</v>
      </c>
    </row>
    <row r="113" spans="1:26" x14ac:dyDescent="0.25">
      <c r="A113" s="4" t="str">
        <f>Données!$A$4</f>
        <v>secretaire3</v>
      </c>
    </row>
    <row r="114" spans="1:26" x14ac:dyDescent="0.25">
      <c r="A114" s="4" t="str">
        <f>Données!$A$5</f>
        <v>secretaire4</v>
      </c>
    </row>
    <row r="115" spans="1:26" x14ac:dyDescent="0.25">
      <c r="A115" s="4" t="str">
        <f>Données!$A$6</f>
        <v>secretaire5</v>
      </c>
    </row>
    <row r="116" spans="1:26" x14ac:dyDescent="0.25">
      <c r="A116" s="4" t="str">
        <f>Données!$A$7</f>
        <v>secretaire6</v>
      </c>
    </row>
    <row r="117" spans="1:26" x14ac:dyDescent="0.25">
      <c r="A117" s="4" t="str">
        <f>Données!$A$8</f>
        <v>secretaire7</v>
      </c>
    </row>
    <row r="118" spans="1:26" x14ac:dyDescent="0.25">
      <c r="A118" s="4" t="str">
        <f>Données!$A$9</f>
        <v>secretaire8</v>
      </c>
    </row>
    <row r="119" spans="1:26" x14ac:dyDescent="0.25">
      <c r="A119" s="4" t="str">
        <f>Données!$A$10</f>
        <v>secretaire9</v>
      </c>
    </row>
    <row r="120" spans="1:26" x14ac:dyDescent="0.25">
      <c r="A120" s="4" t="str">
        <f>Données!$A$11</f>
        <v>secretaire10</v>
      </c>
    </row>
    <row r="122" spans="1:26" s="10" customFormat="1" ht="15.6" x14ac:dyDescent="0.3">
      <c r="A122" s="9">
        <f>A110+1</f>
        <v>45638</v>
      </c>
      <c r="B122" s="44">
        <v>0.3125</v>
      </c>
      <c r="C122" s="45">
        <v>0.33333333333333331</v>
      </c>
      <c r="D122" s="44">
        <v>0.35416666666666702</v>
      </c>
      <c r="E122" s="45">
        <v>0.375</v>
      </c>
      <c r="F122" s="44">
        <v>0.39583333333333298</v>
      </c>
      <c r="G122" s="45">
        <v>0.41666666666666602</v>
      </c>
      <c r="H122" s="44">
        <v>0.4375</v>
      </c>
      <c r="I122" s="45">
        <v>0.45833333333333298</v>
      </c>
      <c r="J122" s="44">
        <v>0.47916666666666602</v>
      </c>
      <c r="K122" s="45">
        <v>0.5</v>
      </c>
      <c r="L122" s="44">
        <v>0.52083333333333404</v>
      </c>
      <c r="M122" s="45">
        <v>0.54166666666666796</v>
      </c>
      <c r="N122" s="44">
        <v>0.5625</v>
      </c>
      <c r="O122" s="45">
        <v>0.58333333333333304</v>
      </c>
      <c r="P122" s="44">
        <v>0.60416666666666596</v>
      </c>
      <c r="Q122" s="45">
        <v>0.625</v>
      </c>
      <c r="R122" s="44">
        <v>0.64583333333333304</v>
      </c>
      <c r="S122" s="45">
        <v>0.66666666666666596</v>
      </c>
      <c r="T122" s="44">
        <v>0.687499999999999</v>
      </c>
      <c r="U122" s="45">
        <v>0.70833333333333304</v>
      </c>
      <c r="V122" s="44">
        <v>0.72916666666666596</v>
      </c>
      <c r="W122" s="45">
        <v>0.749999999999999</v>
      </c>
      <c r="X122" s="44">
        <v>0.77083333333333204</v>
      </c>
      <c r="Y122" s="45">
        <v>0.79166666666666596</v>
      </c>
      <c r="Z122" s="44">
        <v>0.80208333333333204</v>
      </c>
    </row>
    <row r="123" spans="1:26" x14ac:dyDescent="0.25">
      <c r="A123" s="4" t="str">
        <f>Données!$A$2</f>
        <v>secretaire1</v>
      </c>
    </row>
    <row r="124" spans="1:26" x14ac:dyDescent="0.25">
      <c r="A124" s="4" t="str">
        <f>Données!$A$3</f>
        <v>secretaire2</v>
      </c>
    </row>
    <row r="125" spans="1:26" x14ac:dyDescent="0.25">
      <c r="A125" s="4" t="str">
        <f>Données!$A$4</f>
        <v>secretaire3</v>
      </c>
    </row>
    <row r="126" spans="1:26" x14ac:dyDescent="0.25">
      <c r="A126" s="4" t="str">
        <f>Données!$A$5</f>
        <v>secretaire4</v>
      </c>
    </row>
    <row r="127" spans="1:26" x14ac:dyDescent="0.25">
      <c r="A127" s="4" t="str">
        <f>Données!$A$6</f>
        <v>secretaire5</v>
      </c>
    </row>
    <row r="128" spans="1:26" x14ac:dyDescent="0.25">
      <c r="A128" s="4" t="str">
        <f>Données!$A$7</f>
        <v>secretaire6</v>
      </c>
    </row>
    <row r="129" spans="1:26" x14ac:dyDescent="0.25">
      <c r="A129" s="4" t="str">
        <f>Données!$A$8</f>
        <v>secretaire7</v>
      </c>
    </row>
    <row r="130" spans="1:26" x14ac:dyDescent="0.25">
      <c r="A130" s="4" t="str">
        <f>Données!$A$9</f>
        <v>secretaire8</v>
      </c>
    </row>
    <row r="131" spans="1:26" x14ac:dyDescent="0.25">
      <c r="A131" s="4" t="str">
        <f>Données!$A$10</f>
        <v>secretaire9</v>
      </c>
    </row>
    <row r="132" spans="1:26" x14ac:dyDescent="0.25">
      <c r="A132" s="4" t="str">
        <f>Données!$A$11</f>
        <v>secretaire10</v>
      </c>
    </row>
    <row r="134" spans="1:26" s="10" customFormat="1" ht="15.6" x14ac:dyDescent="0.3">
      <c r="A134" s="9">
        <f>A122+1</f>
        <v>45639</v>
      </c>
      <c r="B134" s="44">
        <v>0.3125</v>
      </c>
      <c r="C134" s="45">
        <v>0.33333333333333331</v>
      </c>
      <c r="D134" s="44">
        <v>0.35416666666666702</v>
      </c>
      <c r="E134" s="45">
        <v>0.375</v>
      </c>
      <c r="F134" s="44">
        <v>0.39583333333333298</v>
      </c>
      <c r="G134" s="45">
        <v>0.41666666666666602</v>
      </c>
      <c r="H134" s="44">
        <v>0.4375</v>
      </c>
      <c r="I134" s="45">
        <v>0.45833333333333298</v>
      </c>
      <c r="J134" s="44">
        <v>0.47916666666666602</v>
      </c>
      <c r="K134" s="45">
        <v>0.5</v>
      </c>
      <c r="L134" s="44">
        <v>0.52083333333333404</v>
      </c>
      <c r="M134" s="45">
        <v>0.54166666666666796</v>
      </c>
      <c r="N134" s="44">
        <v>0.5625</v>
      </c>
      <c r="O134" s="45">
        <v>0.58333333333333304</v>
      </c>
      <c r="P134" s="44">
        <v>0.60416666666666596</v>
      </c>
      <c r="Q134" s="45">
        <v>0.625</v>
      </c>
      <c r="R134" s="44">
        <v>0.64583333333333304</v>
      </c>
      <c r="S134" s="45">
        <v>0.66666666666666596</v>
      </c>
      <c r="T134" s="44">
        <v>0.687499999999999</v>
      </c>
      <c r="U134" s="45">
        <v>0.70833333333333304</v>
      </c>
      <c r="V134" s="44">
        <v>0.72916666666666596</v>
      </c>
      <c r="W134" s="45">
        <v>0.749999999999999</v>
      </c>
      <c r="X134" s="44">
        <v>0.77083333333333204</v>
      </c>
      <c r="Y134" s="45">
        <v>0.79166666666666596</v>
      </c>
      <c r="Z134" s="44">
        <v>0.80208333333333204</v>
      </c>
    </row>
    <row r="135" spans="1:26" x14ac:dyDescent="0.25">
      <c r="A135" s="4" t="str">
        <f>Données!$A$2</f>
        <v>secretaire1</v>
      </c>
    </row>
    <row r="136" spans="1:26" x14ac:dyDescent="0.25">
      <c r="A136" s="4" t="str">
        <f>Données!$A$3</f>
        <v>secretaire2</v>
      </c>
    </row>
    <row r="137" spans="1:26" x14ac:dyDescent="0.25">
      <c r="A137" s="4" t="str">
        <f>Données!$A$4</f>
        <v>secretaire3</v>
      </c>
    </row>
    <row r="138" spans="1:26" x14ac:dyDescent="0.25">
      <c r="A138" s="4" t="str">
        <f>Données!$A$5</f>
        <v>secretaire4</v>
      </c>
    </row>
    <row r="139" spans="1:26" x14ac:dyDescent="0.25">
      <c r="A139" s="4" t="str">
        <f>Données!$A$6</f>
        <v>secretaire5</v>
      </c>
    </row>
    <row r="140" spans="1:26" x14ac:dyDescent="0.25">
      <c r="A140" s="4" t="str">
        <f>Données!$A$7</f>
        <v>secretaire6</v>
      </c>
    </row>
    <row r="141" spans="1:26" x14ac:dyDescent="0.25">
      <c r="A141" s="4" t="str">
        <f>Données!$A$8</f>
        <v>secretaire7</v>
      </c>
    </row>
    <row r="142" spans="1:26" x14ac:dyDescent="0.25">
      <c r="A142" s="4" t="str">
        <f>Données!$A$9</f>
        <v>secretaire8</v>
      </c>
    </row>
    <row r="143" spans="1:26" x14ac:dyDescent="0.25">
      <c r="A143" s="4" t="str">
        <f>Données!$A$10</f>
        <v>secretaire9</v>
      </c>
    </row>
    <row r="144" spans="1:26" x14ac:dyDescent="0.25">
      <c r="A144" s="4" t="str">
        <f>Données!$A$11</f>
        <v>secretaire10</v>
      </c>
    </row>
    <row r="146" spans="1:26" s="10" customFormat="1" ht="15.6" x14ac:dyDescent="0.3">
      <c r="A146" s="9">
        <f>A134+2</f>
        <v>45641</v>
      </c>
      <c r="B146" s="44">
        <v>0.3125</v>
      </c>
      <c r="C146" s="45">
        <v>0.33333333333333331</v>
      </c>
      <c r="D146" s="44">
        <v>0.35416666666666702</v>
      </c>
      <c r="E146" s="45">
        <v>0.375</v>
      </c>
      <c r="F146" s="44">
        <v>0.39583333333333298</v>
      </c>
      <c r="G146" s="45">
        <v>0.41666666666666602</v>
      </c>
      <c r="H146" s="44">
        <v>0.4375</v>
      </c>
      <c r="I146" s="45">
        <v>0.45833333333333298</v>
      </c>
      <c r="J146" s="44">
        <v>0.47916666666666602</v>
      </c>
      <c r="K146" s="45">
        <v>0.5</v>
      </c>
      <c r="L146" s="44">
        <v>0.52083333333333404</v>
      </c>
      <c r="M146" s="45">
        <v>0.54166666666666796</v>
      </c>
      <c r="N146" s="44">
        <v>0.5625</v>
      </c>
      <c r="O146" s="45">
        <v>0.58333333333333304</v>
      </c>
      <c r="P146" s="44">
        <v>0.60416666666666596</v>
      </c>
      <c r="Q146" s="45">
        <v>0.625</v>
      </c>
      <c r="R146" s="44">
        <v>0.64583333333333304</v>
      </c>
      <c r="S146" s="45">
        <v>0.66666666666666596</v>
      </c>
      <c r="T146" s="44">
        <v>0.687499999999999</v>
      </c>
      <c r="U146" s="45">
        <v>0.70833333333333304</v>
      </c>
      <c r="V146" s="44">
        <v>0.72916666666666596</v>
      </c>
      <c r="W146" s="45">
        <v>0.749999999999999</v>
      </c>
      <c r="X146" s="44">
        <v>0.77083333333333204</v>
      </c>
      <c r="Y146" s="45">
        <v>0.79166666666666596</v>
      </c>
      <c r="Z146" s="44">
        <v>0.80208333333333204</v>
      </c>
    </row>
    <row r="147" spans="1:26" x14ac:dyDescent="0.25">
      <c r="A147" s="4" t="str">
        <f>Données!$A$2</f>
        <v>secretaire1</v>
      </c>
    </row>
    <row r="148" spans="1:26" x14ac:dyDescent="0.25">
      <c r="A148" s="4" t="str">
        <f>Données!$A$3</f>
        <v>secretaire2</v>
      </c>
    </row>
    <row r="149" spans="1:26" x14ac:dyDescent="0.25">
      <c r="A149" s="4" t="str">
        <f>Données!$A$4</f>
        <v>secretaire3</v>
      </c>
    </row>
    <row r="150" spans="1:26" x14ac:dyDescent="0.25">
      <c r="A150" s="4" t="str">
        <f>Données!$A$5</f>
        <v>secretaire4</v>
      </c>
    </row>
    <row r="151" spans="1:26" x14ac:dyDescent="0.25">
      <c r="A151" s="4" t="str">
        <f>Données!$A$6</f>
        <v>secretaire5</v>
      </c>
    </row>
    <row r="152" spans="1:26" x14ac:dyDescent="0.25">
      <c r="A152" s="4" t="str">
        <f>Données!$A$7</f>
        <v>secretaire6</v>
      </c>
    </row>
    <row r="153" spans="1:26" x14ac:dyDescent="0.25">
      <c r="A153" s="4" t="str">
        <f>Données!$A$8</f>
        <v>secretaire7</v>
      </c>
    </row>
    <row r="154" spans="1:26" x14ac:dyDescent="0.25">
      <c r="A154" s="4" t="str">
        <f>Données!$A$9</f>
        <v>secretaire8</v>
      </c>
    </row>
    <row r="155" spans="1:26" x14ac:dyDescent="0.25">
      <c r="A155" s="4" t="str">
        <f>Données!$A$10</f>
        <v>secretaire9</v>
      </c>
    </row>
    <row r="156" spans="1:26" x14ac:dyDescent="0.25">
      <c r="A156" s="4" t="str">
        <f>Données!$A$11</f>
        <v>secretaire10</v>
      </c>
    </row>
    <row r="158" spans="1:26" s="10" customFormat="1" ht="15.6" x14ac:dyDescent="0.3">
      <c r="A158" s="9">
        <f>A146+1</f>
        <v>45642</v>
      </c>
      <c r="B158" s="44">
        <v>0.3125</v>
      </c>
      <c r="C158" s="45">
        <v>0.33333333333333331</v>
      </c>
      <c r="D158" s="44">
        <v>0.35416666666666702</v>
      </c>
      <c r="E158" s="45">
        <v>0.375</v>
      </c>
      <c r="F158" s="44">
        <v>0.39583333333333298</v>
      </c>
      <c r="G158" s="45">
        <v>0.41666666666666602</v>
      </c>
      <c r="H158" s="44">
        <v>0.4375</v>
      </c>
      <c r="I158" s="45">
        <v>0.45833333333333298</v>
      </c>
      <c r="J158" s="44">
        <v>0.47916666666666602</v>
      </c>
      <c r="K158" s="45">
        <v>0.5</v>
      </c>
      <c r="L158" s="44">
        <v>0.52083333333333404</v>
      </c>
      <c r="M158" s="45">
        <v>0.54166666666666796</v>
      </c>
      <c r="N158" s="44">
        <v>0.5625</v>
      </c>
      <c r="O158" s="45">
        <v>0.58333333333333304</v>
      </c>
      <c r="P158" s="44">
        <v>0.60416666666666596</v>
      </c>
      <c r="Q158" s="45">
        <v>0.625</v>
      </c>
      <c r="R158" s="44">
        <v>0.64583333333333304</v>
      </c>
      <c r="S158" s="45">
        <v>0.66666666666666596</v>
      </c>
      <c r="T158" s="44">
        <v>0.687499999999999</v>
      </c>
      <c r="U158" s="45">
        <v>0.70833333333333304</v>
      </c>
      <c r="V158" s="44">
        <v>0.72916666666666596</v>
      </c>
      <c r="W158" s="45">
        <v>0.749999999999999</v>
      </c>
      <c r="X158" s="44">
        <v>0.77083333333333204</v>
      </c>
      <c r="Y158" s="45">
        <v>0.79166666666666596</v>
      </c>
      <c r="Z158" s="44">
        <v>0.80208333333333204</v>
      </c>
    </row>
    <row r="159" spans="1:26" x14ac:dyDescent="0.25">
      <c r="A159" s="4" t="str">
        <f>Données!$A$2</f>
        <v>secretaire1</v>
      </c>
    </row>
    <row r="160" spans="1:26" x14ac:dyDescent="0.25">
      <c r="A160" s="4" t="str">
        <f>Données!$A$3</f>
        <v>secretaire2</v>
      </c>
    </row>
    <row r="161" spans="1:26" x14ac:dyDescent="0.25">
      <c r="A161" s="4" t="str">
        <f>Données!$A$4</f>
        <v>secretaire3</v>
      </c>
    </row>
    <row r="162" spans="1:26" x14ac:dyDescent="0.25">
      <c r="A162" s="4" t="str">
        <f>Données!$A$5</f>
        <v>secretaire4</v>
      </c>
    </row>
    <row r="163" spans="1:26" x14ac:dyDescent="0.25">
      <c r="A163" s="4" t="str">
        <f>Données!$A$6</f>
        <v>secretaire5</v>
      </c>
    </row>
    <row r="164" spans="1:26" x14ac:dyDescent="0.25">
      <c r="A164" s="4" t="str">
        <f>Données!$A$7</f>
        <v>secretaire6</v>
      </c>
    </row>
    <row r="165" spans="1:26" x14ac:dyDescent="0.25">
      <c r="A165" s="4" t="str">
        <f>Données!$A$8</f>
        <v>secretaire7</v>
      </c>
    </row>
    <row r="166" spans="1:26" x14ac:dyDescent="0.25">
      <c r="A166" s="4" t="str">
        <f>Données!$A$9</f>
        <v>secretaire8</v>
      </c>
    </row>
    <row r="167" spans="1:26" x14ac:dyDescent="0.25">
      <c r="A167" s="4" t="str">
        <f>Données!$A$10</f>
        <v>secretaire9</v>
      </c>
    </row>
    <row r="168" spans="1:26" x14ac:dyDescent="0.25">
      <c r="A168" s="4" t="str">
        <f>Données!$A$11</f>
        <v>secretaire10</v>
      </c>
    </row>
    <row r="170" spans="1:26" s="10" customFormat="1" ht="15.6" x14ac:dyDescent="0.3">
      <c r="A170" s="9">
        <f>A158+1</f>
        <v>45643</v>
      </c>
      <c r="B170" s="44">
        <v>0.3125</v>
      </c>
      <c r="C170" s="45">
        <v>0.33333333333333331</v>
      </c>
      <c r="D170" s="44">
        <v>0.35416666666666702</v>
      </c>
      <c r="E170" s="45">
        <v>0.375</v>
      </c>
      <c r="F170" s="44">
        <v>0.39583333333333298</v>
      </c>
      <c r="G170" s="45">
        <v>0.41666666666666602</v>
      </c>
      <c r="H170" s="44">
        <v>0.4375</v>
      </c>
      <c r="I170" s="45">
        <v>0.45833333333333298</v>
      </c>
      <c r="J170" s="44">
        <v>0.47916666666666602</v>
      </c>
      <c r="K170" s="45">
        <v>0.5</v>
      </c>
      <c r="L170" s="44">
        <v>0.52083333333333404</v>
      </c>
      <c r="M170" s="45">
        <v>0.54166666666666796</v>
      </c>
      <c r="N170" s="44">
        <v>0.5625</v>
      </c>
      <c r="O170" s="45">
        <v>0.58333333333333304</v>
      </c>
      <c r="P170" s="44">
        <v>0.60416666666666596</v>
      </c>
      <c r="Q170" s="45">
        <v>0.625</v>
      </c>
      <c r="R170" s="44">
        <v>0.64583333333333304</v>
      </c>
      <c r="S170" s="45">
        <v>0.66666666666666596</v>
      </c>
      <c r="T170" s="44">
        <v>0.687499999999999</v>
      </c>
      <c r="U170" s="45">
        <v>0.70833333333333304</v>
      </c>
      <c r="V170" s="44">
        <v>0.72916666666666596</v>
      </c>
      <c r="W170" s="45">
        <v>0.749999999999999</v>
      </c>
      <c r="X170" s="44">
        <v>0.77083333333333204</v>
      </c>
      <c r="Y170" s="45">
        <v>0.79166666666666596</v>
      </c>
      <c r="Z170" s="44">
        <v>0.80208333333333204</v>
      </c>
    </row>
    <row r="171" spans="1:26" x14ac:dyDescent="0.25">
      <c r="A171" s="4" t="str">
        <f>Données!$A$2</f>
        <v>secretaire1</v>
      </c>
    </row>
    <row r="172" spans="1:26" x14ac:dyDescent="0.25">
      <c r="A172" s="4" t="str">
        <f>Données!$A$3</f>
        <v>secretaire2</v>
      </c>
    </row>
    <row r="173" spans="1:26" x14ac:dyDescent="0.25">
      <c r="A173" s="4" t="str">
        <f>Données!$A$4</f>
        <v>secretaire3</v>
      </c>
    </row>
    <row r="174" spans="1:26" x14ac:dyDescent="0.25">
      <c r="A174" s="4" t="str">
        <f>Données!$A$5</f>
        <v>secretaire4</v>
      </c>
    </row>
    <row r="175" spans="1:26" x14ac:dyDescent="0.25">
      <c r="A175" s="4" t="str">
        <f>Données!$A$6</f>
        <v>secretaire5</v>
      </c>
    </row>
    <row r="176" spans="1:26" x14ac:dyDescent="0.25">
      <c r="A176" s="4" t="str">
        <f>Données!$A$7</f>
        <v>secretaire6</v>
      </c>
    </row>
    <row r="177" spans="1:26" x14ac:dyDescent="0.25">
      <c r="A177" s="4" t="str">
        <f>Données!$A$8</f>
        <v>secretaire7</v>
      </c>
    </row>
    <row r="178" spans="1:26" x14ac:dyDescent="0.25">
      <c r="A178" s="4" t="str">
        <f>Données!$A$9</f>
        <v>secretaire8</v>
      </c>
    </row>
    <row r="179" spans="1:26" x14ac:dyDescent="0.25">
      <c r="A179" s="4" t="str">
        <f>Données!$A$10</f>
        <v>secretaire9</v>
      </c>
    </row>
    <row r="180" spans="1:26" x14ac:dyDescent="0.25">
      <c r="A180" s="4" t="str">
        <f>Données!$A$11</f>
        <v>secretaire10</v>
      </c>
    </row>
    <row r="182" spans="1:26" s="10" customFormat="1" ht="15.6" x14ac:dyDescent="0.3">
      <c r="A182" s="9">
        <f>A170+1</f>
        <v>45644</v>
      </c>
      <c r="B182" s="44">
        <v>0.3125</v>
      </c>
      <c r="C182" s="45">
        <v>0.33333333333333331</v>
      </c>
      <c r="D182" s="44">
        <v>0.35416666666666702</v>
      </c>
      <c r="E182" s="45">
        <v>0.375</v>
      </c>
      <c r="F182" s="44">
        <v>0.39583333333333298</v>
      </c>
      <c r="G182" s="45">
        <v>0.41666666666666602</v>
      </c>
      <c r="H182" s="44">
        <v>0.4375</v>
      </c>
      <c r="I182" s="45">
        <v>0.45833333333333298</v>
      </c>
      <c r="J182" s="44">
        <v>0.47916666666666602</v>
      </c>
      <c r="K182" s="45">
        <v>0.5</v>
      </c>
      <c r="L182" s="44">
        <v>0.52083333333333404</v>
      </c>
      <c r="M182" s="45">
        <v>0.54166666666666796</v>
      </c>
      <c r="N182" s="44">
        <v>0.5625</v>
      </c>
      <c r="O182" s="45">
        <v>0.58333333333333304</v>
      </c>
      <c r="P182" s="44">
        <v>0.60416666666666596</v>
      </c>
      <c r="Q182" s="45">
        <v>0.625</v>
      </c>
      <c r="R182" s="44">
        <v>0.64583333333333304</v>
      </c>
      <c r="S182" s="45">
        <v>0.66666666666666596</v>
      </c>
      <c r="T182" s="44">
        <v>0.687499999999999</v>
      </c>
      <c r="U182" s="45">
        <v>0.70833333333333304</v>
      </c>
      <c r="V182" s="44">
        <v>0.72916666666666596</v>
      </c>
      <c r="W182" s="45">
        <v>0.749999999999999</v>
      </c>
      <c r="X182" s="44">
        <v>0.77083333333333204</v>
      </c>
      <c r="Y182" s="45">
        <v>0.79166666666666596</v>
      </c>
      <c r="Z182" s="44">
        <v>0.80208333333333204</v>
      </c>
    </row>
    <row r="183" spans="1:26" x14ac:dyDescent="0.25">
      <c r="A183" s="4" t="str">
        <f>Données!$A$2</f>
        <v>secretaire1</v>
      </c>
    </row>
    <row r="184" spans="1:26" x14ac:dyDescent="0.25">
      <c r="A184" s="4" t="str">
        <f>Données!$A$3</f>
        <v>secretaire2</v>
      </c>
    </row>
    <row r="185" spans="1:26" x14ac:dyDescent="0.25">
      <c r="A185" s="4" t="str">
        <f>Données!$A$4</f>
        <v>secretaire3</v>
      </c>
    </row>
    <row r="186" spans="1:26" x14ac:dyDescent="0.25">
      <c r="A186" s="4" t="str">
        <f>Données!$A$5</f>
        <v>secretaire4</v>
      </c>
    </row>
    <row r="187" spans="1:26" x14ac:dyDescent="0.25">
      <c r="A187" s="4" t="str">
        <f>Données!$A$6</f>
        <v>secretaire5</v>
      </c>
    </row>
    <row r="188" spans="1:26" x14ac:dyDescent="0.25">
      <c r="A188" s="4" t="str">
        <f>Données!$A$7</f>
        <v>secretaire6</v>
      </c>
    </row>
    <row r="189" spans="1:26" x14ac:dyDescent="0.25">
      <c r="A189" s="4" t="str">
        <f>Données!$A$8</f>
        <v>secretaire7</v>
      </c>
    </row>
    <row r="190" spans="1:26" x14ac:dyDescent="0.25">
      <c r="A190" s="4" t="str">
        <f>Données!$A$9</f>
        <v>secretaire8</v>
      </c>
    </row>
    <row r="191" spans="1:26" x14ac:dyDescent="0.25">
      <c r="A191" s="4" t="str">
        <f>Données!$A$10</f>
        <v>secretaire9</v>
      </c>
    </row>
    <row r="192" spans="1:26" x14ac:dyDescent="0.25">
      <c r="A192" s="4" t="str">
        <f>Données!$A$11</f>
        <v>secretaire10</v>
      </c>
    </row>
    <row r="194" spans="1:26" s="10" customFormat="1" ht="15.6" x14ac:dyDescent="0.3">
      <c r="A194" s="9">
        <f>A182+1</f>
        <v>45645</v>
      </c>
      <c r="B194" s="44">
        <v>0.3125</v>
      </c>
      <c r="C194" s="45">
        <v>0.33333333333333331</v>
      </c>
      <c r="D194" s="44">
        <v>0.35416666666666702</v>
      </c>
      <c r="E194" s="45">
        <v>0.375</v>
      </c>
      <c r="F194" s="44">
        <v>0.39583333333333298</v>
      </c>
      <c r="G194" s="45">
        <v>0.41666666666666602</v>
      </c>
      <c r="H194" s="44">
        <v>0.4375</v>
      </c>
      <c r="I194" s="45">
        <v>0.45833333333333298</v>
      </c>
      <c r="J194" s="44">
        <v>0.47916666666666602</v>
      </c>
      <c r="K194" s="45">
        <v>0.5</v>
      </c>
      <c r="L194" s="44">
        <v>0.52083333333333404</v>
      </c>
      <c r="M194" s="45">
        <v>0.54166666666666796</v>
      </c>
      <c r="N194" s="44">
        <v>0.5625</v>
      </c>
      <c r="O194" s="45">
        <v>0.58333333333333304</v>
      </c>
      <c r="P194" s="44">
        <v>0.60416666666666596</v>
      </c>
      <c r="Q194" s="45">
        <v>0.625</v>
      </c>
      <c r="R194" s="44">
        <v>0.64583333333333304</v>
      </c>
      <c r="S194" s="45">
        <v>0.66666666666666596</v>
      </c>
      <c r="T194" s="44">
        <v>0.687499999999999</v>
      </c>
      <c r="U194" s="45">
        <v>0.70833333333333304</v>
      </c>
      <c r="V194" s="44">
        <v>0.72916666666666596</v>
      </c>
      <c r="W194" s="45">
        <v>0.749999999999999</v>
      </c>
      <c r="X194" s="44">
        <v>0.77083333333333204</v>
      </c>
      <c r="Y194" s="45">
        <v>0.79166666666666596</v>
      </c>
      <c r="Z194" s="44">
        <v>0.80208333333333204</v>
      </c>
    </row>
    <row r="195" spans="1:26" x14ac:dyDescent="0.25">
      <c r="A195" s="4" t="str">
        <f>Données!$A$2</f>
        <v>secretaire1</v>
      </c>
    </row>
    <row r="196" spans="1:26" x14ac:dyDescent="0.25">
      <c r="A196" s="4" t="str">
        <f>Données!$A$3</f>
        <v>secretaire2</v>
      </c>
    </row>
    <row r="197" spans="1:26" x14ac:dyDescent="0.25">
      <c r="A197" s="4" t="str">
        <f>Données!$A$4</f>
        <v>secretaire3</v>
      </c>
    </row>
    <row r="198" spans="1:26" x14ac:dyDescent="0.25">
      <c r="A198" s="4" t="str">
        <f>Données!$A$5</f>
        <v>secretaire4</v>
      </c>
    </row>
    <row r="199" spans="1:26" x14ac:dyDescent="0.25">
      <c r="A199" s="4" t="str">
        <f>Données!$A$6</f>
        <v>secretaire5</v>
      </c>
    </row>
    <row r="200" spans="1:26" x14ac:dyDescent="0.25">
      <c r="A200" s="4" t="str">
        <f>Données!$A$7</f>
        <v>secretaire6</v>
      </c>
    </row>
    <row r="201" spans="1:26" x14ac:dyDescent="0.25">
      <c r="A201" s="4" t="str">
        <f>Données!$A$8</f>
        <v>secretaire7</v>
      </c>
    </row>
    <row r="202" spans="1:26" x14ac:dyDescent="0.25">
      <c r="A202" s="4" t="str">
        <f>Données!$A$9</f>
        <v>secretaire8</v>
      </c>
    </row>
    <row r="203" spans="1:26" x14ac:dyDescent="0.25">
      <c r="A203" s="4" t="str">
        <f>Données!$A$10</f>
        <v>secretaire9</v>
      </c>
    </row>
    <row r="204" spans="1:26" x14ac:dyDescent="0.25">
      <c r="A204" s="4" t="str">
        <f>Données!$A$11</f>
        <v>secretaire10</v>
      </c>
    </row>
    <row r="206" spans="1:26" s="10" customFormat="1" ht="15.6" x14ac:dyDescent="0.3">
      <c r="A206" s="9">
        <f>A194+1</f>
        <v>45646</v>
      </c>
      <c r="B206" s="44">
        <v>0.3125</v>
      </c>
      <c r="C206" s="45">
        <v>0.33333333333333331</v>
      </c>
      <c r="D206" s="44">
        <v>0.35416666666666702</v>
      </c>
      <c r="E206" s="45">
        <v>0.375</v>
      </c>
      <c r="F206" s="44">
        <v>0.39583333333333298</v>
      </c>
      <c r="G206" s="45">
        <v>0.41666666666666602</v>
      </c>
      <c r="H206" s="44">
        <v>0.4375</v>
      </c>
      <c r="I206" s="45">
        <v>0.45833333333333298</v>
      </c>
      <c r="J206" s="44">
        <v>0.47916666666666602</v>
      </c>
      <c r="K206" s="45">
        <v>0.5</v>
      </c>
      <c r="L206" s="44">
        <v>0.52083333333333404</v>
      </c>
      <c r="M206" s="45">
        <v>0.54166666666666796</v>
      </c>
      <c r="N206" s="44">
        <v>0.5625</v>
      </c>
      <c r="O206" s="45">
        <v>0.58333333333333304</v>
      </c>
      <c r="P206" s="44">
        <v>0.60416666666666596</v>
      </c>
      <c r="Q206" s="45">
        <v>0.625</v>
      </c>
      <c r="R206" s="44">
        <v>0.64583333333333304</v>
      </c>
      <c r="S206" s="45">
        <v>0.66666666666666596</v>
      </c>
      <c r="T206" s="44">
        <v>0.687499999999999</v>
      </c>
      <c r="U206" s="45">
        <v>0.70833333333333304</v>
      </c>
      <c r="V206" s="44">
        <v>0.72916666666666596</v>
      </c>
      <c r="W206" s="45">
        <v>0.749999999999999</v>
      </c>
      <c r="X206" s="44">
        <v>0.77083333333333204</v>
      </c>
      <c r="Y206" s="45">
        <v>0.79166666666666596</v>
      </c>
      <c r="Z206" s="44">
        <v>0.80208333333333204</v>
      </c>
    </row>
    <row r="207" spans="1:26" x14ac:dyDescent="0.25">
      <c r="A207" s="4" t="str">
        <f>Données!$A$2</f>
        <v>secretaire1</v>
      </c>
    </row>
    <row r="208" spans="1:26" x14ac:dyDescent="0.25">
      <c r="A208" s="4" t="str">
        <f>Données!$A$3</f>
        <v>secretaire2</v>
      </c>
    </row>
    <row r="209" spans="1:26" x14ac:dyDescent="0.25">
      <c r="A209" s="4" t="str">
        <f>Données!$A$4</f>
        <v>secretaire3</v>
      </c>
    </row>
    <row r="210" spans="1:26" x14ac:dyDescent="0.25">
      <c r="A210" s="4" t="str">
        <f>Données!$A$5</f>
        <v>secretaire4</v>
      </c>
    </row>
    <row r="211" spans="1:26" x14ac:dyDescent="0.25">
      <c r="A211" s="4" t="str">
        <f>Données!$A$6</f>
        <v>secretaire5</v>
      </c>
    </row>
    <row r="212" spans="1:26" x14ac:dyDescent="0.25">
      <c r="A212" s="4" t="str">
        <f>Données!$A$7</f>
        <v>secretaire6</v>
      </c>
    </row>
    <row r="213" spans="1:26" x14ac:dyDescent="0.25">
      <c r="A213" s="4" t="str">
        <f>Données!$A$8</f>
        <v>secretaire7</v>
      </c>
    </row>
    <row r="214" spans="1:26" x14ac:dyDescent="0.25">
      <c r="A214" s="4" t="str">
        <f>Données!$A$9</f>
        <v>secretaire8</v>
      </c>
    </row>
    <row r="215" spans="1:26" x14ac:dyDescent="0.25">
      <c r="A215" s="4" t="str">
        <f>Données!$A$10</f>
        <v>secretaire9</v>
      </c>
    </row>
    <row r="216" spans="1:26" x14ac:dyDescent="0.25">
      <c r="A216" s="4" t="str">
        <f>Données!$A$11</f>
        <v>secretaire10</v>
      </c>
    </row>
    <row r="218" spans="1:26" s="10" customFormat="1" ht="15.6" x14ac:dyDescent="0.3">
      <c r="A218" s="9">
        <f>A206+2</f>
        <v>45648</v>
      </c>
      <c r="B218" s="44">
        <v>0.3125</v>
      </c>
      <c r="C218" s="45">
        <v>0.33333333333333331</v>
      </c>
      <c r="D218" s="44">
        <v>0.35416666666666702</v>
      </c>
      <c r="E218" s="45">
        <v>0.375</v>
      </c>
      <c r="F218" s="44">
        <v>0.39583333333333298</v>
      </c>
      <c r="G218" s="45">
        <v>0.41666666666666602</v>
      </c>
      <c r="H218" s="44">
        <v>0.4375</v>
      </c>
      <c r="I218" s="45">
        <v>0.45833333333333298</v>
      </c>
      <c r="J218" s="44">
        <v>0.47916666666666602</v>
      </c>
      <c r="K218" s="45">
        <v>0.5</v>
      </c>
      <c r="L218" s="44">
        <v>0.52083333333333404</v>
      </c>
      <c r="M218" s="45">
        <v>0.54166666666666796</v>
      </c>
      <c r="N218" s="44">
        <v>0.5625</v>
      </c>
      <c r="O218" s="45">
        <v>0.58333333333333304</v>
      </c>
      <c r="P218" s="44">
        <v>0.60416666666666596</v>
      </c>
      <c r="Q218" s="45">
        <v>0.625</v>
      </c>
      <c r="R218" s="44">
        <v>0.64583333333333304</v>
      </c>
      <c r="S218" s="45">
        <v>0.66666666666666596</v>
      </c>
      <c r="T218" s="44">
        <v>0.687499999999999</v>
      </c>
      <c r="U218" s="45">
        <v>0.70833333333333304</v>
      </c>
      <c r="V218" s="44">
        <v>0.72916666666666596</v>
      </c>
      <c r="W218" s="45">
        <v>0.749999999999999</v>
      </c>
      <c r="X218" s="44">
        <v>0.77083333333333204</v>
      </c>
      <c r="Y218" s="45">
        <v>0.79166666666666596</v>
      </c>
      <c r="Z218" s="44">
        <v>0.80208333333333204</v>
      </c>
    </row>
    <row r="219" spans="1:26" x14ac:dyDescent="0.25">
      <c r="A219" s="4" t="str">
        <f>Données!$A$2</f>
        <v>secretaire1</v>
      </c>
    </row>
    <row r="220" spans="1:26" x14ac:dyDescent="0.25">
      <c r="A220" s="4" t="str">
        <f>Données!$A$3</f>
        <v>secretaire2</v>
      </c>
    </row>
    <row r="221" spans="1:26" x14ac:dyDescent="0.25">
      <c r="A221" s="4" t="str">
        <f>Données!$A$4</f>
        <v>secretaire3</v>
      </c>
    </row>
    <row r="222" spans="1:26" x14ac:dyDescent="0.25">
      <c r="A222" s="4" t="str">
        <f>Données!$A$5</f>
        <v>secretaire4</v>
      </c>
    </row>
    <row r="223" spans="1:26" x14ac:dyDescent="0.25">
      <c r="A223" s="4" t="str">
        <f>Données!$A$6</f>
        <v>secretaire5</v>
      </c>
    </row>
    <row r="224" spans="1:26" x14ac:dyDescent="0.25">
      <c r="A224" s="4" t="str">
        <f>Données!$A$7</f>
        <v>secretaire6</v>
      </c>
    </row>
    <row r="225" spans="1:26" x14ac:dyDescent="0.25">
      <c r="A225" s="4" t="str">
        <f>Données!$A$8</f>
        <v>secretaire7</v>
      </c>
    </row>
    <row r="226" spans="1:26" x14ac:dyDescent="0.25">
      <c r="A226" s="4" t="str">
        <f>Données!$A$9</f>
        <v>secretaire8</v>
      </c>
    </row>
    <row r="227" spans="1:26" x14ac:dyDescent="0.25">
      <c r="A227" s="4" t="str">
        <f>Données!$A$10</f>
        <v>secretaire9</v>
      </c>
    </row>
    <row r="228" spans="1:26" x14ac:dyDescent="0.25">
      <c r="A228" s="4" t="str">
        <f>Données!$A$11</f>
        <v>secretaire10</v>
      </c>
    </row>
    <row r="230" spans="1:26" s="10" customFormat="1" ht="15.6" x14ac:dyDescent="0.3">
      <c r="A230" s="9">
        <f>A218+1</f>
        <v>45649</v>
      </c>
      <c r="B230" s="44">
        <v>0.3125</v>
      </c>
      <c r="C230" s="45">
        <v>0.33333333333333331</v>
      </c>
      <c r="D230" s="44">
        <v>0.35416666666666702</v>
      </c>
      <c r="E230" s="45">
        <v>0.375</v>
      </c>
      <c r="F230" s="44">
        <v>0.39583333333333298</v>
      </c>
      <c r="G230" s="45">
        <v>0.41666666666666602</v>
      </c>
      <c r="H230" s="44">
        <v>0.4375</v>
      </c>
      <c r="I230" s="45">
        <v>0.45833333333333298</v>
      </c>
      <c r="J230" s="44">
        <v>0.47916666666666602</v>
      </c>
      <c r="K230" s="45">
        <v>0.5</v>
      </c>
      <c r="L230" s="44">
        <v>0.52083333333333404</v>
      </c>
      <c r="M230" s="45">
        <v>0.54166666666666796</v>
      </c>
      <c r="N230" s="44">
        <v>0.5625</v>
      </c>
      <c r="O230" s="45">
        <v>0.58333333333333304</v>
      </c>
      <c r="P230" s="44">
        <v>0.60416666666666596</v>
      </c>
      <c r="Q230" s="45">
        <v>0.625</v>
      </c>
      <c r="R230" s="44">
        <v>0.64583333333333304</v>
      </c>
      <c r="S230" s="45">
        <v>0.66666666666666596</v>
      </c>
      <c r="T230" s="44">
        <v>0.687499999999999</v>
      </c>
      <c r="U230" s="45">
        <v>0.70833333333333304</v>
      </c>
      <c r="V230" s="44">
        <v>0.72916666666666596</v>
      </c>
      <c r="W230" s="45">
        <v>0.749999999999999</v>
      </c>
      <c r="X230" s="44">
        <v>0.77083333333333204</v>
      </c>
      <c r="Y230" s="45">
        <v>0.79166666666666596</v>
      </c>
      <c r="Z230" s="44">
        <v>0.80208333333333204</v>
      </c>
    </row>
    <row r="231" spans="1:26" x14ac:dyDescent="0.25">
      <c r="A231" s="4" t="str">
        <f>Données!$A$2</f>
        <v>secretaire1</v>
      </c>
    </row>
    <row r="232" spans="1:26" x14ac:dyDescent="0.25">
      <c r="A232" s="4" t="str">
        <f>Données!$A$3</f>
        <v>secretaire2</v>
      </c>
    </row>
    <row r="233" spans="1:26" x14ac:dyDescent="0.25">
      <c r="A233" s="4" t="str">
        <f>Données!$A$4</f>
        <v>secretaire3</v>
      </c>
    </row>
    <row r="234" spans="1:26" x14ac:dyDescent="0.25">
      <c r="A234" s="4" t="str">
        <f>Données!$A$5</f>
        <v>secretaire4</v>
      </c>
    </row>
    <row r="235" spans="1:26" x14ac:dyDescent="0.25">
      <c r="A235" s="4" t="str">
        <f>Données!$A$6</f>
        <v>secretaire5</v>
      </c>
    </row>
    <row r="236" spans="1:26" x14ac:dyDescent="0.25">
      <c r="A236" s="4" t="str">
        <f>Données!$A$7</f>
        <v>secretaire6</v>
      </c>
    </row>
    <row r="237" spans="1:26" x14ac:dyDescent="0.25">
      <c r="A237" s="4" t="str">
        <f>Données!$A$8</f>
        <v>secretaire7</v>
      </c>
    </row>
    <row r="238" spans="1:26" x14ac:dyDescent="0.25">
      <c r="A238" s="4" t="str">
        <f>Données!$A$9</f>
        <v>secretaire8</v>
      </c>
    </row>
    <row r="239" spans="1:26" x14ac:dyDescent="0.25">
      <c r="A239" s="4" t="str">
        <f>Données!$A$10</f>
        <v>secretaire9</v>
      </c>
    </row>
    <row r="240" spans="1:26" x14ac:dyDescent="0.25">
      <c r="A240" s="4" t="str">
        <f>Données!$A$11</f>
        <v>secretaire10</v>
      </c>
    </row>
    <row r="242" spans="1:26" s="10" customFormat="1" ht="15.6" x14ac:dyDescent="0.3">
      <c r="A242" s="9">
        <f>A230+1</f>
        <v>45650</v>
      </c>
      <c r="B242" s="44">
        <v>0.3125</v>
      </c>
      <c r="C242" s="45">
        <v>0.33333333333333331</v>
      </c>
      <c r="D242" s="44">
        <v>0.35416666666666702</v>
      </c>
      <c r="E242" s="45">
        <v>0.375</v>
      </c>
      <c r="F242" s="44">
        <v>0.39583333333333298</v>
      </c>
      <c r="G242" s="45">
        <v>0.41666666666666602</v>
      </c>
      <c r="H242" s="44">
        <v>0.4375</v>
      </c>
      <c r="I242" s="45">
        <v>0.45833333333333298</v>
      </c>
      <c r="J242" s="44">
        <v>0.47916666666666602</v>
      </c>
      <c r="K242" s="45">
        <v>0.5</v>
      </c>
      <c r="L242" s="44">
        <v>0.52083333333333404</v>
      </c>
      <c r="M242" s="45">
        <v>0.54166666666666796</v>
      </c>
      <c r="N242" s="44">
        <v>0.5625</v>
      </c>
      <c r="O242" s="45">
        <v>0.58333333333333304</v>
      </c>
      <c r="P242" s="44">
        <v>0.60416666666666596</v>
      </c>
      <c r="Q242" s="45">
        <v>0.625</v>
      </c>
      <c r="R242" s="44">
        <v>0.64583333333333304</v>
      </c>
      <c r="S242" s="45">
        <v>0.66666666666666596</v>
      </c>
      <c r="T242" s="44">
        <v>0.687499999999999</v>
      </c>
      <c r="U242" s="45">
        <v>0.70833333333333304</v>
      </c>
      <c r="V242" s="44">
        <v>0.72916666666666596</v>
      </c>
      <c r="W242" s="45">
        <v>0.749999999999999</v>
      </c>
      <c r="X242" s="44">
        <v>0.77083333333333204</v>
      </c>
      <c r="Y242" s="45">
        <v>0.79166666666666596</v>
      </c>
      <c r="Z242" s="44">
        <v>0.80208333333333204</v>
      </c>
    </row>
    <row r="243" spans="1:26" x14ac:dyDescent="0.25">
      <c r="A243" s="4" t="str">
        <f>Données!$A$2</f>
        <v>secretaire1</v>
      </c>
    </row>
    <row r="244" spans="1:26" x14ac:dyDescent="0.25">
      <c r="A244" s="4" t="str">
        <f>Données!$A$3</f>
        <v>secretaire2</v>
      </c>
    </row>
    <row r="245" spans="1:26" x14ac:dyDescent="0.25">
      <c r="A245" s="4" t="str">
        <f>Données!$A$4</f>
        <v>secretaire3</v>
      </c>
    </row>
    <row r="246" spans="1:26" x14ac:dyDescent="0.25">
      <c r="A246" s="4" t="str">
        <f>Données!$A$5</f>
        <v>secretaire4</v>
      </c>
    </row>
    <row r="247" spans="1:26" x14ac:dyDescent="0.25">
      <c r="A247" s="4" t="str">
        <f>Données!$A$6</f>
        <v>secretaire5</v>
      </c>
    </row>
    <row r="248" spans="1:26" x14ac:dyDescent="0.25">
      <c r="A248" s="4" t="str">
        <f>Données!$A$7</f>
        <v>secretaire6</v>
      </c>
    </row>
    <row r="249" spans="1:26" x14ac:dyDescent="0.25">
      <c r="A249" s="4" t="str">
        <f>Données!$A$8</f>
        <v>secretaire7</v>
      </c>
    </row>
    <row r="250" spans="1:26" x14ac:dyDescent="0.25">
      <c r="A250" s="4" t="str">
        <f>Données!$A$9</f>
        <v>secretaire8</v>
      </c>
    </row>
    <row r="251" spans="1:26" x14ac:dyDescent="0.25">
      <c r="A251" s="4" t="str">
        <f>Données!$A$10</f>
        <v>secretaire9</v>
      </c>
    </row>
    <row r="252" spans="1:26" x14ac:dyDescent="0.25">
      <c r="A252" s="4" t="str">
        <f>Données!$A$11</f>
        <v>secretaire10</v>
      </c>
    </row>
    <row r="254" spans="1:26" s="10" customFormat="1" ht="15.6" x14ac:dyDescent="0.3">
      <c r="A254" s="9">
        <f>A242+1</f>
        <v>45651</v>
      </c>
      <c r="B254" s="44">
        <v>0.3125</v>
      </c>
      <c r="C254" s="45">
        <v>0.33333333333333331</v>
      </c>
      <c r="D254" s="44">
        <v>0.35416666666666702</v>
      </c>
      <c r="E254" s="45">
        <v>0.375</v>
      </c>
      <c r="F254" s="44">
        <v>0.39583333333333298</v>
      </c>
      <c r="G254" s="45">
        <v>0.41666666666666602</v>
      </c>
      <c r="H254" s="44">
        <v>0.4375</v>
      </c>
      <c r="I254" s="45">
        <v>0.45833333333333298</v>
      </c>
      <c r="J254" s="44">
        <v>0.47916666666666602</v>
      </c>
      <c r="K254" s="45">
        <v>0.5</v>
      </c>
      <c r="L254" s="44">
        <v>0.52083333333333404</v>
      </c>
      <c r="M254" s="45">
        <v>0.54166666666666796</v>
      </c>
      <c r="N254" s="44">
        <v>0.5625</v>
      </c>
      <c r="O254" s="45">
        <v>0.58333333333333304</v>
      </c>
      <c r="P254" s="44">
        <v>0.60416666666666596</v>
      </c>
      <c r="Q254" s="45">
        <v>0.625</v>
      </c>
      <c r="R254" s="44">
        <v>0.64583333333333304</v>
      </c>
      <c r="S254" s="45">
        <v>0.66666666666666596</v>
      </c>
      <c r="T254" s="44">
        <v>0.687499999999999</v>
      </c>
      <c r="U254" s="45">
        <v>0.70833333333333304</v>
      </c>
      <c r="V254" s="44">
        <v>0.72916666666666596</v>
      </c>
      <c r="W254" s="45">
        <v>0.749999999999999</v>
      </c>
      <c r="X254" s="44">
        <v>0.77083333333333204</v>
      </c>
      <c r="Y254" s="45">
        <v>0.79166666666666596</v>
      </c>
      <c r="Z254" s="44">
        <v>0.80208333333333204</v>
      </c>
    </row>
    <row r="255" spans="1:26" x14ac:dyDescent="0.25">
      <c r="A255" s="4" t="str">
        <f>Données!$A$2</f>
        <v>secretaire1</v>
      </c>
    </row>
    <row r="256" spans="1:26" x14ac:dyDescent="0.25">
      <c r="A256" s="4" t="str">
        <f>Données!$A$3</f>
        <v>secretaire2</v>
      </c>
    </row>
    <row r="257" spans="1:26" x14ac:dyDescent="0.25">
      <c r="A257" s="4" t="str">
        <f>Données!$A$4</f>
        <v>secretaire3</v>
      </c>
    </row>
    <row r="258" spans="1:26" x14ac:dyDescent="0.25">
      <c r="A258" s="4" t="str">
        <f>Données!$A$5</f>
        <v>secretaire4</v>
      </c>
    </row>
    <row r="259" spans="1:26" x14ac:dyDescent="0.25">
      <c r="A259" s="4" t="str">
        <f>Données!$A$6</f>
        <v>secretaire5</v>
      </c>
    </row>
    <row r="260" spans="1:26" x14ac:dyDescent="0.25">
      <c r="A260" s="4" t="str">
        <f>Données!$A$7</f>
        <v>secretaire6</v>
      </c>
    </row>
    <row r="261" spans="1:26" x14ac:dyDescent="0.25">
      <c r="A261" s="4" t="str">
        <f>Données!$A$8</f>
        <v>secretaire7</v>
      </c>
    </row>
    <row r="262" spans="1:26" x14ac:dyDescent="0.25">
      <c r="A262" s="4" t="str">
        <f>Données!$A$9</f>
        <v>secretaire8</v>
      </c>
    </row>
    <row r="263" spans="1:26" x14ac:dyDescent="0.25">
      <c r="A263" s="4" t="str">
        <f>Données!$A$10</f>
        <v>secretaire9</v>
      </c>
    </row>
    <row r="264" spans="1:26" x14ac:dyDescent="0.25">
      <c r="A264" s="4" t="str">
        <f>Données!$A$11</f>
        <v>secretaire10</v>
      </c>
    </row>
    <row r="266" spans="1:26" s="10" customFormat="1" ht="15.6" x14ac:dyDescent="0.3">
      <c r="A266" s="9">
        <f>A254+1</f>
        <v>45652</v>
      </c>
      <c r="B266" s="44">
        <v>0.3125</v>
      </c>
      <c r="C266" s="45">
        <v>0.33333333333333331</v>
      </c>
      <c r="D266" s="44">
        <v>0.35416666666666702</v>
      </c>
      <c r="E266" s="45">
        <v>0.375</v>
      </c>
      <c r="F266" s="44">
        <v>0.39583333333333298</v>
      </c>
      <c r="G266" s="45">
        <v>0.41666666666666602</v>
      </c>
      <c r="H266" s="44">
        <v>0.4375</v>
      </c>
      <c r="I266" s="45">
        <v>0.45833333333333298</v>
      </c>
      <c r="J266" s="44">
        <v>0.47916666666666602</v>
      </c>
      <c r="K266" s="45">
        <v>0.5</v>
      </c>
      <c r="L266" s="44">
        <v>0.52083333333333404</v>
      </c>
      <c r="M266" s="45">
        <v>0.54166666666666796</v>
      </c>
      <c r="N266" s="44">
        <v>0.5625</v>
      </c>
      <c r="O266" s="45">
        <v>0.58333333333333304</v>
      </c>
      <c r="P266" s="44">
        <v>0.60416666666666596</v>
      </c>
      <c r="Q266" s="45">
        <v>0.625</v>
      </c>
      <c r="R266" s="44">
        <v>0.64583333333333304</v>
      </c>
      <c r="S266" s="45">
        <v>0.66666666666666596</v>
      </c>
      <c r="T266" s="44">
        <v>0.687499999999999</v>
      </c>
      <c r="U266" s="45">
        <v>0.70833333333333304</v>
      </c>
      <c r="V266" s="44">
        <v>0.72916666666666596</v>
      </c>
      <c r="W266" s="45">
        <v>0.749999999999999</v>
      </c>
      <c r="X266" s="44">
        <v>0.77083333333333204</v>
      </c>
      <c r="Y266" s="45">
        <v>0.79166666666666596</v>
      </c>
      <c r="Z266" s="44">
        <v>0.80208333333333204</v>
      </c>
    </row>
    <row r="267" spans="1:26" x14ac:dyDescent="0.25">
      <c r="A267" s="4" t="str">
        <f>Données!$A$2</f>
        <v>secretaire1</v>
      </c>
    </row>
    <row r="268" spans="1:26" x14ac:dyDescent="0.25">
      <c r="A268" s="4" t="str">
        <f>Données!$A$3</f>
        <v>secretaire2</v>
      </c>
    </row>
    <row r="269" spans="1:26" x14ac:dyDescent="0.25">
      <c r="A269" s="4" t="str">
        <f>Données!$A$4</f>
        <v>secretaire3</v>
      </c>
    </row>
    <row r="270" spans="1:26" x14ac:dyDescent="0.25">
      <c r="A270" s="4" t="str">
        <f>Données!$A$5</f>
        <v>secretaire4</v>
      </c>
    </row>
    <row r="271" spans="1:26" x14ac:dyDescent="0.25">
      <c r="A271" s="4" t="str">
        <f>Données!$A$6</f>
        <v>secretaire5</v>
      </c>
    </row>
    <row r="272" spans="1:26" x14ac:dyDescent="0.25">
      <c r="A272" s="4" t="str">
        <f>Données!$A$7</f>
        <v>secretaire6</v>
      </c>
    </row>
    <row r="273" spans="1:26" x14ac:dyDescent="0.25">
      <c r="A273" s="4" t="str">
        <f>Données!$A$8</f>
        <v>secretaire7</v>
      </c>
    </row>
    <row r="274" spans="1:26" x14ac:dyDescent="0.25">
      <c r="A274" s="4" t="str">
        <f>Données!$A$9</f>
        <v>secretaire8</v>
      </c>
    </row>
    <row r="275" spans="1:26" x14ac:dyDescent="0.25">
      <c r="A275" s="4" t="str">
        <f>Données!$A$10</f>
        <v>secretaire9</v>
      </c>
    </row>
    <row r="276" spans="1:26" x14ac:dyDescent="0.25">
      <c r="A276" s="4" t="str">
        <f>Données!$A$11</f>
        <v>secretaire10</v>
      </c>
    </row>
    <row r="278" spans="1:26" s="10" customFormat="1" ht="15.6" x14ac:dyDescent="0.3">
      <c r="A278" s="9">
        <f>A266+1</f>
        <v>45653</v>
      </c>
      <c r="B278" s="44">
        <v>0.3125</v>
      </c>
      <c r="C278" s="45">
        <v>0.33333333333333331</v>
      </c>
      <c r="D278" s="44">
        <v>0.35416666666666702</v>
      </c>
      <c r="E278" s="45">
        <v>0.375</v>
      </c>
      <c r="F278" s="44">
        <v>0.39583333333333298</v>
      </c>
      <c r="G278" s="45">
        <v>0.41666666666666602</v>
      </c>
      <c r="H278" s="44">
        <v>0.4375</v>
      </c>
      <c r="I278" s="45">
        <v>0.45833333333333298</v>
      </c>
      <c r="J278" s="44">
        <v>0.47916666666666602</v>
      </c>
      <c r="K278" s="45">
        <v>0.5</v>
      </c>
      <c r="L278" s="44">
        <v>0.52083333333333404</v>
      </c>
      <c r="M278" s="45">
        <v>0.54166666666666796</v>
      </c>
      <c r="N278" s="44">
        <v>0.5625</v>
      </c>
      <c r="O278" s="45">
        <v>0.58333333333333304</v>
      </c>
      <c r="P278" s="44">
        <v>0.60416666666666596</v>
      </c>
      <c r="Q278" s="45">
        <v>0.625</v>
      </c>
      <c r="R278" s="44">
        <v>0.64583333333333304</v>
      </c>
      <c r="S278" s="45">
        <v>0.66666666666666596</v>
      </c>
      <c r="T278" s="44">
        <v>0.687499999999999</v>
      </c>
      <c r="U278" s="45">
        <v>0.70833333333333304</v>
      </c>
      <c r="V278" s="44">
        <v>0.72916666666666596</v>
      </c>
      <c r="W278" s="45">
        <v>0.749999999999999</v>
      </c>
      <c r="X278" s="44">
        <v>0.77083333333333204</v>
      </c>
      <c r="Y278" s="45">
        <v>0.79166666666666596</v>
      </c>
      <c r="Z278" s="44">
        <v>0.80208333333333204</v>
      </c>
    </row>
    <row r="279" spans="1:26" x14ac:dyDescent="0.25">
      <c r="A279" s="4" t="str">
        <f>Données!$A$2</f>
        <v>secretaire1</v>
      </c>
    </row>
    <row r="280" spans="1:26" x14ac:dyDescent="0.25">
      <c r="A280" s="4" t="str">
        <f>Données!$A$3</f>
        <v>secretaire2</v>
      </c>
    </row>
    <row r="281" spans="1:26" x14ac:dyDescent="0.25">
      <c r="A281" s="4" t="str">
        <f>Données!$A$4</f>
        <v>secretaire3</v>
      </c>
    </row>
    <row r="282" spans="1:26" x14ac:dyDescent="0.25">
      <c r="A282" s="4" t="str">
        <f>Données!$A$5</f>
        <v>secretaire4</v>
      </c>
    </row>
    <row r="283" spans="1:26" x14ac:dyDescent="0.25">
      <c r="A283" s="4" t="str">
        <f>Données!$A$6</f>
        <v>secretaire5</v>
      </c>
    </row>
    <row r="284" spans="1:26" x14ac:dyDescent="0.25">
      <c r="A284" s="4" t="str">
        <f>Données!$A$7</f>
        <v>secretaire6</v>
      </c>
    </row>
    <row r="285" spans="1:26" x14ac:dyDescent="0.25">
      <c r="A285" s="4" t="str">
        <f>Données!$A$8</f>
        <v>secretaire7</v>
      </c>
    </row>
    <row r="286" spans="1:26" x14ac:dyDescent="0.25">
      <c r="A286" s="4" t="str">
        <f>Données!$A$9</f>
        <v>secretaire8</v>
      </c>
    </row>
    <row r="287" spans="1:26" x14ac:dyDescent="0.25">
      <c r="A287" s="4" t="str">
        <f>Données!$A$10</f>
        <v>secretaire9</v>
      </c>
    </row>
    <row r="288" spans="1:26" x14ac:dyDescent="0.25">
      <c r="A288" s="4" t="str">
        <f>Données!$A$11</f>
        <v>secretaire10</v>
      </c>
    </row>
    <row r="290" spans="1:26" s="10" customFormat="1" ht="15.6" x14ac:dyDescent="0.3">
      <c r="A290" s="9">
        <f>A278+2</f>
        <v>45655</v>
      </c>
      <c r="B290" s="44">
        <v>0.3125</v>
      </c>
      <c r="C290" s="45">
        <v>0.33333333333333331</v>
      </c>
      <c r="D290" s="44">
        <v>0.35416666666666702</v>
      </c>
      <c r="E290" s="45">
        <v>0.375</v>
      </c>
      <c r="F290" s="44">
        <v>0.39583333333333298</v>
      </c>
      <c r="G290" s="45">
        <v>0.41666666666666602</v>
      </c>
      <c r="H290" s="44">
        <v>0.4375</v>
      </c>
      <c r="I290" s="45">
        <v>0.45833333333333298</v>
      </c>
      <c r="J290" s="44">
        <v>0.47916666666666602</v>
      </c>
      <c r="K290" s="45">
        <v>0.5</v>
      </c>
      <c r="L290" s="44">
        <v>0.52083333333333404</v>
      </c>
      <c r="M290" s="45">
        <v>0.54166666666666796</v>
      </c>
      <c r="N290" s="44">
        <v>0.5625</v>
      </c>
      <c r="O290" s="45">
        <v>0.58333333333333304</v>
      </c>
      <c r="P290" s="44">
        <v>0.60416666666666596</v>
      </c>
      <c r="Q290" s="45">
        <v>0.625</v>
      </c>
      <c r="R290" s="44">
        <v>0.64583333333333304</v>
      </c>
      <c r="S290" s="45">
        <v>0.66666666666666596</v>
      </c>
      <c r="T290" s="44">
        <v>0.687499999999999</v>
      </c>
      <c r="U290" s="45">
        <v>0.70833333333333304</v>
      </c>
      <c r="V290" s="44">
        <v>0.72916666666666596</v>
      </c>
      <c r="W290" s="45">
        <v>0.749999999999999</v>
      </c>
      <c r="X290" s="44">
        <v>0.77083333333333204</v>
      </c>
      <c r="Y290" s="45">
        <v>0.79166666666666596</v>
      </c>
      <c r="Z290" s="44">
        <v>0.80208333333333204</v>
      </c>
    </row>
    <row r="291" spans="1:26" x14ac:dyDescent="0.25">
      <c r="A291" s="4" t="str">
        <f>Données!$A$2</f>
        <v>secretaire1</v>
      </c>
    </row>
    <row r="292" spans="1:26" x14ac:dyDescent="0.25">
      <c r="A292" s="4" t="str">
        <f>Données!$A$3</f>
        <v>secretaire2</v>
      </c>
    </row>
    <row r="293" spans="1:26" x14ac:dyDescent="0.25">
      <c r="A293" s="4" t="str">
        <f>Données!$A$4</f>
        <v>secretaire3</v>
      </c>
    </row>
    <row r="294" spans="1:26" x14ac:dyDescent="0.25">
      <c r="A294" s="4" t="str">
        <f>Données!$A$5</f>
        <v>secretaire4</v>
      </c>
    </row>
    <row r="295" spans="1:26" x14ac:dyDescent="0.25">
      <c r="A295" s="4" t="str">
        <f>Données!$A$6</f>
        <v>secretaire5</v>
      </c>
    </row>
    <row r="296" spans="1:26" x14ac:dyDescent="0.25">
      <c r="A296" s="4" t="str">
        <f>Données!$A$7</f>
        <v>secretaire6</v>
      </c>
    </row>
    <row r="297" spans="1:26" x14ac:dyDescent="0.25">
      <c r="A297" s="4" t="str">
        <f>Données!$A$8</f>
        <v>secretaire7</v>
      </c>
    </row>
    <row r="298" spans="1:26" x14ac:dyDescent="0.25">
      <c r="A298" s="4" t="str">
        <f>Données!$A$9</f>
        <v>secretaire8</v>
      </c>
    </row>
    <row r="299" spans="1:26" x14ac:dyDescent="0.25">
      <c r="A299" s="4" t="str">
        <f>Données!$A$10</f>
        <v>secretaire9</v>
      </c>
    </row>
    <row r="300" spans="1:26" x14ac:dyDescent="0.25">
      <c r="A300" s="4" t="str">
        <f>Données!$A$11</f>
        <v>secretaire10</v>
      </c>
    </row>
    <row r="302" spans="1:26" s="10" customFormat="1" ht="15.6" x14ac:dyDescent="0.3">
      <c r="A302" s="9">
        <f>A290+1</f>
        <v>45656</v>
      </c>
      <c r="B302" s="44">
        <v>0.3125</v>
      </c>
      <c r="C302" s="45">
        <v>0.33333333333333331</v>
      </c>
      <c r="D302" s="44">
        <v>0.35416666666666702</v>
      </c>
      <c r="E302" s="45">
        <v>0.375</v>
      </c>
      <c r="F302" s="44">
        <v>0.39583333333333298</v>
      </c>
      <c r="G302" s="45">
        <v>0.41666666666666602</v>
      </c>
      <c r="H302" s="44">
        <v>0.4375</v>
      </c>
      <c r="I302" s="45">
        <v>0.45833333333333298</v>
      </c>
      <c r="J302" s="44">
        <v>0.47916666666666602</v>
      </c>
      <c r="K302" s="45">
        <v>0.5</v>
      </c>
      <c r="L302" s="44">
        <v>0.52083333333333404</v>
      </c>
      <c r="M302" s="45">
        <v>0.54166666666666796</v>
      </c>
      <c r="N302" s="44">
        <v>0.5625</v>
      </c>
      <c r="O302" s="45">
        <v>0.58333333333333304</v>
      </c>
      <c r="P302" s="44">
        <v>0.60416666666666596</v>
      </c>
      <c r="Q302" s="45">
        <v>0.625</v>
      </c>
      <c r="R302" s="44">
        <v>0.64583333333333304</v>
      </c>
      <c r="S302" s="45">
        <v>0.66666666666666596</v>
      </c>
      <c r="T302" s="44">
        <v>0.687499999999999</v>
      </c>
      <c r="U302" s="45">
        <v>0.70833333333333304</v>
      </c>
      <c r="V302" s="44">
        <v>0.72916666666666596</v>
      </c>
      <c r="W302" s="45">
        <v>0.749999999999999</v>
      </c>
      <c r="X302" s="44">
        <v>0.77083333333333204</v>
      </c>
      <c r="Y302" s="45">
        <v>0.79166666666666596</v>
      </c>
      <c r="Z302" s="44">
        <v>0.80208333333333204</v>
      </c>
    </row>
    <row r="303" spans="1:26" x14ac:dyDescent="0.25">
      <c r="A303" s="4" t="str">
        <f>Données!$A$2</f>
        <v>secretaire1</v>
      </c>
    </row>
    <row r="304" spans="1:26" x14ac:dyDescent="0.25">
      <c r="A304" s="4" t="str">
        <f>Données!$A$3</f>
        <v>secretaire2</v>
      </c>
    </row>
    <row r="305" spans="1:26" x14ac:dyDescent="0.25">
      <c r="A305" s="4" t="str">
        <f>Données!$A$4</f>
        <v>secretaire3</v>
      </c>
    </row>
    <row r="306" spans="1:26" x14ac:dyDescent="0.25">
      <c r="A306" s="4" t="str">
        <f>Données!$A$5</f>
        <v>secretaire4</v>
      </c>
    </row>
    <row r="307" spans="1:26" x14ac:dyDescent="0.25">
      <c r="A307" s="4" t="str">
        <f>Données!$A$6</f>
        <v>secretaire5</v>
      </c>
    </row>
    <row r="308" spans="1:26" x14ac:dyDescent="0.25">
      <c r="A308" s="4" t="str">
        <f>Données!$A$7</f>
        <v>secretaire6</v>
      </c>
    </row>
    <row r="309" spans="1:26" x14ac:dyDescent="0.25">
      <c r="A309" s="4" t="str">
        <f>Données!$A$8</f>
        <v>secretaire7</v>
      </c>
    </row>
    <row r="310" spans="1:26" x14ac:dyDescent="0.25">
      <c r="A310" s="4" t="str">
        <f>Données!$A$9</f>
        <v>secretaire8</v>
      </c>
    </row>
    <row r="311" spans="1:26" x14ac:dyDescent="0.25">
      <c r="A311" s="4" t="str">
        <f>Données!$A$10</f>
        <v>secretaire9</v>
      </c>
    </row>
    <row r="312" spans="1:26" x14ac:dyDescent="0.25">
      <c r="A312" s="4" t="str">
        <f>Données!$A$11</f>
        <v>secretaire10</v>
      </c>
    </row>
    <row r="314" spans="1:26" s="10" customFormat="1" ht="15.6" x14ac:dyDescent="0.3">
      <c r="A314" s="9">
        <f>A302+1</f>
        <v>45657</v>
      </c>
      <c r="B314" s="44">
        <v>0.3125</v>
      </c>
      <c r="C314" s="45">
        <v>0.33333333333333331</v>
      </c>
      <c r="D314" s="44">
        <v>0.35416666666666702</v>
      </c>
      <c r="E314" s="45">
        <v>0.375</v>
      </c>
      <c r="F314" s="44">
        <v>0.39583333333333298</v>
      </c>
      <c r="G314" s="45">
        <v>0.41666666666666602</v>
      </c>
      <c r="H314" s="44">
        <v>0.4375</v>
      </c>
      <c r="I314" s="45">
        <v>0.45833333333333298</v>
      </c>
      <c r="J314" s="44">
        <v>0.47916666666666602</v>
      </c>
      <c r="K314" s="45">
        <v>0.5</v>
      </c>
      <c r="L314" s="44">
        <v>0.52083333333333404</v>
      </c>
      <c r="M314" s="45">
        <v>0.54166666666666796</v>
      </c>
      <c r="N314" s="44">
        <v>0.5625</v>
      </c>
      <c r="O314" s="45">
        <v>0.58333333333333304</v>
      </c>
      <c r="P314" s="44">
        <v>0.60416666666666596</v>
      </c>
      <c r="Q314" s="45">
        <v>0.625</v>
      </c>
      <c r="R314" s="44">
        <v>0.64583333333333304</v>
      </c>
      <c r="S314" s="45">
        <v>0.66666666666666596</v>
      </c>
      <c r="T314" s="44">
        <v>0.687499999999999</v>
      </c>
      <c r="U314" s="45">
        <v>0.70833333333333304</v>
      </c>
      <c r="V314" s="44">
        <v>0.72916666666666596</v>
      </c>
      <c r="W314" s="45">
        <v>0.749999999999999</v>
      </c>
      <c r="X314" s="44">
        <v>0.77083333333333204</v>
      </c>
      <c r="Y314" s="45">
        <v>0.79166666666666596</v>
      </c>
      <c r="Z314" s="44">
        <v>0.80208333333333204</v>
      </c>
    </row>
    <row r="315" spans="1:26" x14ac:dyDescent="0.25">
      <c r="A315" s="4" t="str">
        <f>Données!$A$2</f>
        <v>secretaire1</v>
      </c>
    </row>
    <row r="316" spans="1:26" x14ac:dyDescent="0.25">
      <c r="A316" s="4" t="str">
        <f>Données!$A$3</f>
        <v>secretaire2</v>
      </c>
    </row>
    <row r="317" spans="1:26" x14ac:dyDescent="0.25">
      <c r="A317" s="4" t="str">
        <f>Données!$A$4</f>
        <v>secretaire3</v>
      </c>
    </row>
    <row r="318" spans="1:26" x14ac:dyDescent="0.25">
      <c r="A318" s="4" t="str">
        <f>Données!$A$5</f>
        <v>secretaire4</v>
      </c>
    </row>
    <row r="319" spans="1:26" x14ac:dyDescent="0.25">
      <c r="A319" s="4" t="str">
        <f>Données!$A$6</f>
        <v>secretaire5</v>
      </c>
    </row>
    <row r="320" spans="1:26" x14ac:dyDescent="0.25">
      <c r="A320" s="4" t="str">
        <f>Données!$A$7</f>
        <v>secretaire6</v>
      </c>
    </row>
    <row r="321" spans="1:1" x14ac:dyDescent="0.25">
      <c r="A321" s="4" t="str">
        <f>Données!$A$8</f>
        <v>secretaire7</v>
      </c>
    </row>
    <row r="322" spans="1:1" x14ac:dyDescent="0.25">
      <c r="A322" s="4" t="str">
        <f>Données!$A$9</f>
        <v>secretaire8</v>
      </c>
    </row>
    <row r="323" spans="1:1" x14ac:dyDescent="0.25">
      <c r="A323" s="4" t="str">
        <f>Données!$A$10</f>
        <v>secretaire9</v>
      </c>
    </row>
    <row r="324" spans="1:1" x14ac:dyDescent="0.25">
      <c r="A324" s="4" t="str">
        <f>Données!$A$11</f>
        <v>secretaire10</v>
      </c>
    </row>
  </sheetData>
  <mergeCells count="1">
    <mergeCell ref="B1:Z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Explication</vt:lpstr>
      <vt:lpstr>Données</vt:lpstr>
      <vt:lpstr>Trame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2024-01-27T08:35:22Z</cp:lastPrinted>
  <dcterms:created xsi:type="dcterms:W3CDTF">2024-01-23T08:00:41Z</dcterms:created>
  <dcterms:modified xsi:type="dcterms:W3CDTF">2024-01-31T08:30:11Z</dcterms:modified>
</cp:coreProperties>
</file>