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01E0528-2F90-4E09-AD30-0C9D9FE6DF43}" xr6:coauthVersionLast="36" xr6:coauthVersionMax="47" xr10:uidLastSave="{00000000-0000-0000-0000-000000000000}"/>
  <bookViews>
    <workbookView xWindow="28680" yWindow="-60" windowWidth="29040" windowHeight="15840" xr2:uid="{00000000-000D-0000-FFFF-FFFF00000000}"/>
  </bookViews>
  <sheets>
    <sheet name="Base" sheetId="24" r:id="rId1"/>
  </sheets>
  <calcPr calcId="191029"/>
</workbook>
</file>

<file path=xl/calcChain.xml><?xml version="1.0" encoding="utf-8"?>
<calcChain xmlns="http://schemas.openxmlformats.org/spreadsheetml/2006/main">
  <c r="BY14" i="24" l="1"/>
  <c r="BZ14" i="24"/>
  <c r="CA14" i="24" s="1"/>
  <c r="CB14" i="24" s="1"/>
  <c r="CC14" i="24" s="1"/>
  <c r="CD14" i="24" s="1"/>
  <c r="CE14" i="24" s="1"/>
  <c r="CF14" i="24" s="1"/>
  <c r="CG14" i="24" s="1"/>
  <c r="CH14" i="24" s="1"/>
  <c r="CI14" i="24" s="1"/>
  <c r="CJ14" i="24" s="1"/>
  <c r="CK14" i="24" s="1"/>
  <c r="CL14" i="24" s="1"/>
  <c r="CM14" i="24" s="1"/>
  <c r="CN14" i="24" s="1"/>
  <c r="CO14" i="24" s="1"/>
  <c r="CP14" i="24" s="1"/>
  <c r="CQ14" i="24" s="1"/>
  <c r="CR14" i="24" s="1"/>
  <c r="CS14" i="24" s="1"/>
  <c r="CT14" i="24" s="1"/>
  <c r="CU14" i="24" s="1"/>
  <c r="CV14" i="24" s="1"/>
  <c r="CW14" i="24" s="1"/>
  <c r="CX14" i="24" s="1"/>
  <c r="CY14" i="24" s="1"/>
  <c r="CZ14" i="24" s="1"/>
  <c r="DA14" i="24" s="1"/>
  <c r="BY15" i="24"/>
  <c r="BZ15" i="24" s="1"/>
  <c r="CA15" i="24" s="1"/>
  <c r="CB15" i="24" s="1"/>
  <c r="CC15" i="24" s="1"/>
  <c r="CD15" i="24" s="1"/>
  <c r="CE15" i="24" s="1"/>
  <c r="CF15" i="24" s="1"/>
  <c r="CG15" i="24" s="1"/>
  <c r="CH15" i="24" s="1"/>
  <c r="CI15" i="24" s="1"/>
  <c r="CJ15" i="24" s="1"/>
  <c r="CK15" i="24" s="1"/>
  <c r="CL15" i="24" s="1"/>
  <c r="CM15" i="24" s="1"/>
  <c r="CN15" i="24" s="1"/>
  <c r="CO15" i="24" s="1"/>
  <c r="CP15" i="24" s="1"/>
  <c r="CQ15" i="24" s="1"/>
  <c r="CR15" i="24" s="1"/>
  <c r="CS15" i="24" s="1"/>
  <c r="CT15" i="24" s="1"/>
  <c r="CU15" i="24" s="1"/>
  <c r="CV15" i="24" s="1"/>
  <c r="CW15" i="24" s="1"/>
  <c r="CX15" i="24" s="1"/>
  <c r="CY15" i="24" s="1"/>
  <c r="CZ15" i="24" s="1"/>
  <c r="DA15" i="24" s="1"/>
  <c r="BX14" i="24"/>
  <c r="BX15" i="24"/>
  <c r="BW15" i="24"/>
  <c r="BW14" i="24"/>
  <c r="BS14" i="24"/>
  <c r="AS14" i="24"/>
  <c r="AT14" i="24"/>
  <c r="AU14" i="24" s="1"/>
  <c r="AV14" i="24" s="1"/>
  <c r="AW14" i="24" s="1"/>
  <c r="AX14" i="24" s="1"/>
  <c r="AY14" i="24" s="1"/>
  <c r="AZ14" i="24" s="1"/>
  <c r="BA14" i="24" s="1"/>
  <c r="BB14" i="24" s="1"/>
  <c r="BC14" i="24" s="1"/>
  <c r="BD14" i="24" s="1"/>
  <c r="BE14" i="24" s="1"/>
  <c r="BF14" i="24" s="1"/>
  <c r="BG14" i="24" s="1"/>
  <c r="BH14" i="24" s="1"/>
  <c r="BI14" i="24" s="1"/>
  <c r="BJ14" i="24" s="1"/>
  <c r="BK14" i="24" s="1"/>
  <c r="BL14" i="24" s="1"/>
  <c r="BM14" i="24" s="1"/>
  <c r="BN14" i="24" s="1"/>
  <c r="BO14" i="24" s="1"/>
  <c r="BP14" i="24" s="1"/>
  <c r="BQ14" i="24" s="1"/>
  <c r="BR14" i="24" s="1"/>
  <c r="AD14" i="24"/>
  <c r="AP15" i="24"/>
  <c r="AO14" i="24"/>
  <c r="KX10" i="24"/>
  <c r="MF10" i="24"/>
  <c r="NM10" i="24"/>
  <c r="JQ10" i="24"/>
  <c r="FT10" i="24"/>
  <c r="OR12" i="24"/>
  <c r="NJ12" i="24"/>
  <c r="MC12" i="24"/>
  <c r="KU12" i="24"/>
  <c r="GX12" i="24"/>
  <c r="NM12" i="24"/>
  <c r="KX12" i="24"/>
  <c r="I12" i="24"/>
  <c r="I10" i="24" s="1"/>
  <c r="AD15" i="24" l="1"/>
  <c r="AE15" i="24" s="1"/>
  <c r="AF15" i="24" s="1"/>
  <c r="AG15" i="24" s="1"/>
  <c r="AH15" i="24" s="1"/>
  <c r="AI15" i="24" s="1"/>
  <c r="AJ15" i="24" s="1"/>
  <c r="AK15" i="24" s="1"/>
  <c r="AL15" i="24" s="1"/>
  <c r="AM15" i="24" s="1"/>
  <c r="AE14" i="24"/>
  <c r="AF14" i="24" s="1"/>
  <c r="AG14" i="24" s="1"/>
  <c r="AH14" i="24" s="1"/>
  <c r="AI14" i="24" s="1"/>
  <c r="AJ14" i="24" s="1"/>
  <c r="AK14" i="24" s="1"/>
  <c r="AL14" i="24" s="1"/>
  <c r="AM14" i="24" s="1"/>
  <c r="AQ14" i="24" s="1"/>
  <c r="D15" i="24"/>
  <c r="D14" i="24"/>
  <c r="AR14" i="24" l="1"/>
  <c r="AQ15" i="24"/>
  <c r="AR15" i="24" s="1"/>
  <c r="OR15" i="24"/>
  <c r="OT15" i="24" s="1"/>
  <c r="NJ15" i="24"/>
  <c r="NL15" i="24" s="1"/>
  <c r="MC15" i="24"/>
  <c r="ME15" i="24" s="1"/>
  <c r="KU15" i="24"/>
  <c r="KW15" i="24" s="1"/>
  <c r="JN15" i="24"/>
  <c r="JP15" i="24" s="1"/>
  <c r="IF15" i="24"/>
  <c r="IH15" i="24" s="1"/>
  <c r="GX15" i="24"/>
  <c r="GZ15" i="24" s="1"/>
  <c r="AN15" i="24"/>
  <c r="OR14" i="24"/>
  <c r="OT14" i="24" s="1"/>
  <c r="NJ14" i="24"/>
  <c r="NL14" i="24" s="1"/>
  <c r="MC14" i="24"/>
  <c r="ME14" i="24" s="1"/>
  <c r="KU14" i="24"/>
  <c r="KW14" i="24" s="1"/>
  <c r="JN14" i="24"/>
  <c r="JP14" i="24" s="1"/>
  <c r="IF14" i="24"/>
  <c r="IH14" i="24" s="1"/>
  <c r="GX14" i="24"/>
  <c r="GZ14" i="24" s="1"/>
  <c r="J12" i="24"/>
  <c r="K12" i="24" s="1"/>
  <c r="L12" i="24" s="1"/>
  <c r="M12" i="24" s="1"/>
  <c r="N12" i="24" s="1"/>
  <c r="O12" i="24" s="1"/>
  <c r="P12" i="24" s="1"/>
  <c r="Q12" i="24" s="1"/>
  <c r="R12" i="24" s="1"/>
  <c r="S12" i="24" s="1"/>
  <c r="T12" i="24" s="1"/>
  <c r="U12" i="24" s="1"/>
  <c r="V12" i="24" s="1"/>
  <c r="W12" i="24" s="1"/>
  <c r="X12" i="24" s="1"/>
  <c r="Y12" i="24" s="1"/>
  <c r="Z12" i="24" s="1"/>
  <c r="AA12" i="24" s="1"/>
  <c r="AB12" i="24" s="1"/>
  <c r="AC12" i="24" s="1"/>
  <c r="AD12" i="24" s="1"/>
  <c r="AE12" i="24" s="1"/>
  <c r="AF12" i="24" s="1"/>
  <c r="AG12" i="24" s="1"/>
  <c r="AH12" i="24" s="1"/>
  <c r="AI12" i="24" s="1"/>
  <c r="AJ12" i="24" s="1"/>
  <c r="AK12" i="24" s="1"/>
  <c r="AL12" i="24" l="1"/>
  <c r="AM12" i="24" l="1"/>
  <c r="AQ12" i="24" s="1"/>
  <c r="AN12" i="24"/>
  <c r="AR12" i="24"/>
  <c r="AS12" i="24" s="1"/>
  <c r="AT12" i="24" s="1"/>
  <c r="AU12" i="24" s="1"/>
  <c r="AV12" i="24" s="1"/>
  <c r="AW12" i="24" s="1"/>
  <c r="AX12" i="24" s="1"/>
  <c r="AY12" i="24" s="1"/>
  <c r="AZ12" i="24" s="1"/>
  <c r="BA12" i="24" s="1"/>
  <c r="BB12" i="24" s="1"/>
  <c r="BC12" i="24" s="1"/>
  <c r="BD12" i="24" s="1"/>
  <c r="BE12" i="24" s="1"/>
  <c r="BF12" i="24" s="1"/>
  <c r="BG12" i="24" s="1"/>
  <c r="BH12" i="24" s="1"/>
  <c r="BI12" i="24" s="1"/>
  <c r="BJ12" i="24" s="1"/>
  <c r="BK12" i="24" s="1"/>
  <c r="BL12" i="24" s="1"/>
  <c r="BM12" i="24" s="1"/>
  <c r="BN12" i="24" s="1"/>
  <c r="BO12" i="24" s="1"/>
  <c r="BP12" i="24" s="1"/>
  <c r="BQ12" i="24" s="1"/>
  <c r="BR12" i="24" s="1"/>
  <c r="AQ10" i="24"/>
  <c r="IH16" i="24"/>
  <c r="JP16" i="24"/>
  <c r="KW16" i="24"/>
  <c r="OT16" i="24"/>
  <c r="GZ16" i="24"/>
  <c r="ME16" i="24"/>
  <c r="NL16" i="24"/>
  <c r="BS12" i="24" l="1"/>
  <c r="BW12" i="24" s="1"/>
  <c r="BT12" i="24"/>
  <c r="BX12" i="24" l="1"/>
  <c r="BY12" i="24" s="1"/>
  <c r="BZ12" i="24" s="1"/>
  <c r="CA12" i="24" s="1"/>
  <c r="CB12" i="24" s="1"/>
  <c r="CC12" i="24" s="1"/>
  <c r="CD12" i="24" s="1"/>
  <c r="CE12" i="24" s="1"/>
  <c r="CF12" i="24" s="1"/>
  <c r="CG12" i="24" s="1"/>
  <c r="CH12" i="24" s="1"/>
  <c r="CI12" i="24" s="1"/>
  <c r="CJ12" i="24" s="1"/>
  <c r="CK12" i="24" s="1"/>
  <c r="CL12" i="24" s="1"/>
  <c r="CM12" i="24" s="1"/>
  <c r="CN12" i="24" s="1"/>
  <c r="CO12" i="24" s="1"/>
  <c r="CP12" i="24" s="1"/>
  <c r="CQ12" i="24" s="1"/>
  <c r="CR12" i="24" s="1"/>
  <c r="CS12" i="24" s="1"/>
  <c r="CT12" i="24" s="1"/>
  <c r="CU12" i="24" s="1"/>
  <c r="CV12" i="24" s="1"/>
  <c r="CW12" i="24" s="1"/>
  <c r="CX12" i="24" s="1"/>
  <c r="CY12" i="24" s="1"/>
  <c r="CZ12" i="24" s="1"/>
  <c r="BW10" i="24"/>
  <c r="DA12" i="24" l="1"/>
  <c r="DE12" i="24" s="1"/>
  <c r="DB12" i="24"/>
  <c r="DF12" i="24"/>
  <c r="DG12" i="24" s="1"/>
  <c r="DH12" i="24" s="1"/>
  <c r="DI12" i="24" s="1"/>
  <c r="DJ12" i="24" s="1"/>
  <c r="DK12" i="24" s="1"/>
  <c r="DL12" i="24" s="1"/>
  <c r="DM12" i="24" s="1"/>
  <c r="DN12" i="24" s="1"/>
  <c r="DO12" i="24" s="1"/>
  <c r="DP12" i="24" s="1"/>
  <c r="DQ12" i="24" s="1"/>
  <c r="DR12" i="24" s="1"/>
  <c r="DS12" i="24" s="1"/>
  <c r="DT12" i="24" s="1"/>
  <c r="DU12" i="24" s="1"/>
  <c r="DV12" i="24" s="1"/>
  <c r="DW12" i="24" s="1"/>
  <c r="DX12" i="24" s="1"/>
  <c r="DY12" i="24" s="1"/>
  <c r="DZ12" i="24" s="1"/>
  <c r="EA12" i="24" s="1"/>
  <c r="EB12" i="24" s="1"/>
  <c r="EC12" i="24" s="1"/>
  <c r="ED12" i="24" s="1"/>
  <c r="EE12" i="24" s="1"/>
  <c r="EF12" i="24" s="1"/>
  <c r="EG12" i="24" s="1"/>
  <c r="DE10" i="24"/>
  <c r="EH12" i="24" l="1"/>
  <c r="EL12" i="24" s="1"/>
  <c r="EL10" i="24" s="1"/>
  <c r="EI12" i="24"/>
  <c r="AN14" i="24"/>
  <c r="AP14" i="24" s="1"/>
  <c r="AP16" i="24" s="1"/>
  <c r="AP17" i="24" s="1"/>
  <c r="EM12" i="24" l="1"/>
  <c r="EN12" i="24" s="1"/>
  <c r="EO12" i="24" s="1"/>
  <c r="EP12" i="24" s="1"/>
  <c r="EQ12" i="24" s="1"/>
  <c r="ER12" i="24" s="1"/>
  <c r="ES12" i="24" s="1"/>
  <c r="ET12" i="24" s="1"/>
  <c r="EU12" i="24" s="1"/>
  <c r="EV12" i="24" s="1"/>
  <c r="EW12" i="24" s="1"/>
  <c r="EX12" i="24" s="1"/>
  <c r="EY12" i="24" s="1"/>
  <c r="EZ12" i="24" s="1"/>
  <c r="FA12" i="24" s="1"/>
  <c r="FB12" i="24" s="1"/>
  <c r="FC12" i="24" s="1"/>
  <c r="FD12" i="24" s="1"/>
  <c r="FE12" i="24" s="1"/>
  <c r="FF12" i="24" s="1"/>
  <c r="FG12" i="24" s="1"/>
  <c r="FH12" i="24" s="1"/>
  <c r="FI12" i="24" s="1"/>
  <c r="FJ12" i="24" s="1"/>
  <c r="FK12" i="24" s="1"/>
  <c r="FL12" i="24" s="1"/>
  <c r="FM12" i="24" s="1"/>
  <c r="FN12" i="24" s="1"/>
  <c r="FO12" i="24" s="1"/>
  <c r="FP12" i="24"/>
  <c r="FT12" i="24" s="1"/>
  <c r="FU12" i="24" s="1"/>
  <c r="FV12" i="24" s="1"/>
  <c r="FW12" i="24" s="1"/>
  <c r="FX12" i="24" s="1"/>
  <c r="FY12" i="24" s="1"/>
  <c r="FZ12" i="24" s="1"/>
  <c r="GA12" i="24" s="1"/>
  <c r="GB12" i="24" s="1"/>
  <c r="GC12" i="24" s="1"/>
  <c r="GD12" i="24" s="1"/>
  <c r="GE12" i="24" s="1"/>
  <c r="GF12" i="24" s="1"/>
  <c r="GG12" i="24" s="1"/>
  <c r="GH12" i="24" s="1"/>
  <c r="GI12" i="24" s="1"/>
  <c r="GJ12" i="24" s="1"/>
  <c r="GK12" i="24" s="1"/>
  <c r="GL12" i="24" s="1"/>
  <c r="GM12" i="24" s="1"/>
  <c r="GN12" i="24" s="1"/>
  <c r="GO12" i="24" s="1"/>
  <c r="GP12" i="24" s="1"/>
  <c r="GQ12" i="24" s="1"/>
  <c r="GR12" i="24" s="1"/>
  <c r="GS12" i="24" s="1"/>
  <c r="GT12" i="24" s="1"/>
  <c r="GU12" i="24" s="1"/>
  <c r="GV12" i="24" s="1"/>
  <c r="FQ12" i="24"/>
  <c r="AS15" i="24" a="1"/>
  <c r="AS15" i="24" s="1"/>
  <c r="AT15" i="24" s="1" a="1"/>
  <c r="AT15" i="24" s="1"/>
  <c r="AU15" i="24" s="1" a="1"/>
  <c r="AU15" i="24" s="1"/>
  <c r="AV15" i="24" s="1" a="1"/>
  <c r="AV15" i="24" s="1"/>
  <c r="AW15" i="24" s="1" a="1"/>
  <c r="AW15" i="24" s="1"/>
  <c r="AX15" i="24" s="1" a="1"/>
  <c r="AX15" i="24" s="1"/>
  <c r="GW12" i="24" l="1"/>
  <c r="HA12" i="24" s="1"/>
  <c r="AY15" i="24" a="1"/>
  <c r="AY15" i="24" s="1"/>
  <c r="AZ15" i="24" s="1" a="1"/>
  <c r="AZ15" i="24" s="1"/>
  <c r="BA15" i="24" s="1" a="1"/>
  <c r="BA15" i="24" s="1"/>
  <c r="BB15" i="24" s="1" a="1"/>
  <c r="BB15" i="24" s="1"/>
  <c r="BC15" i="24" s="1" a="1"/>
  <c r="BC15" i="24" s="1"/>
  <c r="BD15" i="24" s="1" a="1"/>
  <c r="BD15" i="24" s="1"/>
  <c r="BE15" i="24" s="1" a="1"/>
  <c r="BE15" i="24" s="1"/>
  <c r="HB12" i="24" l="1"/>
  <c r="HC12" i="24" s="1"/>
  <c r="HD12" i="24" s="1"/>
  <c r="HE12" i="24" s="1"/>
  <c r="HF12" i="24" s="1"/>
  <c r="HG12" i="24" s="1"/>
  <c r="HH12" i="24" s="1"/>
  <c r="HI12" i="24" s="1"/>
  <c r="HJ12" i="24" s="1"/>
  <c r="HK12" i="24" s="1"/>
  <c r="HL12" i="24" s="1"/>
  <c r="HM12" i="24" s="1"/>
  <c r="HN12" i="24" s="1"/>
  <c r="HO12" i="24" s="1"/>
  <c r="HP12" i="24" s="1"/>
  <c r="HQ12" i="24" s="1"/>
  <c r="HR12" i="24" s="1"/>
  <c r="HS12" i="24" s="1"/>
  <c r="HT12" i="24" s="1"/>
  <c r="HU12" i="24" s="1"/>
  <c r="HV12" i="24" s="1"/>
  <c r="HW12" i="24" s="1"/>
  <c r="HX12" i="24" s="1"/>
  <c r="HY12" i="24" s="1"/>
  <c r="HZ12" i="24" s="1"/>
  <c r="IA12" i="24" s="1"/>
  <c r="IB12" i="24" s="1"/>
  <c r="IC12" i="24" s="1"/>
  <c r="ID12" i="24" s="1"/>
  <c r="HA10" i="24"/>
  <c r="BF15" i="24" a="1"/>
  <c r="BF15" i="24" s="1"/>
  <c r="BG15" i="24" s="1" a="1"/>
  <c r="BG15" i="24" s="1"/>
  <c r="BH15" i="24" s="1" a="1"/>
  <c r="BH15" i="24" s="1"/>
  <c r="BI15" i="24" s="1" a="1"/>
  <c r="BI15" i="24" s="1"/>
  <c r="BJ15" i="24" s="1" a="1"/>
  <c r="BJ15" i="24" s="1"/>
  <c r="BK15" i="24" s="1" a="1"/>
  <c r="BK15" i="24" s="1"/>
  <c r="BL15" i="24" s="1" a="1"/>
  <c r="BL15" i="24" s="1"/>
  <c r="IE12" i="24" l="1"/>
  <c r="II12" i="24" s="1"/>
  <c r="IF12" i="24"/>
  <c r="BM15" i="24" a="1"/>
  <c r="BM15" i="24" s="1"/>
  <c r="BN15" i="24" s="1" a="1"/>
  <c r="BN15" i="24" s="1"/>
  <c r="BO15" i="24" s="1" a="1"/>
  <c r="BO15" i="24" s="1"/>
  <c r="BP15" i="24" s="1" a="1"/>
  <c r="BP15" i="24" s="1"/>
  <c r="BQ15" i="24" s="1" a="1"/>
  <c r="BQ15" i="24" s="1"/>
  <c r="BR15" i="24" s="1" a="1"/>
  <c r="BR15" i="24" s="1"/>
  <c r="BS15" i="24" l="1" a="1"/>
  <c r="BS15" i="24" s="1"/>
  <c r="IJ12" i="24"/>
  <c r="IK12" i="24" s="1"/>
  <c r="IL12" i="24" s="1"/>
  <c r="IM12" i="24" s="1"/>
  <c r="IN12" i="24" s="1"/>
  <c r="IO12" i="24" s="1"/>
  <c r="IP12" i="24" s="1"/>
  <c r="IQ12" i="24" s="1"/>
  <c r="IR12" i="24" s="1"/>
  <c r="IS12" i="24" s="1"/>
  <c r="IT12" i="24" s="1"/>
  <c r="IU12" i="24" s="1"/>
  <c r="IV12" i="24" s="1"/>
  <c r="IW12" i="24" s="1"/>
  <c r="IX12" i="24" s="1"/>
  <c r="IY12" i="24" s="1"/>
  <c r="IZ12" i="24" s="1"/>
  <c r="JA12" i="24" s="1"/>
  <c r="JB12" i="24" s="1"/>
  <c r="JC12" i="24" s="1"/>
  <c r="JD12" i="24" s="1"/>
  <c r="JE12" i="24" s="1"/>
  <c r="JF12" i="24" s="1"/>
  <c r="JG12" i="24" s="1"/>
  <c r="JH12" i="24" s="1"/>
  <c r="JI12" i="24" s="1"/>
  <c r="JJ12" i="24" s="1"/>
  <c r="JK12" i="24" s="1"/>
  <c r="JL12" i="24" s="1"/>
  <c r="JM12" i="24" s="1"/>
  <c r="II10" i="24"/>
  <c r="DE14" i="24" a="1"/>
  <c r="DE14" i="24" s="1"/>
  <c r="BT14" i="24"/>
  <c r="BV14" i="24" s="1"/>
  <c r="JQ12" i="24" l="1"/>
  <c r="JR12" i="24" s="1"/>
  <c r="JS12" i="24" s="1"/>
  <c r="JT12" i="24" s="1"/>
  <c r="JU12" i="24" s="1"/>
  <c r="JV12" i="24" s="1"/>
  <c r="JW12" i="24" s="1"/>
  <c r="JX12" i="24" s="1"/>
  <c r="JY12" i="24" s="1"/>
  <c r="JZ12" i="24" s="1"/>
  <c r="KA12" i="24" s="1"/>
  <c r="KB12" i="24" s="1"/>
  <c r="KC12" i="24" s="1"/>
  <c r="KD12" i="24" s="1"/>
  <c r="KE12" i="24" s="1"/>
  <c r="KF12" i="24" s="1"/>
  <c r="KG12" i="24" s="1"/>
  <c r="KH12" i="24" s="1"/>
  <c r="KI12" i="24" s="1"/>
  <c r="KJ12" i="24" s="1"/>
  <c r="KK12" i="24" s="1"/>
  <c r="KL12" i="24" s="1"/>
  <c r="KM12" i="24" s="1"/>
  <c r="KN12" i="24" s="1"/>
  <c r="KO12" i="24" s="1"/>
  <c r="KP12" i="24" s="1"/>
  <c r="KQ12" i="24" s="1"/>
  <c r="KR12" i="24" s="1"/>
  <c r="KS12" i="24" s="1"/>
  <c r="KT12" i="24" s="1"/>
  <c r="KY12" i="24" s="1"/>
  <c r="KZ12" i="24" s="1"/>
  <c r="LA12" i="24" s="1"/>
  <c r="LB12" i="24" s="1"/>
  <c r="LC12" i="24" s="1"/>
  <c r="LD12" i="24" s="1"/>
  <c r="LE12" i="24" s="1"/>
  <c r="LF12" i="24" s="1"/>
  <c r="LG12" i="24" s="1"/>
  <c r="LH12" i="24" s="1"/>
  <c r="LI12" i="24" s="1"/>
  <c r="LJ12" i="24" s="1"/>
  <c r="LK12" i="24" s="1"/>
  <c r="LL12" i="24" s="1"/>
  <c r="LM12" i="24" s="1"/>
  <c r="LN12" i="24" s="1"/>
  <c r="LO12" i="24" s="1"/>
  <c r="LP12" i="24" s="1"/>
  <c r="LQ12" i="24" s="1"/>
  <c r="LR12" i="24" s="1"/>
  <c r="LS12" i="24" s="1"/>
  <c r="LT12" i="24" s="1"/>
  <c r="LU12" i="24" s="1"/>
  <c r="LV12" i="24" s="1"/>
  <c r="LW12" i="24" s="1"/>
  <c r="LX12" i="24" s="1"/>
  <c r="LY12" i="24" s="1"/>
  <c r="LZ12" i="24" s="1"/>
  <c r="MA12" i="24" s="1"/>
  <c r="MB12" i="24" s="1"/>
  <c r="MF12" i="24" s="1"/>
  <c r="MG12" i="24" s="1"/>
  <c r="MH12" i="24" s="1"/>
  <c r="MI12" i="24" s="1"/>
  <c r="MJ12" i="24" s="1"/>
  <c r="MK12" i="24" s="1"/>
  <c r="ML12" i="24" s="1"/>
  <c r="MM12" i="24" s="1"/>
  <c r="MN12" i="24" s="1"/>
  <c r="MO12" i="24" s="1"/>
  <c r="MP12" i="24" s="1"/>
  <c r="MQ12" i="24" s="1"/>
  <c r="MR12" i="24" s="1"/>
  <c r="MS12" i="24" s="1"/>
  <c r="MT12" i="24" s="1"/>
  <c r="MU12" i="24" s="1"/>
  <c r="MV12" i="24" s="1"/>
  <c r="MW12" i="24" s="1"/>
  <c r="MX12" i="24" s="1"/>
  <c r="MY12" i="24" s="1"/>
  <c r="MZ12" i="24" s="1"/>
  <c r="NA12" i="24" s="1"/>
  <c r="NB12" i="24" s="1"/>
  <c r="NC12" i="24" s="1"/>
  <c r="ND12" i="24" s="1"/>
  <c r="NE12" i="24" s="1"/>
  <c r="NF12" i="24" s="1"/>
  <c r="NG12" i="24" s="1"/>
  <c r="NH12" i="24" s="1"/>
  <c r="NI12" i="24" s="1"/>
  <c r="NN12" i="24" s="1"/>
  <c r="NO12" i="24" s="1"/>
  <c r="NP12" i="24" s="1"/>
  <c r="NQ12" i="24" s="1"/>
  <c r="NR12" i="24" s="1"/>
  <c r="NS12" i="24" s="1"/>
  <c r="NT12" i="24" s="1"/>
  <c r="NU12" i="24" s="1"/>
  <c r="NV12" i="24" s="1"/>
  <c r="NW12" i="24" s="1"/>
  <c r="NX12" i="24" s="1"/>
  <c r="NY12" i="24" s="1"/>
  <c r="NZ12" i="24" s="1"/>
  <c r="OA12" i="24" s="1"/>
  <c r="OB12" i="24" s="1"/>
  <c r="OC12" i="24" s="1"/>
  <c r="OD12" i="24" s="1"/>
  <c r="OE12" i="24" s="1"/>
  <c r="OF12" i="24" s="1"/>
  <c r="OG12" i="24" s="1"/>
  <c r="OH12" i="24" s="1"/>
  <c r="OI12" i="24" s="1"/>
  <c r="OJ12" i="24" s="1"/>
  <c r="OK12" i="24" s="1"/>
  <c r="OL12" i="24" s="1"/>
  <c r="OM12" i="24" s="1"/>
  <c r="ON12" i="24" s="1"/>
  <c r="OO12" i="24" s="1"/>
  <c r="OP12" i="24" s="1"/>
  <c r="OQ12" i="24" s="1"/>
  <c r="JN12" i="24"/>
  <c r="BT15" i="24"/>
  <c r="BV15" i="24" s="1"/>
  <c r="DE15" i="24" a="1"/>
  <c r="DE15" i="24" s="1"/>
  <c r="DB14" i="24"/>
  <c r="DD14" i="24" s="1"/>
  <c r="DF14" i="24" a="1"/>
  <c r="DF14" i="24" s="1"/>
  <c r="DG14" i="24" s="1" a="1"/>
  <c r="DG14" i="24" s="1"/>
  <c r="DH14" i="24" s="1" a="1"/>
  <c r="DH14" i="24" s="1"/>
  <c r="DI14" i="24" s="1" a="1"/>
  <c r="DI14" i="24" s="1"/>
  <c r="DJ14" i="24" s="1" a="1"/>
  <c r="DJ14" i="24" s="1"/>
  <c r="DK14" i="24" s="1" a="1"/>
  <c r="DK14" i="24" s="1"/>
  <c r="DL14" i="24" s="1" a="1"/>
  <c r="DL14" i="24" s="1"/>
  <c r="DM14" i="24" s="1" a="1"/>
  <c r="DM14" i="24" s="1"/>
  <c r="DN14" i="24" s="1" a="1"/>
  <c r="DN14" i="24" s="1"/>
  <c r="DO14" i="24" s="1" a="1"/>
  <c r="DO14" i="24" s="1"/>
  <c r="DP14" i="24" s="1" a="1"/>
  <c r="DP14" i="24" s="1"/>
  <c r="DQ14" i="24" s="1" a="1"/>
  <c r="DQ14" i="24" s="1"/>
  <c r="DR14" i="24" s="1" a="1"/>
  <c r="DR14" i="24" s="1"/>
  <c r="DS14" i="24" s="1" a="1"/>
  <c r="DS14" i="24" s="1"/>
  <c r="DT14" i="24" s="1" a="1"/>
  <c r="DT14" i="24" s="1"/>
  <c r="DU14" i="24" s="1" a="1"/>
  <c r="DU14" i="24" s="1"/>
  <c r="DV14" i="24" s="1" a="1"/>
  <c r="DV14" i="24" s="1"/>
  <c r="DW14" i="24" s="1" a="1"/>
  <c r="DW14" i="24" s="1"/>
  <c r="DX14" i="24" s="1" a="1"/>
  <c r="DX14" i="24" s="1"/>
  <c r="DY14" i="24" s="1" a="1"/>
  <c r="DY14" i="24" s="1"/>
  <c r="DZ14" i="24" s="1" a="1"/>
  <c r="DZ14" i="24" s="1"/>
  <c r="EA14" i="24" s="1" a="1"/>
  <c r="EA14" i="24" s="1"/>
  <c r="EB14" i="24" s="1" a="1"/>
  <c r="EB14" i="24" s="1"/>
  <c r="EC14" i="24" s="1" a="1"/>
  <c r="EC14" i="24" s="1"/>
  <c r="ED14" i="24" s="1" a="1"/>
  <c r="ED14" i="24" s="1"/>
  <c r="EE14" i="24" s="1" a="1"/>
  <c r="EE14" i="24" s="1"/>
  <c r="EF14" i="24" s="1" a="1"/>
  <c r="EF14" i="24" s="1"/>
  <c r="EG14" i="24" s="1" a="1"/>
  <c r="EG14" i="24" s="1"/>
  <c r="EH14" i="24" s="1" a="1"/>
  <c r="EH14" i="24" s="1"/>
  <c r="EL14" i="24" s="1" a="1"/>
  <c r="EL14" i="24" s="1"/>
  <c r="DF15" i="24" l="1" a="1"/>
  <c r="DF15" i="24" s="1"/>
  <c r="DG15" i="24" s="1" a="1"/>
  <c r="DG15" i="24" s="1"/>
  <c r="DH15" i="24" s="1" a="1"/>
  <c r="DH15" i="24" s="1"/>
  <c r="DI15" i="24" s="1" a="1"/>
  <c r="DI15" i="24" s="1"/>
  <c r="DJ15" i="24" s="1" a="1"/>
  <c r="DJ15" i="24" s="1"/>
  <c r="DK15" i="24" s="1" a="1"/>
  <c r="DK15" i="24" s="1"/>
  <c r="DL15" i="24" s="1" a="1"/>
  <c r="DL15" i="24" s="1"/>
  <c r="DM15" i="24" s="1" a="1"/>
  <c r="DM15" i="24" s="1"/>
  <c r="DN15" i="24" s="1" a="1"/>
  <c r="DN15" i="24" s="1"/>
  <c r="DO15" i="24" s="1" a="1"/>
  <c r="DO15" i="24" s="1"/>
  <c r="DP15" i="24" s="1" a="1"/>
  <c r="DP15" i="24" s="1"/>
  <c r="DQ15" i="24" s="1" a="1"/>
  <c r="DQ15" i="24" s="1"/>
  <c r="DR15" i="24" s="1" a="1"/>
  <c r="DR15" i="24" s="1"/>
  <c r="DS15" i="24" s="1" a="1"/>
  <c r="DS15" i="24" s="1"/>
  <c r="DT15" i="24" s="1" a="1"/>
  <c r="DT15" i="24" s="1"/>
  <c r="DU15" i="24" s="1" a="1"/>
  <c r="DU15" i="24" s="1"/>
  <c r="DV15" i="24" s="1" a="1"/>
  <c r="DV15" i="24" s="1"/>
  <c r="DW15" i="24" s="1" a="1"/>
  <c r="DW15" i="24" s="1"/>
  <c r="DX15" i="24" s="1" a="1"/>
  <c r="DX15" i="24" s="1"/>
  <c r="DY15" i="24" s="1" a="1"/>
  <c r="DY15" i="24" s="1"/>
  <c r="DZ15" i="24" s="1" a="1"/>
  <c r="DZ15" i="24" s="1"/>
  <c r="EA15" i="24" s="1" a="1"/>
  <c r="EA15" i="24" s="1"/>
  <c r="EB15" i="24" s="1" a="1"/>
  <c r="EB15" i="24" s="1"/>
  <c r="EC15" i="24" s="1" a="1"/>
  <c r="EC15" i="24" s="1"/>
  <c r="ED15" i="24" s="1" a="1"/>
  <c r="ED15" i="24" s="1"/>
  <c r="EE15" i="24" s="1" a="1"/>
  <c r="EE15" i="24" s="1"/>
  <c r="EF15" i="24" s="1" a="1"/>
  <c r="EF15" i="24" s="1"/>
  <c r="EG15" i="24" s="1" a="1"/>
  <c r="EG15" i="24" s="1"/>
  <c r="EH15" i="24" s="1" a="1"/>
  <c r="EH15" i="24" s="1"/>
  <c r="EL15" i="24" s="1" a="1"/>
  <c r="EL15" i="24" s="1"/>
  <c r="DB15" i="24"/>
  <c r="DD15" i="24" s="1"/>
  <c r="EI14" i="24"/>
  <c r="EK14" i="24" s="1"/>
  <c r="EM14" i="24" a="1"/>
  <c r="EM14" i="24" s="1"/>
  <c r="EN14" i="24" s="1" a="1"/>
  <c r="EN14" i="24" s="1"/>
  <c r="EO14" i="24" s="1" a="1"/>
  <c r="EO14" i="24" s="1"/>
  <c r="EP14" i="24" s="1" a="1"/>
  <c r="EP14" i="24" s="1"/>
  <c r="EQ14" i="24" s="1" a="1"/>
  <c r="EQ14" i="24" s="1"/>
  <c r="ER14" i="24" s="1" a="1"/>
  <c r="ER14" i="24" s="1"/>
  <c r="ES14" i="24" s="1" a="1"/>
  <c r="ES14" i="24" s="1"/>
  <c r="ET14" i="24" s="1" a="1"/>
  <c r="ET14" i="24" s="1"/>
  <c r="EU14" i="24" s="1" a="1"/>
  <c r="EU14" i="24" s="1"/>
  <c r="EV14" i="24" s="1" a="1"/>
  <c r="EV14" i="24" s="1"/>
  <c r="EW14" i="24" s="1" a="1"/>
  <c r="EW14" i="24" s="1"/>
  <c r="EX14" i="24" s="1" a="1"/>
  <c r="EX14" i="24" s="1"/>
  <c r="EY14" i="24" s="1" a="1"/>
  <c r="EY14" i="24" s="1"/>
  <c r="EZ14" i="24" s="1" a="1"/>
  <c r="EZ14" i="24" s="1"/>
  <c r="FA14" i="24" s="1" a="1"/>
  <c r="FA14" i="24" s="1"/>
  <c r="FB14" i="24" s="1" a="1"/>
  <c r="FB14" i="24" s="1"/>
  <c r="FC14" i="24" s="1" a="1"/>
  <c r="FC14" i="24" s="1"/>
  <c r="FD14" i="24" s="1" a="1"/>
  <c r="FD14" i="24" s="1"/>
  <c r="FE14" i="24" s="1" a="1"/>
  <c r="FE14" i="24" s="1"/>
  <c r="FF14" i="24" s="1" a="1"/>
  <c r="FF14" i="24" s="1"/>
  <c r="FG14" i="24" s="1" a="1"/>
  <c r="FG14" i="24" s="1"/>
  <c r="FH14" i="24" s="1" a="1"/>
  <c r="FH14" i="24" s="1"/>
  <c r="FI14" i="24" s="1" a="1"/>
  <c r="FI14" i="24" s="1"/>
  <c r="FJ14" i="24" s="1" a="1"/>
  <c r="FJ14" i="24" s="1"/>
  <c r="FK14" i="24" s="1" a="1"/>
  <c r="FK14" i="24" s="1"/>
  <c r="FL14" i="24" s="1" a="1"/>
  <c r="FL14" i="24" s="1"/>
  <c r="FM14" i="24" l="1" a="1"/>
  <c r="FM14" i="24" s="1"/>
  <c r="FN14" i="24" s="1" a="1"/>
  <c r="FN14" i="24" s="1"/>
  <c r="FO14" i="24" s="1" a="1"/>
  <c r="FO14" i="24" s="1"/>
  <c r="FP14" i="24" a="1"/>
  <c r="FP14" i="24" s="1"/>
  <c r="EM15" i="24" a="1"/>
  <c r="EM15" i="24" s="1"/>
  <c r="EN15" i="24" s="1" a="1"/>
  <c r="EN15" i="24" s="1"/>
  <c r="EO15" i="24" s="1" a="1"/>
  <c r="EO15" i="24" s="1"/>
  <c r="EP15" i="24" s="1" a="1"/>
  <c r="EP15" i="24" s="1"/>
  <c r="EQ15" i="24" s="1" a="1"/>
  <c r="EQ15" i="24" s="1"/>
  <c r="ER15" i="24" s="1" a="1"/>
  <c r="ER15" i="24" s="1"/>
  <c r="ES15" i="24" s="1" a="1"/>
  <c r="ES15" i="24" s="1"/>
  <c r="ET15" i="24" s="1" a="1"/>
  <c r="ET15" i="24" s="1"/>
  <c r="EU15" i="24" s="1" a="1"/>
  <c r="EU15" i="24" s="1"/>
  <c r="EV15" i="24" s="1" a="1"/>
  <c r="EV15" i="24" s="1"/>
  <c r="EW15" i="24" s="1" a="1"/>
  <c r="EW15" i="24" s="1"/>
  <c r="EX15" i="24" s="1" a="1"/>
  <c r="EX15" i="24" s="1"/>
  <c r="EY15" i="24" s="1" a="1"/>
  <c r="EY15" i="24" s="1"/>
  <c r="EZ15" i="24" s="1" a="1"/>
  <c r="EZ15" i="24" s="1"/>
  <c r="FA15" i="24" s="1" a="1"/>
  <c r="FA15" i="24" s="1"/>
  <c r="FB15" i="24" s="1" a="1"/>
  <c r="FB15" i="24" s="1"/>
  <c r="FC15" i="24" s="1" a="1"/>
  <c r="FC15" i="24" s="1"/>
  <c r="FD15" i="24" s="1" a="1"/>
  <c r="FD15" i="24" s="1"/>
  <c r="FE15" i="24" s="1" a="1"/>
  <c r="FE15" i="24" s="1"/>
  <c r="FF15" i="24" s="1" a="1"/>
  <c r="FF15" i="24" s="1"/>
  <c r="FG15" i="24" s="1" a="1"/>
  <c r="FG15" i="24" s="1"/>
  <c r="FH15" i="24" s="1" a="1"/>
  <c r="FH15" i="24" s="1"/>
  <c r="FI15" i="24" s="1" a="1"/>
  <c r="FI15" i="24" s="1"/>
  <c r="FJ15" i="24" s="1" a="1"/>
  <c r="FJ15" i="24" s="1"/>
  <c r="FK15" i="24" s="1" a="1"/>
  <c r="FK15" i="24" s="1"/>
  <c r="FL15" i="24" s="1" a="1"/>
  <c r="FL15" i="24" s="1"/>
  <c r="EI15" i="24"/>
  <c r="EK15" i="24" s="1"/>
  <c r="FQ14" i="24" l="1"/>
  <c r="FS14" i="24" s="1"/>
  <c r="FP15" i="24" a="1"/>
  <c r="FP15" i="24" s="1"/>
  <c r="FM15" i="24" a="1"/>
  <c r="FM15" i="24" s="1"/>
  <c r="FN15" i="24" s="1" a="1"/>
  <c r="FN15" i="24" s="1"/>
  <c r="FO15" i="24" s="1" a="1"/>
  <c r="FO15" i="24" s="1"/>
  <c r="FQ15" i="24" l="1"/>
  <c r="FS15" i="24" s="1"/>
  <c r="BV16" i="24" l="1"/>
  <c r="BV17" i="24" s="1"/>
  <c r="DD16" i="24" l="1"/>
  <c r="DD17" i="24" s="1"/>
  <c r="EK16" i="24" l="1"/>
  <c r="EK17" i="24" s="1"/>
  <c r="FS16" i="24" l="1"/>
  <c r="FS17" i="24" s="1"/>
  <c r="GZ17" i="24" s="1"/>
  <c r="IH17" i="24" s="1"/>
  <c r="JP17" i="24" s="1"/>
  <c r="KW17" i="24" s="1"/>
  <c r="ME17" i="24" s="1"/>
  <c r="NL17" i="24" s="1"/>
  <c r="OT17" i="2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<sst xmlns="http://schemas.openxmlformats.org/spreadsheetml/2006/main" count="55" uniqueCount="22">
  <si>
    <t>Date de début :</t>
  </si>
  <si>
    <t>Code article</t>
  </si>
  <si>
    <t>Tel  +352 26 30 62 10</t>
  </si>
  <si>
    <t>Fax +352 26 30 62 13</t>
  </si>
  <si>
    <t>www.thomas-piron.lu</t>
  </si>
  <si>
    <t>Cumulé</t>
  </si>
  <si>
    <t>Nbre de pc</t>
  </si>
  <si>
    <t xml:space="preserve">Facture </t>
  </si>
  <si>
    <t>Tx location (€/jr)</t>
  </si>
  <si>
    <t>Intempérie</t>
  </si>
  <si>
    <t>Tx location (€/mois)</t>
  </si>
  <si>
    <t>²</t>
  </si>
  <si>
    <t>Transport</t>
  </si>
  <si>
    <t>Etançon 300</t>
  </si>
  <si>
    <t>Etançon 500</t>
  </si>
  <si>
    <t>Periode</t>
  </si>
  <si>
    <t>1 ou 0.5 si Vac ou intempérie</t>
  </si>
  <si>
    <t>Date de fin prévisionnelle</t>
  </si>
  <si>
    <t>Date de fin réelle</t>
  </si>
  <si>
    <t>Année</t>
  </si>
  <si>
    <t>Mois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</si>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</sst>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\ _€_-;\-* #,##0\ _€_-;_-* &quot;-&quot;\ _€_-;_-@_-"/>
    <numFmt numFmtId="164" formatCode="0.0"/>
    <numFmt numFmtId="165" formatCode="#,##0.00\ &quot;€&quot;"/>
    <numFmt numFmtId="167" formatCode="mmmm"/>
    <numFmt numFmtId="168" formatCode="mmmm\ yyyy"/>
  </numFmts>
  <fonts count="24">
    <font>
      <sz val="11"/>
      <color theme="1"/>
      <name val="Calibri"/>
      <family val="2"/>
      <scheme val="minor"/>
    </font>
    <font>
      <sz val="10"/>
      <name val="Futura Bk BT"/>
      <family val="2"/>
    </font>
    <font>
      <i/>
      <sz val="10"/>
      <color theme="6" tint="-0.499984740745262"/>
      <name val="Segoe UI Symbol"/>
      <family val="2"/>
    </font>
    <font>
      <sz val="10"/>
      <name val="Swis721 BdCnOul BT"/>
      <family val="5"/>
    </font>
    <font>
      <b/>
      <i/>
      <sz val="10"/>
      <color theme="6" tint="-0.499984740745262"/>
      <name val="Segoe UI Symbol"/>
      <family val="2"/>
    </font>
    <font>
      <b/>
      <i/>
      <sz val="10"/>
      <color theme="6" tint="-0.499984740745262"/>
      <name val="Futura Bk BT"/>
      <family val="2"/>
    </font>
    <font>
      <u/>
      <sz val="10"/>
      <color indexed="12"/>
      <name val="Arial"/>
      <family val="2"/>
    </font>
    <font>
      <b/>
      <sz val="10"/>
      <color rgb="FF7030A0"/>
      <name val="Swis721 Blk BT"/>
      <family val="2"/>
    </font>
    <font>
      <u val="double"/>
      <sz val="18"/>
      <color theme="0"/>
      <name val="Swis721 BlkEx BT"/>
      <family val="2"/>
    </font>
    <font>
      <b/>
      <sz val="11"/>
      <color theme="2" tint="-0.749992370372631"/>
      <name val="Calibri"/>
      <family val="2"/>
      <scheme val="minor"/>
    </font>
    <font>
      <b/>
      <sz val="22"/>
      <color theme="2" tint="-0.749992370372631"/>
      <name val="Calibri"/>
      <family val="2"/>
      <scheme val="minor"/>
    </font>
    <font>
      <b/>
      <sz val="18"/>
      <color theme="2" tint="-0.74999237037263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9"/>
      <name val="Segoe UI"/>
      <family val="2"/>
    </font>
    <font>
      <sz val="48"/>
      <color theme="1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2" tint="-0.749992370372631"/>
      <name val="Calibri"/>
      <family val="2"/>
      <scheme val="minor"/>
    </font>
    <font>
      <b/>
      <sz val="9"/>
      <color theme="2" tint="-0.749992370372631"/>
      <name val="Calibri"/>
      <family val="2"/>
      <scheme val="minor"/>
    </font>
    <font>
      <sz val="2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gray0625"/>
    </fill>
    <fill>
      <patternFill patternType="solid">
        <fgColor theme="6" tint="0.59999389629810485"/>
        <bgColor indexed="64"/>
      </patternFill>
    </fill>
    <fill>
      <patternFill patternType="solid">
        <fgColor rgb="FF82786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</patternFill>
    </fill>
    <fill>
      <patternFill patternType="gray0625">
        <bgColor theme="5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gray0625">
        <bgColor theme="5" tint="0.59999389629810485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2" tint="-0.749992370372631"/>
      </left>
      <right style="medium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  <border>
      <left style="medium">
        <color theme="2" tint="-0.749992370372631"/>
      </left>
      <right/>
      <top style="medium">
        <color theme="2" tint="-0.749992370372631"/>
      </top>
      <bottom style="medium">
        <color theme="2" tint="-0.749992370372631"/>
      </bottom>
      <diagonal/>
    </border>
    <border>
      <left/>
      <right/>
      <top style="medium">
        <color theme="2" tint="-0.749992370372631"/>
      </top>
      <bottom style="medium">
        <color theme="2" tint="-0.749992370372631"/>
      </bottom>
      <diagonal/>
    </border>
    <border>
      <left/>
      <right style="medium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  <border>
      <left style="medium">
        <color theme="2" tint="-0.749992370372631"/>
      </left>
      <right style="medium">
        <color theme="2" tint="-0.749992370372631"/>
      </right>
      <top/>
      <bottom style="thin">
        <color indexed="64"/>
      </bottom>
      <diagonal/>
    </border>
    <border>
      <left style="medium">
        <color theme="2" tint="-0.749992370372631"/>
      </left>
      <right style="medium">
        <color theme="2" tint="-0.749992370372631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2" tint="-0.749992370372631"/>
      </top>
      <bottom/>
      <diagonal/>
    </border>
    <border>
      <left/>
      <right style="medium">
        <color theme="2" tint="-0.749992370372631"/>
      </right>
      <top style="medium">
        <color theme="2" tint="-0.749992370372631"/>
      </top>
      <bottom/>
      <diagonal/>
    </border>
    <border>
      <left style="medium">
        <color theme="2" tint="-0.749992370372631"/>
      </left>
      <right/>
      <top/>
      <bottom style="medium">
        <color theme="2" tint="-0.749992370372631"/>
      </bottom>
      <diagonal/>
    </border>
    <border>
      <left/>
      <right/>
      <top/>
      <bottom style="medium">
        <color theme="2" tint="-0.749992370372631"/>
      </bottom>
      <diagonal/>
    </border>
    <border>
      <left/>
      <right style="medium">
        <color theme="2" tint="-0.749992370372631"/>
      </right>
      <top/>
      <bottom style="medium">
        <color theme="2" tint="-0.749992370372631"/>
      </bottom>
      <diagonal/>
    </border>
    <border>
      <left/>
      <right style="medium">
        <color theme="2" tint="-0.749992370372631"/>
      </right>
      <top/>
      <bottom/>
      <diagonal/>
    </border>
    <border>
      <left style="medium">
        <color theme="2" tint="-0.749992370372631"/>
      </left>
      <right style="medium">
        <color theme="2" tint="-0.749992370372631"/>
      </right>
      <top style="medium">
        <color theme="2" tint="-0.74999237037263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2" tint="-0.749992370372631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medium">
        <color theme="6" tint="-0.499984740745262"/>
      </left>
      <right/>
      <top/>
      <bottom/>
      <diagonal/>
    </border>
    <border>
      <left style="medium">
        <color theme="2" tint="-0.749992370372631"/>
      </left>
      <right style="medium">
        <color theme="2" tint="-0.749992370372631"/>
      </right>
      <top/>
      <bottom style="medium">
        <color theme="2" tint="-0.749992370372631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indexed="64"/>
      </left>
      <right style="medium">
        <color theme="2" tint="-0.749992370372631"/>
      </right>
      <top/>
      <bottom style="medium">
        <color theme="6" tint="-0.499984740745262"/>
      </bottom>
      <diagonal/>
    </border>
    <border>
      <left style="thin">
        <color indexed="64"/>
      </left>
      <right/>
      <top/>
      <bottom style="medium">
        <color theme="6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theme="6" tint="-0.499984740745262"/>
      </bottom>
      <diagonal/>
    </border>
    <border>
      <left style="medium">
        <color theme="6" tint="-0.499984740745262"/>
      </left>
      <right style="medium">
        <color theme="2" tint="-0.749992370372631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2" tint="-0.749992370372631"/>
      </left>
      <right style="medium">
        <color theme="2" tint="-0.749992370372631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2" tint="-0.749992370372631"/>
      </left>
      <right style="medium">
        <color theme="2" tint="-0.749992370372631"/>
      </right>
      <top/>
      <bottom/>
      <diagonal/>
    </border>
    <border>
      <left style="medium">
        <color theme="6" tint="-0.499984740745262"/>
      </left>
      <right style="medium">
        <color theme="6" tint="-0.499984740745262"/>
      </right>
      <top/>
      <bottom/>
      <diagonal/>
    </border>
    <border>
      <left style="thin">
        <color indexed="64"/>
      </left>
      <right style="thin">
        <color indexed="64"/>
      </right>
      <top style="medium">
        <color theme="6" tint="-0.499984740745262"/>
      </top>
      <bottom style="thin">
        <color indexed="64"/>
      </bottom>
      <diagonal/>
    </border>
    <border>
      <left style="thin">
        <color indexed="63"/>
      </left>
      <right/>
      <top style="medium">
        <color theme="6" tint="-0.499984740745262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medium">
        <color theme="6" tint="-0.499984740745262"/>
      </top>
      <bottom style="thin">
        <color indexed="63"/>
      </bottom>
      <diagonal/>
    </border>
    <border>
      <left style="thin">
        <color indexed="63"/>
      </left>
      <right style="medium">
        <color theme="2" tint="-0.749992370372631"/>
      </right>
      <top style="medium">
        <color theme="6" tint="-0.499984740745262"/>
      </top>
      <bottom style="thin">
        <color indexed="63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0" fontId="1" fillId="0" borderId="0" xfId="0" applyFont="1" applyAlignment="1">
      <alignment vertical="top"/>
    </xf>
    <xf numFmtId="49" fontId="1" fillId="0" borderId="0" xfId="0" applyNumberFormat="1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center" vertical="top"/>
    </xf>
    <xf numFmtId="41" fontId="1" fillId="0" borderId="0" xfId="0" applyNumberFormat="1" applyFont="1" applyBorder="1" applyAlignment="1">
      <alignment horizontal="center" vertical="top"/>
    </xf>
    <xf numFmtId="0" fontId="4" fillId="3" borderId="0" xfId="0" applyNumberFormat="1" applyFont="1" applyFill="1" applyBorder="1" applyAlignment="1">
      <alignment vertical="top"/>
    </xf>
    <xf numFmtId="0" fontId="2" fillId="3" borderId="0" xfId="0" applyNumberFormat="1" applyFont="1" applyFill="1" applyBorder="1" applyAlignment="1">
      <alignment vertical="top"/>
    </xf>
    <xf numFmtId="0" fontId="12" fillId="0" borderId="0" xfId="0" applyFont="1"/>
    <xf numFmtId="0" fontId="1" fillId="3" borderId="8" xfId="0" applyFont="1" applyFill="1" applyBorder="1" applyAlignment="1">
      <alignment horizontal="left" vertical="top" wrapText="1" indent="1"/>
    </xf>
    <xf numFmtId="0" fontId="1" fillId="3" borderId="8" xfId="0" applyFont="1" applyFill="1" applyBorder="1" applyAlignment="1">
      <alignment horizontal="center" vertical="top"/>
    </xf>
    <xf numFmtId="41" fontId="1" fillId="3" borderId="8" xfId="0" applyNumberFormat="1" applyFont="1" applyFill="1" applyBorder="1" applyAlignment="1">
      <alignment horizontal="center" vertical="top"/>
    </xf>
    <xf numFmtId="49" fontId="1" fillId="3" borderId="10" xfId="0" applyNumberFormat="1" applyFont="1" applyFill="1" applyBorder="1" applyAlignment="1">
      <alignment horizontal="left" vertical="top" indent="1"/>
    </xf>
    <xf numFmtId="0" fontId="1" fillId="3" borderId="11" xfId="0" applyFont="1" applyFill="1" applyBorder="1" applyAlignment="1">
      <alignment horizontal="left" vertical="top" wrapText="1" indent="1"/>
    </xf>
    <xf numFmtId="0" fontId="1" fillId="3" borderId="11" xfId="0" applyFont="1" applyFill="1" applyBorder="1" applyAlignment="1">
      <alignment horizontal="center" vertical="top"/>
    </xf>
    <xf numFmtId="41" fontId="1" fillId="3" borderId="11" xfId="0" applyNumberFormat="1" applyFont="1" applyFill="1" applyBorder="1" applyAlignment="1">
      <alignment horizontal="center" vertical="top"/>
    </xf>
    <xf numFmtId="14" fontId="13" fillId="5" borderId="2" xfId="0" applyNumberFormat="1" applyFont="1" applyFill="1" applyBorder="1" applyAlignment="1">
      <alignment horizontal="right" vertical="center" textRotation="45" wrapText="1"/>
    </xf>
    <xf numFmtId="14" fontId="13" fillId="6" borderId="2" xfId="0" applyNumberFormat="1" applyFont="1" applyFill="1" applyBorder="1" applyAlignment="1">
      <alignment horizontal="center" vertical="center" textRotation="45" wrapText="1"/>
    </xf>
    <xf numFmtId="1" fontId="0" fillId="0" borderId="7" xfId="0" applyNumberFormat="1" applyBorder="1" applyAlignment="1">
      <alignment horizontal="center"/>
    </xf>
    <xf numFmtId="1" fontId="0" fillId="2" borderId="7" xfId="0" applyNumberFormat="1" applyFill="1" applyBorder="1"/>
    <xf numFmtId="164" fontId="0" fillId="0" borderId="7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5" borderId="4" xfId="0" applyNumberFormat="1" applyFill="1" applyBorder="1"/>
    <xf numFmtId="164" fontId="0" fillId="0" borderId="0" xfId="0" applyNumberFormat="1"/>
    <xf numFmtId="164" fontId="0" fillId="5" borderId="8" xfId="0" applyNumberFormat="1" applyFill="1" applyBorder="1"/>
    <xf numFmtId="164" fontId="0" fillId="5" borderId="8" xfId="0" applyNumberFormat="1" applyFill="1" applyBorder="1" applyAlignment="1">
      <alignment horizontal="center"/>
    </xf>
    <xf numFmtId="164" fontId="0" fillId="3" borderId="16" xfId="0" applyNumberFormat="1" applyFill="1" applyBorder="1"/>
    <xf numFmtId="164" fontId="0" fillId="3" borderId="17" xfId="0" applyNumberFormat="1" applyFill="1" applyBorder="1"/>
    <xf numFmtId="164" fontId="0" fillId="5" borderId="14" xfId="0" applyNumberFormat="1" applyFill="1" applyBorder="1" applyAlignment="1">
      <alignment horizontal="center"/>
    </xf>
    <xf numFmtId="164" fontId="0" fillId="3" borderId="15" xfId="0" applyNumberFormat="1" applyFill="1" applyBorder="1"/>
    <xf numFmtId="165" fontId="1" fillId="0" borderId="0" xfId="0" applyNumberFormat="1" applyFont="1" applyAlignment="1">
      <alignment vertical="top"/>
    </xf>
    <xf numFmtId="49" fontId="14" fillId="7" borderId="20" xfId="0" applyNumberFormat="1" applyFont="1" applyFill="1" applyBorder="1" applyAlignment="1" applyProtection="1">
      <alignment horizontal="left" vertical="center"/>
    </xf>
    <xf numFmtId="165" fontId="14" fillId="7" borderId="21" xfId="0" applyNumberFormat="1" applyFont="1" applyFill="1" applyBorder="1" applyAlignment="1" applyProtection="1">
      <alignment horizontal="right" vertical="center"/>
    </xf>
    <xf numFmtId="1" fontId="14" fillId="7" borderId="20" xfId="0" applyNumberFormat="1" applyFont="1" applyFill="1" applyBorder="1" applyAlignment="1" applyProtection="1">
      <alignment horizontal="right" vertical="center"/>
    </xf>
    <xf numFmtId="0" fontId="5" fillId="3" borderId="0" xfId="0" applyNumberFormat="1" applyFont="1" applyFill="1" applyBorder="1" applyAlignment="1">
      <alignment horizontal="right" vertical="top"/>
    </xf>
    <xf numFmtId="2" fontId="13" fillId="6" borderId="2" xfId="0" applyNumberFormat="1" applyFont="1" applyFill="1" applyBorder="1" applyAlignment="1">
      <alignment horizontal="center" vertical="center" textRotation="45" wrapText="1"/>
    </xf>
    <xf numFmtId="2" fontId="0" fillId="0" borderId="6" xfId="0" applyNumberFormat="1" applyBorder="1" applyAlignment="1">
      <alignment horizontal="center"/>
    </xf>
    <xf numFmtId="2" fontId="0" fillId="5" borderId="14" xfId="0" applyNumberFormat="1" applyFill="1" applyBorder="1" applyAlignment="1">
      <alignment horizontal="center"/>
    </xf>
    <xf numFmtId="2" fontId="0" fillId="3" borderId="15" xfId="0" applyNumberFormat="1" applyFill="1" applyBorder="1"/>
    <xf numFmtId="1" fontId="0" fillId="8" borderId="7" xfId="0" applyNumberFormat="1" applyFill="1" applyBorder="1"/>
    <xf numFmtId="0" fontId="15" fillId="0" borderId="11" xfId="0" applyFont="1" applyBorder="1" applyAlignment="1"/>
    <xf numFmtId="14" fontId="13" fillId="5" borderId="23" xfId="0" applyNumberFormat="1" applyFont="1" applyFill="1" applyBorder="1" applyAlignment="1">
      <alignment horizontal="right" vertical="center" textRotation="45" wrapText="1"/>
    </xf>
    <xf numFmtId="14" fontId="13" fillId="6" borderId="23" xfId="0" applyNumberFormat="1" applyFont="1" applyFill="1" applyBorder="1" applyAlignment="1">
      <alignment horizontal="center" vertical="center" textRotation="45" wrapText="1"/>
    </xf>
    <xf numFmtId="14" fontId="13" fillId="12" borderId="23" xfId="0" applyNumberFormat="1" applyFont="1" applyFill="1" applyBorder="1" applyAlignment="1">
      <alignment horizontal="right" vertical="center" textRotation="45" wrapText="1"/>
    </xf>
    <xf numFmtId="14" fontId="13" fillId="9" borderId="23" xfId="0" applyNumberFormat="1" applyFont="1" applyFill="1" applyBorder="1" applyAlignment="1">
      <alignment horizontal="center" vertical="center" textRotation="45" wrapText="1"/>
    </xf>
    <xf numFmtId="2" fontId="9" fillId="9" borderId="26" xfId="0" applyNumberFormat="1" applyFont="1" applyFill="1" applyBorder="1" applyAlignment="1">
      <alignment horizontal="center" vertical="center" wrapText="1"/>
    </xf>
    <xf numFmtId="14" fontId="9" fillId="9" borderId="27" xfId="0" applyNumberFormat="1" applyFont="1" applyFill="1" applyBorder="1" applyAlignment="1">
      <alignment horizontal="center" vertical="center" wrapText="1"/>
    </xf>
    <xf numFmtId="2" fontId="9" fillId="9" borderId="28" xfId="0" applyNumberFormat="1" applyFont="1" applyFill="1" applyBorder="1" applyAlignment="1">
      <alignment horizontal="center" vertical="center" wrapText="1"/>
    </xf>
    <xf numFmtId="0" fontId="9" fillId="9" borderId="29" xfId="0" applyFont="1" applyFill="1" applyBorder="1" applyAlignment="1">
      <alignment horizontal="center" vertical="center" wrapText="1"/>
    </xf>
    <xf numFmtId="0" fontId="9" fillId="9" borderId="24" xfId="0" applyFont="1" applyFill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/>
    </xf>
    <xf numFmtId="14" fontId="16" fillId="9" borderId="23" xfId="0" applyNumberFormat="1" applyFont="1" applyFill="1" applyBorder="1" applyAlignment="1">
      <alignment horizontal="center" vertical="center" textRotation="45" wrapText="1"/>
    </xf>
    <xf numFmtId="1" fontId="0" fillId="13" borderId="7" xfId="0" applyNumberFormat="1" applyFill="1" applyBorder="1"/>
    <xf numFmtId="0" fontId="0" fillId="9" borderId="4" xfId="0" applyFill="1" applyBorder="1"/>
    <xf numFmtId="2" fontId="0" fillId="9" borderId="4" xfId="0" applyNumberFormat="1" applyFill="1" applyBorder="1"/>
    <xf numFmtId="164" fontId="0" fillId="9" borderId="4" xfId="0" applyNumberFormat="1" applyFill="1" applyBorder="1"/>
    <xf numFmtId="164" fontId="0" fillId="9" borderId="8" xfId="0" applyNumberFormat="1" applyFill="1" applyBorder="1" applyAlignment="1">
      <alignment horizontal="center"/>
    </xf>
    <xf numFmtId="164" fontId="0" fillId="9" borderId="14" xfId="0" applyNumberFormat="1" applyFill="1" applyBorder="1" applyAlignment="1">
      <alignment horizontal="center"/>
    </xf>
    <xf numFmtId="164" fontId="0" fillId="9" borderId="8" xfId="0" applyNumberFormat="1" applyFill="1" applyBorder="1"/>
    <xf numFmtId="164" fontId="0" fillId="9" borderId="16" xfId="0" applyNumberFormat="1" applyFill="1" applyBorder="1"/>
    <xf numFmtId="164" fontId="0" fillId="9" borderId="17" xfId="0" applyNumberFormat="1" applyFill="1" applyBorder="1"/>
    <xf numFmtId="164" fontId="0" fillId="9" borderId="15" xfId="0" applyNumberFormat="1" applyFill="1" applyBorder="1"/>
    <xf numFmtId="164" fontId="0" fillId="9" borderId="16" xfId="0" applyNumberFormat="1" applyFill="1" applyBorder="1" applyAlignment="1">
      <alignment horizontal="center"/>
    </xf>
    <xf numFmtId="14" fontId="13" fillId="12" borderId="13" xfId="0" applyNumberFormat="1" applyFont="1" applyFill="1" applyBorder="1" applyAlignment="1">
      <alignment horizontal="right" vertical="center" textRotation="45" wrapText="1"/>
    </xf>
    <xf numFmtId="14" fontId="13" fillId="12" borderId="31" xfId="0" applyNumberFormat="1" applyFont="1" applyFill="1" applyBorder="1" applyAlignment="1">
      <alignment horizontal="right" vertical="center" textRotation="45" wrapText="1"/>
    </xf>
    <xf numFmtId="14" fontId="13" fillId="9" borderId="31" xfId="0" applyNumberFormat="1" applyFont="1" applyFill="1" applyBorder="1" applyAlignment="1">
      <alignment horizontal="center" vertical="center" textRotation="45" wrapText="1"/>
    </xf>
    <xf numFmtId="14" fontId="16" fillId="9" borderId="31" xfId="0" quotePrefix="1" applyNumberFormat="1" applyFont="1" applyFill="1" applyBorder="1" applyAlignment="1">
      <alignment horizontal="center" vertical="center" textRotation="45" wrapText="1"/>
    </xf>
    <xf numFmtId="14" fontId="16" fillId="9" borderId="31" xfId="0" applyNumberFormat="1" applyFont="1" applyFill="1" applyBorder="1" applyAlignment="1">
      <alignment horizontal="center" vertical="center" textRotation="45" wrapText="1"/>
    </xf>
    <xf numFmtId="14" fontId="13" fillId="5" borderId="31" xfId="0" applyNumberFormat="1" applyFont="1" applyFill="1" applyBorder="1" applyAlignment="1">
      <alignment horizontal="right" vertical="center" textRotation="45" wrapText="1"/>
    </xf>
    <xf numFmtId="14" fontId="13" fillId="6" borderId="31" xfId="0" applyNumberFormat="1" applyFont="1" applyFill="1" applyBorder="1" applyAlignment="1">
      <alignment horizontal="center" vertical="center" textRotation="45" wrapText="1"/>
    </xf>
    <xf numFmtId="2" fontId="13" fillId="6" borderId="31" xfId="0" applyNumberFormat="1" applyFont="1" applyFill="1" applyBorder="1" applyAlignment="1">
      <alignment horizontal="center" vertical="center" textRotation="45" wrapText="1"/>
    </xf>
    <xf numFmtId="1" fontId="0" fillId="13" borderId="6" xfId="0" applyNumberFormat="1" applyFill="1" applyBorder="1"/>
    <xf numFmtId="1" fontId="0" fillId="10" borderId="30" xfId="0" applyNumberFormat="1" applyFill="1" applyBorder="1" applyAlignment="1">
      <alignment horizontal="center"/>
    </xf>
    <xf numFmtId="1" fontId="0" fillId="10" borderId="30" xfId="0" applyNumberFormat="1" applyFill="1" applyBorder="1" applyAlignment="1">
      <alignment horizontal="center" textRotation="90"/>
    </xf>
    <xf numFmtId="1" fontId="18" fillId="10" borderId="30" xfId="0" applyNumberFormat="1" applyFont="1" applyFill="1" applyBorder="1" applyAlignment="1">
      <alignment horizontal="center" textRotation="90"/>
    </xf>
    <xf numFmtId="0" fontId="12" fillId="9" borderId="0" xfId="0" applyFont="1" applyFill="1" applyBorder="1" applyAlignment="1">
      <alignment horizontal="center" vertical="center"/>
    </xf>
    <xf numFmtId="0" fontId="17" fillId="9" borderId="0" xfId="0" applyFont="1" applyFill="1" applyBorder="1" applyAlignment="1">
      <alignment horizontal="center" vertical="center"/>
    </xf>
    <xf numFmtId="14" fontId="13" fillId="12" borderId="22" xfId="0" applyNumberFormat="1" applyFont="1" applyFill="1" applyBorder="1" applyAlignment="1">
      <alignment horizontal="right" vertical="center" textRotation="45" wrapText="1"/>
    </xf>
    <xf numFmtId="14" fontId="13" fillId="12" borderId="32" xfId="0" applyNumberFormat="1" applyFont="1" applyFill="1" applyBorder="1" applyAlignment="1">
      <alignment horizontal="right" vertical="center" textRotation="45" wrapText="1"/>
    </xf>
    <xf numFmtId="0" fontId="0" fillId="0" borderId="6" xfId="0" applyNumberFormat="1" applyBorder="1" applyAlignment="1">
      <alignment horizontal="center"/>
    </xf>
    <xf numFmtId="1" fontId="0" fillId="8" borderId="6" xfId="0" applyNumberFormat="1" applyFont="1" applyFill="1" applyBorder="1" applyAlignment="1">
      <alignment horizontal="center" vertical="center"/>
    </xf>
    <xf numFmtId="14" fontId="13" fillId="10" borderId="31" xfId="0" applyNumberFormat="1" applyFont="1" applyFill="1" applyBorder="1" applyAlignment="1">
      <alignment horizontal="right" vertical="center" textRotation="45" wrapText="1"/>
    </xf>
    <xf numFmtId="1" fontId="0" fillId="0" borderId="6" xfId="0" applyNumberFormat="1" applyFont="1" applyBorder="1" applyAlignment="1">
      <alignment horizontal="center"/>
    </xf>
    <xf numFmtId="1" fontId="0" fillId="8" borderId="7" xfId="0" applyNumberFormat="1" applyFill="1" applyBorder="1" applyAlignment="1">
      <alignment horizontal="center" vertical="center"/>
    </xf>
    <xf numFmtId="1" fontId="0" fillId="13" borderId="7" xfId="0" applyNumberFormat="1" applyFill="1" applyBorder="1" applyAlignment="1">
      <alignment horizontal="center" vertical="center"/>
    </xf>
    <xf numFmtId="0" fontId="17" fillId="10" borderId="0" xfId="0" applyFont="1" applyFill="1" applyBorder="1" applyAlignment="1">
      <alignment horizontal="center" vertical="center"/>
    </xf>
    <xf numFmtId="17" fontId="17" fillId="10" borderId="0" xfId="0" applyNumberFormat="1" applyFont="1" applyFill="1" applyBorder="1" applyAlignment="1">
      <alignment horizontal="center" vertical="center"/>
    </xf>
    <xf numFmtId="0" fontId="21" fillId="10" borderId="27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 wrapText="1"/>
    </xf>
    <xf numFmtId="2" fontId="9" fillId="10" borderId="0" xfId="0" applyNumberFormat="1" applyFont="1" applyFill="1" applyBorder="1" applyAlignment="1">
      <alignment horizontal="center" vertical="center" wrapText="1"/>
    </xf>
    <xf numFmtId="14" fontId="9" fillId="10" borderId="0" xfId="0" applyNumberFormat="1" applyFont="1" applyFill="1" applyBorder="1" applyAlignment="1">
      <alignment horizontal="center" vertical="center" wrapText="1"/>
    </xf>
    <xf numFmtId="0" fontId="0" fillId="0" borderId="33" xfId="0" applyBorder="1"/>
    <xf numFmtId="49" fontId="14" fillId="7" borderId="34" xfId="0" applyNumberFormat="1" applyFont="1" applyFill="1" applyBorder="1" applyAlignment="1" applyProtection="1">
      <alignment horizontal="left" vertical="center"/>
    </xf>
    <xf numFmtId="165" fontId="14" fillId="7" borderId="35" xfId="0" applyNumberFormat="1" applyFont="1" applyFill="1" applyBorder="1" applyAlignment="1" applyProtection="1">
      <alignment horizontal="right" vertical="center"/>
    </xf>
    <xf numFmtId="1" fontId="14" fillId="7" borderId="34" xfId="0" applyNumberFormat="1" applyFont="1" applyFill="1" applyBorder="1" applyAlignment="1" applyProtection="1">
      <alignment horizontal="right" vertical="center"/>
    </xf>
    <xf numFmtId="0" fontId="11" fillId="9" borderId="25" xfId="0" applyFont="1" applyFill="1" applyBorder="1" applyAlignment="1">
      <alignment horizontal="center"/>
    </xf>
    <xf numFmtId="2" fontId="22" fillId="9" borderId="27" xfId="0" applyNumberFormat="1" applyFont="1" applyFill="1" applyBorder="1" applyAlignment="1">
      <alignment horizontal="center" vertical="center" wrapText="1"/>
    </xf>
    <xf numFmtId="14" fontId="22" fillId="9" borderId="27" xfId="0" applyNumberFormat="1" applyFont="1" applyFill="1" applyBorder="1" applyAlignment="1">
      <alignment horizontal="center" vertical="center" wrapText="1"/>
    </xf>
    <xf numFmtId="49" fontId="8" fillId="4" borderId="0" xfId="0" applyNumberFormat="1" applyFon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9" borderId="3" xfId="0" applyNumberFormat="1" applyFill="1" applyBorder="1" applyAlignment="1">
      <alignment horizontal="center"/>
    </xf>
    <xf numFmtId="164" fontId="0" fillId="9" borderId="4" xfId="0" applyNumberFormat="1" applyFill="1" applyBorder="1" applyAlignment="1">
      <alignment horizontal="center"/>
    </xf>
    <xf numFmtId="164" fontId="0" fillId="9" borderId="18" xfId="0" applyNumberFormat="1" applyFill="1" applyBorder="1" applyAlignment="1">
      <alignment horizontal="center"/>
    </xf>
    <xf numFmtId="164" fontId="0" fillId="9" borderId="16" xfId="0" applyNumberFormat="1" applyFill="1" applyBorder="1" applyAlignment="1">
      <alignment horizontal="center"/>
    </xf>
    <xf numFmtId="164" fontId="0" fillId="9" borderId="19" xfId="0" applyNumberFormat="1" applyFill="1" applyBorder="1" applyAlignment="1">
      <alignment horizontal="center"/>
    </xf>
    <xf numFmtId="0" fontId="10" fillId="11" borderId="0" xfId="0" applyNumberFormat="1" applyFont="1" applyFill="1" applyBorder="1" applyAlignment="1">
      <alignment vertical="center"/>
    </xf>
    <xf numFmtId="14" fontId="1" fillId="3" borderId="9" xfId="0" applyNumberFormat="1" applyFont="1" applyFill="1" applyBorder="1" applyAlignment="1">
      <alignment horizontal="center" vertical="top"/>
    </xf>
    <xf numFmtId="14" fontId="3" fillId="3" borderId="13" xfId="0" applyNumberFormat="1" applyFont="1" applyFill="1" applyBorder="1" applyAlignment="1">
      <alignment horizontal="right" vertical="top" indent="1"/>
    </xf>
    <xf numFmtId="14" fontId="7" fillId="3" borderId="13" xfId="1" applyNumberFormat="1" applyFont="1" applyFill="1" applyBorder="1" applyAlignment="1" applyProtection="1">
      <alignment horizontal="right" vertical="top" indent="1"/>
    </xf>
    <xf numFmtId="14" fontId="1" fillId="3" borderId="12" xfId="0" applyNumberFormat="1" applyFont="1" applyFill="1" applyBorder="1" applyAlignment="1">
      <alignment horizontal="center" vertical="top"/>
    </xf>
    <xf numFmtId="14" fontId="1" fillId="0" borderId="0" xfId="0" applyNumberFormat="1" applyFont="1" applyBorder="1" applyAlignment="1">
      <alignment horizontal="center" vertical="top"/>
    </xf>
    <xf numFmtId="14" fontId="0" fillId="9" borderId="5" xfId="0" applyNumberFormat="1" applyFill="1" applyBorder="1" applyAlignment="1">
      <alignment horizontal="center"/>
    </xf>
    <xf numFmtId="14" fontId="14" fillId="7" borderId="34" xfId="0" applyNumberFormat="1" applyFont="1" applyFill="1" applyBorder="1" applyAlignment="1" applyProtection="1">
      <alignment horizontal="center" vertical="center"/>
    </xf>
    <xf numFmtId="14" fontId="14" fillId="7" borderId="36" xfId="0" applyNumberFormat="1" applyFont="1" applyFill="1" applyBorder="1" applyAlignment="1" applyProtection="1">
      <alignment horizontal="center" vertical="center"/>
    </xf>
    <xf numFmtId="14" fontId="14" fillId="7" borderId="20" xfId="0" applyNumberFormat="1" applyFont="1" applyFill="1" applyBorder="1" applyAlignment="1" applyProtection="1">
      <alignment horizontal="center" vertical="center"/>
    </xf>
    <xf numFmtId="14" fontId="21" fillId="10" borderId="27" xfId="0" applyNumberFormat="1" applyFont="1" applyFill="1" applyBorder="1" applyAlignment="1">
      <alignment horizontal="center" vertical="center" wrapText="1"/>
    </xf>
    <xf numFmtId="0" fontId="10" fillId="11" borderId="0" xfId="0" applyNumberFormat="1" applyFont="1" applyFill="1" applyBorder="1" applyAlignment="1">
      <alignment horizontal="left" vertical="center"/>
    </xf>
    <xf numFmtId="14" fontId="21" fillId="10" borderId="25" xfId="0" applyNumberFormat="1" applyFont="1" applyFill="1" applyBorder="1" applyAlignment="1">
      <alignment horizontal="center" vertical="center" wrapText="1"/>
    </xf>
    <xf numFmtId="0" fontId="11" fillId="9" borderId="0" xfId="0" applyFont="1" applyFill="1" applyBorder="1" applyAlignment="1"/>
    <xf numFmtId="0" fontId="11" fillId="9" borderId="0" xfId="0" applyFont="1" applyFill="1" applyBorder="1" applyAlignment="1">
      <alignment horizontal="center"/>
    </xf>
    <xf numFmtId="14" fontId="11" fillId="9" borderId="0" xfId="0" applyNumberFormat="1" applyFont="1" applyFill="1" applyBorder="1" applyAlignment="1"/>
    <xf numFmtId="0" fontId="21" fillId="10" borderId="25" xfId="0" applyFont="1" applyFill="1" applyBorder="1" applyAlignment="1">
      <alignment horizontal="center" vertical="center"/>
    </xf>
    <xf numFmtId="168" fontId="16" fillId="9" borderId="23" xfId="0" quotePrefix="1" applyNumberFormat="1" applyFont="1" applyFill="1" applyBorder="1" applyAlignment="1">
      <alignment horizontal="center" vertical="center" textRotation="45" wrapText="1"/>
    </xf>
    <xf numFmtId="168" fontId="13" fillId="9" borderId="23" xfId="0" applyNumberFormat="1" applyFont="1" applyFill="1" applyBorder="1" applyAlignment="1">
      <alignment horizontal="center" vertical="center" textRotation="45" wrapText="1"/>
    </xf>
    <xf numFmtId="168" fontId="16" fillId="6" borderId="23" xfId="0" quotePrefix="1" applyNumberFormat="1" applyFont="1" applyFill="1" applyBorder="1" applyAlignment="1">
      <alignment horizontal="center" vertical="center" textRotation="45" wrapText="1"/>
    </xf>
    <xf numFmtId="0" fontId="19" fillId="10" borderId="25" xfId="0" applyFont="1" applyFill="1" applyBorder="1" applyAlignment="1">
      <alignment horizontal="center" vertical="center"/>
    </xf>
    <xf numFmtId="0" fontId="20" fillId="10" borderId="25" xfId="0" applyFont="1" applyFill="1" applyBorder="1" applyAlignment="1">
      <alignment horizontal="center" vertical="center"/>
    </xf>
    <xf numFmtId="167" fontId="23" fillId="9" borderId="18" xfId="0" applyNumberFormat="1" applyFont="1" applyFill="1" applyBorder="1" applyAlignment="1">
      <alignment horizontal="center" vertical="center"/>
    </xf>
    <xf numFmtId="167" fontId="23" fillId="9" borderId="16" xfId="0" applyNumberFormat="1" applyFont="1" applyFill="1" applyBorder="1" applyAlignment="1">
      <alignment horizontal="center" vertical="center"/>
    </xf>
    <xf numFmtId="167" fontId="23" fillId="9" borderId="17" xfId="0" applyNumberFormat="1" applyFont="1" applyFill="1" applyBorder="1" applyAlignment="1">
      <alignment horizontal="center" vertical="center"/>
    </xf>
    <xf numFmtId="167" fontId="23" fillId="11" borderId="18" xfId="0" applyNumberFormat="1" applyFont="1" applyFill="1" applyBorder="1" applyAlignment="1">
      <alignment horizontal="center" vertical="center"/>
    </xf>
    <xf numFmtId="167" fontId="23" fillId="11" borderId="16" xfId="0" applyNumberFormat="1" applyFont="1" applyFill="1" applyBorder="1" applyAlignment="1">
      <alignment horizontal="center" vertical="center"/>
    </xf>
    <xf numFmtId="167" fontId="23" fillId="11" borderId="17" xfId="0" applyNumberFormat="1" applyFont="1" applyFill="1" applyBorder="1" applyAlignment="1">
      <alignment horizontal="center" vertical="center"/>
    </xf>
    <xf numFmtId="164" fontId="0" fillId="9" borderId="15" xfId="0" applyNumberFormat="1" applyFill="1" applyBorder="1" applyAlignment="1">
      <alignment horizontal="center"/>
    </xf>
    <xf numFmtId="1" fontId="0" fillId="14" borderId="7" xfId="0" applyNumberFormat="1" applyFill="1" applyBorder="1" applyAlignment="1">
      <alignment horizontal="center"/>
    </xf>
    <xf numFmtId="1" fontId="0" fillId="14" borderId="7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numFmt numFmtId="19" formatCode="dd/mm/yyyy"/>
    </dxf>
    <dxf>
      <border outline="0">
        <bottom style="medium">
          <color theme="6" tint="-0.49998474074526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eetMetadata" Target="metadata.xml"/><Relationship Id="rId10" Type="http://schemas.openxmlformats.org/officeDocument/2006/relationships/customXml" Target="../customXml/item4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37AECC-55E2-405A-B309-9A0BB1FC82AD}" name="Tableau1" displayName="Tableau1" ref="A12:H15" totalsRowShown="0" headerRowBorderDxfId="3">
  <tableColumns count="8">
    <tableColumn id="1" xr3:uid="{D8371A7D-9275-46A6-8B48-EB9445C2B9A4}" name="Code article"/>
    <tableColumn id="2" xr3:uid="{5D367786-0FFC-4A45-9D05-78082C2F978D}" name="Article"/>
    <tableColumn id="3" xr3:uid="{C394CFFE-1462-4660-8487-7C74486F8B58}" name="Tx location (€/mois)"/>
    <tableColumn id="4" xr3:uid="{ED33A16B-AF24-471A-9594-A03847AC3BD2}" name="Tx location (€/jr)">
      <calculatedColumnFormula>C13/30</calculatedColumnFormula>
    </tableColumn>
    <tableColumn id="5" xr3:uid="{7B877AC2-DEDF-4930-AD84-8760F041FCC8}" name="Nbre de pc"/>
    <tableColumn id="6" xr3:uid="{A30908F7-3D1A-4D45-BCB3-0517796483BA}" name="Date de début :"/>
    <tableColumn id="7" xr3:uid="{1E37B0DC-3CED-45AA-A178-AEF0D9F34C74}" name="Date de fin prévisionnelle"/>
    <tableColumn id="8" xr3:uid="{2BFE2448-1FD3-4409-9E67-9A8C16D91C6C}" name="Date de fin réel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homas-piron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2F25-9765-48B7-9073-B262F7416C2D}">
  <sheetPr codeName="Feuil1">
    <pageSetUpPr fitToPage="1"/>
  </sheetPr>
  <dimension ref="A1:OT23"/>
  <sheetViews>
    <sheetView showZeros="0" tabSelected="1" zoomScaleNormal="100" workbookViewId="0">
      <pane xSplit="8" ySplit="12" topLeftCell="I13" activePane="bottomRight" state="frozen"/>
      <selection activeCell="A10" sqref="A10"/>
      <selection pane="topRight" activeCell="H10" sqref="H10"/>
      <selection pane="bottomLeft" activeCell="A13" sqref="A13"/>
      <selection pane="bottomRight" activeCell="B11" sqref="B11"/>
    </sheetView>
  </sheetViews>
  <sheetFormatPr baseColWidth="10" defaultRowHeight="14.4"/>
  <cols>
    <col min="1" max="1" width="12.77734375" customWidth="1"/>
    <col min="2" max="2" width="29.44140625" customWidth="1"/>
    <col min="3" max="3" width="13.21875" customWidth="1"/>
    <col min="4" max="4" width="11.109375" style="1" customWidth="1"/>
    <col min="5" max="7" width="12" style="1" customWidth="1"/>
    <col min="8" max="8" width="12" style="4" customWidth="1"/>
    <col min="9" max="39" width="4" hidden="1" customWidth="1"/>
    <col min="40" max="40" width="7.33203125" hidden="1" customWidth="1"/>
    <col min="41" max="41" width="4" hidden="1" customWidth="1"/>
    <col min="42" max="42" width="8.6640625" hidden="1" customWidth="1"/>
    <col min="43" max="71" width="4" hidden="1" customWidth="1"/>
    <col min="72" max="72" width="7.5546875" hidden="1" customWidth="1"/>
    <col min="73" max="73" width="4" hidden="1" customWidth="1"/>
    <col min="74" max="74" width="8.5546875" hidden="1" customWidth="1"/>
    <col min="75" max="105" width="4" customWidth="1"/>
    <col min="106" max="106" width="8" customWidth="1"/>
    <col min="107" max="107" width="4" customWidth="1"/>
    <col min="108" max="108" width="9.88671875" customWidth="1"/>
    <col min="109" max="138" width="4" hidden="1" customWidth="1"/>
    <col min="139" max="139" width="6.88671875" hidden="1" customWidth="1"/>
    <col min="140" max="140" width="4" hidden="1" customWidth="1"/>
    <col min="141" max="141" width="9.88671875" hidden="1" customWidth="1"/>
    <col min="142" max="172" width="4" hidden="1" customWidth="1"/>
    <col min="173" max="173" width="9.6640625" hidden="1" customWidth="1"/>
    <col min="174" max="174" width="4" hidden="1" customWidth="1"/>
    <col min="175" max="175" width="9.6640625" hidden="1" customWidth="1"/>
    <col min="176" max="205" width="4" hidden="1" customWidth="1"/>
    <col min="206" max="206" width="9.6640625" hidden="1" customWidth="1"/>
    <col min="207" max="207" width="4" hidden="1" customWidth="1"/>
    <col min="208" max="208" width="9.6640625" hidden="1" customWidth="1"/>
    <col min="209" max="239" width="4" hidden="1" customWidth="1"/>
    <col min="240" max="240" width="9.6640625" hidden="1" customWidth="1"/>
    <col min="241" max="241" width="4" hidden="1" customWidth="1"/>
    <col min="242" max="242" width="9.6640625" hidden="1" customWidth="1"/>
    <col min="243" max="273" width="4" hidden="1" customWidth="1"/>
    <col min="274" max="274" width="9.6640625" hidden="1" customWidth="1"/>
    <col min="275" max="275" width="4" hidden="1" customWidth="1"/>
    <col min="276" max="276" width="9.6640625" hidden="1" customWidth="1"/>
    <col min="277" max="306" width="4" hidden="1" customWidth="1"/>
    <col min="307" max="307" width="9.6640625" hidden="1" customWidth="1"/>
    <col min="308" max="308" width="4" hidden="1" customWidth="1"/>
    <col min="309" max="309" width="9.6640625" hidden="1" customWidth="1"/>
    <col min="310" max="340" width="4" hidden="1" customWidth="1"/>
    <col min="341" max="341" width="9.88671875" hidden="1" customWidth="1"/>
    <col min="342" max="342" width="4" hidden="1" customWidth="1"/>
    <col min="343" max="343" width="9.88671875" hidden="1" customWidth="1"/>
    <col min="344" max="373" width="4" hidden="1" customWidth="1"/>
    <col min="374" max="374" width="9.6640625" hidden="1" customWidth="1"/>
    <col min="375" max="375" width="4" hidden="1" customWidth="1"/>
    <col min="376" max="376" width="9.6640625" hidden="1" customWidth="1"/>
    <col min="377" max="407" width="4" hidden="1" customWidth="1"/>
    <col min="408" max="408" width="9.6640625" hidden="1" customWidth="1"/>
    <col min="409" max="409" width="4" hidden="1" customWidth="1"/>
    <col min="410" max="410" width="9.6640625" hidden="1" customWidth="1"/>
    <col min="411" max="411" width="0" hidden="1" customWidth="1"/>
  </cols>
  <sheetData>
    <row r="1" spans="1:410" s="5" customFormat="1" ht="8.1" customHeight="1">
      <c r="A1" s="38"/>
      <c r="B1" s="38"/>
      <c r="C1" s="13"/>
      <c r="D1" s="14"/>
      <c r="E1" s="15"/>
      <c r="F1" s="15"/>
      <c r="G1" s="15"/>
      <c r="H1" s="111"/>
    </row>
    <row r="2" spans="1:410" s="5" customFormat="1" ht="15" customHeight="1">
      <c r="A2" s="38"/>
      <c r="B2" s="38"/>
      <c r="C2" s="11"/>
      <c r="D2" s="11"/>
      <c r="E2" s="11"/>
      <c r="F2" s="11"/>
      <c r="G2" s="11"/>
      <c r="H2" s="112" t="s">
        <v>2</v>
      </c>
    </row>
    <row r="3" spans="1:410" s="5" customFormat="1" ht="15" customHeight="1">
      <c r="A3" s="38"/>
      <c r="B3" s="38"/>
      <c r="C3" s="10"/>
      <c r="D3" s="10"/>
      <c r="E3" s="10"/>
      <c r="F3" s="10"/>
      <c r="G3" s="10"/>
      <c r="H3" s="112" t="s">
        <v>3</v>
      </c>
    </row>
    <row r="4" spans="1:410" s="5" customFormat="1" ht="15" customHeight="1">
      <c r="A4" s="38"/>
      <c r="B4" s="38"/>
      <c r="C4" s="38"/>
      <c r="D4" s="38"/>
      <c r="E4" s="38"/>
      <c r="F4" s="38"/>
      <c r="G4" s="38"/>
      <c r="H4" s="113" t="s">
        <v>4</v>
      </c>
    </row>
    <row r="5" spans="1:410" s="5" customFormat="1" ht="8.1" customHeight="1" thickBot="1">
      <c r="A5" s="16"/>
      <c r="B5" s="17"/>
      <c r="C5" s="17"/>
      <c r="D5" s="18"/>
      <c r="E5" s="19"/>
      <c r="F5" s="19"/>
      <c r="G5" s="19"/>
      <c r="H5" s="114"/>
    </row>
    <row r="6" spans="1:410" s="5" customFormat="1" ht="9" customHeight="1">
      <c r="B6" s="6"/>
      <c r="C6" s="7"/>
      <c r="D6" s="8"/>
      <c r="E6" s="9"/>
      <c r="F6" s="9"/>
      <c r="G6" s="9"/>
      <c r="H6" s="115"/>
    </row>
    <row r="7" spans="1:410" s="5" customFormat="1" ht="34.5" customHeight="1">
      <c r="A7" s="102"/>
      <c r="B7" s="102"/>
      <c r="C7" s="102"/>
      <c r="D7" s="102"/>
      <c r="E7" s="102"/>
      <c r="F7" s="102"/>
      <c r="G7" s="102"/>
      <c r="H7" s="102"/>
      <c r="AK7" s="34"/>
      <c r="AL7" s="34"/>
      <c r="BS7" s="34"/>
      <c r="CY7" s="34"/>
      <c r="CZ7" s="34"/>
      <c r="EG7" s="34"/>
    </row>
    <row r="8" spans="1:410" s="5" customFormat="1" ht="30" customHeight="1">
      <c r="A8" s="102"/>
      <c r="B8" s="102"/>
      <c r="C8" s="102"/>
      <c r="D8" s="102"/>
      <c r="E8" s="102"/>
      <c r="F8" s="102"/>
      <c r="G8" s="102"/>
      <c r="H8" s="102"/>
      <c r="AK8" s="34"/>
      <c r="AL8" s="34"/>
      <c r="BS8" s="34"/>
      <c r="CY8" s="34"/>
      <c r="CZ8" s="34"/>
      <c r="EG8" s="34"/>
    </row>
    <row r="9" spans="1:410" ht="9" customHeight="1" thickBot="1"/>
    <row r="10" spans="1:410" s="12" customFormat="1" ht="24" customHeight="1" thickBot="1">
      <c r="A10" s="110" t="s">
        <v>19</v>
      </c>
      <c r="B10" s="121">
        <v>2023</v>
      </c>
      <c r="C10" s="123"/>
      <c r="D10" s="123"/>
      <c r="E10" s="124"/>
      <c r="F10" s="124"/>
      <c r="G10" s="124"/>
      <c r="H10" s="125"/>
      <c r="I10" s="132">
        <f>I12</f>
        <v>44927</v>
      </c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4"/>
      <c r="AQ10" s="135">
        <f>AQ12</f>
        <v>44958</v>
      </c>
      <c r="AR10" s="136"/>
      <c r="AS10" s="136"/>
      <c r="AT10" s="136"/>
      <c r="AU10" s="136"/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6"/>
      <c r="BM10" s="136"/>
      <c r="BN10" s="136"/>
      <c r="BO10" s="136"/>
      <c r="BP10" s="136"/>
      <c r="BQ10" s="136"/>
      <c r="BR10" s="136"/>
      <c r="BS10" s="136"/>
      <c r="BT10" s="136"/>
      <c r="BU10" s="136"/>
      <c r="BV10" s="137"/>
      <c r="BW10" s="135">
        <f>BW12</f>
        <v>44986</v>
      </c>
      <c r="BX10" s="136"/>
      <c r="BY10" s="136"/>
      <c r="BZ10" s="136"/>
      <c r="CA10" s="136"/>
      <c r="CB10" s="136"/>
      <c r="CC10" s="136"/>
      <c r="CD10" s="136"/>
      <c r="CE10" s="136"/>
      <c r="CF10" s="136"/>
      <c r="CG10" s="136"/>
      <c r="CH10" s="136"/>
      <c r="CI10" s="136"/>
      <c r="CJ10" s="136"/>
      <c r="CK10" s="136"/>
      <c r="CL10" s="136"/>
      <c r="CM10" s="136"/>
      <c r="CN10" s="136"/>
      <c r="CO10" s="136"/>
      <c r="CP10" s="136"/>
      <c r="CQ10" s="136"/>
      <c r="CR10" s="136"/>
      <c r="CS10" s="136"/>
      <c r="CT10" s="136"/>
      <c r="CU10" s="136"/>
      <c r="CV10" s="136"/>
      <c r="CW10" s="136"/>
      <c r="CX10" s="136"/>
      <c r="CY10" s="136"/>
      <c r="CZ10" s="136"/>
      <c r="DA10" s="136"/>
      <c r="DB10" s="136"/>
      <c r="DC10" s="136"/>
      <c r="DD10" s="137"/>
      <c r="DE10" s="135">
        <f>DE12</f>
        <v>45017</v>
      </c>
      <c r="DF10" s="136"/>
      <c r="DG10" s="136"/>
      <c r="DH10" s="136"/>
      <c r="DI10" s="136"/>
      <c r="DJ10" s="136"/>
      <c r="DK10" s="136"/>
      <c r="DL10" s="136"/>
      <c r="DM10" s="136"/>
      <c r="DN10" s="136"/>
      <c r="DO10" s="136"/>
      <c r="DP10" s="136"/>
      <c r="DQ10" s="136"/>
      <c r="DR10" s="136"/>
      <c r="DS10" s="136"/>
      <c r="DT10" s="136"/>
      <c r="DU10" s="136"/>
      <c r="DV10" s="136"/>
      <c r="DW10" s="136"/>
      <c r="DX10" s="136"/>
      <c r="DY10" s="136"/>
      <c r="DZ10" s="136"/>
      <c r="EA10" s="136"/>
      <c r="EB10" s="136"/>
      <c r="EC10" s="136"/>
      <c r="ED10" s="136"/>
      <c r="EE10" s="136"/>
      <c r="EF10" s="136"/>
      <c r="EG10" s="136"/>
      <c r="EH10" s="136"/>
      <c r="EI10" s="136"/>
      <c r="EJ10" s="136"/>
      <c r="EK10" s="137"/>
      <c r="EL10" s="132">
        <f>EL12</f>
        <v>45047</v>
      </c>
      <c r="EM10" s="133"/>
      <c r="EN10" s="133"/>
      <c r="EO10" s="133"/>
      <c r="EP10" s="133"/>
      <c r="EQ10" s="133"/>
      <c r="ER10" s="133"/>
      <c r="ES10" s="133"/>
      <c r="ET10" s="133"/>
      <c r="EU10" s="133"/>
      <c r="EV10" s="133"/>
      <c r="EW10" s="133"/>
      <c r="EX10" s="133"/>
      <c r="EY10" s="133"/>
      <c r="EZ10" s="133"/>
      <c r="FA10" s="133"/>
      <c r="FB10" s="133"/>
      <c r="FC10" s="133"/>
      <c r="FD10" s="133"/>
      <c r="FE10" s="133"/>
      <c r="FF10" s="133"/>
      <c r="FG10" s="133"/>
      <c r="FH10" s="133"/>
      <c r="FI10" s="133"/>
      <c r="FJ10" s="133"/>
      <c r="FK10" s="133"/>
      <c r="FL10" s="133"/>
      <c r="FM10" s="133"/>
      <c r="FN10" s="133"/>
      <c r="FO10" s="133"/>
      <c r="FP10" s="133"/>
      <c r="FQ10" s="133"/>
      <c r="FR10" s="133"/>
      <c r="FS10" s="134"/>
      <c r="FT10" s="135">
        <f>FT12</f>
        <v>45078</v>
      </c>
      <c r="FU10" s="136"/>
      <c r="FV10" s="136"/>
      <c r="FW10" s="136"/>
      <c r="FX10" s="136"/>
      <c r="FY10" s="136"/>
      <c r="FZ10" s="136"/>
      <c r="GA10" s="136"/>
      <c r="GB10" s="136"/>
      <c r="GC10" s="136"/>
      <c r="GD10" s="136"/>
      <c r="GE10" s="136"/>
      <c r="GF10" s="136"/>
      <c r="GG10" s="136"/>
      <c r="GH10" s="136"/>
      <c r="GI10" s="136"/>
      <c r="GJ10" s="136"/>
      <c r="GK10" s="136"/>
      <c r="GL10" s="136"/>
      <c r="GM10" s="136"/>
      <c r="GN10" s="136"/>
      <c r="GO10" s="136"/>
      <c r="GP10" s="136"/>
      <c r="GQ10" s="136"/>
      <c r="GR10" s="136"/>
      <c r="GS10" s="136"/>
      <c r="GT10" s="136"/>
      <c r="GU10" s="136"/>
      <c r="GV10" s="136"/>
      <c r="GW10" s="136"/>
      <c r="GX10" s="136"/>
      <c r="GY10" s="136"/>
      <c r="GZ10" s="137"/>
      <c r="HA10" s="132">
        <f>HA12</f>
        <v>45108</v>
      </c>
      <c r="HB10" s="133"/>
      <c r="HC10" s="133"/>
      <c r="HD10" s="133"/>
      <c r="HE10" s="133"/>
      <c r="HF10" s="133"/>
      <c r="HG10" s="133"/>
      <c r="HH10" s="133"/>
      <c r="HI10" s="133"/>
      <c r="HJ10" s="133"/>
      <c r="HK10" s="133"/>
      <c r="HL10" s="133"/>
      <c r="HM10" s="133"/>
      <c r="HN10" s="133"/>
      <c r="HO10" s="133"/>
      <c r="HP10" s="133"/>
      <c r="HQ10" s="133"/>
      <c r="HR10" s="133"/>
      <c r="HS10" s="133"/>
      <c r="HT10" s="133"/>
      <c r="HU10" s="133"/>
      <c r="HV10" s="133"/>
      <c r="HW10" s="133"/>
      <c r="HX10" s="133"/>
      <c r="HY10" s="133"/>
      <c r="HZ10" s="133"/>
      <c r="IA10" s="133"/>
      <c r="IB10" s="133"/>
      <c r="IC10" s="133"/>
      <c r="ID10" s="133"/>
      <c r="IE10" s="133"/>
      <c r="IF10" s="133"/>
      <c r="IG10" s="133"/>
      <c r="IH10" s="134"/>
      <c r="II10" s="132">
        <f>II12</f>
        <v>45139</v>
      </c>
      <c r="IJ10" s="133"/>
      <c r="IK10" s="133"/>
      <c r="IL10" s="133"/>
      <c r="IM10" s="133"/>
      <c r="IN10" s="133"/>
      <c r="IO10" s="133"/>
      <c r="IP10" s="133"/>
      <c r="IQ10" s="133"/>
      <c r="IR10" s="133"/>
      <c r="IS10" s="133"/>
      <c r="IT10" s="133"/>
      <c r="IU10" s="133"/>
      <c r="IV10" s="133"/>
      <c r="IW10" s="133"/>
      <c r="IX10" s="133"/>
      <c r="IY10" s="133"/>
      <c r="IZ10" s="133"/>
      <c r="JA10" s="133"/>
      <c r="JB10" s="133"/>
      <c r="JC10" s="133"/>
      <c r="JD10" s="133"/>
      <c r="JE10" s="133"/>
      <c r="JF10" s="133"/>
      <c r="JG10" s="133"/>
      <c r="JH10" s="133"/>
      <c r="JI10" s="133"/>
      <c r="JJ10" s="133"/>
      <c r="JK10" s="133"/>
      <c r="JL10" s="133"/>
      <c r="JM10" s="133"/>
      <c r="JN10" s="133"/>
      <c r="JO10" s="133"/>
      <c r="JP10" s="134"/>
      <c r="JQ10" s="135">
        <f>JQ12</f>
        <v>45170</v>
      </c>
      <c r="JR10" s="136"/>
      <c r="JS10" s="136"/>
      <c r="JT10" s="136"/>
      <c r="JU10" s="136"/>
      <c r="JV10" s="136"/>
      <c r="JW10" s="136"/>
      <c r="JX10" s="136"/>
      <c r="JY10" s="136"/>
      <c r="JZ10" s="136"/>
      <c r="KA10" s="136"/>
      <c r="KB10" s="136"/>
      <c r="KC10" s="136"/>
      <c r="KD10" s="136"/>
      <c r="KE10" s="136"/>
      <c r="KF10" s="136"/>
      <c r="KG10" s="136"/>
      <c r="KH10" s="136"/>
      <c r="KI10" s="136"/>
      <c r="KJ10" s="136"/>
      <c r="KK10" s="136"/>
      <c r="KL10" s="136"/>
      <c r="KM10" s="136"/>
      <c r="KN10" s="136"/>
      <c r="KO10" s="136"/>
      <c r="KP10" s="136"/>
      <c r="KQ10" s="136"/>
      <c r="KR10" s="136"/>
      <c r="KS10" s="136"/>
      <c r="KT10" s="136"/>
      <c r="KU10" s="136"/>
      <c r="KV10" s="136"/>
      <c r="KW10" s="137"/>
      <c r="KX10" s="132">
        <f>KX12</f>
        <v>45200</v>
      </c>
      <c r="KY10" s="133"/>
      <c r="KZ10" s="133"/>
      <c r="LA10" s="133"/>
      <c r="LB10" s="133"/>
      <c r="LC10" s="133"/>
      <c r="LD10" s="133"/>
      <c r="LE10" s="133"/>
      <c r="LF10" s="133"/>
      <c r="LG10" s="133"/>
      <c r="LH10" s="133"/>
      <c r="LI10" s="133"/>
      <c r="LJ10" s="133"/>
      <c r="LK10" s="133"/>
      <c r="LL10" s="133"/>
      <c r="LM10" s="133"/>
      <c r="LN10" s="133"/>
      <c r="LO10" s="133"/>
      <c r="LP10" s="133"/>
      <c r="LQ10" s="133"/>
      <c r="LR10" s="133"/>
      <c r="LS10" s="133"/>
      <c r="LT10" s="133"/>
      <c r="LU10" s="133"/>
      <c r="LV10" s="133"/>
      <c r="LW10" s="133"/>
      <c r="LX10" s="133"/>
      <c r="LY10" s="133"/>
      <c r="LZ10" s="133"/>
      <c r="MA10" s="133"/>
      <c r="MB10" s="133"/>
      <c r="MC10" s="133"/>
      <c r="MD10" s="133"/>
      <c r="ME10" s="134"/>
      <c r="MF10" s="132">
        <f>MF12</f>
        <v>45231</v>
      </c>
      <c r="MG10" s="133"/>
      <c r="MH10" s="133"/>
      <c r="MI10" s="133"/>
      <c r="MJ10" s="133"/>
      <c r="MK10" s="133"/>
      <c r="ML10" s="133"/>
      <c r="MM10" s="133"/>
      <c r="MN10" s="133"/>
      <c r="MO10" s="133"/>
      <c r="MP10" s="133"/>
      <c r="MQ10" s="133"/>
      <c r="MR10" s="133"/>
      <c r="MS10" s="133"/>
      <c r="MT10" s="133"/>
      <c r="MU10" s="133"/>
      <c r="MV10" s="133"/>
      <c r="MW10" s="133"/>
      <c r="MX10" s="133"/>
      <c r="MY10" s="133"/>
      <c r="MZ10" s="133"/>
      <c r="NA10" s="133"/>
      <c r="NB10" s="133"/>
      <c r="NC10" s="133"/>
      <c r="ND10" s="133"/>
      <c r="NE10" s="133"/>
      <c r="NF10" s="133"/>
      <c r="NG10" s="133"/>
      <c r="NH10" s="133"/>
      <c r="NI10" s="133"/>
      <c r="NJ10" s="133"/>
      <c r="NK10" s="133"/>
      <c r="NL10" s="134"/>
      <c r="NM10" s="132">
        <f>NM12</f>
        <v>45261</v>
      </c>
      <c r="NN10" s="133"/>
      <c r="NO10" s="133"/>
      <c r="NP10" s="133"/>
      <c r="NQ10" s="133"/>
      <c r="NR10" s="133"/>
      <c r="NS10" s="133"/>
      <c r="NT10" s="133"/>
      <c r="NU10" s="133"/>
      <c r="NV10" s="133"/>
      <c r="NW10" s="133"/>
      <c r="NX10" s="133"/>
      <c r="NY10" s="133"/>
      <c r="NZ10" s="133"/>
      <c r="OA10" s="133"/>
      <c r="OB10" s="133"/>
      <c r="OC10" s="133"/>
      <c r="OD10" s="133"/>
      <c r="OE10" s="133"/>
      <c r="OF10" s="133"/>
      <c r="OG10" s="133"/>
      <c r="OH10" s="133"/>
      <c r="OI10" s="133"/>
      <c r="OJ10" s="133"/>
      <c r="OK10" s="133"/>
      <c r="OL10" s="133"/>
      <c r="OM10" s="133"/>
      <c r="ON10" s="133"/>
      <c r="OO10" s="133"/>
      <c r="OP10" s="133"/>
      <c r="OQ10" s="133"/>
      <c r="OR10" s="133"/>
      <c r="OS10" s="133"/>
      <c r="OT10" s="134"/>
    </row>
    <row r="11" spans="1:410" s="12" customFormat="1" ht="29.4" customHeight="1" thickBot="1">
      <c r="A11" s="110" t="s">
        <v>20</v>
      </c>
      <c r="B11" s="121">
        <v>3</v>
      </c>
      <c r="C11" s="99"/>
      <c r="D11" s="99"/>
      <c r="E11" s="126" t="s">
        <v>15</v>
      </c>
      <c r="F11" s="91"/>
      <c r="G11" s="120" t="s">
        <v>16</v>
      </c>
      <c r="H11" s="122"/>
      <c r="I11" s="130">
        <v>0.5</v>
      </c>
      <c r="J11" s="130">
        <v>0.5</v>
      </c>
      <c r="K11" s="130">
        <v>0.5</v>
      </c>
      <c r="L11" s="130">
        <v>0.5</v>
      </c>
      <c r="M11" s="130">
        <v>0.5</v>
      </c>
      <c r="N11" s="130">
        <v>0.5</v>
      </c>
      <c r="O11" s="130">
        <v>0.5</v>
      </c>
      <c r="P11" s="130">
        <v>0.5</v>
      </c>
      <c r="Q11" s="130">
        <v>0.5</v>
      </c>
      <c r="R11" s="130">
        <v>0.5</v>
      </c>
      <c r="S11" s="130">
        <v>0.5</v>
      </c>
      <c r="T11" s="130">
        <v>0.5</v>
      </c>
      <c r="U11" s="130">
        <v>0.5</v>
      </c>
      <c r="V11" s="130">
        <v>0.5</v>
      </c>
      <c r="W11" s="130">
        <v>0.5</v>
      </c>
      <c r="X11" s="130">
        <v>0.5</v>
      </c>
      <c r="Y11" s="130">
        <v>0.5</v>
      </c>
      <c r="Z11" s="130">
        <v>0.5</v>
      </c>
      <c r="AA11" s="130">
        <v>0.5</v>
      </c>
      <c r="AB11" s="130">
        <v>0.5</v>
      </c>
      <c r="AC11" s="131">
        <v>1</v>
      </c>
      <c r="AD11" s="131">
        <v>1</v>
      </c>
      <c r="AE11" s="131">
        <v>1</v>
      </c>
      <c r="AF11" s="131">
        <v>1</v>
      </c>
      <c r="AG11" s="131">
        <v>1</v>
      </c>
      <c r="AH11" s="131">
        <v>1</v>
      </c>
      <c r="AI11" s="131">
        <v>1</v>
      </c>
      <c r="AJ11" s="131">
        <v>1</v>
      </c>
      <c r="AK11" s="131">
        <v>1</v>
      </c>
      <c r="AL11" s="131">
        <v>1</v>
      </c>
      <c r="AM11" s="131">
        <v>1</v>
      </c>
      <c r="AN11" s="80"/>
      <c r="AO11" s="79"/>
      <c r="AP11" s="79"/>
      <c r="AQ11" s="130">
        <v>1</v>
      </c>
      <c r="AR11" s="130">
        <v>1</v>
      </c>
      <c r="AS11" s="130">
        <v>1</v>
      </c>
      <c r="AT11" s="130">
        <v>1</v>
      </c>
      <c r="AU11" s="130">
        <v>1</v>
      </c>
      <c r="AV11" s="130">
        <v>1</v>
      </c>
      <c r="AW11" s="130">
        <v>1</v>
      </c>
      <c r="AX11" s="130">
        <v>1</v>
      </c>
      <c r="AY11" s="130">
        <v>1</v>
      </c>
      <c r="AZ11" s="130">
        <v>1</v>
      </c>
      <c r="BA11" s="130">
        <v>1</v>
      </c>
      <c r="BB11" s="130">
        <v>1</v>
      </c>
      <c r="BC11" s="130">
        <v>1</v>
      </c>
      <c r="BD11" s="130">
        <v>1</v>
      </c>
      <c r="BE11" s="130">
        <v>1</v>
      </c>
      <c r="BF11" s="130">
        <v>1</v>
      </c>
      <c r="BG11" s="130">
        <v>1</v>
      </c>
      <c r="BH11" s="130">
        <v>1</v>
      </c>
      <c r="BI11" s="130">
        <v>1</v>
      </c>
      <c r="BJ11" s="130">
        <v>1</v>
      </c>
      <c r="BK11" s="130">
        <v>1</v>
      </c>
      <c r="BL11" s="130">
        <v>1</v>
      </c>
      <c r="BM11" s="130">
        <v>1</v>
      </c>
      <c r="BN11" s="130">
        <v>1</v>
      </c>
      <c r="BO11" s="130">
        <v>1</v>
      </c>
      <c r="BP11" s="130">
        <v>1</v>
      </c>
      <c r="BQ11" s="130">
        <v>1</v>
      </c>
      <c r="BR11" s="130">
        <v>1</v>
      </c>
      <c r="BS11" s="130">
        <v>1</v>
      </c>
      <c r="BT11" s="79"/>
      <c r="BU11" s="79"/>
      <c r="BV11" s="79"/>
      <c r="BW11" s="130">
        <v>1</v>
      </c>
      <c r="BX11" s="130">
        <v>1</v>
      </c>
      <c r="BY11" s="130">
        <v>1</v>
      </c>
      <c r="BZ11" s="130">
        <v>1</v>
      </c>
      <c r="CA11" s="130">
        <v>1</v>
      </c>
      <c r="CB11" s="130">
        <v>1</v>
      </c>
      <c r="CC11" s="130">
        <v>1</v>
      </c>
      <c r="CD11" s="130">
        <v>1</v>
      </c>
      <c r="CE11" s="130">
        <v>1</v>
      </c>
      <c r="CF11" s="130">
        <v>1</v>
      </c>
      <c r="CG11" s="130">
        <v>1</v>
      </c>
      <c r="CH11" s="130">
        <v>1</v>
      </c>
      <c r="CI11" s="130">
        <v>1</v>
      </c>
      <c r="CJ11" s="130">
        <v>1</v>
      </c>
      <c r="CK11" s="130">
        <v>1</v>
      </c>
      <c r="CL11" s="130">
        <v>1</v>
      </c>
      <c r="CM11" s="130">
        <v>1</v>
      </c>
      <c r="CN11" s="130">
        <v>1</v>
      </c>
      <c r="CO11" s="130">
        <v>1</v>
      </c>
      <c r="CP11" s="130">
        <v>1</v>
      </c>
      <c r="CQ11" s="130">
        <v>1</v>
      </c>
      <c r="CR11" s="130">
        <v>1</v>
      </c>
      <c r="CS11" s="130">
        <v>1</v>
      </c>
      <c r="CT11" s="130">
        <v>1</v>
      </c>
      <c r="CU11" s="130">
        <v>1</v>
      </c>
      <c r="CV11" s="130">
        <v>1</v>
      </c>
      <c r="CW11" s="130">
        <v>1</v>
      </c>
      <c r="CX11" s="130">
        <v>1</v>
      </c>
      <c r="CY11" s="130">
        <v>1</v>
      </c>
      <c r="CZ11" s="130">
        <v>1</v>
      </c>
      <c r="DA11" s="130">
        <v>1</v>
      </c>
      <c r="DB11" s="79"/>
      <c r="DC11" s="79"/>
      <c r="DD11" s="79"/>
      <c r="DE11" s="130">
        <v>0.5</v>
      </c>
      <c r="DF11" s="131">
        <v>1</v>
      </c>
      <c r="DG11" s="131">
        <v>1</v>
      </c>
      <c r="DH11" s="131">
        <v>1</v>
      </c>
      <c r="DI11" s="131">
        <v>1</v>
      </c>
      <c r="DJ11" s="131">
        <v>1</v>
      </c>
      <c r="DK11" s="131">
        <v>1</v>
      </c>
      <c r="DL11" s="131">
        <v>1</v>
      </c>
      <c r="DM11" s="131">
        <v>1</v>
      </c>
      <c r="DN11" s="131">
        <v>1</v>
      </c>
      <c r="DO11" s="131">
        <v>1</v>
      </c>
      <c r="DP11" s="131">
        <v>1</v>
      </c>
      <c r="DQ11" s="131">
        <v>1</v>
      </c>
      <c r="DR11" s="131">
        <v>1</v>
      </c>
      <c r="DS11" s="131">
        <v>1</v>
      </c>
      <c r="DT11" s="131">
        <v>1</v>
      </c>
      <c r="DU11" s="131">
        <v>1</v>
      </c>
      <c r="DV11" s="131">
        <v>1</v>
      </c>
      <c r="DW11" s="131">
        <v>1</v>
      </c>
      <c r="DX11" s="131">
        <v>1</v>
      </c>
      <c r="DY11" s="131">
        <v>1</v>
      </c>
      <c r="DZ11" s="131">
        <v>1</v>
      </c>
      <c r="EA11" s="131">
        <v>1</v>
      </c>
      <c r="EB11" s="131">
        <v>1</v>
      </c>
      <c r="EC11" s="131">
        <v>1</v>
      </c>
      <c r="ED11" s="131">
        <v>1</v>
      </c>
      <c r="EE11" s="131">
        <v>1</v>
      </c>
      <c r="EF11" s="131">
        <v>1</v>
      </c>
      <c r="EG11" s="131">
        <v>1</v>
      </c>
      <c r="EH11" s="131">
        <v>1</v>
      </c>
      <c r="EI11" s="79"/>
      <c r="EJ11" s="79"/>
      <c r="EK11" s="79"/>
      <c r="EL11" s="131">
        <v>1</v>
      </c>
      <c r="EM11" s="131">
        <v>1</v>
      </c>
      <c r="EN11" s="131">
        <v>1</v>
      </c>
      <c r="EO11" s="131">
        <v>1</v>
      </c>
      <c r="EP11" s="131">
        <v>1</v>
      </c>
      <c r="EQ11" s="131">
        <v>1</v>
      </c>
      <c r="ER11" s="131">
        <v>1</v>
      </c>
      <c r="ES11" s="131">
        <v>1</v>
      </c>
      <c r="ET11" s="131">
        <v>1</v>
      </c>
      <c r="EU11" s="131">
        <v>1</v>
      </c>
      <c r="EV11" s="131">
        <v>1</v>
      </c>
      <c r="EW11" s="131">
        <v>1</v>
      </c>
      <c r="EX11" s="131">
        <v>1</v>
      </c>
      <c r="EY11" s="131">
        <v>1</v>
      </c>
      <c r="EZ11" s="131">
        <v>1</v>
      </c>
      <c r="FA11" s="131">
        <v>1</v>
      </c>
      <c r="FB11" s="131">
        <v>1</v>
      </c>
      <c r="FC11" s="131">
        <v>1</v>
      </c>
      <c r="FD11" s="131">
        <v>1</v>
      </c>
      <c r="FE11" s="131">
        <v>1</v>
      </c>
      <c r="FF11" s="131">
        <v>1</v>
      </c>
      <c r="FG11" s="131">
        <v>1</v>
      </c>
      <c r="FH11" s="130">
        <v>0.5</v>
      </c>
      <c r="FI11" s="130">
        <v>0.5</v>
      </c>
      <c r="FJ11" s="130">
        <v>0.5</v>
      </c>
      <c r="FK11" s="130">
        <v>0.5</v>
      </c>
      <c r="FL11" s="130">
        <v>0.5</v>
      </c>
      <c r="FM11" s="130">
        <v>0.5</v>
      </c>
      <c r="FN11" s="130">
        <v>0.5</v>
      </c>
      <c r="FO11" s="130">
        <v>0.5</v>
      </c>
      <c r="FP11" s="130">
        <v>0.5</v>
      </c>
      <c r="FQ11" s="79"/>
      <c r="FR11" s="79"/>
      <c r="FS11" s="79"/>
      <c r="FT11" s="89"/>
      <c r="FU11" s="89"/>
      <c r="FV11" s="90"/>
      <c r="FW11" s="89"/>
      <c r="FX11" s="89"/>
      <c r="FY11" s="89"/>
      <c r="FZ11" s="89"/>
      <c r="GA11" s="89"/>
      <c r="GB11" s="89"/>
      <c r="GC11" s="89"/>
      <c r="GD11" s="89"/>
      <c r="GE11" s="89"/>
      <c r="GF11" s="89"/>
      <c r="GG11" s="89"/>
      <c r="GH11" s="89"/>
      <c r="GI11" s="89"/>
      <c r="GJ11" s="89"/>
      <c r="GK11" s="89"/>
      <c r="GL11" s="89"/>
      <c r="GM11" s="89"/>
      <c r="GN11" s="89"/>
      <c r="GO11" s="89"/>
      <c r="GP11" s="89"/>
      <c r="GQ11" s="89"/>
      <c r="GR11" s="89"/>
      <c r="GS11" s="89"/>
      <c r="GT11" s="89"/>
      <c r="GU11" s="89"/>
      <c r="GV11" s="89"/>
      <c r="GW11" s="89"/>
      <c r="GX11" s="79"/>
      <c r="GY11" s="79"/>
      <c r="GZ11" s="79"/>
      <c r="HA11" s="79"/>
      <c r="HB11" s="79"/>
      <c r="HC11" s="44"/>
      <c r="HD11" s="44"/>
      <c r="HE11" s="44"/>
      <c r="HF11" s="44"/>
      <c r="HG11" s="44"/>
      <c r="HH11" s="44"/>
      <c r="HI11" s="44"/>
      <c r="HJ11" s="44"/>
      <c r="HK11" s="44"/>
      <c r="HL11" s="44"/>
      <c r="HM11" s="44"/>
      <c r="HN11" s="44"/>
      <c r="HO11" s="44"/>
      <c r="HP11" s="44"/>
      <c r="HQ11" s="44"/>
      <c r="HR11" s="44"/>
      <c r="HS11" s="44"/>
      <c r="HT11" s="44"/>
      <c r="HU11" s="44"/>
      <c r="HV11" s="44"/>
      <c r="HW11" s="44"/>
      <c r="HX11" s="44"/>
      <c r="HY11" s="44"/>
      <c r="HZ11" s="44"/>
      <c r="IA11" s="44"/>
      <c r="IB11" s="44"/>
      <c r="IC11" s="44"/>
      <c r="ID11" s="44"/>
      <c r="IE11" s="44"/>
      <c r="IF11" s="44"/>
      <c r="IG11" s="44"/>
      <c r="IH11" s="44"/>
      <c r="II11" s="44"/>
      <c r="IJ11" s="44"/>
      <c r="IK11" s="44"/>
      <c r="IL11" s="44"/>
      <c r="IM11" s="44"/>
      <c r="IN11" s="44"/>
      <c r="IO11" s="44"/>
      <c r="IP11" s="44"/>
      <c r="IQ11" s="44"/>
      <c r="IR11" s="44"/>
      <c r="IS11" s="44"/>
      <c r="IT11" s="44"/>
      <c r="IU11" s="44"/>
      <c r="IV11" s="44"/>
      <c r="IW11" s="44"/>
      <c r="IX11" s="44"/>
      <c r="IY11" s="44"/>
      <c r="IZ11" s="44"/>
      <c r="JA11" s="44"/>
      <c r="JB11" s="44"/>
      <c r="JC11" s="44"/>
      <c r="JD11" s="44"/>
      <c r="JE11" s="44"/>
      <c r="JF11" s="44"/>
      <c r="JG11" s="44"/>
      <c r="JH11" s="44"/>
      <c r="JI11" s="44"/>
      <c r="JJ11" s="44"/>
      <c r="JK11" s="44"/>
      <c r="JL11" s="44"/>
      <c r="JM11" s="44"/>
      <c r="JN11" s="44"/>
      <c r="JO11" s="44"/>
      <c r="JP11" s="44"/>
      <c r="JQ11" s="44"/>
      <c r="JR11" s="44"/>
      <c r="JS11" s="44"/>
      <c r="JT11" s="44"/>
      <c r="JU11" s="44"/>
      <c r="JV11" s="44"/>
      <c r="JW11" s="44"/>
      <c r="JX11" s="44"/>
      <c r="JY11" s="44"/>
      <c r="JZ11" s="44"/>
      <c r="KA11" s="44"/>
      <c r="KB11" s="44"/>
      <c r="KC11" s="44"/>
      <c r="KD11" s="44"/>
      <c r="KE11" s="44"/>
      <c r="KF11" s="44"/>
      <c r="KG11" s="44"/>
      <c r="KH11" s="44"/>
      <c r="KI11" s="44"/>
      <c r="KJ11" s="44"/>
      <c r="KK11" s="44"/>
      <c r="KL11" s="44"/>
      <c r="KM11" s="44"/>
      <c r="KN11" s="44"/>
      <c r="KO11" s="44"/>
      <c r="KP11" s="44"/>
      <c r="KQ11" s="44"/>
      <c r="KR11" s="44"/>
      <c r="KS11" s="44"/>
      <c r="KT11" s="44"/>
      <c r="KU11" s="44"/>
      <c r="KV11" s="44"/>
      <c r="KW11" s="44"/>
      <c r="KY11" s="44"/>
      <c r="KZ11" s="44"/>
      <c r="LA11" s="44"/>
      <c r="LB11" s="44"/>
      <c r="LC11" s="44"/>
      <c r="LD11" s="44"/>
      <c r="LE11" s="44"/>
      <c r="LF11" s="44"/>
      <c r="LG11" s="44"/>
      <c r="LH11" s="44"/>
      <c r="LI11" s="44"/>
      <c r="LJ11" s="44"/>
      <c r="LK11" s="44"/>
      <c r="LL11" s="44"/>
      <c r="LM11" s="44"/>
      <c r="LN11" s="44"/>
      <c r="LO11" s="44"/>
      <c r="LP11" s="44"/>
      <c r="LQ11" s="44"/>
      <c r="LR11" s="44"/>
      <c r="LS11" s="44"/>
      <c r="LT11" s="44"/>
      <c r="LU11" s="44"/>
      <c r="LV11" s="44"/>
      <c r="LW11" s="44"/>
      <c r="LX11" s="44"/>
      <c r="LY11" s="44"/>
      <c r="LZ11" s="44"/>
      <c r="MA11" s="44"/>
      <c r="MB11" s="44"/>
      <c r="MC11" s="44"/>
      <c r="MD11" s="44"/>
      <c r="ME11" s="44"/>
      <c r="MF11" s="44"/>
      <c r="MG11" s="44"/>
      <c r="MH11" s="44"/>
      <c r="MI11" s="44"/>
      <c r="MJ11" s="44"/>
      <c r="MK11" s="44"/>
      <c r="ML11" s="44"/>
      <c r="MM11" s="44"/>
      <c r="MN11" s="44"/>
      <c r="MO11" s="44"/>
      <c r="MP11" s="44"/>
      <c r="MQ11" s="44"/>
      <c r="MR11" s="44"/>
      <c r="MS11" s="44"/>
      <c r="MT11" s="44"/>
      <c r="MU11" s="44"/>
      <c r="MV11" s="44"/>
      <c r="MW11" s="44"/>
      <c r="MX11" s="44"/>
      <c r="MY11" s="44"/>
      <c r="MZ11" s="44"/>
      <c r="NA11" s="44"/>
      <c r="NB11" s="44"/>
      <c r="NC11" s="44"/>
      <c r="ND11" s="44"/>
      <c r="NE11" s="44"/>
      <c r="NF11" s="44"/>
      <c r="NG11" s="44"/>
      <c r="NH11" s="44"/>
      <c r="NI11" s="44"/>
      <c r="NJ11" s="44"/>
      <c r="NK11" s="44"/>
      <c r="NL11" s="44"/>
      <c r="NM11" s="44"/>
      <c r="NN11" s="44"/>
      <c r="NO11" s="44"/>
      <c r="NP11" s="44"/>
      <c r="NQ11" s="44"/>
      <c r="NR11" s="44"/>
      <c r="NS11" s="44"/>
      <c r="NT11" s="44"/>
      <c r="NU11" s="44"/>
      <c r="NV11" s="44"/>
      <c r="NW11" s="44"/>
      <c r="NX11" s="44"/>
      <c r="NY11" s="44"/>
      <c r="NZ11" s="44"/>
      <c r="OA11" s="44"/>
      <c r="OB11" s="44"/>
      <c r="OC11" s="44"/>
      <c r="OD11" s="44"/>
      <c r="OE11" s="44"/>
      <c r="OF11" s="44"/>
      <c r="OG11" s="44"/>
      <c r="OH11" s="44"/>
      <c r="OI11" s="44"/>
      <c r="OJ11" s="44"/>
      <c r="OK11" s="44"/>
      <c r="OL11" s="44"/>
      <c r="OM11" s="44"/>
      <c r="ON11" s="44"/>
      <c r="OO11" s="44"/>
      <c r="OP11" s="44"/>
      <c r="OQ11" s="44"/>
      <c r="OR11" s="44"/>
      <c r="OS11" s="44"/>
      <c r="OT11" s="44"/>
    </row>
    <row r="12" spans="1:410" s="2" customFormat="1" ht="52.8" customHeight="1" thickBot="1">
      <c r="A12" s="53" t="s">
        <v>1</v>
      </c>
      <c r="B12" s="52" t="s">
        <v>21</v>
      </c>
      <c r="C12" s="51" t="s">
        <v>10</v>
      </c>
      <c r="D12" s="51" t="s">
        <v>8</v>
      </c>
      <c r="E12" s="49" t="s">
        <v>6</v>
      </c>
      <c r="F12" s="50" t="s">
        <v>0</v>
      </c>
      <c r="G12" s="100" t="s">
        <v>17</v>
      </c>
      <c r="H12" s="101" t="s">
        <v>18</v>
      </c>
      <c r="I12" s="81">
        <f>DATE(B10,1,1)</f>
        <v>44927</v>
      </c>
      <c r="J12" s="82">
        <f>I12+1</f>
        <v>44928</v>
      </c>
      <c r="K12" s="82">
        <f t="shared" ref="K12:AK12" si="0">J12+1</f>
        <v>44929</v>
      </c>
      <c r="L12" s="67">
        <f t="shared" si="0"/>
        <v>44930</v>
      </c>
      <c r="M12" s="68">
        <f t="shared" si="0"/>
        <v>44931</v>
      </c>
      <c r="N12" s="68">
        <f t="shared" si="0"/>
        <v>44932</v>
      </c>
      <c r="O12" s="68">
        <f t="shared" si="0"/>
        <v>44933</v>
      </c>
      <c r="P12" s="68">
        <f t="shared" si="0"/>
        <v>44934</v>
      </c>
      <c r="Q12" s="68">
        <f t="shared" si="0"/>
        <v>44935</v>
      </c>
      <c r="R12" s="68">
        <f t="shared" si="0"/>
        <v>44936</v>
      </c>
      <c r="S12" s="68">
        <f t="shared" si="0"/>
        <v>44937</v>
      </c>
      <c r="T12" s="68">
        <f t="shared" si="0"/>
        <v>44938</v>
      </c>
      <c r="U12" s="68">
        <f t="shared" si="0"/>
        <v>44939</v>
      </c>
      <c r="V12" s="68">
        <f t="shared" si="0"/>
        <v>44940</v>
      </c>
      <c r="W12" s="68">
        <f t="shared" si="0"/>
        <v>44941</v>
      </c>
      <c r="X12" s="68">
        <f t="shared" si="0"/>
        <v>44942</v>
      </c>
      <c r="Y12" s="68">
        <f t="shared" si="0"/>
        <v>44943</v>
      </c>
      <c r="Z12" s="68">
        <f t="shared" si="0"/>
        <v>44944</v>
      </c>
      <c r="AA12" s="68">
        <f t="shared" si="0"/>
        <v>44945</v>
      </c>
      <c r="AB12" s="68">
        <f t="shared" si="0"/>
        <v>44946</v>
      </c>
      <c r="AC12" s="68">
        <f t="shared" si="0"/>
        <v>44947</v>
      </c>
      <c r="AD12" s="68">
        <f t="shared" si="0"/>
        <v>44948</v>
      </c>
      <c r="AE12" s="68">
        <f t="shared" si="0"/>
        <v>44949</v>
      </c>
      <c r="AF12" s="68">
        <f t="shared" si="0"/>
        <v>44950</v>
      </c>
      <c r="AG12" s="68">
        <f t="shared" si="0"/>
        <v>44951</v>
      </c>
      <c r="AH12" s="68">
        <f t="shared" si="0"/>
        <v>44952</v>
      </c>
      <c r="AI12" s="68">
        <f t="shared" si="0"/>
        <v>44953</v>
      </c>
      <c r="AJ12" s="68">
        <f t="shared" si="0"/>
        <v>44954</v>
      </c>
      <c r="AK12" s="68">
        <f t="shared" si="0"/>
        <v>44955</v>
      </c>
      <c r="AL12" s="68">
        <f>AK12+1</f>
        <v>44956</v>
      </c>
      <c r="AM12" s="68">
        <f>AL12+1</f>
        <v>44957</v>
      </c>
      <c r="AN12" s="128">
        <f>AL12</f>
        <v>44956</v>
      </c>
      <c r="AO12" s="48" t="s">
        <v>9</v>
      </c>
      <c r="AP12" s="48" t="s">
        <v>7</v>
      </c>
      <c r="AQ12" s="47">
        <f>AM12+1</f>
        <v>44958</v>
      </c>
      <c r="AR12" s="47">
        <f>AQ12+1</f>
        <v>44959</v>
      </c>
      <c r="AS12" s="47">
        <f t="shared" ref="AS12:BR12" si="1">AR12+1</f>
        <v>44960</v>
      </c>
      <c r="AT12" s="47">
        <f t="shared" si="1"/>
        <v>44961</v>
      </c>
      <c r="AU12" s="47">
        <f t="shared" si="1"/>
        <v>44962</v>
      </c>
      <c r="AV12" s="47">
        <f t="shared" si="1"/>
        <v>44963</v>
      </c>
      <c r="AW12" s="47">
        <f t="shared" si="1"/>
        <v>44964</v>
      </c>
      <c r="AX12" s="47">
        <f t="shared" si="1"/>
        <v>44965</v>
      </c>
      <c r="AY12" s="47">
        <f t="shared" si="1"/>
        <v>44966</v>
      </c>
      <c r="AZ12" s="47">
        <f t="shared" si="1"/>
        <v>44967</v>
      </c>
      <c r="BA12" s="47">
        <f t="shared" si="1"/>
        <v>44968</v>
      </c>
      <c r="BB12" s="47">
        <f t="shared" si="1"/>
        <v>44969</v>
      </c>
      <c r="BC12" s="47">
        <f t="shared" si="1"/>
        <v>44970</v>
      </c>
      <c r="BD12" s="47">
        <f t="shared" si="1"/>
        <v>44971</v>
      </c>
      <c r="BE12" s="47">
        <f t="shared" si="1"/>
        <v>44972</v>
      </c>
      <c r="BF12" s="47">
        <f t="shared" si="1"/>
        <v>44973</v>
      </c>
      <c r="BG12" s="47">
        <f t="shared" si="1"/>
        <v>44974</v>
      </c>
      <c r="BH12" s="47">
        <f t="shared" si="1"/>
        <v>44975</v>
      </c>
      <c r="BI12" s="47">
        <f t="shared" si="1"/>
        <v>44976</v>
      </c>
      <c r="BJ12" s="47">
        <f t="shared" si="1"/>
        <v>44977</v>
      </c>
      <c r="BK12" s="47">
        <f t="shared" si="1"/>
        <v>44978</v>
      </c>
      <c r="BL12" s="47">
        <f t="shared" si="1"/>
        <v>44979</v>
      </c>
      <c r="BM12" s="47">
        <f t="shared" si="1"/>
        <v>44980</v>
      </c>
      <c r="BN12" s="47">
        <f t="shared" si="1"/>
        <v>44981</v>
      </c>
      <c r="BO12" s="47">
        <f t="shared" si="1"/>
        <v>44982</v>
      </c>
      <c r="BP12" s="47">
        <f t="shared" si="1"/>
        <v>44983</v>
      </c>
      <c r="BQ12" s="47">
        <f t="shared" si="1"/>
        <v>44984</v>
      </c>
      <c r="BR12" s="47">
        <f t="shared" si="1"/>
        <v>44985</v>
      </c>
      <c r="BS12" s="47" t="str">
        <f>IF(MONTH(BR12+1)=MONTH(BR12),BR12+1,"")</f>
        <v/>
      </c>
      <c r="BT12" s="127">
        <f>BR12</f>
        <v>44985</v>
      </c>
      <c r="BU12" s="55" t="s">
        <v>9</v>
      </c>
      <c r="BV12" s="55" t="s">
        <v>7</v>
      </c>
      <c r="BW12" s="47">
        <f>IF(BS12&lt;&gt;"",BS12+1,BR12+1)</f>
        <v>44986</v>
      </c>
      <c r="BX12" s="47">
        <f>BW12+1</f>
        <v>44987</v>
      </c>
      <c r="BY12" s="47">
        <f t="shared" ref="BY12:CY12" si="2">BX12+1</f>
        <v>44988</v>
      </c>
      <c r="BZ12" s="47">
        <f t="shared" si="2"/>
        <v>44989</v>
      </c>
      <c r="CA12" s="47">
        <f t="shared" si="2"/>
        <v>44990</v>
      </c>
      <c r="CB12" s="47">
        <f t="shared" si="2"/>
        <v>44991</v>
      </c>
      <c r="CC12" s="47">
        <f t="shared" si="2"/>
        <v>44992</v>
      </c>
      <c r="CD12" s="47">
        <f t="shared" si="2"/>
        <v>44993</v>
      </c>
      <c r="CE12" s="47">
        <f t="shared" si="2"/>
        <v>44994</v>
      </c>
      <c r="CF12" s="47">
        <f t="shared" si="2"/>
        <v>44995</v>
      </c>
      <c r="CG12" s="47">
        <f t="shared" si="2"/>
        <v>44996</v>
      </c>
      <c r="CH12" s="47">
        <f t="shared" si="2"/>
        <v>44997</v>
      </c>
      <c r="CI12" s="47">
        <f t="shared" si="2"/>
        <v>44998</v>
      </c>
      <c r="CJ12" s="47">
        <f t="shared" si="2"/>
        <v>44999</v>
      </c>
      <c r="CK12" s="47">
        <f t="shared" si="2"/>
        <v>45000</v>
      </c>
      <c r="CL12" s="47">
        <f t="shared" si="2"/>
        <v>45001</v>
      </c>
      <c r="CM12" s="47">
        <f t="shared" si="2"/>
        <v>45002</v>
      </c>
      <c r="CN12" s="47">
        <f t="shared" si="2"/>
        <v>45003</v>
      </c>
      <c r="CO12" s="47">
        <f t="shared" si="2"/>
        <v>45004</v>
      </c>
      <c r="CP12" s="47">
        <f t="shared" si="2"/>
        <v>45005</v>
      </c>
      <c r="CQ12" s="47">
        <f t="shared" si="2"/>
        <v>45006</v>
      </c>
      <c r="CR12" s="47">
        <f t="shared" si="2"/>
        <v>45007</v>
      </c>
      <c r="CS12" s="47">
        <f t="shared" si="2"/>
        <v>45008</v>
      </c>
      <c r="CT12" s="47">
        <f t="shared" si="2"/>
        <v>45009</v>
      </c>
      <c r="CU12" s="47">
        <f t="shared" si="2"/>
        <v>45010</v>
      </c>
      <c r="CV12" s="47">
        <f t="shared" si="2"/>
        <v>45011</v>
      </c>
      <c r="CW12" s="47">
        <f t="shared" si="2"/>
        <v>45012</v>
      </c>
      <c r="CX12" s="47">
        <f t="shared" si="2"/>
        <v>45013</v>
      </c>
      <c r="CY12" s="47">
        <f t="shared" si="2"/>
        <v>45014</v>
      </c>
      <c r="CZ12" s="47">
        <f t="shared" ref="CZ12" si="3">CY12+1</f>
        <v>45015</v>
      </c>
      <c r="DA12" s="47">
        <f t="shared" ref="DA12" si="4">CZ12+1</f>
        <v>45016</v>
      </c>
      <c r="DB12" s="127">
        <f>CZ12</f>
        <v>45015</v>
      </c>
      <c r="DC12" s="55" t="s">
        <v>9</v>
      </c>
      <c r="DD12" s="55" t="s">
        <v>7</v>
      </c>
      <c r="DE12" s="47">
        <f>DA12+1</f>
        <v>45017</v>
      </c>
      <c r="DF12" s="47">
        <f>DE12+1</f>
        <v>45018</v>
      </c>
      <c r="DG12" s="47">
        <f t="shared" ref="DG12:EH12" si="5">DF12+1</f>
        <v>45019</v>
      </c>
      <c r="DH12" s="47">
        <f t="shared" si="5"/>
        <v>45020</v>
      </c>
      <c r="DI12" s="47">
        <f t="shared" si="5"/>
        <v>45021</v>
      </c>
      <c r="DJ12" s="47">
        <f t="shared" si="5"/>
        <v>45022</v>
      </c>
      <c r="DK12" s="47">
        <f t="shared" si="5"/>
        <v>45023</v>
      </c>
      <c r="DL12" s="47">
        <f t="shared" si="5"/>
        <v>45024</v>
      </c>
      <c r="DM12" s="47">
        <f t="shared" si="5"/>
        <v>45025</v>
      </c>
      <c r="DN12" s="47">
        <f t="shared" si="5"/>
        <v>45026</v>
      </c>
      <c r="DO12" s="47">
        <f t="shared" si="5"/>
        <v>45027</v>
      </c>
      <c r="DP12" s="47">
        <f t="shared" si="5"/>
        <v>45028</v>
      </c>
      <c r="DQ12" s="47">
        <f t="shared" si="5"/>
        <v>45029</v>
      </c>
      <c r="DR12" s="47">
        <f t="shared" si="5"/>
        <v>45030</v>
      </c>
      <c r="DS12" s="47">
        <f t="shared" si="5"/>
        <v>45031</v>
      </c>
      <c r="DT12" s="47">
        <f t="shared" si="5"/>
        <v>45032</v>
      </c>
      <c r="DU12" s="47">
        <f t="shared" si="5"/>
        <v>45033</v>
      </c>
      <c r="DV12" s="47">
        <f t="shared" si="5"/>
        <v>45034</v>
      </c>
      <c r="DW12" s="47">
        <f t="shared" si="5"/>
        <v>45035</v>
      </c>
      <c r="DX12" s="47">
        <f t="shared" si="5"/>
        <v>45036</v>
      </c>
      <c r="DY12" s="47">
        <f t="shared" si="5"/>
        <v>45037</v>
      </c>
      <c r="DZ12" s="47">
        <f t="shared" si="5"/>
        <v>45038</v>
      </c>
      <c r="EA12" s="47">
        <f t="shared" si="5"/>
        <v>45039</v>
      </c>
      <c r="EB12" s="47">
        <f t="shared" si="5"/>
        <v>45040</v>
      </c>
      <c r="EC12" s="47">
        <f t="shared" si="5"/>
        <v>45041</v>
      </c>
      <c r="ED12" s="47">
        <f t="shared" si="5"/>
        <v>45042</v>
      </c>
      <c r="EE12" s="47">
        <f t="shared" si="5"/>
        <v>45043</v>
      </c>
      <c r="EF12" s="47">
        <f t="shared" si="5"/>
        <v>45044</v>
      </c>
      <c r="EG12" s="47">
        <f t="shared" si="5"/>
        <v>45045</v>
      </c>
      <c r="EH12" s="47">
        <f t="shared" si="5"/>
        <v>45046</v>
      </c>
      <c r="EI12" s="127">
        <f>EG12</f>
        <v>45045</v>
      </c>
      <c r="EJ12" s="55" t="s">
        <v>9</v>
      </c>
      <c r="EK12" s="55" t="s">
        <v>7</v>
      </c>
      <c r="EL12" s="47">
        <f>EH12+1</f>
        <v>45047</v>
      </c>
      <c r="EM12" s="47">
        <f>EL12+1</f>
        <v>45048</v>
      </c>
      <c r="EN12" s="47">
        <f>EM12+1</f>
        <v>45049</v>
      </c>
      <c r="EO12" s="47">
        <f t="shared" ref="EO12:FN12" si="6">EN12+1</f>
        <v>45050</v>
      </c>
      <c r="EP12" s="47">
        <f t="shared" si="6"/>
        <v>45051</v>
      </c>
      <c r="EQ12" s="47">
        <f t="shared" si="6"/>
        <v>45052</v>
      </c>
      <c r="ER12" s="47">
        <f t="shared" si="6"/>
        <v>45053</v>
      </c>
      <c r="ES12" s="47">
        <f t="shared" si="6"/>
        <v>45054</v>
      </c>
      <c r="ET12" s="47">
        <f t="shared" si="6"/>
        <v>45055</v>
      </c>
      <c r="EU12" s="47">
        <f t="shared" si="6"/>
        <v>45056</v>
      </c>
      <c r="EV12" s="47">
        <f t="shared" si="6"/>
        <v>45057</v>
      </c>
      <c r="EW12" s="47">
        <f t="shared" si="6"/>
        <v>45058</v>
      </c>
      <c r="EX12" s="47">
        <f t="shared" si="6"/>
        <v>45059</v>
      </c>
      <c r="EY12" s="47">
        <f t="shared" si="6"/>
        <v>45060</v>
      </c>
      <c r="EZ12" s="47">
        <f t="shared" si="6"/>
        <v>45061</v>
      </c>
      <c r="FA12" s="47">
        <f t="shared" si="6"/>
        <v>45062</v>
      </c>
      <c r="FB12" s="47">
        <f t="shared" si="6"/>
        <v>45063</v>
      </c>
      <c r="FC12" s="47">
        <f t="shared" si="6"/>
        <v>45064</v>
      </c>
      <c r="FD12" s="47">
        <f t="shared" si="6"/>
        <v>45065</v>
      </c>
      <c r="FE12" s="47">
        <f t="shared" si="6"/>
        <v>45066</v>
      </c>
      <c r="FF12" s="47">
        <f t="shared" si="6"/>
        <v>45067</v>
      </c>
      <c r="FG12" s="47">
        <f t="shared" si="6"/>
        <v>45068</v>
      </c>
      <c r="FH12" s="47">
        <f t="shared" si="6"/>
        <v>45069</v>
      </c>
      <c r="FI12" s="47">
        <f t="shared" si="6"/>
        <v>45070</v>
      </c>
      <c r="FJ12" s="47">
        <f t="shared" si="6"/>
        <v>45071</v>
      </c>
      <c r="FK12" s="47">
        <f t="shared" si="6"/>
        <v>45072</v>
      </c>
      <c r="FL12" s="47">
        <f t="shared" si="6"/>
        <v>45073</v>
      </c>
      <c r="FM12" s="47">
        <f t="shared" si="6"/>
        <v>45074</v>
      </c>
      <c r="FN12" s="47">
        <f t="shared" si="6"/>
        <v>45075</v>
      </c>
      <c r="FO12" s="47">
        <f>FN12+1</f>
        <v>45076</v>
      </c>
      <c r="FP12" s="47">
        <f>FO12+1</f>
        <v>45077</v>
      </c>
      <c r="FQ12" s="127">
        <f>FO12</f>
        <v>45076</v>
      </c>
      <c r="FR12" s="55" t="s">
        <v>9</v>
      </c>
      <c r="FS12" s="55" t="s">
        <v>7</v>
      </c>
      <c r="FT12" s="45">
        <f>FP12+1</f>
        <v>45078</v>
      </c>
      <c r="FU12" s="45">
        <f>FT12+1</f>
        <v>45079</v>
      </c>
      <c r="FV12" s="45">
        <f t="shared" ref="FV12:GR12" si="7">FU12+1</f>
        <v>45080</v>
      </c>
      <c r="FW12" s="45">
        <f t="shared" si="7"/>
        <v>45081</v>
      </c>
      <c r="FX12" s="45">
        <f t="shared" si="7"/>
        <v>45082</v>
      </c>
      <c r="FY12" s="45">
        <f t="shared" si="7"/>
        <v>45083</v>
      </c>
      <c r="FZ12" s="45">
        <f t="shared" si="7"/>
        <v>45084</v>
      </c>
      <c r="GA12" s="45">
        <f t="shared" si="7"/>
        <v>45085</v>
      </c>
      <c r="GB12" s="45">
        <f t="shared" si="7"/>
        <v>45086</v>
      </c>
      <c r="GC12" s="45">
        <f t="shared" si="7"/>
        <v>45087</v>
      </c>
      <c r="GD12" s="45">
        <f t="shared" si="7"/>
        <v>45088</v>
      </c>
      <c r="GE12" s="45">
        <f t="shared" si="7"/>
        <v>45089</v>
      </c>
      <c r="GF12" s="45">
        <f t="shared" si="7"/>
        <v>45090</v>
      </c>
      <c r="GG12" s="45">
        <f t="shared" si="7"/>
        <v>45091</v>
      </c>
      <c r="GH12" s="45">
        <f t="shared" si="7"/>
        <v>45092</v>
      </c>
      <c r="GI12" s="45">
        <f t="shared" si="7"/>
        <v>45093</v>
      </c>
      <c r="GJ12" s="45">
        <f t="shared" si="7"/>
        <v>45094</v>
      </c>
      <c r="GK12" s="45">
        <f t="shared" si="7"/>
        <v>45095</v>
      </c>
      <c r="GL12" s="45">
        <f t="shared" si="7"/>
        <v>45096</v>
      </c>
      <c r="GM12" s="45">
        <f t="shared" si="7"/>
        <v>45097</v>
      </c>
      <c r="GN12" s="45">
        <f t="shared" si="7"/>
        <v>45098</v>
      </c>
      <c r="GO12" s="45">
        <f t="shared" si="7"/>
        <v>45099</v>
      </c>
      <c r="GP12" s="45">
        <f t="shared" si="7"/>
        <v>45100</v>
      </c>
      <c r="GQ12" s="45">
        <f t="shared" si="7"/>
        <v>45101</v>
      </c>
      <c r="GR12" s="45">
        <f t="shared" si="7"/>
        <v>45102</v>
      </c>
      <c r="GS12" s="45">
        <f t="shared" ref="GS12" si="8">GR12+1</f>
        <v>45103</v>
      </c>
      <c r="GT12" s="45">
        <f t="shared" ref="GT12" si="9">GS12+1</f>
        <v>45104</v>
      </c>
      <c r="GU12" s="45">
        <f t="shared" ref="GU12" si="10">GT12+1</f>
        <v>45105</v>
      </c>
      <c r="GV12" s="45">
        <f t="shared" ref="GV12" si="11">GU12+1</f>
        <v>45106</v>
      </c>
      <c r="GW12" s="45">
        <f t="shared" ref="GW12" si="12">GV12+1</f>
        <v>45107</v>
      </c>
      <c r="GX12" s="129">
        <f>GV12</f>
        <v>45106</v>
      </c>
      <c r="GY12" s="46" t="s">
        <v>9</v>
      </c>
      <c r="GZ12" s="46" t="s">
        <v>7</v>
      </c>
      <c r="HA12" s="45">
        <f>GW12+1</f>
        <v>45108</v>
      </c>
      <c r="HB12" s="45">
        <f>HA12+1</f>
        <v>45109</v>
      </c>
      <c r="HC12" s="20">
        <f t="shared" ref="HC12:IE12" si="13">HB12+1</f>
        <v>45110</v>
      </c>
      <c r="HD12" s="20">
        <f t="shared" si="13"/>
        <v>45111</v>
      </c>
      <c r="HE12" s="20">
        <f t="shared" si="13"/>
        <v>45112</v>
      </c>
      <c r="HF12" s="20">
        <f t="shared" si="13"/>
        <v>45113</v>
      </c>
      <c r="HG12" s="20">
        <f t="shared" si="13"/>
        <v>45114</v>
      </c>
      <c r="HH12" s="20">
        <f t="shared" si="13"/>
        <v>45115</v>
      </c>
      <c r="HI12" s="20">
        <f t="shared" si="13"/>
        <v>45116</v>
      </c>
      <c r="HJ12" s="20">
        <f t="shared" si="13"/>
        <v>45117</v>
      </c>
      <c r="HK12" s="20">
        <f t="shared" si="13"/>
        <v>45118</v>
      </c>
      <c r="HL12" s="20">
        <f t="shared" si="13"/>
        <v>45119</v>
      </c>
      <c r="HM12" s="20">
        <f t="shared" si="13"/>
        <v>45120</v>
      </c>
      <c r="HN12" s="20">
        <f t="shared" si="13"/>
        <v>45121</v>
      </c>
      <c r="HO12" s="20">
        <f t="shared" si="13"/>
        <v>45122</v>
      </c>
      <c r="HP12" s="20">
        <f t="shared" si="13"/>
        <v>45123</v>
      </c>
      <c r="HQ12" s="20">
        <f t="shared" si="13"/>
        <v>45124</v>
      </c>
      <c r="HR12" s="20">
        <f t="shared" si="13"/>
        <v>45125</v>
      </c>
      <c r="HS12" s="20">
        <f t="shared" si="13"/>
        <v>45126</v>
      </c>
      <c r="HT12" s="20">
        <f t="shared" si="13"/>
        <v>45127</v>
      </c>
      <c r="HU12" s="20">
        <f t="shared" si="13"/>
        <v>45128</v>
      </c>
      <c r="HV12" s="20">
        <f t="shared" si="13"/>
        <v>45129</v>
      </c>
      <c r="HW12" s="20">
        <f t="shared" si="13"/>
        <v>45130</v>
      </c>
      <c r="HX12" s="20">
        <f t="shared" si="13"/>
        <v>45131</v>
      </c>
      <c r="HY12" s="20">
        <f t="shared" si="13"/>
        <v>45132</v>
      </c>
      <c r="HZ12" s="20">
        <f t="shared" si="13"/>
        <v>45133</v>
      </c>
      <c r="IA12" s="20">
        <f t="shared" si="13"/>
        <v>45134</v>
      </c>
      <c r="IB12" s="20">
        <f t="shared" si="13"/>
        <v>45135</v>
      </c>
      <c r="IC12" s="20">
        <f t="shared" si="13"/>
        <v>45136</v>
      </c>
      <c r="ID12" s="20">
        <f t="shared" si="13"/>
        <v>45137</v>
      </c>
      <c r="IE12" s="20">
        <f t="shared" si="13"/>
        <v>45138</v>
      </c>
      <c r="IF12" s="129">
        <f>ID12</f>
        <v>45137</v>
      </c>
      <c r="IG12" s="21" t="s">
        <v>9</v>
      </c>
      <c r="IH12" s="21" t="s">
        <v>7</v>
      </c>
      <c r="II12" s="20">
        <f>IE12+1</f>
        <v>45139</v>
      </c>
      <c r="IJ12" s="20">
        <f>II12+1</f>
        <v>45140</v>
      </c>
      <c r="IK12" s="20">
        <f t="shared" ref="IK12:JH12" si="14">IJ12+1</f>
        <v>45141</v>
      </c>
      <c r="IL12" s="20">
        <f t="shared" si="14"/>
        <v>45142</v>
      </c>
      <c r="IM12" s="20">
        <f t="shared" si="14"/>
        <v>45143</v>
      </c>
      <c r="IN12" s="20">
        <f t="shared" si="14"/>
        <v>45144</v>
      </c>
      <c r="IO12" s="20">
        <f t="shared" si="14"/>
        <v>45145</v>
      </c>
      <c r="IP12" s="20">
        <f t="shared" si="14"/>
        <v>45146</v>
      </c>
      <c r="IQ12" s="20">
        <f t="shared" si="14"/>
        <v>45147</v>
      </c>
      <c r="IR12" s="20">
        <f t="shared" si="14"/>
        <v>45148</v>
      </c>
      <c r="IS12" s="20">
        <f t="shared" si="14"/>
        <v>45149</v>
      </c>
      <c r="IT12" s="20">
        <f t="shared" si="14"/>
        <v>45150</v>
      </c>
      <c r="IU12" s="20">
        <f t="shared" si="14"/>
        <v>45151</v>
      </c>
      <c r="IV12" s="20">
        <f t="shared" si="14"/>
        <v>45152</v>
      </c>
      <c r="IW12" s="20">
        <f t="shared" si="14"/>
        <v>45153</v>
      </c>
      <c r="IX12" s="20">
        <f t="shared" si="14"/>
        <v>45154</v>
      </c>
      <c r="IY12" s="20">
        <f t="shared" si="14"/>
        <v>45155</v>
      </c>
      <c r="IZ12" s="20">
        <f t="shared" si="14"/>
        <v>45156</v>
      </c>
      <c r="JA12" s="20">
        <f t="shared" si="14"/>
        <v>45157</v>
      </c>
      <c r="JB12" s="20">
        <f t="shared" si="14"/>
        <v>45158</v>
      </c>
      <c r="JC12" s="20">
        <f t="shared" si="14"/>
        <v>45159</v>
      </c>
      <c r="JD12" s="20">
        <f t="shared" si="14"/>
        <v>45160</v>
      </c>
      <c r="JE12" s="20">
        <f t="shared" si="14"/>
        <v>45161</v>
      </c>
      <c r="JF12" s="20">
        <f t="shared" si="14"/>
        <v>45162</v>
      </c>
      <c r="JG12" s="20">
        <f t="shared" si="14"/>
        <v>45163</v>
      </c>
      <c r="JH12" s="20">
        <f t="shared" si="14"/>
        <v>45164</v>
      </c>
      <c r="JI12" s="20">
        <f t="shared" ref="JI12" si="15">JH12+1</f>
        <v>45165</v>
      </c>
      <c r="JJ12" s="20">
        <f t="shared" ref="JJ12" si="16">JI12+1</f>
        <v>45166</v>
      </c>
      <c r="JK12" s="20">
        <f t="shared" ref="JK12" si="17">JJ12+1</f>
        <v>45167</v>
      </c>
      <c r="JL12" s="20">
        <f t="shared" ref="JL12" si="18">JK12+1</f>
        <v>45168</v>
      </c>
      <c r="JM12" s="20">
        <f t="shared" ref="JM12" si="19">JL12+1</f>
        <v>45169</v>
      </c>
      <c r="JN12" s="129">
        <f>JL12</f>
        <v>45168</v>
      </c>
      <c r="JO12" s="21" t="s">
        <v>9</v>
      </c>
      <c r="JP12" s="21" t="s">
        <v>7</v>
      </c>
      <c r="JQ12" s="20">
        <f>JM12+1</f>
        <v>45170</v>
      </c>
      <c r="JR12" s="20">
        <f>JQ12+1</f>
        <v>45171</v>
      </c>
      <c r="JS12" s="20">
        <f t="shared" ref="JS12:KT12" si="20">JR12+1</f>
        <v>45172</v>
      </c>
      <c r="JT12" s="20">
        <f t="shared" si="20"/>
        <v>45173</v>
      </c>
      <c r="JU12" s="20">
        <f t="shared" si="20"/>
        <v>45174</v>
      </c>
      <c r="JV12" s="20">
        <f t="shared" si="20"/>
        <v>45175</v>
      </c>
      <c r="JW12" s="20">
        <f t="shared" si="20"/>
        <v>45176</v>
      </c>
      <c r="JX12" s="20">
        <f t="shared" si="20"/>
        <v>45177</v>
      </c>
      <c r="JY12" s="20">
        <f t="shared" si="20"/>
        <v>45178</v>
      </c>
      <c r="JZ12" s="20">
        <f t="shared" si="20"/>
        <v>45179</v>
      </c>
      <c r="KA12" s="20">
        <f t="shared" si="20"/>
        <v>45180</v>
      </c>
      <c r="KB12" s="20">
        <f t="shared" si="20"/>
        <v>45181</v>
      </c>
      <c r="KC12" s="20">
        <f t="shared" si="20"/>
        <v>45182</v>
      </c>
      <c r="KD12" s="20">
        <f t="shared" si="20"/>
        <v>45183</v>
      </c>
      <c r="KE12" s="20">
        <f t="shared" si="20"/>
        <v>45184</v>
      </c>
      <c r="KF12" s="20">
        <f t="shared" si="20"/>
        <v>45185</v>
      </c>
      <c r="KG12" s="20">
        <f t="shared" si="20"/>
        <v>45186</v>
      </c>
      <c r="KH12" s="20">
        <f t="shared" si="20"/>
        <v>45187</v>
      </c>
      <c r="KI12" s="20">
        <f t="shared" si="20"/>
        <v>45188</v>
      </c>
      <c r="KJ12" s="20">
        <f t="shared" si="20"/>
        <v>45189</v>
      </c>
      <c r="KK12" s="20">
        <f t="shared" si="20"/>
        <v>45190</v>
      </c>
      <c r="KL12" s="20">
        <f t="shared" si="20"/>
        <v>45191</v>
      </c>
      <c r="KM12" s="20">
        <f t="shared" si="20"/>
        <v>45192</v>
      </c>
      <c r="KN12" s="20">
        <f t="shared" si="20"/>
        <v>45193</v>
      </c>
      <c r="KO12" s="20">
        <f t="shared" si="20"/>
        <v>45194</v>
      </c>
      <c r="KP12" s="20">
        <f t="shared" si="20"/>
        <v>45195</v>
      </c>
      <c r="KQ12" s="20">
        <f t="shared" si="20"/>
        <v>45196</v>
      </c>
      <c r="KR12" s="20">
        <f t="shared" si="20"/>
        <v>45197</v>
      </c>
      <c r="KS12" s="20">
        <f t="shared" si="20"/>
        <v>45198</v>
      </c>
      <c r="KT12" s="20">
        <f t="shared" si="20"/>
        <v>45199</v>
      </c>
      <c r="KU12" s="129">
        <f>KS12</f>
        <v>45198</v>
      </c>
      <c r="KV12" s="21" t="s">
        <v>9</v>
      </c>
      <c r="KW12" s="39" t="s">
        <v>7</v>
      </c>
      <c r="KX12" s="20">
        <f>KT12+1</f>
        <v>45200</v>
      </c>
      <c r="KY12" s="20">
        <f>KX12+1</f>
        <v>45201</v>
      </c>
      <c r="KZ12" s="20">
        <f t="shared" ref="KZ12:LZ12" si="21">KY12+1</f>
        <v>45202</v>
      </c>
      <c r="LA12" s="20">
        <f t="shared" si="21"/>
        <v>45203</v>
      </c>
      <c r="LB12" s="20">
        <f t="shared" si="21"/>
        <v>45204</v>
      </c>
      <c r="LC12" s="20">
        <f t="shared" si="21"/>
        <v>45205</v>
      </c>
      <c r="LD12" s="20">
        <f t="shared" si="21"/>
        <v>45206</v>
      </c>
      <c r="LE12" s="20">
        <f t="shared" si="21"/>
        <v>45207</v>
      </c>
      <c r="LF12" s="20">
        <f t="shared" si="21"/>
        <v>45208</v>
      </c>
      <c r="LG12" s="20">
        <f t="shared" si="21"/>
        <v>45209</v>
      </c>
      <c r="LH12" s="20">
        <f t="shared" si="21"/>
        <v>45210</v>
      </c>
      <c r="LI12" s="20">
        <f t="shared" si="21"/>
        <v>45211</v>
      </c>
      <c r="LJ12" s="20">
        <f t="shared" si="21"/>
        <v>45212</v>
      </c>
      <c r="LK12" s="20">
        <f t="shared" si="21"/>
        <v>45213</v>
      </c>
      <c r="LL12" s="20">
        <f t="shared" si="21"/>
        <v>45214</v>
      </c>
      <c r="LM12" s="20">
        <f t="shared" si="21"/>
        <v>45215</v>
      </c>
      <c r="LN12" s="20">
        <f t="shared" si="21"/>
        <v>45216</v>
      </c>
      <c r="LO12" s="20">
        <f t="shared" si="21"/>
        <v>45217</v>
      </c>
      <c r="LP12" s="20">
        <f t="shared" si="21"/>
        <v>45218</v>
      </c>
      <c r="LQ12" s="20">
        <f t="shared" si="21"/>
        <v>45219</v>
      </c>
      <c r="LR12" s="20">
        <f t="shared" si="21"/>
        <v>45220</v>
      </c>
      <c r="LS12" s="20">
        <f t="shared" si="21"/>
        <v>45221</v>
      </c>
      <c r="LT12" s="20">
        <f t="shared" si="21"/>
        <v>45222</v>
      </c>
      <c r="LU12" s="20">
        <f t="shared" si="21"/>
        <v>45223</v>
      </c>
      <c r="LV12" s="20">
        <f t="shared" si="21"/>
        <v>45224</v>
      </c>
      <c r="LW12" s="20">
        <f t="shared" si="21"/>
        <v>45225</v>
      </c>
      <c r="LX12" s="20">
        <f t="shared" si="21"/>
        <v>45226</v>
      </c>
      <c r="LY12" s="20">
        <f t="shared" si="21"/>
        <v>45227</v>
      </c>
      <c r="LZ12" s="20">
        <f t="shared" si="21"/>
        <v>45228</v>
      </c>
      <c r="MA12" s="20">
        <f t="shared" ref="MA12" si="22">LZ12+1</f>
        <v>45229</v>
      </c>
      <c r="MB12" s="20">
        <f t="shared" ref="MB12" si="23">MA12+1</f>
        <v>45230</v>
      </c>
      <c r="MC12" s="129">
        <f>MA12</f>
        <v>45229</v>
      </c>
      <c r="MD12" s="21" t="s">
        <v>9</v>
      </c>
      <c r="ME12" s="21" t="s">
        <v>7</v>
      </c>
      <c r="MF12" s="20">
        <f>MB12+1</f>
        <v>45231</v>
      </c>
      <c r="MG12" s="20">
        <f>MF12+1</f>
        <v>45232</v>
      </c>
      <c r="MH12" s="20">
        <f t="shared" ref="MH12:NI12" si="24">MG12+1</f>
        <v>45233</v>
      </c>
      <c r="MI12" s="20">
        <f t="shared" si="24"/>
        <v>45234</v>
      </c>
      <c r="MJ12" s="20">
        <f t="shared" si="24"/>
        <v>45235</v>
      </c>
      <c r="MK12" s="20">
        <f t="shared" si="24"/>
        <v>45236</v>
      </c>
      <c r="ML12" s="20">
        <f t="shared" si="24"/>
        <v>45237</v>
      </c>
      <c r="MM12" s="20">
        <f t="shared" si="24"/>
        <v>45238</v>
      </c>
      <c r="MN12" s="20">
        <f t="shared" si="24"/>
        <v>45239</v>
      </c>
      <c r="MO12" s="20">
        <f t="shared" si="24"/>
        <v>45240</v>
      </c>
      <c r="MP12" s="20">
        <f t="shared" si="24"/>
        <v>45241</v>
      </c>
      <c r="MQ12" s="20">
        <f t="shared" si="24"/>
        <v>45242</v>
      </c>
      <c r="MR12" s="20">
        <f t="shared" si="24"/>
        <v>45243</v>
      </c>
      <c r="MS12" s="20">
        <f t="shared" si="24"/>
        <v>45244</v>
      </c>
      <c r="MT12" s="20">
        <f t="shared" si="24"/>
        <v>45245</v>
      </c>
      <c r="MU12" s="20">
        <f t="shared" si="24"/>
        <v>45246</v>
      </c>
      <c r="MV12" s="20">
        <f t="shared" si="24"/>
        <v>45247</v>
      </c>
      <c r="MW12" s="20">
        <f t="shared" si="24"/>
        <v>45248</v>
      </c>
      <c r="MX12" s="20">
        <f t="shared" si="24"/>
        <v>45249</v>
      </c>
      <c r="MY12" s="20">
        <f t="shared" si="24"/>
        <v>45250</v>
      </c>
      <c r="MZ12" s="20">
        <f t="shared" si="24"/>
        <v>45251</v>
      </c>
      <c r="NA12" s="20">
        <f t="shared" si="24"/>
        <v>45252</v>
      </c>
      <c r="NB12" s="20">
        <f t="shared" si="24"/>
        <v>45253</v>
      </c>
      <c r="NC12" s="20">
        <f t="shared" si="24"/>
        <v>45254</v>
      </c>
      <c r="ND12" s="20">
        <f t="shared" si="24"/>
        <v>45255</v>
      </c>
      <c r="NE12" s="20">
        <f t="shared" si="24"/>
        <v>45256</v>
      </c>
      <c r="NF12" s="20">
        <f t="shared" si="24"/>
        <v>45257</v>
      </c>
      <c r="NG12" s="20">
        <f t="shared" si="24"/>
        <v>45258</v>
      </c>
      <c r="NH12" s="20">
        <f t="shared" si="24"/>
        <v>45259</v>
      </c>
      <c r="NI12" s="20">
        <f t="shared" si="24"/>
        <v>45260</v>
      </c>
      <c r="NJ12" s="129">
        <f>NH12</f>
        <v>45259</v>
      </c>
      <c r="NK12" s="21" t="s">
        <v>9</v>
      </c>
      <c r="NL12" s="21" t="s">
        <v>7</v>
      </c>
      <c r="NM12" s="20">
        <f>NI12+1</f>
        <v>45261</v>
      </c>
      <c r="NN12" s="20">
        <f>NM12+1</f>
        <v>45262</v>
      </c>
      <c r="NO12" s="20">
        <f t="shared" ref="NO12:OQ12" si="25">NN12+1</f>
        <v>45263</v>
      </c>
      <c r="NP12" s="20">
        <f t="shared" si="25"/>
        <v>45264</v>
      </c>
      <c r="NQ12" s="20">
        <f t="shared" si="25"/>
        <v>45265</v>
      </c>
      <c r="NR12" s="20">
        <f t="shared" si="25"/>
        <v>45266</v>
      </c>
      <c r="NS12" s="20">
        <f t="shared" si="25"/>
        <v>45267</v>
      </c>
      <c r="NT12" s="20">
        <f t="shared" si="25"/>
        <v>45268</v>
      </c>
      <c r="NU12" s="20">
        <f t="shared" si="25"/>
        <v>45269</v>
      </c>
      <c r="NV12" s="20">
        <f t="shared" si="25"/>
        <v>45270</v>
      </c>
      <c r="NW12" s="20">
        <f t="shared" si="25"/>
        <v>45271</v>
      </c>
      <c r="NX12" s="20">
        <f t="shared" si="25"/>
        <v>45272</v>
      </c>
      <c r="NY12" s="20">
        <f t="shared" si="25"/>
        <v>45273</v>
      </c>
      <c r="NZ12" s="20">
        <f t="shared" si="25"/>
        <v>45274</v>
      </c>
      <c r="OA12" s="20">
        <f t="shared" si="25"/>
        <v>45275</v>
      </c>
      <c r="OB12" s="20">
        <f t="shared" si="25"/>
        <v>45276</v>
      </c>
      <c r="OC12" s="20">
        <f t="shared" si="25"/>
        <v>45277</v>
      </c>
      <c r="OD12" s="20">
        <f t="shared" si="25"/>
        <v>45278</v>
      </c>
      <c r="OE12" s="20">
        <f t="shared" si="25"/>
        <v>45279</v>
      </c>
      <c r="OF12" s="20">
        <f t="shared" si="25"/>
        <v>45280</v>
      </c>
      <c r="OG12" s="20">
        <f t="shared" si="25"/>
        <v>45281</v>
      </c>
      <c r="OH12" s="20">
        <f t="shared" si="25"/>
        <v>45282</v>
      </c>
      <c r="OI12" s="20">
        <f t="shared" si="25"/>
        <v>45283</v>
      </c>
      <c r="OJ12" s="20">
        <f t="shared" si="25"/>
        <v>45284</v>
      </c>
      <c r="OK12" s="20">
        <f t="shared" si="25"/>
        <v>45285</v>
      </c>
      <c r="OL12" s="20">
        <f t="shared" si="25"/>
        <v>45286</v>
      </c>
      <c r="OM12" s="20">
        <f t="shared" si="25"/>
        <v>45287</v>
      </c>
      <c r="ON12" s="20">
        <f t="shared" si="25"/>
        <v>45288</v>
      </c>
      <c r="OO12" s="20">
        <f t="shared" si="25"/>
        <v>45289</v>
      </c>
      <c r="OP12" s="20">
        <f t="shared" si="25"/>
        <v>45290</v>
      </c>
      <c r="OQ12" s="20">
        <f t="shared" si="25"/>
        <v>45291</v>
      </c>
      <c r="OR12" s="129">
        <f>OP12</f>
        <v>45290</v>
      </c>
      <c r="OS12" s="21" t="s">
        <v>9</v>
      </c>
      <c r="OT12" s="21" t="s">
        <v>7</v>
      </c>
    </row>
    <row r="13" spans="1:410" s="2" customFormat="1" ht="41.4" customHeight="1" thickBot="1">
      <c r="A13" s="92"/>
      <c r="B13" s="92"/>
      <c r="C13" s="93"/>
      <c r="D13" s="93"/>
      <c r="E13" s="93"/>
      <c r="F13" s="93"/>
      <c r="G13" s="93"/>
      <c r="H13" s="94"/>
      <c r="I13" s="76"/>
      <c r="J13" s="76"/>
      <c r="K13" s="76"/>
      <c r="L13" s="76"/>
      <c r="M13" s="76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8"/>
      <c r="Z13" s="78"/>
      <c r="AA13" s="78"/>
      <c r="AB13" s="78"/>
      <c r="AC13" s="78" t="s">
        <v>12</v>
      </c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69"/>
      <c r="AO13" s="69"/>
      <c r="AP13" s="69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70"/>
      <c r="BU13" s="71"/>
      <c r="BV13" s="71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  <c r="CX13" s="85"/>
      <c r="CY13" s="85"/>
      <c r="CZ13" s="85"/>
      <c r="DA13" s="85"/>
      <c r="DB13" s="70"/>
      <c r="DC13" s="71"/>
      <c r="DD13" s="71"/>
      <c r="DE13" s="85"/>
      <c r="DF13" s="85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70"/>
      <c r="EJ13" s="71"/>
      <c r="EK13" s="71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  <c r="FO13" s="85"/>
      <c r="FP13" s="85"/>
      <c r="FQ13" s="70"/>
      <c r="FR13" s="71"/>
      <c r="FS13" s="71"/>
      <c r="FT13" s="72"/>
      <c r="FU13" s="72"/>
      <c r="FV13" s="72"/>
      <c r="FW13" s="72"/>
      <c r="FX13" s="72"/>
      <c r="FY13" s="72"/>
      <c r="FZ13" s="72"/>
      <c r="GA13" s="72"/>
      <c r="GB13" s="72"/>
      <c r="GC13" s="72"/>
      <c r="GD13" s="72"/>
      <c r="GE13" s="72"/>
      <c r="GF13" s="72"/>
      <c r="GG13" s="72"/>
      <c r="GH13" s="72"/>
      <c r="GI13" s="72"/>
      <c r="GJ13" s="72"/>
      <c r="GK13" s="72"/>
      <c r="GL13" s="72"/>
      <c r="GM13" s="72"/>
      <c r="GN13" s="72"/>
      <c r="GO13" s="72"/>
      <c r="GP13" s="72"/>
      <c r="GQ13" s="72"/>
      <c r="GR13" s="72"/>
      <c r="GS13" s="72"/>
      <c r="GT13" s="72"/>
      <c r="GU13" s="72"/>
      <c r="GV13" s="72"/>
      <c r="GW13" s="72"/>
      <c r="GX13" s="73"/>
      <c r="GY13" s="73"/>
      <c r="GZ13" s="73"/>
      <c r="HA13" s="72"/>
      <c r="HB13" s="72"/>
      <c r="HC13" s="72"/>
      <c r="HD13" s="72"/>
      <c r="HE13" s="72"/>
      <c r="HF13" s="72"/>
      <c r="HG13" s="72"/>
      <c r="HH13" s="72"/>
      <c r="HI13" s="72"/>
      <c r="HJ13" s="72"/>
      <c r="HK13" s="72"/>
      <c r="HL13" s="72"/>
      <c r="HM13" s="72"/>
      <c r="HN13" s="72"/>
      <c r="HO13" s="72"/>
      <c r="HP13" s="72"/>
      <c r="HQ13" s="72"/>
      <c r="HR13" s="72"/>
      <c r="HS13" s="72"/>
      <c r="HT13" s="72"/>
      <c r="HU13" s="72"/>
      <c r="HV13" s="72"/>
      <c r="HW13" s="72"/>
      <c r="HX13" s="72"/>
      <c r="HY13" s="72"/>
      <c r="HZ13" s="72"/>
      <c r="IA13" s="72"/>
      <c r="IB13" s="72"/>
      <c r="IC13" s="72"/>
      <c r="ID13" s="72"/>
      <c r="IE13" s="72"/>
      <c r="IF13" s="73"/>
      <c r="IG13" s="73"/>
      <c r="IH13" s="73"/>
      <c r="II13" s="72"/>
      <c r="IJ13" s="72"/>
      <c r="IK13" s="72"/>
      <c r="IL13" s="72"/>
      <c r="IM13" s="72"/>
      <c r="IN13" s="72"/>
      <c r="IO13" s="72"/>
      <c r="IP13" s="72"/>
      <c r="IQ13" s="72"/>
      <c r="IR13" s="72"/>
      <c r="IS13" s="72"/>
      <c r="IT13" s="72"/>
      <c r="IU13" s="72"/>
      <c r="IV13" s="72"/>
      <c r="IW13" s="72"/>
      <c r="IX13" s="72"/>
      <c r="IY13" s="72"/>
      <c r="IZ13" s="72"/>
      <c r="JA13" s="72"/>
      <c r="JB13" s="72"/>
      <c r="JC13" s="72"/>
      <c r="JD13" s="72"/>
      <c r="JE13" s="72"/>
      <c r="JF13" s="72"/>
      <c r="JG13" s="72"/>
      <c r="JH13" s="72"/>
      <c r="JI13" s="72"/>
      <c r="JJ13" s="72"/>
      <c r="JK13" s="72"/>
      <c r="JL13" s="72"/>
      <c r="JM13" s="72"/>
      <c r="JN13" s="73"/>
      <c r="JO13" s="73"/>
      <c r="JP13" s="73"/>
      <c r="JQ13" s="72"/>
      <c r="JR13" s="72"/>
      <c r="JS13" s="72"/>
      <c r="JT13" s="72"/>
      <c r="JU13" s="72"/>
      <c r="JV13" s="72"/>
      <c r="JW13" s="72"/>
      <c r="JX13" s="72"/>
      <c r="JY13" s="72"/>
      <c r="JZ13" s="72"/>
      <c r="KA13" s="72"/>
      <c r="KB13" s="72"/>
      <c r="KC13" s="72"/>
      <c r="KD13" s="72"/>
      <c r="KE13" s="72"/>
      <c r="KF13" s="72"/>
      <c r="KG13" s="72"/>
      <c r="KH13" s="72"/>
      <c r="KI13" s="72"/>
      <c r="KJ13" s="72"/>
      <c r="KK13" s="72"/>
      <c r="KL13" s="72"/>
      <c r="KM13" s="72"/>
      <c r="KN13" s="72"/>
      <c r="KO13" s="72"/>
      <c r="KP13" s="72"/>
      <c r="KQ13" s="72"/>
      <c r="KR13" s="72"/>
      <c r="KS13" s="72"/>
      <c r="KT13" s="72"/>
      <c r="KU13" s="73"/>
      <c r="KV13" s="73"/>
      <c r="KW13" s="74"/>
      <c r="KX13" s="72"/>
      <c r="KY13" s="72"/>
      <c r="KZ13" s="72"/>
      <c r="LA13" s="72"/>
      <c r="LB13" s="72"/>
      <c r="LC13" s="72"/>
      <c r="LD13" s="72"/>
      <c r="LE13" s="72"/>
      <c r="LF13" s="72"/>
      <c r="LG13" s="72"/>
      <c r="LH13" s="72"/>
      <c r="LI13" s="72"/>
      <c r="LJ13" s="72"/>
      <c r="LK13" s="72"/>
      <c r="LL13" s="72"/>
      <c r="LM13" s="72"/>
      <c r="LN13" s="72"/>
      <c r="LO13" s="72"/>
      <c r="LP13" s="72"/>
      <c r="LQ13" s="72"/>
      <c r="LR13" s="72"/>
      <c r="LS13" s="72"/>
      <c r="LT13" s="72"/>
      <c r="LU13" s="72"/>
      <c r="LV13" s="72"/>
      <c r="LW13" s="72"/>
      <c r="LX13" s="72"/>
      <c r="LY13" s="72"/>
      <c r="LZ13" s="72"/>
      <c r="MA13" s="72"/>
      <c r="MB13" s="72"/>
      <c r="MC13" s="73"/>
      <c r="MD13" s="73"/>
      <c r="ME13" s="73"/>
      <c r="MF13" s="72"/>
      <c r="MG13" s="72"/>
      <c r="MH13" s="72"/>
      <c r="MI13" s="72"/>
      <c r="MJ13" s="72"/>
      <c r="MK13" s="72"/>
      <c r="ML13" s="72"/>
      <c r="MM13" s="72"/>
      <c r="MN13" s="72"/>
      <c r="MO13" s="72"/>
      <c r="MP13" s="72"/>
      <c r="MQ13" s="72"/>
      <c r="MR13" s="72"/>
      <c r="MS13" s="72"/>
      <c r="MT13" s="72"/>
      <c r="MU13" s="72"/>
      <c r="MV13" s="72"/>
      <c r="MW13" s="72"/>
      <c r="MX13" s="72"/>
      <c r="MY13" s="72"/>
      <c r="MZ13" s="72"/>
      <c r="NA13" s="72"/>
      <c r="NB13" s="72"/>
      <c r="NC13" s="72"/>
      <c r="ND13" s="72"/>
      <c r="NE13" s="72"/>
      <c r="NF13" s="72"/>
      <c r="NG13" s="72"/>
      <c r="NH13" s="72"/>
      <c r="NI13" s="72"/>
      <c r="NJ13" s="73"/>
      <c r="NK13" s="73"/>
      <c r="NL13" s="73"/>
      <c r="NM13" s="72"/>
      <c r="NN13" s="72"/>
      <c r="NO13" s="72"/>
      <c r="NP13" s="72"/>
      <c r="NQ13" s="72"/>
      <c r="NR13" s="72"/>
      <c r="NS13" s="72"/>
      <c r="NT13" s="72"/>
      <c r="NU13" s="72"/>
      <c r="NV13" s="72"/>
      <c r="NW13" s="72"/>
      <c r="NX13" s="72"/>
      <c r="NY13" s="72"/>
      <c r="NZ13" s="72"/>
      <c r="OA13" s="72"/>
      <c r="OB13" s="72"/>
      <c r="OC13" s="72"/>
      <c r="OD13" s="72"/>
      <c r="OE13" s="72"/>
      <c r="OF13" s="72"/>
      <c r="OG13" s="72"/>
      <c r="OH13" s="72"/>
      <c r="OI13" s="72"/>
      <c r="OJ13" s="72"/>
      <c r="OK13" s="72"/>
      <c r="OL13" s="72"/>
      <c r="OM13" s="72"/>
      <c r="ON13" s="72"/>
      <c r="OO13" s="72"/>
      <c r="OP13" s="72"/>
      <c r="OQ13" s="72"/>
      <c r="OR13" s="73"/>
      <c r="OS13" s="73"/>
      <c r="OT13" s="73"/>
    </row>
    <row r="14" spans="1:410">
      <c r="A14" s="95"/>
      <c r="B14" s="96" t="s">
        <v>13</v>
      </c>
      <c r="C14" s="97">
        <v>34.5</v>
      </c>
      <c r="D14" s="97">
        <f>C14/30</f>
        <v>1.1499999999999999</v>
      </c>
      <c r="E14" s="98">
        <v>30</v>
      </c>
      <c r="F14" s="117">
        <v>45209</v>
      </c>
      <c r="G14" s="117"/>
      <c r="H14" s="118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54">
        <v>20</v>
      </c>
      <c r="AD14" s="54">
        <f>IF($AD13="Transport","EDIT",AC14)</f>
        <v>20</v>
      </c>
      <c r="AE14" s="54">
        <f>IF($AE$13="Transport","EDIT",AD14)</f>
        <v>20</v>
      </c>
      <c r="AF14" s="54">
        <f>IF($AF$13="Transport","EDIT",AE14)</f>
        <v>20</v>
      </c>
      <c r="AG14" s="86">
        <f>IF($AG$13="Transport","EDIT",AF14)</f>
        <v>20</v>
      </c>
      <c r="AH14" s="84">
        <f>IF($AH$13="Transport","EDIT",AG14)</f>
        <v>20</v>
      </c>
      <c r="AI14" s="84">
        <f>IF($AI$13="Transport","EDIT",AH14)</f>
        <v>20</v>
      </c>
      <c r="AJ14" s="22">
        <f>IF($AJ$13="Transport","EDIT",AI14)</f>
        <v>20</v>
      </c>
      <c r="AK14" s="22">
        <f>IF($AK$13="Transport","EDIT",AJ14)</f>
        <v>20</v>
      </c>
      <c r="AL14" s="22">
        <f>IF($AL$13="Transport","EDIT",AK14)</f>
        <v>20</v>
      </c>
      <c r="AM14" s="22">
        <f>IF($AM$13="Transport","EDIT",AL14)</f>
        <v>20</v>
      </c>
      <c r="AN14" s="24">
        <f>SUM(I14:AM14)</f>
        <v>220</v>
      </c>
      <c r="AO14" s="54">
        <f>COUNTIF(I11:AM11,0.5)</f>
        <v>20</v>
      </c>
      <c r="AP14" s="25">
        <f>AN14*($C14/(SUM(I11:AM11)))+((-AO14*($E14)/2))</f>
        <v>61.428571428571388</v>
      </c>
      <c r="AQ14" s="139">
        <f>IF(AQ13="Transport","EDIT",AM14)</f>
        <v>20</v>
      </c>
      <c r="AR14" s="140">
        <f>IF($AR13="Transport","EDIT",AQ14)</f>
        <v>20</v>
      </c>
      <c r="AS14" s="140">
        <f t="shared" ref="AS14:BS14" si="26">IF($AR13="Transport","EDIT",AR14)</f>
        <v>20</v>
      </c>
      <c r="AT14" s="140">
        <f t="shared" si="26"/>
        <v>20</v>
      </c>
      <c r="AU14" s="140">
        <f t="shared" si="26"/>
        <v>20</v>
      </c>
      <c r="AV14" s="140">
        <f t="shared" si="26"/>
        <v>20</v>
      </c>
      <c r="AW14" s="140">
        <f t="shared" si="26"/>
        <v>20</v>
      </c>
      <c r="AX14" s="140">
        <f t="shared" si="26"/>
        <v>20</v>
      </c>
      <c r="AY14" s="140">
        <f t="shared" si="26"/>
        <v>20</v>
      </c>
      <c r="AZ14" s="140">
        <f t="shared" si="26"/>
        <v>20</v>
      </c>
      <c r="BA14" s="140">
        <f t="shared" si="26"/>
        <v>20</v>
      </c>
      <c r="BB14" s="140">
        <f t="shared" si="26"/>
        <v>20</v>
      </c>
      <c r="BC14" s="140">
        <f t="shared" si="26"/>
        <v>20</v>
      </c>
      <c r="BD14" s="140">
        <f t="shared" si="26"/>
        <v>20</v>
      </c>
      <c r="BE14" s="140">
        <f t="shared" si="26"/>
        <v>20</v>
      </c>
      <c r="BF14" s="140">
        <f t="shared" si="26"/>
        <v>20</v>
      </c>
      <c r="BG14" s="140">
        <f t="shared" si="26"/>
        <v>20</v>
      </c>
      <c r="BH14" s="140">
        <f t="shared" si="26"/>
        <v>20</v>
      </c>
      <c r="BI14" s="140">
        <f t="shared" si="26"/>
        <v>20</v>
      </c>
      <c r="BJ14" s="140">
        <f t="shared" si="26"/>
        <v>20</v>
      </c>
      <c r="BK14" s="140">
        <f t="shared" si="26"/>
        <v>20</v>
      </c>
      <c r="BL14" s="140">
        <f t="shared" si="26"/>
        <v>20</v>
      </c>
      <c r="BM14" s="140">
        <f t="shared" si="26"/>
        <v>20</v>
      </c>
      <c r="BN14" s="140">
        <f t="shared" si="26"/>
        <v>20</v>
      </c>
      <c r="BO14" s="140">
        <f t="shared" si="26"/>
        <v>20</v>
      </c>
      <c r="BP14" s="140">
        <f t="shared" si="26"/>
        <v>20</v>
      </c>
      <c r="BQ14" s="140">
        <f t="shared" si="26"/>
        <v>20</v>
      </c>
      <c r="BR14" s="140">
        <f t="shared" si="26"/>
        <v>20</v>
      </c>
      <c r="BS14" s="140">
        <f>IF(BS12&lt;&gt;"",IF($AR13="Transport","EDIT",BR14),0)</f>
        <v>0</v>
      </c>
      <c r="BT14" s="24">
        <f>SUM(AQ14:BS14)</f>
        <v>560</v>
      </c>
      <c r="BU14" s="25"/>
      <c r="BV14" s="83">
        <f>BT14*($C14/(SUM(AQ11:BS11)))+((-BU14*($E14)/2))</f>
        <v>666.20689655172418</v>
      </c>
      <c r="BW14" s="140">
        <f>IF(BW13="Transport","EDIT",IF(BS12="",BR14,BS14))</f>
        <v>20</v>
      </c>
      <c r="BX14" s="140">
        <f>IF($BX$13="Transport","EDIT",BW14)</f>
        <v>20</v>
      </c>
      <c r="BY14" s="140">
        <f t="shared" ref="BY14:DA14" si="27">IF($BX$13="Transport","EDIT",BX14)</f>
        <v>20</v>
      </c>
      <c r="BZ14" s="140">
        <f t="shared" si="27"/>
        <v>20</v>
      </c>
      <c r="CA14" s="140">
        <f t="shared" si="27"/>
        <v>20</v>
      </c>
      <c r="CB14" s="140">
        <f t="shared" si="27"/>
        <v>20</v>
      </c>
      <c r="CC14" s="140">
        <f t="shared" si="27"/>
        <v>20</v>
      </c>
      <c r="CD14" s="140">
        <f t="shared" si="27"/>
        <v>20</v>
      </c>
      <c r="CE14" s="140">
        <f t="shared" si="27"/>
        <v>20</v>
      </c>
      <c r="CF14" s="140">
        <f t="shared" si="27"/>
        <v>20</v>
      </c>
      <c r="CG14" s="140">
        <f t="shared" si="27"/>
        <v>20</v>
      </c>
      <c r="CH14" s="140">
        <f t="shared" si="27"/>
        <v>20</v>
      </c>
      <c r="CI14" s="140">
        <f t="shared" si="27"/>
        <v>20</v>
      </c>
      <c r="CJ14" s="140">
        <f t="shared" si="27"/>
        <v>20</v>
      </c>
      <c r="CK14" s="140">
        <f t="shared" si="27"/>
        <v>20</v>
      </c>
      <c r="CL14" s="140">
        <f t="shared" si="27"/>
        <v>20</v>
      </c>
      <c r="CM14" s="140">
        <f t="shared" si="27"/>
        <v>20</v>
      </c>
      <c r="CN14" s="140">
        <f t="shared" si="27"/>
        <v>20</v>
      </c>
      <c r="CO14" s="140">
        <f t="shared" si="27"/>
        <v>20</v>
      </c>
      <c r="CP14" s="140">
        <f t="shared" si="27"/>
        <v>20</v>
      </c>
      <c r="CQ14" s="140">
        <f t="shared" si="27"/>
        <v>20</v>
      </c>
      <c r="CR14" s="140">
        <f t="shared" si="27"/>
        <v>20</v>
      </c>
      <c r="CS14" s="140">
        <f t="shared" si="27"/>
        <v>20</v>
      </c>
      <c r="CT14" s="140">
        <f t="shared" si="27"/>
        <v>20</v>
      </c>
      <c r="CU14" s="140">
        <f t="shared" si="27"/>
        <v>20</v>
      </c>
      <c r="CV14" s="140">
        <f t="shared" si="27"/>
        <v>20</v>
      </c>
      <c r="CW14" s="140">
        <f t="shared" si="27"/>
        <v>20</v>
      </c>
      <c r="CX14" s="140">
        <f t="shared" si="27"/>
        <v>20</v>
      </c>
      <c r="CY14" s="140">
        <f t="shared" si="27"/>
        <v>20</v>
      </c>
      <c r="CZ14" s="140">
        <f t="shared" si="27"/>
        <v>20</v>
      </c>
      <c r="DA14" s="140">
        <f t="shared" si="27"/>
        <v>20</v>
      </c>
      <c r="DB14" s="24">
        <f t="shared" ref="DB14:DB15" si="28">SUM(BW14:DA14)</f>
        <v>620</v>
      </c>
      <c r="DC14" s="25"/>
      <c r="DD14" s="25">
        <f>DB14*($D14/(SUM(BW11:DA11)))+((-DC14*($E14)/2))</f>
        <v>23</v>
      </c>
      <c r="DE14" s="88" cm="1">
        <f t="array" ref="DE14">IF($DE$13="Transport",EDIT,DA14)</f>
        <v>20</v>
      </c>
      <c r="DF14" s="22" cm="1">
        <f t="array" ref="DF14">IF($DF$13="Transport",EDIT,DE14)</f>
        <v>20</v>
      </c>
      <c r="DG14" s="22" cm="1">
        <f t="array" ref="DG14">IF($DG$13="Transport",EDIT,DF14)</f>
        <v>20</v>
      </c>
      <c r="DH14" s="87" cm="1">
        <f t="array" ref="DH14">IF($DH$13="Transport",EDIT,DG14)</f>
        <v>20</v>
      </c>
      <c r="DI14" s="87" cm="1">
        <f t="array" ref="DI14">IF($DI$13="Transport",EDIT,DH14)</f>
        <v>20</v>
      </c>
      <c r="DJ14" s="22" cm="1">
        <f t="array" ref="DJ14">IF($DJ$13="Transport",EDIT,DI14)</f>
        <v>20</v>
      </c>
      <c r="DK14" s="22" cm="1">
        <f t="array" ref="DK14">IF($DK$13="Transport",EDIT,DJ14)</f>
        <v>20</v>
      </c>
      <c r="DL14" s="22" cm="1">
        <f t="array" ref="DL14">IF($DL$13="Transport",EDIT,DK14)</f>
        <v>20</v>
      </c>
      <c r="DM14" s="22" cm="1">
        <f t="array" ref="DM14">IF($DM$13="Transport",EDIT,DL14)</f>
        <v>20</v>
      </c>
      <c r="DN14" s="22" cm="1">
        <f t="array" ref="DN14">IF($DN$13="Transport",EDIT,DM14)</f>
        <v>20</v>
      </c>
      <c r="DO14" s="87" cm="1">
        <f t="array" ref="DO14">IF($DO$13="Transport",EDIT,DN14)</f>
        <v>20</v>
      </c>
      <c r="DP14" s="87" cm="1">
        <f t="array" ref="DP14">IF($DP$13="Transport",EDIT,DO14)</f>
        <v>20</v>
      </c>
      <c r="DQ14" s="22" cm="1">
        <f t="array" ref="DQ14">IF($DQ$13="Transport",EDIT,DP14)</f>
        <v>20</v>
      </c>
      <c r="DR14" s="22" cm="1">
        <f t="array" ref="DR14">IF($DR$13="Transport",EDIT,DQ14)</f>
        <v>20</v>
      </c>
      <c r="DS14" s="22" cm="1">
        <f t="array" ref="DS14">IF($DS$13="Transport",EDIT,DR14)</f>
        <v>20</v>
      </c>
      <c r="DT14" s="22" cm="1">
        <f t="array" ref="DT14">IF($DT$13="Transport",EDIT,DS14)</f>
        <v>20</v>
      </c>
      <c r="DU14" s="22" cm="1">
        <f t="array" ref="DU14">IF($DU$13="Transport",EDIT,DT14)</f>
        <v>20</v>
      </c>
      <c r="DV14" s="87" cm="1">
        <f t="array" ref="DV14">IF($DV$13="Transport",EDIT,DU14)</f>
        <v>20</v>
      </c>
      <c r="DW14" s="87" cm="1">
        <f t="array" ref="DW14">IF($DW$13="Transport",EDIT,DV14)</f>
        <v>20</v>
      </c>
      <c r="DX14" s="22" cm="1">
        <f t="array" ref="DX14">IF($DX$13="Transport",EDIT,DW14)</f>
        <v>20</v>
      </c>
      <c r="DY14" s="22" cm="1">
        <f t="array" ref="DY14">IF($DY$13="Transport",EDIT,DX14)</f>
        <v>20</v>
      </c>
      <c r="DZ14" s="22" cm="1">
        <f t="array" ref="DZ14">IF($DZ$13="Transport",EDIT,DY14)</f>
        <v>20</v>
      </c>
      <c r="EA14" s="22" cm="1">
        <f t="array" ref="EA14">IF($EA$13="Transport",EDIT,DZ14)</f>
        <v>20</v>
      </c>
      <c r="EB14" s="87" cm="1">
        <f t="array" ref="EB14">IF($EB$13="Transport",EDIT,EA14)</f>
        <v>20</v>
      </c>
      <c r="EC14" s="87" cm="1">
        <f t="array" ref="EC14">IF($EC$13="Transport",EDIT,EB14)</f>
        <v>20</v>
      </c>
      <c r="ED14" s="22" cm="1">
        <f t="array" ref="ED14">IF($ED$13="Transport",EDIT,EC14)</f>
        <v>20</v>
      </c>
      <c r="EE14" s="22" cm="1">
        <f t="array" ref="EE14">IF($EE$13="Transport",EDIT,ED14)</f>
        <v>20</v>
      </c>
      <c r="EF14" s="22" cm="1">
        <f t="array" ref="EF14">IF($EF$13="Transport",EDIT,EE14)</f>
        <v>20</v>
      </c>
      <c r="EG14" s="22" cm="1">
        <f t="array" ref="EG14">IF($EG$13="Transport",EDIT,EF14)</f>
        <v>20</v>
      </c>
      <c r="EH14" s="22" cm="1">
        <f t="array" ref="EH14">IF($EH$13="Transport",EDIT,EG14)</f>
        <v>20</v>
      </c>
      <c r="EI14" s="24">
        <f t="shared" ref="EI14:EI15" si="29">SUM(DE14:EH14)</f>
        <v>600</v>
      </c>
      <c r="EJ14" s="25"/>
      <c r="EK14" s="25">
        <f>EI14*($C14/(SUM(DE11:EH11)))+((-EJ14*($E14)/2))</f>
        <v>701.69491525423723</v>
      </c>
      <c r="EL14" s="22" cm="1">
        <f t="array" ref="EL14">IF($EL$13="Transport",EDIT,EH14)</f>
        <v>20</v>
      </c>
      <c r="EM14" s="87" cm="1">
        <f t="array" ref="EM14">IF($EM$13="Transport",EDIT,EL14)</f>
        <v>20</v>
      </c>
      <c r="EN14" s="87" cm="1">
        <f t="array" ref="EN14">IF($EN$13="Transport",EDIT,EM14)</f>
        <v>20</v>
      </c>
      <c r="EO14" s="22" cm="1">
        <f t="array" ref="EO14">IF($EO$13="Transport",EDIT,EN14)</f>
        <v>20</v>
      </c>
      <c r="EP14" s="22" cm="1">
        <f t="array" ref="EP14">IF($EP$13="Transport",EDIT,EO14)</f>
        <v>20</v>
      </c>
      <c r="EQ14" s="22" cm="1">
        <f t="array" ref="EQ14">IF($EQ$13="Transport",EDIT,EP14)</f>
        <v>20</v>
      </c>
      <c r="ER14" s="22" cm="1">
        <f t="array" ref="ER14">IF($ER$13="Transport",EDIT,EQ14)</f>
        <v>20</v>
      </c>
      <c r="ES14" s="22" cm="1">
        <f t="array" ref="ES14">IF($ES$13="Transport",EDIT,ER14)</f>
        <v>20</v>
      </c>
      <c r="ET14" s="87" cm="1">
        <f t="array" ref="ET14">IF($ET$13="Transport",EDIT,ES14)</f>
        <v>20</v>
      </c>
      <c r="EU14" s="87" cm="1">
        <f t="array" ref="EU14">IF($EU$13="Transport",EDIT,ET14)</f>
        <v>20</v>
      </c>
      <c r="EV14" s="22" cm="1">
        <f t="array" ref="EV14">IF($EV$13="Transport",EDIT,EU14)</f>
        <v>20</v>
      </c>
      <c r="EW14" s="22" cm="1">
        <f t="array" ref="EW14">IF($EW$13="Transport",EDIT,EV14)</f>
        <v>20</v>
      </c>
      <c r="EX14" s="22" cm="1">
        <f t="array" ref="EX14">IF($EX$13="Transport",EDIT,EW14)</f>
        <v>20</v>
      </c>
      <c r="EY14" s="22" cm="1">
        <f t="array" ref="EY14">IF($EY$13="Transport",EDIT,EX14)</f>
        <v>20</v>
      </c>
      <c r="EZ14" s="22" cm="1">
        <f t="array" ref="EZ14">IF($EZ$13="Transport",EDIT,EY14)</f>
        <v>20</v>
      </c>
      <c r="FA14" s="87" cm="1">
        <f t="array" ref="FA14">IF($FA$13="Transport",EDIT,EZ14)</f>
        <v>20</v>
      </c>
      <c r="FB14" s="87" cm="1">
        <f t="array" ref="FB14">IF($FB$13="Transport",EDIT,FA14)</f>
        <v>20</v>
      </c>
      <c r="FC14" s="22" cm="1">
        <f t="array" ref="FC14">IF($FC$13="Transport",EDIT,FB14)</f>
        <v>20</v>
      </c>
      <c r="FD14" s="22" cm="1">
        <f t="array" ref="FD14">IF($FD$13="Transport",EDIT,FC14)</f>
        <v>20</v>
      </c>
      <c r="FE14" s="22" cm="1">
        <f t="array" ref="FE14">IF($FE$13="Transport",EDIT,FD14)</f>
        <v>20</v>
      </c>
      <c r="FF14" s="22" cm="1">
        <f t="array" ref="FF14">IF($FF$13="Transport",EDIT,FE14)</f>
        <v>20</v>
      </c>
      <c r="FG14" s="22" cm="1">
        <f t="array" ref="FG14">IF($FG$13="Transport",EDIT,FF14)</f>
        <v>20</v>
      </c>
      <c r="FH14" s="88" cm="1">
        <f t="array" ref="FH14">IF($FH$13="Transport",EDIT,FG14)</f>
        <v>20</v>
      </c>
      <c r="FI14" s="88" cm="1">
        <f t="array" ref="FI14">IF($FI$13="Transport",EDIT,FH14)</f>
        <v>20</v>
      </c>
      <c r="FJ14" s="88" cm="1">
        <f t="array" ref="FJ14">IF($FJ$13="Transport",EDIT,FI14)</f>
        <v>20</v>
      </c>
      <c r="FK14" s="88" cm="1">
        <f t="array" ref="FK14">IF($FK$13="Transport",EDIT,FJ14)</f>
        <v>20</v>
      </c>
      <c r="FL14" s="88" cm="1">
        <f t="array" ref="FL14">IF($FL$13="Transport",EDIT,FK14)</f>
        <v>20</v>
      </c>
      <c r="FM14" s="88" cm="1">
        <f t="array" ref="FM14">IF($FM$13="Transport",EDIT,FL14)</f>
        <v>20</v>
      </c>
      <c r="FN14" s="88" cm="1">
        <f t="array" ref="FN14">IF($FN$13="Transport",EDIT,FM14)</f>
        <v>20</v>
      </c>
      <c r="FO14" s="88" cm="1">
        <f t="array" ref="FO14">IF($FO$13="Transport",EDIT,FN14)</f>
        <v>20</v>
      </c>
      <c r="FP14" s="88" cm="1">
        <f t="array" ref="FP14">IF($FP$13="Transport",EDIT,FL14)</f>
        <v>20</v>
      </c>
      <c r="FQ14" s="24">
        <f t="shared" ref="FQ14:FQ15" si="30">SUM(EL14:FP14)</f>
        <v>620</v>
      </c>
      <c r="FR14" s="25"/>
      <c r="FS14" s="25">
        <f>FQ14*($C14/(SUM(EL11:FP11)))+((-FR14*E14/2))</f>
        <v>807.16981132075466</v>
      </c>
      <c r="FT14" s="56"/>
      <c r="FU14" s="56"/>
      <c r="FV14" s="56"/>
      <c r="FW14" s="56"/>
      <c r="FX14" s="56"/>
      <c r="FY14" s="56"/>
      <c r="FZ14" s="56"/>
      <c r="GA14" s="56"/>
      <c r="GB14" s="56"/>
      <c r="GC14" s="56"/>
      <c r="GD14" s="22"/>
      <c r="GE14" s="22"/>
      <c r="GF14" s="43"/>
      <c r="GG14" s="43"/>
      <c r="GH14" s="22"/>
      <c r="GI14" s="22"/>
      <c r="GJ14" s="22"/>
      <c r="GK14" s="23"/>
      <c r="GL14" s="23"/>
      <c r="GM14" s="22"/>
      <c r="GN14" s="22"/>
      <c r="GO14" s="22"/>
      <c r="GP14" s="22"/>
      <c r="GQ14" s="22"/>
      <c r="GR14" s="23"/>
      <c r="GS14" s="23"/>
      <c r="GT14" s="23"/>
      <c r="GU14" s="23"/>
      <c r="GV14" s="22"/>
      <c r="GW14" s="22"/>
      <c r="GX14" s="24">
        <f t="shared" ref="GX14:GX15" si="31">SUM(FT14:GW14)</f>
        <v>0</v>
      </c>
      <c r="GY14" s="25"/>
      <c r="GZ14" s="25">
        <f t="shared" ref="GZ14:GZ15" si="32">GX14*($D14)+((-GY14*($E14)/2))</f>
        <v>0</v>
      </c>
      <c r="HA14" s="22"/>
      <c r="HB14" s="22"/>
      <c r="HC14" s="22"/>
      <c r="HD14" s="23"/>
      <c r="HE14" s="23"/>
      <c r="HF14" s="22"/>
      <c r="HG14" s="22"/>
      <c r="HH14" s="22"/>
      <c r="HI14" s="22"/>
      <c r="HJ14" s="22"/>
      <c r="HK14" s="23"/>
      <c r="HL14" s="23"/>
      <c r="HM14" s="22"/>
      <c r="HN14" s="22"/>
      <c r="HO14" s="22"/>
      <c r="HP14" s="22"/>
      <c r="HQ14" s="22"/>
      <c r="HR14" s="23"/>
      <c r="HS14" s="23"/>
      <c r="HT14" s="22"/>
      <c r="HU14" s="22"/>
      <c r="HV14" s="22"/>
      <c r="HW14" s="22"/>
      <c r="HX14" s="22"/>
      <c r="HY14" s="23"/>
      <c r="HZ14" s="23"/>
      <c r="IA14" s="22"/>
      <c r="IB14" s="22"/>
      <c r="IC14" s="22"/>
      <c r="ID14" s="22"/>
      <c r="IE14" s="22"/>
      <c r="IF14" s="24">
        <f t="shared" ref="IF14:IF15" si="33">SUM(HA14:IE14)</f>
        <v>0</v>
      </c>
      <c r="IG14" s="25"/>
      <c r="IH14" s="25">
        <f t="shared" ref="IH14:IH15" si="34">IF14*($D14)+((-IG14*($E14)/2)*($D14))</f>
        <v>0</v>
      </c>
      <c r="II14" s="23"/>
      <c r="IJ14" s="23"/>
      <c r="IK14" s="22"/>
      <c r="IL14" s="22"/>
      <c r="IM14" s="22"/>
      <c r="IN14" s="22"/>
      <c r="IO14" s="22"/>
      <c r="IP14" s="23"/>
      <c r="IQ14" s="23"/>
      <c r="IR14" s="22"/>
      <c r="IS14" s="22"/>
      <c r="IT14" s="22"/>
      <c r="IU14" s="22"/>
      <c r="IV14" s="22"/>
      <c r="IW14" s="23"/>
      <c r="IX14" s="23"/>
      <c r="IY14" s="22"/>
      <c r="IZ14" s="22"/>
      <c r="JA14" s="22"/>
      <c r="JB14" s="22"/>
      <c r="JC14" s="22"/>
      <c r="JD14" s="23"/>
      <c r="JE14" s="23"/>
      <c r="JF14" s="22"/>
      <c r="JG14" s="22"/>
      <c r="JH14" s="22"/>
      <c r="JI14" s="22"/>
      <c r="JJ14" s="22"/>
      <c r="JK14" s="22"/>
      <c r="JL14" s="23"/>
      <c r="JM14" s="23"/>
      <c r="JN14" s="24">
        <f t="shared" ref="JN14:JN15" si="35">SUM(II14:JM14)</f>
        <v>0</v>
      </c>
      <c r="JO14" s="25"/>
      <c r="JP14" s="25">
        <f t="shared" ref="JP14:JP15" si="36">JN14*($D14)+((-JO14*($E14)/2))</f>
        <v>0</v>
      </c>
      <c r="JQ14" s="22"/>
      <c r="JR14" s="22"/>
      <c r="JS14" s="22"/>
      <c r="JT14" s="22"/>
      <c r="JU14" s="22"/>
      <c r="JV14" s="23"/>
      <c r="JW14" s="23"/>
      <c r="JX14" s="22"/>
      <c r="JY14" s="22"/>
      <c r="JZ14" s="22"/>
      <c r="KA14" s="22"/>
      <c r="KB14" s="22"/>
      <c r="KC14" s="23"/>
      <c r="KD14" s="23"/>
      <c r="KE14" s="22"/>
      <c r="KF14" s="22"/>
      <c r="KG14" s="22"/>
      <c r="KH14" s="22"/>
      <c r="KI14" s="22"/>
      <c r="KJ14" s="23"/>
      <c r="KK14" s="23"/>
      <c r="KL14" s="22"/>
      <c r="KM14" s="22"/>
      <c r="KN14" s="22"/>
      <c r="KO14" s="22"/>
      <c r="KP14" s="22"/>
      <c r="KQ14" s="23"/>
      <c r="KR14" s="23"/>
      <c r="KS14" s="22"/>
      <c r="KT14" s="22"/>
      <c r="KU14" s="24">
        <f>SUM(JQ14:KT14)</f>
        <v>0</v>
      </c>
      <c r="KV14" s="25"/>
      <c r="KW14" s="40">
        <f t="shared" ref="KW14:KW15" si="37">KU14*($D14)+((-KV14*($E14)/2))</f>
        <v>0</v>
      </c>
      <c r="KX14" s="22"/>
      <c r="KY14" s="22"/>
      <c r="KZ14" s="23"/>
      <c r="LA14" s="23"/>
      <c r="LB14" s="22"/>
      <c r="LC14" s="22"/>
      <c r="LD14" s="22"/>
      <c r="LE14" s="22"/>
      <c r="LF14" s="22"/>
      <c r="LG14" s="23"/>
      <c r="LH14" s="23"/>
      <c r="LI14" s="22"/>
      <c r="LJ14" s="22"/>
      <c r="LK14" s="22"/>
      <c r="LL14" s="22"/>
      <c r="LM14" s="22"/>
      <c r="LN14" s="23"/>
      <c r="LO14" s="23"/>
      <c r="LP14" s="22"/>
      <c r="LQ14" s="22"/>
      <c r="LR14" s="22"/>
      <c r="LS14" s="22"/>
      <c r="LT14" s="22"/>
      <c r="LU14" s="23"/>
      <c r="LV14" s="23"/>
      <c r="LW14" s="22"/>
      <c r="LX14" s="22"/>
      <c r="LY14" s="22"/>
      <c r="LZ14" s="22"/>
      <c r="MA14" s="22"/>
      <c r="MB14" s="22"/>
      <c r="MC14" s="24">
        <f t="shared" ref="MC14:MC15" si="38">SUM(KX14:MB14)</f>
        <v>0</v>
      </c>
      <c r="MD14" s="25"/>
      <c r="ME14" s="25">
        <f t="shared" ref="ME14:ME15" si="39">MC14*($D14)+((-MD14*($E14)/2))</f>
        <v>0</v>
      </c>
      <c r="MF14" s="23"/>
      <c r="MG14" s="23"/>
      <c r="MH14" s="22"/>
      <c r="MI14" s="22"/>
      <c r="MJ14" s="22"/>
      <c r="MK14" s="22"/>
      <c r="ML14" s="22"/>
      <c r="MM14" s="23"/>
      <c r="MN14" s="23"/>
      <c r="MO14" s="22"/>
      <c r="MP14" s="22"/>
      <c r="MQ14" s="22"/>
      <c r="MR14" s="22"/>
      <c r="MS14" s="22"/>
      <c r="MT14" s="23"/>
      <c r="MU14" s="23"/>
      <c r="MV14" s="22"/>
      <c r="MW14" s="22"/>
      <c r="MX14" s="22"/>
      <c r="MY14" s="22"/>
      <c r="MZ14" s="22"/>
      <c r="NA14" s="23"/>
      <c r="NB14" s="23"/>
      <c r="NC14" s="22"/>
      <c r="ND14" s="22"/>
      <c r="NE14" s="22"/>
      <c r="NF14" s="22"/>
      <c r="NG14" s="22"/>
      <c r="NH14" s="23"/>
      <c r="NI14" s="23"/>
      <c r="NJ14" s="24">
        <f>SUM(MF14:NI14)</f>
        <v>0</v>
      </c>
      <c r="NK14" s="25"/>
      <c r="NL14" s="25">
        <f t="shared" ref="NL14:NL15" si="40">NJ14*($D14)+((-NK14*($E14)/2))</f>
        <v>0</v>
      </c>
      <c r="NM14" s="23"/>
      <c r="NN14" s="23"/>
      <c r="NO14" s="23"/>
      <c r="NP14" s="23"/>
      <c r="NQ14" s="23"/>
      <c r="NR14" s="23"/>
      <c r="NS14" s="23"/>
      <c r="NT14" s="23"/>
      <c r="NU14" s="23"/>
      <c r="NV14" s="23"/>
      <c r="NW14" s="23"/>
      <c r="NX14" s="23"/>
      <c r="NY14" s="23"/>
      <c r="NZ14" s="23"/>
      <c r="OA14" s="23"/>
      <c r="OB14" s="23"/>
      <c r="OC14" s="23"/>
      <c r="OD14" s="23"/>
      <c r="OE14" s="23"/>
      <c r="OF14" s="23"/>
      <c r="OG14" s="22"/>
      <c r="OH14" s="22"/>
      <c r="OI14" s="22"/>
      <c r="OJ14" s="22"/>
      <c r="OK14" s="22"/>
      <c r="OL14" s="22"/>
      <c r="OM14" s="23"/>
      <c r="ON14" s="23"/>
      <c r="OO14" s="22"/>
      <c r="OP14" s="22"/>
      <c r="OQ14" s="22"/>
      <c r="OR14" s="24">
        <f t="shared" ref="OR14:OR15" si="41">SUM(NM14:OQ14)</f>
        <v>0</v>
      </c>
      <c r="OS14" s="25"/>
      <c r="OT14" s="25">
        <f t="shared" ref="OT14:OT15" si="42">OR14*($D14)+((-OS14*($E14)/2))</f>
        <v>0</v>
      </c>
    </row>
    <row r="15" spans="1:410" ht="15" thickBot="1">
      <c r="A15" s="3"/>
      <c r="B15" s="35" t="s">
        <v>14</v>
      </c>
      <c r="C15" s="36">
        <v>40</v>
      </c>
      <c r="D15" s="36">
        <f>C15/30</f>
        <v>1.3333333333333333</v>
      </c>
      <c r="E15" s="37">
        <v>25</v>
      </c>
      <c r="F15" s="119"/>
      <c r="G15" s="119"/>
      <c r="H15" s="119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4">
        <v>0</v>
      </c>
      <c r="AD15" s="54">
        <f>IF($AD$13="Transport","EDIT",AC15)</f>
        <v>0</v>
      </c>
      <c r="AE15" s="54">
        <f>IF($AE$13="Transport","EDIT",AD15)</f>
        <v>0</v>
      </c>
      <c r="AF15" s="54">
        <f>IF($AF$13="Transport","EDIT",AE15)</f>
        <v>0</v>
      </c>
      <c r="AG15" s="86">
        <f>IF($AG$13="Transport","EDIT",AF15)</f>
        <v>0</v>
      </c>
      <c r="AH15" s="84">
        <f>IF($AH$13="Transport","EDIT",AG15)</f>
        <v>0</v>
      </c>
      <c r="AI15" s="84">
        <f>IF($AI$13="Transport","EDIT",AH15)</f>
        <v>0</v>
      </c>
      <c r="AJ15" s="22">
        <f>IF($AJ$13="Transport","EDIT",AI15)</f>
        <v>0</v>
      </c>
      <c r="AK15" s="22">
        <f>IF($AK$13="Transport","EDIT",AJ15)</f>
        <v>0</v>
      </c>
      <c r="AL15" s="22">
        <f>IF($AL$13="Transport","EDIT",AK15)</f>
        <v>0</v>
      </c>
      <c r="AM15" s="22">
        <f>IF($AM$13="Transport","EDIT",AL15)</f>
        <v>0</v>
      </c>
      <c r="AN15" s="24">
        <f t="shared" ref="AN15" si="43">SUM(I15:AM15)</f>
        <v>0</v>
      </c>
      <c r="AO15" s="25"/>
      <c r="AP15" s="25">
        <f>AN15*($C15/(SUM(I12:AM12)))+((-AO15*($E15)/2))</f>
        <v>0</v>
      </c>
      <c r="AQ15" s="139">
        <f>IF(AQ14="Transport",EDIT,AM15)</f>
        <v>0</v>
      </c>
      <c r="AR15" s="140">
        <f>IF($AR$13="Transport",EDIT,AQ15)</f>
        <v>0</v>
      </c>
      <c r="AS15" s="140" cm="1">
        <f t="array" ref="AS15">IF($AS$13="Transport",EDIT,AR15)</f>
        <v>0</v>
      </c>
      <c r="AT15" s="139" cm="1">
        <f t="array" ref="AT15">IF($AT$13="Transport",EDIT,AS15)</f>
        <v>0</v>
      </c>
      <c r="AU15" s="139" cm="1">
        <f t="array" ref="AU15">IF($AU$13="Transport",EDIT,AT15)</f>
        <v>0</v>
      </c>
      <c r="AV15" s="139" cm="1">
        <f t="array" ref="AV15">IF($AV$13="Transport",EDIT,AU15)</f>
        <v>0</v>
      </c>
      <c r="AW15" s="139" cm="1">
        <f t="array" ref="AW15">IF($AW$13="Transport",EDIT,AV15)</f>
        <v>0</v>
      </c>
      <c r="AX15" s="139" cm="1">
        <f t="array" ref="AX15">IF(AX14="Transport",EDIT,AW15)</f>
        <v>0</v>
      </c>
      <c r="AY15" s="140" cm="1">
        <f t="array" ref="AY15">IF($AY$13="Transport",EDIT,AX15)</f>
        <v>0</v>
      </c>
      <c r="AZ15" s="140" cm="1">
        <f t="array" ref="AZ15">IF($AZ$13="Transport",EDIT,AY15)</f>
        <v>0</v>
      </c>
      <c r="BA15" s="139" cm="1">
        <f t="array" ref="BA15">IF($BA$13="Transport",EDIT,AZ15)</f>
        <v>0</v>
      </c>
      <c r="BB15" s="139" cm="1">
        <f t="array" ref="BB15">IF($BB$13="Transport",EDIT,BA15)</f>
        <v>0</v>
      </c>
      <c r="BC15" s="139" cm="1">
        <f t="array" ref="BC15">IF($BC$13="Transport",EDIT,BB15)</f>
        <v>0</v>
      </c>
      <c r="BD15" s="139" cm="1">
        <f t="array" ref="BD15">IF($BD$13="Transport",EDIT,BC15)</f>
        <v>0</v>
      </c>
      <c r="BE15" s="139" cm="1">
        <f t="array" ref="BE15">IF(BE14="Transport",EDIT,BD15)</f>
        <v>0</v>
      </c>
      <c r="BF15" s="140" cm="1">
        <f t="array" ref="BF15">IF($BF$13="Transport",EDIT,BE15)</f>
        <v>0</v>
      </c>
      <c r="BG15" s="140" cm="1">
        <f t="array" ref="BG15">IF($BG$13="Transport",EDIT,BF15)</f>
        <v>0</v>
      </c>
      <c r="BH15" s="139" cm="1">
        <f t="array" ref="BH15">IF($BG$13="Transport",EDIT,BG15)</f>
        <v>0</v>
      </c>
      <c r="BI15" s="139" cm="1">
        <f t="array" ref="BI15">IF($BI$13="Transport",EDIT,BH15)</f>
        <v>0</v>
      </c>
      <c r="BJ15" s="139" cm="1">
        <f t="array" ref="BJ15">IF($BJ$13="Transport",EDIT,BI15)</f>
        <v>0</v>
      </c>
      <c r="BK15" s="139" cm="1">
        <f t="array" ref="BK15">IF($BK$13="Transport",EDIT,BJ15)</f>
        <v>0</v>
      </c>
      <c r="BL15" s="139" cm="1">
        <f t="array" ref="BL15">IF(BL14="Transport",EDIT,BK15)</f>
        <v>0</v>
      </c>
      <c r="BM15" s="140" cm="1">
        <f t="array" ref="BM15">IF($BM$13="Transport",EDIT,BL15)</f>
        <v>0</v>
      </c>
      <c r="BN15" s="140" cm="1">
        <f t="array" ref="BN15">IF($BN$13="Transport",EDIT,BM15)</f>
        <v>0</v>
      </c>
      <c r="BO15" s="139" cm="1">
        <f t="array" ref="BO15">IF($BO$13="Transport",EDIT,BN15)</f>
        <v>0</v>
      </c>
      <c r="BP15" s="139" cm="1">
        <f t="array" ref="BP15">IF($BP$13="Transport",EDIT,BO15)</f>
        <v>0</v>
      </c>
      <c r="BQ15" s="139" cm="1">
        <f t="array" ref="BQ15">IF($BQ$13="Transport",EDIT,BP15)</f>
        <v>0</v>
      </c>
      <c r="BR15" s="139" cm="1">
        <f t="array" ref="BR15">IF($BR$13="Transport",EDIT,BQ15)</f>
        <v>0</v>
      </c>
      <c r="BS15" s="139" cm="1">
        <f t="array" ref="BS15">IF(BS14="Transport",EDIT,BR15)</f>
        <v>0</v>
      </c>
      <c r="BT15" s="24">
        <f>SUM(AQ15:BS15)</f>
        <v>0</v>
      </c>
      <c r="BU15" s="25"/>
      <c r="BV15" s="25">
        <f t="shared" ref="BV15" si="44">BT15*($D15)+((-BU15*($E15)/2))</f>
        <v>0</v>
      </c>
      <c r="BW15" s="139">
        <f>IF(BW14="Transport","EDIT",IF(BS13="",BR15,BS15))</f>
        <v>0</v>
      </c>
      <c r="BX15" s="139">
        <f>IF($BX$13="Transport","EDIT",BW15)</f>
        <v>0</v>
      </c>
      <c r="BY15" s="139">
        <f t="shared" ref="BY15:DA15" si="45">IF($BX$13="Transport","EDIT",BX15)</f>
        <v>0</v>
      </c>
      <c r="BZ15" s="139">
        <f t="shared" si="45"/>
        <v>0</v>
      </c>
      <c r="CA15" s="139">
        <f t="shared" si="45"/>
        <v>0</v>
      </c>
      <c r="CB15" s="139">
        <f t="shared" si="45"/>
        <v>0</v>
      </c>
      <c r="CC15" s="139">
        <f t="shared" si="45"/>
        <v>0</v>
      </c>
      <c r="CD15" s="139">
        <f t="shared" si="45"/>
        <v>0</v>
      </c>
      <c r="CE15" s="139">
        <f t="shared" si="45"/>
        <v>0</v>
      </c>
      <c r="CF15" s="139">
        <f t="shared" si="45"/>
        <v>0</v>
      </c>
      <c r="CG15" s="139">
        <f t="shared" si="45"/>
        <v>0</v>
      </c>
      <c r="CH15" s="139">
        <f t="shared" si="45"/>
        <v>0</v>
      </c>
      <c r="CI15" s="139">
        <f t="shared" si="45"/>
        <v>0</v>
      </c>
      <c r="CJ15" s="139">
        <f t="shared" si="45"/>
        <v>0</v>
      </c>
      <c r="CK15" s="139">
        <f t="shared" si="45"/>
        <v>0</v>
      </c>
      <c r="CL15" s="139">
        <f t="shared" si="45"/>
        <v>0</v>
      </c>
      <c r="CM15" s="139">
        <f t="shared" si="45"/>
        <v>0</v>
      </c>
      <c r="CN15" s="139">
        <f t="shared" si="45"/>
        <v>0</v>
      </c>
      <c r="CO15" s="139">
        <f t="shared" si="45"/>
        <v>0</v>
      </c>
      <c r="CP15" s="139">
        <f t="shared" si="45"/>
        <v>0</v>
      </c>
      <c r="CQ15" s="139">
        <f t="shared" si="45"/>
        <v>0</v>
      </c>
      <c r="CR15" s="139">
        <f t="shared" si="45"/>
        <v>0</v>
      </c>
      <c r="CS15" s="139">
        <f t="shared" si="45"/>
        <v>0</v>
      </c>
      <c r="CT15" s="139">
        <f t="shared" si="45"/>
        <v>0</v>
      </c>
      <c r="CU15" s="139">
        <f t="shared" si="45"/>
        <v>0</v>
      </c>
      <c r="CV15" s="139">
        <f t="shared" si="45"/>
        <v>0</v>
      </c>
      <c r="CW15" s="139">
        <f t="shared" si="45"/>
        <v>0</v>
      </c>
      <c r="CX15" s="139">
        <f t="shared" si="45"/>
        <v>0</v>
      </c>
      <c r="CY15" s="139">
        <f t="shared" si="45"/>
        <v>0</v>
      </c>
      <c r="CZ15" s="139">
        <f t="shared" si="45"/>
        <v>0</v>
      </c>
      <c r="DA15" s="139">
        <f t="shared" si="45"/>
        <v>0</v>
      </c>
      <c r="DB15" s="24">
        <f t="shared" si="28"/>
        <v>0</v>
      </c>
      <c r="DC15" s="25"/>
      <c r="DD15" s="25">
        <f t="shared" ref="DD15" si="46">DB15*($D15)+((-DC15*($E15)/2))</f>
        <v>0</v>
      </c>
      <c r="DE15" s="88" cm="1">
        <f t="array" ref="DE15">IF($DE$13="Transport",EDIT,DA15)</f>
        <v>0</v>
      </c>
      <c r="DF15" s="22" cm="1">
        <f t="array" ref="DF15">IF($DF$13="Transport",EDIT,DE15)</f>
        <v>0</v>
      </c>
      <c r="DG15" s="22" cm="1">
        <f t="array" ref="DG15">IF($DG$13="Transport",EDIT,DF15)</f>
        <v>0</v>
      </c>
      <c r="DH15" s="87" cm="1">
        <f t="array" ref="DH15">IF($DH$13="Transport",EDIT,DG15)</f>
        <v>0</v>
      </c>
      <c r="DI15" s="87" cm="1">
        <f t="array" ref="DI15">IF($DI$13="Transport",EDIT,DH15)</f>
        <v>0</v>
      </c>
      <c r="DJ15" s="22" cm="1">
        <f t="array" ref="DJ15">IF($DJ$13="Transport",EDIT,DI15)</f>
        <v>0</v>
      </c>
      <c r="DK15" s="22" cm="1">
        <f t="array" ref="DK15">IF($DK$13="Transport",EDIT,DJ15)</f>
        <v>0</v>
      </c>
      <c r="DL15" s="22" cm="1">
        <f t="array" ref="DL15">IF($DL$13="Transport",EDIT,DK15)</f>
        <v>0</v>
      </c>
      <c r="DM15" s="22" cm="1">
        <f t="array" ref="DM15">IF($DM$13="Transport",EDIT,DL15)</f>
        <v>0</v>
      </c>
      <c r="DN15" s="22" cm="1">
        <f t="array" ref="DN15">IF($DN$13="Transport",EDIT,DM15)</f>
        <v>0</v>
      </c>
      <c r="DO15" s="87" cm="1">
        <f t="array" ref="DO15">IF($DO$13="Transport",EDIT,DN15)</f>
        <v>0</v>
      </c>
      <c r="DP15" s="87" cm="1">
        <f t="array" ref="DP15">IF($DP$13="Transport",EDIT,DO15)</f>
        <v>0</v>
      </c>
      <c r="DQ15" s="22" cm="1">
        <f t="array" ref="DQ15">IF($DQ$13="Transport",EDIT,DP15)</f>
        <v>0</v>
      </c>
      <c r="DR15" s="22" cm="1">
        <f t="array" ref="DR15">IF($DR$13="Transport",EDIT,DQ15)</f>
        <v>0</v>
      </c>
      <c r="DS15" s="22" cm="1">
        <f t="array" ref="DS15">IF($DS$13="Transport",EDIT,DR15)</f>
        <v>0</v>
      </c>
      <c r="DT15" s="22" cm="1">
        <f t="array" ref="DT15">IF($DT$13="Transport",EDIT,DS15)</f>
        <v>0</v>
      </c>
      <c r="DU15" s="22" cm="1">
        <f t="array" ref="DU15">IF($DU$13="Transport",EDIT,DT15)</f>
        <v>0</v>
      </c>
      <c r="DV15" s="87" cm="1">
        <f t="array" ref="DV15">IF($DV$13="Transport",EDIT,DU15)</f>
        <v>0</v>
      </c>
      <c r="DW15" s="87" cm="1">
        <f t="array" ref="DW15">IF($DW$13="Transport",EDIT,DV15)</f>
        <v>0</v>
      </c>
      <c r="DX15" s="22" cm="1">
        <f t="array" ref="DX15">IF($DX$13="Transport",EDIT,DW15)</f>
        <v>0</v>
      </c>
      <c r="DY15" s="22" cm="1">
        <f t="array" ref="DY15">IF($DY$13="Transport",EDIT,DX15)</f>
        <v>0</v>
      </c>
      <c r="DZ15" s="22" cm="1">
        <f t="array" ref="DZ15">IF($DZ$13="Transport",EDIT,DY15)</f>
        <v>0</v>
      </c>
      <c r="EA15" s="22" cm="1">
        <f t="array" ref="EA15">IF($EA$13="Transport",EDIT,DZ15)</f>
        <v>0</v>
      </c>
      <c r="EB15" s="87" cm="1">
        <f t="array" ref="EB15">IF($EB$13="Transport",EDIT,EA15)</f>
        <v>0</v>
      </c>
      <c r="EC15" s="87" cm="1">
        <f t="array" ref="EC15">IF($EC$13="Transport",EDIT,EB15)</f>
        <v>0</v>
      </c>
      <c r="ED15" s="22" cm="1">
        <f t="array" ref="ED15">IF($ED$13="Transport",EDIT,EC15)</f>
        <v>0</v>
      </c>
      <c r="EE15" s="22" cm="1">
        <f t="array" ref="EE15">IF($EE$13="Transport",EDIT,ED15)</f>
        <v>0</v>
      </c>
      <c r="EF15" s="22" cm="1">
        <f t="array" ref="EF15">IF($EF$13="Transport",EDIT,EE15)</f>
        <v>0</v>
      </c>
      <c r="EG15" s="22" cm="1">
        <f t="array" ref="EG15">IF($EG$13="Transport",EDIT,EF15)</f>
        <v>0</v>
      </c>
      <c r="EH15" s="22" cm="1">
        <f t="array" ref="EH15">IF($EH$13="Transport",EDIT,EG15)</f>
        <v>0</v>
      </c>
      <c r="EI15" s="24">
        <f t="shared" si="29"/>
        <v>0</v>
      </c>
      <c r="EJ15" s="25"/>
      <c r="EK15" s="25">
        <f t="shared" ref="EK15" si="47">EI15*($D15)+((-EJ15*($E15)/2))</f>
        <v>0</v>
      </c>
      <c r="EL15" s="22" cm="1">
        <f t="array" ref="EL15">IF($EL$13="Transport",EDIT,EH15)</f>
        <v>0</v>
      </c>
      <c r="EM15" s="87" cm="1">
        <f t="array" ref="EM15">IF($EM$13="Transport",EDIT,EL15)</f>
        <v>0</v>
      </c>
      <c r="EN15" s="87" cm="1">
        <f t="array" ref="EN15">IF($EN$13="Transport",EDIT,EM15)</f>
        <v>0</v>
      </c>
      <c r="EO15" s="22" cm="1">
        <f t="array" ref="EO15">IF($EO$13="Transport",EDIT,EN15)</f>
        <v>0</v>
      </c>
      <c r="EP15" s="22" cm="1">
        <f t="array" ref="EP15">IF($EP$13="Transport",EDIT,EO15)</f>
        <v>0</v>
      </c>
      <c r="EQ15" s="22" cm="1">
        <f t="array" ref="EQ15">IF($EQ$13="Transport",EDIT,EP15)</f>
        <v>0</v>
      </c>
      <c r="ER15" s="22" cm="1">
        <f t="array" ref="ER15">IF($ER$13="Transport",EDIT,EQ15)</f>
        <v>0</v>
      </c>
      <c r="ES15" s="22" cm="1">
        <f t="array" ref="ES15">IF($ES$13="Transport",EDIT,ER15)</f>
        <v>0</v>
      </c>
      <c r="ET15" s="87" cm="1">
        <f t="array" ref="ET15">IF($ET$13="Transport",EDIT,ES15)</f>
        <v>0</v>
      </c>
      <c r="EU15" s="87" cm="1">
        <f t="array" ref="EU15">IF($EU$13="Transport",EDIT,ET15)</f>
        <v>0</v>
      </c>
      <c r="EV15" s="22" cm="1">
        <f t="array" ref="EV15">IF($EV$13="Transport",EDIT,EU15)</f>
        <v>0</v>
      </c>
      <c r="EW15" s="22" cm="1">
        <f t="array" ref="EW15">IF($EW$13="Transport",EDIT,EV15)</f>
        <v>0</v>
      </c>
      <c r="EX15" s="22" cm="1">
        <f t="array" ref="EX15">IF($EX$13="Transport",EDIT,EW15)</f>
        <v>0</v>
      </c>
      <c r="EY15" s="22" cm="1">
        <f t="array" ref="EY15">IF($EY$13="Transport",EDIT,EX15)</f>
        <v>0</v>
      </c>
      <c r="EZ15" s="22" cm="1">
        <f t="array" ref="EZ15">IF($EZ$13="Transport",EDIT,EY15)</f>
        <v>0</v>
      </c>
      <c r="FA15" s="87" cm="1">
        <f t="array" ref="FA15">IF($FA$13="Transport",EDIT,EZ15)</f>
        <v>0</v>
      </c>
      <c r="FB15" s="87" cm="1">
        <f t="array" ref="FB15">IF($FB$13="Transport",EDIT,FA15)</f>
        <v>0</v>
      </c>
      <c r="FC15" s="22" cm="1">
        <f t="array" ref="FC15">IF($FC$13="Transport",EDIT,FB15)</f>
        <v>0</v>
      </c>
      <c r="FD15" s="22" cm="1">
        <f t="array" ref="FD15">IF($FD$13="Transport",EDIT,FC15)</f>
        <v>0</v>
      </c>
      <c r="FE15" s="22" cm="1">
        <f t="array" ref="FE15">IF($FE$13="Transport",EDIT,FD15)</f>
        <v>0</v>
      </c>
      <c r="FF15" s="22" cm="1">
        <f t="array" ref="FF15">IF($FF$13="Transport",EDIT,FE15)</f>
        <v>0</v>
      </c>
      <c r="FG15" s="22" cm="1">
        <f t="array" ref="FG15">IF($FG$13="Transport",EDIT,FF15)</f>
        <v>0</v>
      </c>
      <c r="FH15" s="88" cm="1">
        <f t="array" ref="FH15">IF($FH$13="Transport",EDIT,FG15)</f>
        <v>0</v>
      </c>
      <c r="FI15" s="88" cm="1">
        <f t="array" ref="FI15">IF($FI$13="Transport",EDIT,FH15)</f>
        <v>0</v>
      </c>
      <c r="FJ15" s="88" cm="1">
        <f t="array" ref="FJ15">IF($FJ$13="Transport",EDIT,FI15)</f>
        <v>0</v>
      </c>
      <c r="FK15" s="88" cm="1">
        <f t="array" ref="FK15">IF($FK$13="Transport",EDIT,FJ15)</f>
        <v>0</v>
      </c>
      <c r="FL15" s="88" cm="1">
        <f t="array" ref="FL15">IF($FL$13="Transport",EDIT,FK15)</f>
        <v>0</v>
      </c>
      <c r="FM15" s="88" cm="1">
        <f t="array" ref="FM15">IF($FM$13="Transport",EDIT,FL15)</f>
        <v>0</v>
      </c>
      <c r="FN15" s="88" cm="1">
        <f t="array" ref="FN15">IF($FN$13="Transport",EDIT,FM15)</f>
        <v>0</v>
      </c>
      <c r="FO15" s="88" cm="1">
        <f t="array" ref="FO15">IF($FO$13="Transport",EDIT,FN15)</f>
        <v>0</v>
      </c>
      <c r="FP15" s="88" cm="1">
        <f t="array" ref="FP15">IF($FP$13="Transport",EDIT,FL15)</f>
        <v>0</v>
      </c>
      <c r="FQ15" s="24">
        <f t="shared" si="30"/>
        <v>0</v>
      </c>
      <c r="FR15" s="25"/>
      <c r="FS15" s="25">
        <f>FQ15*($D15)+((-FR15*E15/2))</f>
        <v>0</v>
      </c>
      <c r="FT15" s="56"/>
      <c r="FU15" s="56"/>
      <c r="FV15" s="56"/>
      <c r="FW15" s="56"/>
      <c r="FX15" s="56"/>
      <c r="FY15" s="56"/>
      <c r="FZ15" s="56"/>
      <c r="GA15" s="56"/>
      <c r="GB15" s="56"/>
      <c r="GC15" s="56"/>
      <c r="GD15" s="22"/>
      <c r="GE15" s="22"/>
      <c r="GF15" s="43"/>
      <c r="GG15" s="43"/>
      <c r="GH15" s="22"/>
      <c r="GI15" s="22"/>
      <c r="GJ15" s="22"/>
      <c r="GK15" s="23"/>
      <c r="GL15" s="23"/>
      <c r="GM15" s="22"/>
      <c r="GN15" s="22"/>
      <c r="GO15" s="22"/>
      <c r="GP15" s="22"/>
      <c r="GQ15" s="22"/>
      <c r="GR15" s="23"/>
      <c r="GS15" s="23"/>
      <c r="GT15" s="23"/>
      <c r="GU15" s="23"/>
      <c r="GV15" s="22"/>
      <c r="GW15" s="22"/>
      <c r="GX15" s="24">
        <f t="shared" si="31"/>
        <v>0</v>
      </c>
      <c r="GY15" s="25"/>
      <c r="GZ15" s="25">
        <f t="shared" si="32"/>
        <v>0</v>
      </c>
      <c r="HA15" s="22"/>
      <c r="HB15" s="22"/>
      <c r="HC15" s="22"/>
      <c r="HD15" s="23"/>
      <c r="HE15" s="23"/>
      <c r="HF15" s="22"/>
      <c r="HG15" s="22"/>
      <c r="HH15" s="22"/>
      <c r="HI15" s="22"/>
      <c r="HJ15" s="22"/>
      <c r="HK15" s="23"/>
      <c r="HL15" s="23"/>
      <c r="HM15" s="22"/>
      <c r="HN15" s="22"/>
      <c r="HO15" s="22"/>
      <c r="HP15" s="22"/>
      <c r="HQ15" s="22"/>
      <c r="HR15" s="23"/>
      <c r="HS15" s="23"/>
      <c r="HT15" s="22"/>
      <c r="HU15" s="22"/>
      <c r="HV15" s="22"/>
      <c r="HW15" s="22"/>
      <c r="HX15" s="22"/>
      <c r="HY15" s="23"/>
      <c r="HZ15" s="23"/>
      <c r="IA15" s="22"/>
      <c r="IB15" s="22"/>
      <c r="IC15" s="22"/>
      <c r="ID15" s="22"/>
      <c r="IE15" s="22"/>
      <c r="IF15" s="24">
        <f t="shared" si="33"/>
        <v>0</v>
      </c>
      <c r="IG15" s="25"/>
      <c r="IH15" s="25">
        <f t="shared" si="34"/>
        <v>0</v>
      </c>
      <c r="II15" s="23"/>
      <c r="IJ15" s="23"/>
      <c r="IK15" s="22"/>
      <c r="IL15" s="22"/>
      <c r="IM15" s="22"/>
      <c r="IN15" s="22"/>
      <c r="IO15" s="22"/>
      <c r="IP15" s="23"/>
      <c r="IQ15" s="23"/>
      <c r="IR15" s="22"/>
      <c r="IS15" s="22"/>
      <c r="IT15" s="22"/>
      <c r="IU15" s="22"/>
      <c r="IV15" s="22"/>
      <c r="IW15" s="23"/>
      <c r="IX15" s="23"/>
      <c r="IY15" s="22"/>
      <c r="IZ15" s="22"/>
      <c r="JA15" s="22"/>
      <c r="JB15" s="22"/>
      <c r="JC15" s="22"/>
      <c r="JD15" s="23"/>
      <c r="JE15" s="23"/>
      <c r="JF15" s="22"/>
      <c r="JG15" s="22"/>
      <c r="JH15" s="22"/>
      <c r="JI15" s="22"/>
      <c r="JJ15" s="22"/>
      <c r="JK15" s="22"/>
      <c r="JL15" s="23"/>
      <c r="JM15" s="23"/>
      <c r="JN15" s="24">
        <f t="shared" si="35"/>
        <v>0</v>
      </c>
      <c r="JO15" s="25"/>
      <c r="JP15" s="25">
        <f t="shared" si="36"/>
        <v>0</v>
      </c>
      <c r="JQ15" s="22"/>
      <c r="JR15" s="22"/>
      <c r="JS15" s="22"/>
      <c r="JT15" s="22"/>
      <c r="JU15" s="22"/>
      <c r="JV15" s="23"/>
      <c r="JW15" s="23"/>
      <c r="JX15" s="22"/>
      <c r="JY15" s="22"/>
      <c r="JZ15" s="22"/>
      <c r="KA15" s="22"/>
      <c r="KB15" s="22"/>
      <c r="KC15" s="23"/>
      <c r="KD15" s="23"/>
      <c r="KE15" s="22"/>
      <c r="KF15" s="22"/>
      <c r="KG15" s="22"/>
      <c r="KH15" s="22"/>
      <c r="KI15" s="22"/>
      <c r="KJ15" s="23"/>
      <c r="KK15" s="23"/>
      <c r="KL15" s="22"/>
      <c r="KM15" s="22"/>
      <c r="KN15" s="22"/>
      <c r="KO15" s="22"/>
      <c r="KP15" s="22"/>
      <c r="KQ15" s="23"/>
      <c r="KR15" s="23"/>
      <c r="KS15" s="22"/>
      <c r="KT15" s="22"/>
      <c r="KU15" s="24">
        <f>SUM(JQ15:KT15)</f>
        <v>0</v>
      </c>
      <c r="KV15" s="25"/>
      <c r="KW15" s="40">
        <f t="shared" si="37"/>
        <v>0</v>
      </c>
      <c r="KX15" s="22"/>
      <c r="KY15" s="22"/>
      <c r="KZ15" s="23"/>
      <c r="LA15" s="23"/>
      <c r="LB15" s="22"/>
      <c r="LC15" s="22"/>
      <c r="LD15" s="22"/>
      <c r="LE15" s="22"/>
      <c r="LF15" s="22"/>
      <c r="LG15" s="23"/>
      <c r="LH15" s="23"/>
      <c r="LI15" s="22"/>
      <c r="LJ15" s="22"/>
      <c r="LK15" s="22"/>
      <c r="LL15" s="22"/>
      <c r="LM15" s="22"/>
      <c r="LN15" s="23"/>
      <c r="LO15" s="23"/>
      <c r="LP15" s="22"/>
      <c r="LQ15" s="22"/>
      <c r="LR15" s="22"/>
      <c r="LS15" s="22"/>
      <c r="LT15" s="22"/>
      <c r="LU15" s="23"/>
      <c r="LV15" s="23"/>
      <c r="LW15" s="22"/>
      <c r="LX15" s="22"/>
      <c r="LY15" s="22"/>
      <c r="LZ15" s="22"/>
      <c r="MA15" s="22"/>
      <c r="MB15" s="22"/>
      <c r="MC15" s="24">
        <f t="shared" si="38"/>
        <v>0</v>
      </c>
      <c r="MD15" s="25"/>
      <c r="ME15" s="25">
        <f t="shared" si="39"/>
        <v>0</v>
      </c>
      <c r="MF15" s="23"/>
      <c r="MG15" s="23"/>
      <c r="MH15" s="22"/>
      <c r="MI15" s="22"/>
      <c r="MJ15" s="22"/>
      <c r="MK15" s="22"/>
      <c r="ML15" s="22"/>
      <c r="MM15" s="22"/>
      <c r="MN15" s="22"/>
      <c r="MO15" s="22"/>
      <c r="MP15" s="22"/>
      <c r="MQ15" s="22"/>
      <c r="MR15" s="22"/>
      <c r="MS15" s="22"/>
      <c r="MT15" s="23"/>
      <c r="MU15" s="23"/>
      <c r="MV15" s="22"/>
      <c r="MW15" s="22"/>
      <c r="MX15" s="22"/>
      <c r="MY15" s="22"/>
      <c r="MZ15" s="22"/>
      <c r="NA15" s="23"/>
      <c r="NB15" s="23"/>
      <c r="NC15" s="22"/>
      <c r="ND15" s="22"/>
      <c r="NE15" s="22"/>
      <c r="NF15" s="22"/>
      <c r="NG15" s="22"/>
      <c r="NH15" s="23"/>
      <c r="NI15" s="23"/>
      <c r="NJ15" s="24">
        <f>SUM(MF15:NI15)</f>
        <v>0</v>
      </c>
      <c r="NK15" s="25"/>
      <c r="NL15" s="25">
        <f t="shared" si="40"/>
        <v>0</v>
      </c>
      <c r="NM15" s="23"/>
      <c r="NN15" s="23"/>
      <c r="NO15" s="23"/>
      <c r="NP15" s="23"/>
      <c r="NQ15" s="23"/>
      <c r="NR15" s="23"/>
      <c r="NS15" s="23"/>
      <c r="NT15" s="23"/>
      <c r="NU15" s="23"/>
      <c r="NV15" s="23"/>
      <c r="NW15" s="23"/>
      <c r="NX15" s="23"/>
      <c r="NY15" s="23"/>
      <c r="NZ15" s="23"/>
      <c r="OA15" s="23"/>
      <c r="OB15" s="23"/>
      <c r="OC15" s="23"/>
      <c r="OD15" s="23"/>
      <c r="OE15" s="23"/>
      <c r="OF15" s="23"/>
      <c r="OG15" s="22"/>
      <c r="OH15" s="22"/>
      <c r="OI15" s="22"/>
      <c r="OJ15" s="22"/>
      <c r="OK15" s="22"/>
      <c r="OL15" s="22"/>
      <c r="OM15" s="23"/>
      <c r="ON15" s="23"/>
      <c r="OO15" s="22"/>
      <c r="OP15" s="22"/>
      <c r="OQ15" s="22"/>
      <c r="OR15" s="24">
        <f t="shared" si="41"/>
        <v>0</v>
      </c>
      <c r="OS15" s="25"/>
      <c r="OT15" s="25">
        <f t="shared" si="42"/>
        <v>0</v>
      </c>
    </row>
    <row r="16" spans="1:410" ht="15" thickBot="1">
      <c r="A16" s="57"/>
      <c r="B16" s="57"/>
      <c r="C16" s="57"/>
      <c r="D16" s="58"/>
      <c r="E16" s="58"/>
      <c r="F16" s="58"/>
      <c r="G16" s="58"/>
      <c r="H16" s="116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60"/>
      <c r="AO16" s="60"/>
      <c r="AP16" s="61">
        <f>SUM(AP14:AP15)</f>
        <v>61.428571428571388</v>
      </c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60"/>
      <c r="BU16" s="60"/>
      <c r="BV16" s="61" t="e">
        <f>SUM(#REF!)</f>
        <v>#REF!</v>
      </c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60"/>
      <c r="DC16" s="60"/>
      <c r="DD16" s="61" t="e">
        <f>SUM(#REF!)</f>
        <v>#REF!</v>
      </c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60"/>
      <c r="EJ16" s="60"/>
      <c r="EK16" s="61" t="e">
        <f>SUM(#REF!)</f>
        <v>#REF!</v>
      </c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62"/>
      <c r="FM16" s="62"/>
      <c r="FN16" s="62"/>
      <c r="FO16" s="62"/>
      <c r="FP16" s="62"/>
      <c r="FQ16" s="60"/>
      <c r="FR16" s="60"/>
      <c r="FS16" s="61" t="e">
        <f>SUM(#REF!)</f>
        <v>#REF!</v>
      </c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9"/>
      <c r="GY16" s="29"/>
      <c r="GZ16" s="32" t="e">
        <f>SUM(#REF!)</f>
        <v>#REF!</v>
      </c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8"/>
      <c r="IF16" s="29"/>
      <c r="IG16" s="29"/>
      <c r="IH16" s="32" t="e">
        <f>SUM(#REF!)</f>
        <v>#REF!</v>
      </c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9"/>
      <c r="JO16" s="29"/>
      <c r="JP16" s="32" t="e">
        <f>SUM(#REF!)</f>
        <v>#REF!</v>
      </c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9"/>
      <c r="KV16" s="29"/>
      <c r="KW16" s="41" t="e">
        <f>SUM(#REF!)</f>
        <v>#REF!</v>
      </c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9"/>
      <c r="MD16" s="29"/>
      <c r="ME16" s="32" t="e">
        <f>SUM(#REF!)</f>
        <v>#REF!</v>
      </c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9"/>
      <c r="NK16" s="29"/>
      <c r="NL16" s="32" t="e">
        <f>SUM(#REF!)</f>
        <v>#REF!</v>
      </c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8"/>
      <c r="OR16" s="29"/>
      <c r="OS16" s="29"/>
      <c r="OT16" s="32" t="e">
        <f>SUM(#REF!)</f>
        <v>#REF!</v>
      </c>
    </row>
    <row r="17" spans="9:410" ht="17.25" customHeight="1" thickBot="1"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105" t="s">
        <v>5</v>
      </c>
      <c r="AG17" s="106"/>
      <c r="AH17" s="106"/>
      <c r="AI17" s="106"/>
      <c r="AJ17" s="106"/>
      <c r="AK17" s="106"/>
      <c r="AL17" s="106"/>
      <c r="AM17" s="106"/>
      <c r="AN17" s="63"/>
      <c r="AO17" s="64"/>
      <c r="AP17" s="138">
        <f>AP16</f>
        <v>61.428571428571388</v>
      </c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105" t="s">
        <v>5</v>
      </c>
      <c r="BO17" s="106"/>
      <c r="BP17" s="106"/>
      <c r="BQ17" s="106"/>
      <c r="BR17" s="106"/>
      <c r="BS17" s="106"/>
      <c r="BT17" s="63"/>
      <c r="BU17" s="64"/>
      <c r="BV17" s="65" t="e">
        <f>BV16+AP17</f>
        <v>#REF!</v>
      </c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103" t="s">
        <v>5</v>
      </c>
      <c r="CU17" s="104"/>
      <c r="CV17" s="104"/>
      <c r="CW17" s="104"/>
      <c r="CX17" s="104"/>
      <c r="CY17" s="104"/>
      <c r="CZ17" s="104"/>
      <c r="DA17" s="104"/>
      <c r="DB17" s="30"/>
      <c r="DC17" s="31"/>
      <c r="DD17" s="33" t="e">
        <f>DD16+BV17</f>
        <v>#REF!</v>
      </c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105" t="s">
        <v>5</v>
      </c>
      <c r="EC17" s="106"/>
      <c r="ED17" s="106"/>
      <c r="EE17" s="106"/>
      <c r="EF17" s="106"/>
      <c r="EG17" s="106"/>
      <c r="EH17" s="106"/>
      <c r="EI17" s="63"/>
      <c r="EJ17" s="64"/>
      <c r="EK17" s="65" t="e">
        <f>EK16+DD17</f>
        <v>#REF!</v>
      </c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107" t="s">
        <v>5</v>
      </c>
      <c r="FM17" s="108"/>
      <c r="FN17" s="108"/>
      <c r="FO17" s="109"/>
      <c r="FP17" s="66"/>
      <c r="FQ17" s="63"/>
      <c r="FR17" s="64"/>
      <c r="FS17" s="65" t="e">
        <f>FS16+EK17</f>
        <v>#REF!</v>
      </c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105" t="s">
        <v>5</v>
      </c>
      <c r="GW17" s="106"/>
      <c r="GX17" s="63"/>
      <c r="GY17" s="64"/>
      <c r="GZ17" s="65" t="e">
        <f>GZ16+FS17</f>
        <v>#REF!</v>
      </c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103" t="s">
        <v>5</v>
      </c>
      <c r="HY17" s="104"/>
      <c r="HZ17" s="104"/>
      <c r="IA17" s="104"/>
      <c r="IB17" s="104"/>
      <c r="IC17" s="104"/>
      <c r="ID17" s="104"/>
      <c r="IE17" s="30"/>
      <c r="IF17" s="30"/>
      <c r="IG17" s="31"/>
      <c r="IH17" s="33" t="e">
        <f>IH16+GZ17</f>
        <v>#REF!</v>
      </c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  <c r="IU17" s="27"/>
      <c r="IV17" s="27"/>
      <c r="IW17" s="27"/>
      <c r="IX17" s="27"/>
      <c r="IY17" s="27"/>
      <c r="IZ17" s="27"/>
      <c r="JA17" s="27"/>
      <c r="JB17" s="27"/>
      <c r="JC17" s="27"/>
      <c r="JD17" s="27"/>
      <c r="JE17" s="27"/>
      <c r="JF17" s="103" t="s">
        <v>5</v>
      </c>
      <c r="JG17" s="104"/>
      <c r="JH17" s="104"/>
      <c r="JI17" s="104"/>
      <c r="JJ17" s="104"/>
      <c r="JK17" s="104"/>
      <c r="JL17" s="104"/>
      <c r="JM17" s="104"/>
      <c r="JN17" s="30"/>
      <c r="JO17" s="31"/>
      <c r="JP17" s="33" t="e">
        <f>JP16+IH17</f>
        <v>#REF!</v>
      </c>
      <c r="JQ17" s="27"/>
      <c r="JR17" s="27"/>
      <c r="JS17" s="27"/>
      <c r="JT17" s="27"/>
      <c r="JU17" s="27"/>
      <c r="JV17" s="27"/>
      <c r="JW17" s="27"/>
      <c r="JX17" s="27"/>
      <c r="JY17" s="27"/>
      <c r="JZ17" s="27"/>
      <c r="KA17" s="27"/>
      <c r="KB17" s="27"/>
      <c r="KC17" s="27"/>
      <c r="KD17" s="27"/>
      <c r="KE17" s="27"/>
      <c r="KF17" s="27"/>
      <c r="KG17" s="27"/>
      <c r="KH17" s="27"/>
      <c r="KI17" s="27"/>
      <c r="KJ17" s="27"/>
      <c r="KK17" s="27"/>
      <c r="KL17" s="27"/>
      <c r="KM17" s="27"/>
      <c r="KN17" s="103" t="s">
        <v>5</v>
      </c>
      <c r="KO17" s="104"/>
      <c r="KP17" s="104"/>
      <c r="KQ17" s="104"/>
      <c r="KR17" s="104"/>
      <c r="KS17" s="104"/>
      <c r="KT17" s="104"/>
      <c r="KU17" s="30"/>
      <c r="KV17" s="31"/>
      <c r="KW17" s="42" t="e">
        <f>KW16+JP17</f>
        <v>#REF!</v>
      </c>
      <c r="KX17" s="27"/>
      <c r="KY17" s="27"/>
      <c r="KZ17" s="27"/>
      <c r="LA17" s="27"/>
      <c r="LB17" s="27"/>
      <c r="LC17" s="27"/>
      <c r="LD17" s="27"/>
      <c r="LE17" s="27"/>
      <c r="LF17" s="27"/>
      <c r="LG17" s="27"/>
      <c r="LH17" s="27"/>
      <c r="LI17" s="27"/>
      <c r="LJ17" s="27"/>
      <c r="LK17" s="27"/>
      <c r="LL17" s="27"/>
      <c r="LM17" s="27"/>
      <c r="LN17" s="27"/>
      <c r="LO17" s="27"/>
      <c r="LP17" s="27"/>
      <c r="LQ17" s="27"/>
      <c r="LR17" s="27"/>
      <c r="LS17" s="27"/>
      <c r="LT17" s="27"/>
      <c r="LU17" s="103" t="s">
        <v>5</v>
      </c>
      <c r="LV17" s="104"/>
      <c r="LW17" s="104"/>
      <c r="LX17" s="104"/>
      <c r="LY17" s="104"/>
      <c r="LZ17" s="104"/>
      <c r="MA17" s="104"/>
      <c r="MB17" s="104"/>
      <c r="MC17" s="30"/>
      <c r="MD17" s="31"/>
      <c r="ME17" s="33" t="e">
        <f>ME16+KW17</f>
        <v>#REF!</v>
      </c>
      <c r="MF17" s="27"/>
      <c r="MG17" s="27"/>
      <c r="MH17" s="27"/>
      <c r="MI17" s="27"/>
      <c r="MJ17" s="27"/>
      <c r="MK17" s="27"/>
      <c r="ML17" s="27"/>
      <c r="MM17" s="27"/>
      <c r="MN17" s="27"/>
      <c r="MO17" s="27"/>
      <c r="MP17" s="27"/>
      <c r="MQ17" s="27"/>
      <c r="MR17" s="27"/>
      <c r="MS17" s="27"/>
      <c r="MT17" s="27"/>
      <c r="MU17" s="27"/>
      <c r="MV17" s="27"/>
      <c r="MW17" s="27"/>
      <c r="MX17" s="27"/>
      <c r="MY17" s="27"/>
      <c r="MZ17" s="27"/>
      <c r="NA17" s="27"/>
      <c r="NB17" s="27"/>
      <c r="NC17" s="103" t="s">
        <v>5</v>
      </c>
      <c r="ND17" s="104"/>
      <c r="NE17" s="104"/>
      <c r="NF17" s="104"/>
      <c r="NG17" s="104"/>
      <c r="NH17" s="104"/>
      <c r="NI17" s="104"/>
      <c r="NJ17" s="30"/>
      <c r="NK17" s="31"/>
      <c r="NL17" s="33" t="e">
        <f>NL16+ME17</f>
        <v>#REF!</v>
      </c>
      <c r="NM17" s="27"/>
      <c r="NN17" s="27"/>
      <c r="NO17" s="27"/>
      <c r="NP17" s="27"/>
      <c r="NQ17" s="27"/>
      <c r="NR17" s="27"/>
      <c r="NS17" s="27"/>
      <c r="NT17" s="27"/>
      <c r="NU17" s="27"/>
      <c r="NV17" s="27"/>
      <c r="NW17" s="27"/>
      <c r="NX17" s="27"/>
      <c r="NY17" s="27"/>
      <c r="NZ17" s="27"/>
      <c r="OA17" s="27"/>
      <c r="OB17" s="27"/>
      <c r="OC17" s="27"/>
      <c r="OD17" s="27"/>
      <c r="OE17" s="27"/>
      <c r="OF17" s="27"/>
      <c r="OG17" s="27"/>
      <c r="OH17" s="27"/>
      <c r="OI17" s="27"/>
      <c r="OJ17" s="103" t="s">
        <v>5</v>
      </c>
      <c r="OK17" s="104"/>
      <c r="OL17" s="104"/>
      <c r="OM17" s="104"/>
      <c r="ON17" s="104"/>
      <c r="OO17" s="104"/>
      <c r="OP17" s="104"/>
      <c r="OQ17" s="30"/>
      <c r="OR17" s="30"/>
      <c r="OS17" s="31"/>
      <c r="OT17" s="33" t="e">
        <f>OT16+NL17</f>
        <v>#REF!</v>
      </c>
    </row>
    <row r="18" spans="9:410">
      <c r="KW18" s="1"/>
    </row>
    <row r="23" spans="9:410">
      <c r="FP23" t="s">
        <v>11</v>
      </c>
    </row>
  </sheetData>
  <mergeCells count="26">
    <mergeCell ref="NM10:OT10"/>
    <mergeCell ref="MF10:NL10"/>
    <mergeCell ref="II10:JP10"/>
    <mergeCell ref="JQ10:KW10"/>
    <mergeCell ref="KX10:ME10"/>
    <mergeCell ref="EL10:FS10"/>
    <mergeCell ref="HA10:IH10"/>
    <mergeCell ref="DE10:EK10"/>
    <mergeCell ref="FT10:GZ10"/>
    <mergeCell ref="I10:AP10"/>
    <mergeCell ref="G11:H11"/>
    <mergeCell ref="AQ10:BV10"/>
    <mergeCell ref="BW10:DD10"/>
    <mergeCell ref="A7:H8"/>
    <mergeCell ref="OJ17:OP17"/>
    <mergeCell ref="AF17:AM17"/>
    <mergeCell ref="BN17:BS17"/>
    <mergeCell ref="CT17:DA17"/>
    <mergeCell ref="EB17:EH17"/>
    <mergeCell ref="FL17:FO17"/>
    <mergeCell ref="GV17:GW17"/>
    <mergeCell ref="HX17:ID17"/>
    <mergeCell ref="JF17:JM17"/>
    <mergeCell ref="KN17:KT17"/>
    <mergeCell ref="LU17:MB17"/>
    <mergeCell ref="NC17:NI17"/>
  </mergeCells>
  <conditionalFormatting sqref="I14:OT15">
    <cfRule type="expression" dxfId="0" priority="1">
      <formula>I$11=0.5</formula>
    </cfRule>
    <cfRule type="expression" dxfId="1" priority="2">
      <formula>I$11=1</formula>
    </cfRule>
  </conditionalFormatting>
  <dataValidations count="1">
    <dataValidation type="list" allowBlank="1" showInputMessage="1" showErrorMessage="1" sqref="B11" xr:uid="{B3001077-233C-4457-8A47-5A023E554A59}">
      <formula1>"1,2,3,4,5,6,7,8,9,10,11,12"</formula1>
    </dataValidation>
  </dataValidations>
  <hyperlinks>
    <hyperlink ref="H4" r:id="rId1" xr:uid="{DE6B96A5-20FF-4D90-9C5F-3C35D97E7F27}"/>
  </hyperlinks>
  <pageMargins left="0.7" right="0.7" top="0.75" bottom="0.75" header="0.3" footer="0.3"/>
  <pageSetup paperSize="9" scale="10" fitToHeight="0" orientation="landscape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ee88f18b-dba8-4f4b-ac84-e9ad5c31147a">422XF47PVQJT-1469347601-5813</_dlc_DocId>
    <_dlc_DocIdUrl xmlns="ee88f18b-dba8-4f4b-ac84-e9ad5c31147a">
      <Url>https://thomaspirongroupe.sharepoint.com/sites/ShareProjetTPBau/PRISM/_layouts/15/DocIdRedir.aspx?ID=422XF47PVQJT-1469347601-5813</Url>
      <Description>422XF47PVQJT-1469347601-5813</Description>
    </_dlc_DocIdUrl>
    <EPL xmlns="ee88f18b-dba8-4f4b-ac84-e9ad5c31147a" xsi:nil="true"/>
    <TaxCatchAll xmlns="ee88f18b-dba8-4f4b-ac84-e9ad5c31147a" xsi:nil="true"/>
    <Intervenants xmlns="ee88f18b-dba8-4f4b-ac84-e9ad5c31147a" xsi:nil="true"/>
    <k4b538518634430fa7e653b18ecfbf0d xmlns="ee88f18b-dba8-4f4b-ac84-e9ad5c31147a">
      <Terms xmlns="http://schemas.microsoft.com/office/infopath/2007/PartnerControls"/>
    </k4b538518634430fa7e653b18ecfbf0d>
    <DOC_x0020_TYPE xmlns="ee88f18b-dba8-4f4b-ac84-e9ad5c31147a" xsi:nil="true"/>
    <i1fa49c0975d4a32ad3c082ddfae335f xmlns="ee88f18b-dba8-4f4b-ac84-e9ad5c31147a">
      <Terms xmlns="http://schemas.microsoft.com/office/infopath/2007/PartnerControls"/>
    </i1fa49c0975d4a32ad3c082ddfae335f>
    <CategoryDescription xmlns="http://schemas.microsoft.com/sharepoint.v3" xsi:nil="true"/>
    <h0405a0d176e488ebcb5aa26c550186e xmlns="ee88f18b-dba8-4f4b-ac84-e9ad5c31147a">
      <Terms xmlns="http://schemas.microsoft.com/office/infopath/2007/PartnerControls"/>
    </h0405a0d176e488ebcb5aa26c550186e>
    <SUJET xmlns="ee88f18b-dba8-4f4b-ac84-e9ad5c31147a" xsi:nil="true"/>
    <lcf76f155ced4ddcb4097134ff3c332f xmlns="00acd836-044b-4107-b949-ba6a836cead3">
      <Terms xmlns="http://schemas.microsoft.com/office/infopath/2007/PartnerControls"/>
    </lcf76f155ced4ddcb4097134ff3c332f>
    <Activités xmlns="ee88f18b-dba8-4f4b-ac84-e9ad5c31147a">A déterminer</Activités>
    <Référence xmlns="ee88f18b-dba8-4f4b-ac84-e9ad5c31147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Projet" ma:contentTypeID="0x0101003EB13D3F45B36B4D8BAB2DD696B215FF0015EF83D479BF984DA57AA7FA5AED9709" ma:contentTypeVersion="18" ma:contentTypeDescription="Crée un document." ma:contentTypeScope="" ma:versionID="168a383ae02dbedb09a331ef91d27055">
  <xsd:schema xmlns:xsd="http://www.w3.org/2001/XMLSchema" xmlns:xs="http://www.w3.org/2001/XMLSchema" xmlns:p="http://schemas.microsoft.com/office/2006/metadata/properties" xmlns:ns2="ee88f18b-dba8-4f4b-ac84-e9ad5c31147a" xmlns:ns3="http://schemas.microsoft.com/sharepoint.v3" xmlns:ns4="00acd836-044b-4107-b949-ba6a836cead3" targetNamespace="http://schemas.microsoft.com/office/2006/metadata/properties" ma:root="true" ma:fieldsID="4f67d34a457803afd397f7b026e20bd5" ns2:_="" ns3:_="" ns4:_="">
    <xsd:import namespace="ee88f18b-dba8-4f4b-ac84-e9ad5c31147a"/>
    <xsd:import namespace="http://schemas.microsoft.com/sharepoint.v3"/>
    <xsd:import namespace="00acd836-044b-4107-b949-ba6a836cead3"/>
    <xsd:element name="properties">
      <xsd:complexType>
        <xsd:sequence>
          <xsd:element name="documentManagement">
            <xsd:complexType>
              <xsd:all>
                <xsd:element ref="ns2:h0405a0d176e488ebcb5aa26c550186e" minOccurs="0"/>
                <xsd:element ref="ns2:TaxCatchAll" minOccurs="0"/>
                <xsd:element ref="ns2:TaxCatchAllLabel" minOccurs="0"/>
                <xsd:element ref="ns2:EPL" minOccurs="0"/>
                <xsd:element ref="ns2:SUJET" minOccurs="0"/>
                <xsd:element ref="ns2:DOC_x0020_TYPE" minOccurs="0"/>
                <xsd:element ref="ns2:Intervenants" minOccurs="0"/>
                <xsd:element ref="ns2:i1fa49c0975d4a32ad3c082ddfae335f" minOccurs="0"/>
                <xsd:element ref="ns2:k4b538518634430fa7e653b18ecfbf0d" minOccurs="0"/>
                <xsd:element ref="ns3:CategoryDescription" minOccurs="0"/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edWithDetails" minOccurs="0"/>
                <xsd:element ref="ns2:Activités" minOccurs="0"/>
                <xsd:element ref="ns2:Référence" minOccurs="0"/>
                <xsd:element ref="ns4:MediaServiceMetadata" minOccurs="0"/>
                <xsd:element ref="ns4:MediaServiceFastMetadata" minOccurs="0"/>
                <xsd:element ref="ns4:lcf76f155ced4ddcb4097134ff3c332f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LengthInSecond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88f18b-dba8-4f4b-ac84-e9ad5c31147a" elementFormDefault="qualified">
    <xsd:import namespace="http://schemas.microsoft.com/office/2006/documentManagement/types"/>
    <xsd:import namespace="http://schemas.microsoft.com/office/infopath/2007/PartnerControls"/>
    <xsd:element name="h0405a0d176e488ebcb5aa26c550186e" ma:index="8" nillable="true" ma:taxonomy="true" ma:internalName="h0405a0d176e488ebcb5aa26c550186e" ma:taxonomyFieldName="CATEGORIES" ma:displayName="CATEGORIES" ma:default="" ma:fieldId="{10405a0d-176e-488e-bcb5-aa26c550186e}" ma:sspId="102c9c7f-6d24-411c-853d-402861a80761" ma:termSetId="7de8088d-6d33-46c9-b6c4-8624a368c7e7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04a33a29-3cb8-459a-925b-ff7a6966f547}" ma:internalName="TaxCatchAll" ma:showField="CatchAllData" ma:web="ee88f18b-dba8-4f4b-ac84-e9ad5c3114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04a33a29-3cb8-459a-925b-ff7a6966f547}" ma:internalName="TaxCatchAllLabel" ma:readOnly="true" ma:showField="CatchAllDataLabel" ma:web="ee88f18b-dba8-4f4b-ac84-e9ad5c3114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PL" ma:index="12" nillable="true" ma:displayName="EPL" ma:internalName="EPL">
      <xsd:simpleType>
        <xsd:restriction base="dms:Text">
          <xsd:maxLength value="255"/>
        </xsd:restriction>
      </xsd:simpleType>
    </xsd:element>
    <xsd:element name="SUJET" ma:index="13" nillable="true" ma:displayName="SUJET" ma:format="Dropdown" ma:internalName="SUJET">
      <xsd:simpleType>
        <xsd:union memberTypes="dms:Text">
          <xsd:simpleType>
            <xsd:restriction base="dms:Choice">
              <xsd:enumeration value="Accusé réception du dossier As Built privatif"/>
              <xsd:enumeration value="Administration"/>
              <xsd:enumeration value="Administration TVA"/>
              <xsd:enumeration value="Ananlyse de risques"/>
              <xsd:enumeration value="Assurance Tous Risques Chantier"/>
              <xsd:enumeration value="Attestations (utilisation échafaudages, etc…)"/>
              <xsd:enumeration value="Auto-contrôle sécurité"/>
              <xsd:enumeration value="Autorisation administration (circulation, occupation voirie, etc…)"/>
              <xsd:enumeration value="Autorisation Ministérielle Environnement"/>
              <xsd:enumeration value="Autres"/>
              <xsd:enumeration value="Avenants/Choix mat/Décompte final"/>
              <xsd:enumeration value="BLF et Facturation"/>
              <xsd:enumeration value="Bons de livraison"/>
              <xsd:enumeration value="Bordereaux"/>
              <xsd:enumeration value="Cahier des Charges Commercial"/>
              <xsd:enumeration value="Cahier des Charges Général"/>
              <xsd:enumeration value="Cahier Spécial des charges"/>
              <xsd:enumeration value="Cautionnement, Mainlevée, Constat d'achèvement pour garantie"/>
              <xsd:enumeration value="Codification EPL"/>
              <xsd:enumeration value="Commodo/incommodo"/>
              <xsd:enumeration value="Compromis + ses annexes/Acte"/>
              <xsd:enumeration value="Consultation"/>
              <xsd:enumeration value="Contrats - Bons de commande"/>
              <xsd:enumeration value="Contrôle budgétaire"/>
              <xsd:enumeration value="Correspondance"/>
              <xsd:enumeration value="Correspondance In/Out"/>
              <xsd:enumeration value="Coupe"/>
              <xsd:enumeration value="Déclarations - Ouverture chantier (copie avis préalable)"/>
              <xsd:enumeration value="Détails"/>
              <xsd:enumeration value="Détails plans d'exécution"/>
              <xsd:enumeration value="Devis détaillé PR"/>
              <xsd:enumeration value="Devis provisoire (PR/PV)"/>
              <xsd:enumeration value="Document de synthèse devis"/>
              <xsd:enumeration value="Eau"/>
              <xsd:enumeration value="Echafaudages - hebdomadaire"/>
              <xsd:enumeration value="Electricité"/>
              <xsd:enumeration value="Engins de levage et accessoires y compris harnais (mise en service, trimestriel, annuel)"/>
              <xsd:enumeration value="Essais accoustiques"/>
              <xsd:enumeration value="Essais de sol"/>
              <xsd:enumeration value="Etats avancement"/>
              <xsd:enumeration value="Etudes - Notes de calcul"/>
              <xsd:enumeration value="Etudes - Notes de calcul d'exécution"/>
              <xsd:enumeration value="Façade"/>
              <xsd:enumeration value="Facturation"/>
              <xsd:enumeration value="Gaz"/>
              <xsd:enumeration value="Général"/>
              <xsd:enumeration value="Gestion Appartement Témoin"/>
              <xsd:enumeration value="Installation électrique  (mise en service, après démontage de la grue tour, annuel)"/>
              <xsd:enumeration value="Itinéraire chantier"/>
              <xsd:enumeration value="Journal des travaux"/>
              <xsd:enumeration value="Ligne de vie, points d'ancrage (mise en service)"/>
              <xsd:enumeration value="Liste des sous-traitants"/>
              <xsd:enumeration value="Listing et transmis"/>
              <xsd:enumeration value="Location Internes"/>
              <xsd:enumeration value="Main d'Œuvre T&amp;P POINTAGE"/>
              <xsd:enumeration value="Métrés Exécution"/>
              <xsd:enumeration value="Objectif"/>
              <xsd:enumeration value="Offres"/>
              <xsd:enumeration value="Offres et listes consultations"/>
              <xsd:enumeration value="Permis de bâtir / Permis d'urbanisme - Plans"/>
              <xsd:enumeration value="permission de voirie"/>
              <xsd:enumeration value="PGSS"/>
              <xsd:enumeration value="Plan installation de chantier"/>
              <xsd:enumeration value="Planning A3"/>
              <xsd:enumeration value="Planning Chantier"/>
              <xsd:enumeration value="Planning d'intention"/>
              <xsd:enumeration value="Planning Financier"/>
              <xsd:enumeration value="Plans"/>
              <xsd:enumeration value="Plans d'exécution"/>
              <xsd:enumeration value="Plans généraux et détails d'exécution"/>
              <xsd:enumeration value="PPSS Entreprise Générale"/>
              <xsd:enumeration value="PPSS Sous-Traitants"/>
              <xsd:enumeration value="Preuve de paiement"/>
              <xsd:enumeration value="Projet d'Exécution"/>
              <xsd:enumeration value="PV Etats des lieux avant travaux"/>
              <xsd:enumeration value="PV Réception définitive"/>
              <xsd:enumeration value="Pv Récolement"/>
              <xsd:enumeration value="PV Récolement Etats des lieux"/>
              <xsd:enumeration value="PV réunion interne"/>
              <xsd:enumeration value="PV réunion ST"/>
              <xsd:enumeration value="Rapport de conception du projet coordination sécurité (initiation du DIU)"/>
              <xsd:enumeration value="Rapport de réunion de lancement sécurité = Analyse de risques particulière"/>
              <xsd:enumeration value="Rapports - Réunions &amp; Visites de chantier"/>
              <xsd:enumeration value="Registre d'Incident / Accident"/>
              <xsd:enumeration value="Règlement de travail et horaires + affichage dans base vie (En cours)"/>
              <xsd:enumeration value="Relevés géomètre"/>
              <xsd:enumeration value="Réponse rapports aux  visites de chantiers du ITM + AAA + Douanier + Police"/>
              <xsd:enumeration value="Réponse rapports aux visites de chantier du coordinateur sécurité"/>
              <xsd:enumeration value="Réunions &amp; Visites de chantier"/>
              <xsd:enumeration value="REX"/>
              <xsd:enumeration value="Sinistres/Litiges"/>
              <xsd:enumeration value="Suivi modification provisoire/définitif"/>
              <xsd:enumeration value="Synthèse devis (Wdevis)"/>
              <xsd:enumeration value="Télédistribution"/>
              <xsd:enumeration value="Téléphone"/>
              <xsd:enumeration value="Toolbox meeting"/>
              <xsd:enumeration value="Totalisation des rubriques (niv.1)"/>
              <xsd:enumeration value="Transfert compteurs"/>
              <xsd:enumeration value="Transport T&amp;P"/>
              <xsd:enumeration value="Visites de chantier coordinateur sécurité + structure de coordination"/>
              <xsd:enumeration value="Visites de chantier sécurité (médecin, ergonome, …)"/>
              <xsd:enumeration value="Visites ITM + AAA + Douanier + Police"/>
              <xsd:enumeration value="Voisinage"/>
            </xsd:restriction>
          </xsd:simpleType>
        </xsd:union>
      </xsd:simpleType>
    </xsd:element>
    <xsd:element name="DOC_x0020_TYPE" ma:index="14" nillable="true" ma:displayName="DOC TYPE" ma:format="Dropdown" ma:internalName="DOC_x0020_TYPE">
      <xsd:simpleType>
        <xsd:restriction base="dms:Choice">
          <xsd:enumeration value="Administration"/>
          <xsd:enumeration value="Aspects juridiques"/>
          <xsd:enumeration value="Attestation de Bonne Exécution"/>
          <xsd:enumeration value="Bordereau de référence"/>
          <xsd:enumeration value="Cahier des charges de référence"/>
          <xsd:enumeration value="Cautionnement"/>
          <xsd:enumeration value="Contrat"/>
          <xsd:enumeration value="Contrat - Notification"/>
          <xsd:enumeration value="Correspondance In/Out"/>
          <xsd:enumeration value="Décomptes - Transmis et Approuvés"/>
          <xsd:enumeration value="Demande"/>
          <xsd:enumeration value="Détails"/>
          <xsd:enumeration value="Etats d'avancements &amp; Facturation"/>
          <xsd:enumeration value="Journal de Coordination (établi par le coord sécu du MO et classé par chantier)"/>
          <xsd:enumeration value="Non Conformité"/>
          <xsd:enumeration value="Offres/Confirmation/Contrat"/>
          <xsd:enumeration value="Plans"/>
          <xsd:enumeration value="Rapports"/>
          <xsd:enumeration value="Rapports (réceptions…)"/>
          <xsd:enumeration value="Rapports de contrôle internes"/>
          <xsd:enumeration value="Rapports de contrôle par organismes extérieurs (installation et périodique)"/>
          <xsd:enumeration value="Réunions &amp; Visites de chantier"/>
        </xsd:restriction>
      </xsd:simpleType>
    </xsd:element>
    <xsd:element name="Intervenants" ma:index="15" nillable="true" ma:displayName="Intervenants" ma:internalName="Intervenants">
      <xsd:simpleType>
        <xsd:restriction base="dms:Text">
          <xsd:maxLength value="255"/>
        </xsd:restriction>
      </xsd:simpleType>
    </xsd:element>
    <xsd:element name="i1fa49c0975d4a32ad3c082ddfae335f" ma:index="16" nillable="true" ma:taxonomy="true" ma:internalName="i1fa49c0975d4a32ad3c082ddfae335f" ma:taxonomyFieldName="Processus" ma:displayName="Processus" ma:default="" ma:fieldId="{21fa49c0-975d-4a32-ad3c-082ddfae335f}" ma:sspId="102c9c7f-6d24-411c-853d-402861a80761" ma:termSetId="2c71726f-f3b7-4b55-916e-0592bd5f96a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4b538518634430fa7e653b18ecfbf0d" ma:index="18" nillable="true" ma:taxonomy="true" ma:internalName="k4b538518634430fa7e653b18ecfbf0d" ma:taxonomyFieldName="PhaseProjet" ma:displayName="PhaseProjet" ma:default="" ma:fieldId="{44b53851-8634-430f-a7e6-53b18ecfbf0d}" ma:sspId="102c9c7f-6d24-411c-853d-402861a80761" ma:termSetId="9297b86b-5383-4c93-b961-145f77c7a30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" ma:index="21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22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3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2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Activités" ma:index="26" nillable="true" ma:displayName="Activités" ma:default="A déterminer" ma:format="Dropdown" ma:internalName="Activit_x00e9_s">
      <xsd:simpleType>
        <xsd:restriction base="dms:Choice">
          <xsd:enumeration value="Cloisons"/>
          <xsd:enumeration value="Alim chauffage"/>
          <xsd:enumeration value="Encast. Sanitaire"/>
          <xsd:enumeration value="Enc. ventil. (Colonnes)"/>
          <xsd:enumeration value="Enc. ventil. (Conduites)"/>
          <xsd:enumeration value="Enc. élec"/>
          <xsd:enumeration value="Fermeture gaines"/>
          <xsd:enumeration value="Chapes légères"/>
          <xsd:enumeration value="Enduits plâtre"/>
          <xsd:enumeration value="Chapes Isolantes (PU)"/>
          <xsd:enumeration value="Natte Acoustique"/>
          <xsd:enumeration value="Pose douche"/>
          <xsd:enumeration value="Chauffage Sol"/>
          <xsd:enumeration value="Chapes"/>
          <xsd:enumeration value="Carrelages"/>
          <xsd:enumeration value="Faïence"/>
          <xsd:enumeration value="&quot;Tablettes"/>
          <xsd:enumeration value="fenêtres&quot;"/>
          <xsd:enumeration value="Terrasses (Dalles sur Plots)"/>
          <xsd:enumeration value="&quot;Portes"/>
          <xsd:enumeration value="palières&quot;"/>
          <xsd:enumeration value="Faux plafonds"/>
          <xsd:enumeration value="Menuiseries Int."/>
          <xsd:enumeration value="Parquet"/>
          <xsd:enumeration value="Peinture (1er Couche)"/>
          <xsd:enumeration value="Pose Sanitaires"/>
          <xsd:enumeration value="Peinture (2ème couche)"/>
          <xsd:enumeration value="CUISINES"/>
          <xsd:enumeration value="NETTOYAGE"/>
          <xsd:enumeration value="A déterminer"/>
        </xsd:restriction>
      </xsd:simpleType>
    </xsd:element>
    <xsd:element name="Référence" ma:index="27" nillable="true" ma:displayName="Référence" ma:internalName="R_x00e9_f_x00e9_renc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.v3" elementFormDefault="qualified">
    <xsd:import namespace="http://schemas.microsoft.com/office/2006/documentManagement/types"/>
    <xsd:import namespace="http://schemas.microsoft.com/office/infopath/2007/PartnerControls"/>
    <xsd:element name="CategoryDescription" ma:index="20" nillable="true" ma:displayName="Commentaire" ma:internalName="Category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acd836-044b-4107-b949-ba6a836cea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31" nillable="true" ma:taxonomy="true" ma:internalName="lcf76f155ced4ddcb4097134ff3c332f" ma:taxonomyFieldName="MediaServiceImageTags" ma:displayName="Balises d’images" ma:readOnly="false" ma:fieldId="{5cf76f15-5ced-4ddc-b409-7134ff3c332f}" ma:taxonomyMulti="true" ma:sspId="102c9c7f-6d24-411c-853d-402861a807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3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E44DFC4-5953-4A6B-8708-A85F1872EB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FB9FC6-1BEA-4374-9939-E0989B267A0C}">
  <ds:schemaRefs>
    <ds:schemaRef ds:uri="ee88f18b-dba8-4f4b-ac84-e9ad5c31147a"/>
    <ds:schemaRef ds:uri="http://schemas.microsoft.com/office/2006/documentManagement/types"/>
    <ds:schemaRef ds:uri="00acd836-044b-4107-b949-ba6a836cead3"/>
    <ds:schemaRef ds:uri="http://schemas.microsoft.com/office/2006/metadata/properties"/>
    <ds:schemaRef ds:uri="http://purl.org/dc/elements/1.1/"/>
    <ds:schemaRef ds:uri="http://schemas.microsoft.com/sharepoint.v3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078B473-8FCF-423F-8AED-063894DDAC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88f18b-dba8-4f4b-ac84-e9ad5c31147a"/>
    <ds:schemaRef ds:uri="http://schemas.microsoft.com/sharepoint.v3"/>
    <ds:schemaRef ds:uri="00acd836-044b-4107-b949-ba6a836ce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3D0DE7D-39ED-43BC-AEC9-011804F332B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 ROUZE</cp:lastModifiedBy>
  <cp:lastPrinted>2022-06-17T06:39:13Z</cp:lastPrinted>
  <dcterms:created xsi:type="dcterms:W3CDTF">2019-01-24T06:23:03Z</dcterms:created>
  <dcterms:modified xsi:type="dcterms:W3CDTF">2023-10-31T09:11:23Z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0x0101003EB13D3F45B36B4D8BAB2DD696B215FF0015EF83D479BF984DA57AA7FA5AED9709</vt:lpwstr>
  </property>
  <property fmtid="{D5CDD505-2E9C-101B-9397-08002B2CF9AE}" pid="3" name="_dlc_DocIdItemGuid">
    <vt:lpwstr>551b39bf-fda4-448c-94be-6a3a89844494</vt:lpwstr>
  </property>
  <property fmtid="{D5CDD505-2E9C-101B-9397-08002B2CF9AE}" pid="4" name="PhaseProjet">
    <vt:lpwstr/>
  </property>
  <property fmtid="{D5CDD505-2E9C-101B-9397-08002B2CF9AE}" pid="5" name="MediaServiceImageTags">
    <vt:lpwstr/>
  </property>
  <property fmtid="{D5CDD505-2E9C-101B-9397-08002B2CF9AE}" pid="6" name="CATEGORIES">
    <vt:lpwstr/>
  </property>
  <property fmtid="{D5CDD505-2E9C-101B-9397-08002B2CF9AE}" pid="7" name="Processus">
    <vt:lpwstr/>
  </property>
</Properties>
</file>