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5BA3807-5F00-4722-A0FC-F83EA9841208}" xr6:coauthVersionLast="36" xr6:coauthVersionMax="47" xr10:uidLastSave="{00000000-0000-0000-0000-000000000000}"/>
  <bookViews>
    <workbookView xWindow="53880" yWindow="-120" windowWidth="29040" windowHeight="15840" xr2:uid="{3D10B657-1471-482B-A8D4-054F7AF6210B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3" i="1"/>
  <c r="H15" i="1"/>
  <c r="H17" i="1"/>
  <c r="H9" i="1"/>
  <c r="G10" i="1"/>
  <c r="G12" i="1"/>
  <c r="G14" i="1"/>
  <c r="G16" i="1"/>
  <c r="G8" i="1"/>
  <c r="J1" i="1" l="1"/>
  <c r="F2" i="1"/>
  <c r="B8" i="1" l="1"/>
  <c r="B10" i="1" s="1"/>
  <c r="B12" i="1" s="1"/>
  <c r="B14" i="1" s="1"/>
  <c r="B16" i="1" s="1"/>
  <c r="C2" i="2"/>
  <c r="B2" i="2"/>
  <c r="A3" i="1" l="1"/>
</calcChain>
</file>

<file path=xl/sharedStrings.xml><?xml version="1.0" encoding="utf-8"?>
<sst xmlns="http://schemas.openxmlformats.org/spreadsheetml/2006/main" count="42" uniqueCount="37">
  <si>
    <t>Date</t>
  </si>
  <si>
    <t>Heure de prise de service</t>
  </si>
  <si>
    <t>Heure de fin de service</t>
  </si>
  <si>
    <t>Début pause</t>
  </si>
  <si>
    <t>Fin pause</t>
  </si>
  <si>
    <t>Réservé au service RH</t>
  </si>
  <si>
    <t>Personnel au forfait</t>
  </si>
  <si>
    <t>Commentaires et/ou motif du dépassement d’horaire</t>
  </si>
  <si>
    <t>Calcul heures</t>
  </si>
  <si>
    <t>Heures de nuit</t>
  </si>
  <si>
    <t>Forfait Nuit</t>
  </si>
  <si>
    <t>Panier</t>
  </si>
  <si>
    <t>LUNDI</t>
  </si>
  <si>
    <t>LUNDI / MARDI</t>
  </si>
  <si>
    <t>MARDI</t>
  </si>
  <si>
    <t>MARDI / MERCREDI</t>
  </si>
  <si>
    <t>MERCREDI</t>
  </si>
  <si>
    <t>MERCREDI / JEUDI</t>
  </si>
  <si>
    <t>JEUDI</t>
  </si>
  <si>
    <t>JEUDI / VENDREDI</t>
  </si>
  <si>
    <t>VENDREDI</t>
  </si>
  <si>
    <t>VENDREDI / SAMEDI</t>
  </si>
  <si>
    <t>FEUILLE DE POINTAGE</t>
  </si>
  <si>
    <t xml:space="preserve">Semaine de </t>
  </si>
  <si>
    <t>Jour</t>
  </si>
  <si>
    <t>Nuit</t>
  </si>
  <si>
    <t>Mixte</t>
  </si>
  <si>
    <t>Info</t>
  </si>
  <si>
    <t>Type semaine</t>
  </si>
  <si>
    <t>horaire de jour</t>
  </si>
  <si>
    <t>horaire de nuit</t>
  </si>
  <si>
    <t>Horaire d'été</t>
  </si>
  <si>
    <t>date</t>
  </si>
  <si>
    <t>Adresse mail d'envoie</t>
  </si>
  <si>
    <t>Nom:</t>
  </si>
  <si>
    <t>xx@free.fr</t>
  </si>
  <si>
    <t>xx@laposte.net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</si>
</sst>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8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6" fillId="0" borderId="0" xfId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/>
    <xf numFmtId="0" fontId="0" fillId="0" borderId="0" xfId="0" applyAlignment="1">
      <alignment horizontal="right"/>
    </xf>
    <xf numFmtId="0" fontId="7" fillId="0" borderId="0" xfId="0" applyFont="1" applyAlignment="1"/>
    <xf numFmtId="164" fontId="8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/>
    <xf numFmtId="164" fontId="9" fillId="0" borderId="0" xfId="0" applyNumberFormat="1" applyFont="1"/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3" borderId="0" xfId="0" applyFont="1" applyFill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5" fillId="3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225972</xdr:colOff>
      <xdr:row>5</xdr:row>
      <xdr:rowOff>131379</xdr:rowOff>
    </xdr:from>
    <xdr:to>
      <xdr:col>0</xdr:col>
      <xdr:colOff>1177159</xdr:colOff>
      <xdr:row>6</xdr:row>
      <xdr:rowOff>57807</xdr:rowOff>
    </xdr:to>
    <xdr:sp macro="[0]!enre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ACC1140-237A-4BA8-859B-A9BA6B19EAC9}"/>
            </a:ext>
          </a:extLst>
        </xdr:cNvPr>
        <xdr:cNvSpPr/>
      </xdr:nvSpPr>
      <xdr:spPr>
        <a:xfrm>
          <a:off x="225972" y="1255986"/>
          <a:ext cx="951187" cy="5202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</a:t>
          </a:r>
          <a:r>
            <a:rPr lang="fr-FR" sz="1100" baseline="0"/>
            <a:t> et ENVOI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xx@laposte.net" TargetMode="External"/><Relationship Id="rId1" Type="http://schemas.openxmlformats.org/officeDocument/2006/relationships/hyperlink" Target="mailto:xx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AD66-3386-4F07-87DC-DD7C7550EF09}">
  <sheetPr codeName="Feuil1"/>
  <dimension ref="A1:M17"/>
  <sheetViews>
    <sheetView showZeros="0" tabSelected="1" zoomScale="145" zoomScaleNormal="145" workbookViewId="0">
      <selection activeCell="C14" sqref="C14"/>
    </sheetView>
  </sheetViews>
  <sheetFormatPr baseColWidth="10" defaultRowHeight="14.4" x14ac:dyDescent="0.3"/>
  <cols>
    <col min="1" max="1" width="22.6640625" customWidth="1"/>
    <col min="3" max="6" width="10" customWidth="1"/>
    <col min="7" max="8" width="9.88671875" customWidth="1"/>
    <col min="11" max="11" width="16.21875" customWidth="1"/>
  </cols>
  <sheetData>
    <row r="1" spans="1:13" ht="25.8" x14ac:dyDescent="0.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6">
        <f ca="1">TODAY()</f>
        <v>45184</v>
      </c>
      <c r="K1" s="22"/>
    </row>
    <row r="2" spans="1:13" x14ac:dyDescent="0.3">
      <c r="B2" s="1"/>
      <c r="C2" s="1"/>
      <c r="D2" s="1"/>
      <c r="E2" s="13" t="s">
        <v>34</v>
      </c>
      <c r="F2" s="12" t="str">
        <f>NomUtilisateur()</f>
        <v>François ROUZE</v>
      </c>
      <c r="G2" s="1"/>
      <c r="H2" s="1"/>
      <c r="I2" s="1"/>
      <c r="J2" s="1"/>
      <c r="K2" s="1"/>
    </row>
    <row r="3" spans="1:13" ht="16.8" customHeight="1" x14ac:dyDescent="0.4">
      <c r="A3" s="25" t="str">
        <f ca="1">"SEMAINE N°"&amp;Feuil2!B2&amp;"/"&amp;Feuil2!C2</f>
        <v>SEMAINE N°37/2023</v>
      </c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8" customHeight="1" x14ac:dyDescent="0.4">
      <c r="A4" s="6" t="s">
        <v>23</v>
      </c>
      <c r="B4" s="14" t="s">
        <v>25</v>
      </c>
      <c r="C4" s="14"/>
      <c r="D4" s="17"/>
      <c r="E4" s="14"/>
      <c r="F4" s="6"/>
      <c r="G4" s="6"/>
      <c r="H4" s="18"/>
      <c r="I4" s="6"/>
      <c r="J4" s="6"/>
      <c r="K4" s="6"/>
    </row>
    <row r="6" spans="1:13" ht="46.8" customHeight="1" x14ac:dyDescent="0.3">
      <c r="A6" s="24"/>
      <c r="B6" s="19"/>
      <c r="C6" s="21" t="s">
        <v>1</v>
      </c>
      <c r="D6" s="21" t="s">
        <v>2</v>
      </c>
      <c r="E6" s="21" t="s">
        <v>3</v>
      </c>
      <c r="F6" s="21" t="s">
        <v>4</v>
      </c>
      <c r="G6" s="27" t="s">
        <v>5</v>
      </c>
      <c r="H6" s="27"/>
      <c r="I6" s="24" t="s">
        <v>6</v>
      </c>
      <c r="J6" s="24"/>
      <c r="K6" s="24" t="s">
        <v>7</v>
      </c>
      <c r="M6" s="5"/>
    </row>
    <row r="7" spans="1:13" ht="27.6" x14ac:dyDescent="0.3">
      <c r="A7" s="24"/>
      <c r="B7" s="20" t="s">
        <v>0</v>
      </c>
      <c r="C7" s="21"/>
      <c r="D7" s="21"/>
      <c r="E7" s="21"/>
      <c r="F7" s="21"/>
      <c r="G7" s="2" t="s">
        <v>8</v>
      </c>
      <c r="H7" s="2" t="s">
        <v>9</v>
      </c>
      <c r="I7" s="3" t="s">
        <v>10</v>
      </c>
      <c r="J7" s="3" t="s">
        <v>11</v>
      </c>
      <c r="K7" s="24"/>
    </row>
    <row r="8" spans="1:13" x14ac:dyDescent="0.3">
      <c r="A8" s="4" t="s">
        <v>12</v>
      </c>
      <c r="B8" s="23">
        <f ca="1">$J$1-WEEKDAY($J$1,2)+1</f>
        <v>45180</v>
      </c>
      <c r="C8" s="15"/>
      <c r="D8" s="15"/>
      <c r="E8" s="15"/>
      <c r="F8" s="15"/>
      <c r="G8" s="16">
        <f>(E8-C8)+(D8-F8)</f>
        <v>0</v>
      </c>
      <c r="H8" s="16"/>
      <c r="I8" s="3"/>
      <c r="J8" s="3"/>
      <c r="K8" s="3"/>
    </row>
    <row r="9" spans="1:13" x14ac:dyDescent="0.3">
      <c r="A9" s="4" t="s">
        <v>13</v>
      </c>
      <c r="B9" s="24"/>
      <c r="C9" s="15">
        <v>0.875</v>
      </c>
      <c r="D9" s="15">
        <v>0.26041666666666669</v>
      </c>
      <c r="E9" s="15">
        <v>9.375E-2</v>
      </c>
      <c r="F9" s="15">
        <v>0.11458333333333333</v>
      </c>
      <c r="G9" s="16"/>
      <c r="H9" s="16">
        <f>MOD(E9-C9,1)+(D9-F9)</f>
        <v>0.36458333333333337</v>
      </c>
      <c r="I9" s="3"/>
      <c r="J9" s="3"/>
      <c r="K9" s="3"/>
    </row>
    <row r="10" spans="1:13" x14ac:dyDescent="0.3">
      <c r="A10" s="4" t="s">
        <v>14</v>
      </c>
      <c r="B10" s="23">
        <f ca="1">B8+1</f>
        <v>45181</v>
      </c>
      <c r="C10" s="15"/>
      <c r="D10" s="15"/>
      <c r="E10" s="15"/>
      <c r="F10" s="15"/>
      <c r="G10" s="16">
        <f t="shared" ref="G10:G16" si="0">(E10-C10)+(D10-F10)</f>
        <v>0</v>
      </c>
      <c r="H10" s="16"/>
      <c r="I10" s="3"/>
      <c r="J10" s="3"/>
      <c r="K10" s="3"/>
    </row>
    <row r="11" spans="1:13" x14ac:dyDescent="0.3">
      <c r="A11" s="4" t="s">
        <v>15</v>
      </c>
      <c r="B11" s="24"/>
      <c r="C11" s="15">
        <v>0.875</v>
      </c>
      <c r="D11" s="15">
        <v>0.26041666666666669</v>
      </c>
      <c r="E11" s="15">
        <v>9.375E-2</v>
      </c>
      <c r="F11" s="15">
        <v>0.11458333333333333</v>
      </c>
      <c r="G11" s="16"/>
      <c r="H11" s="16">
        <f t="shared" ref="H11:H17" si="1">MOD(E11-C11,1)+(D11-F11)</f>
        <v>0.36458333333333337</v>
      </c>
      <c r="I11" s="3"/>
      <c r="J11" s="3"/>
      <c r="K11" s="3"/>
    </row>
    <row r="12" spans="1:13" x14ac:dyDescent="0.3">
      <c r="A12" s="4" t="s">
        <v>16</v>
      </c>
      <c r="B12" s="23">
        <f t="shared" ref="B12" ca="1" si="2">B10+1</f>
        <v>45182</v>
      </c>
      <c r="C12" s="15"/>
      <c r="D12" s="15"/>
      <c r="E12" s="15"/>
      <c r="F12" s="15"/>
      <c r="G12" s="16">
        <f t="shared" si="0"/>
        <v>0</v>
      </c>
      <c r="H12" s="16"/>
      <c r="I12" s="3"/>
      <c r="J12" s="3"/>
      <c r="K12" s="3"/>
    </row>
    <row r="13" spans="1:13" x14ac:dyDescent="0.3">
      <c r="A13" s="4" t="s">
        <v>17</v>
      </c>
      <c r="B13" s="24"/>
      <c r="C13" s="15">
        <v>0.875</v>
      </c>
      <c r="D13" s="15">
        <v>0.26041666666666669</v>
      </c>
      <c r="E13" s="15">
        <v>9.375E-2</v>
      </c>
      <c r="F13" s="15">
        <v>0.11458333333333333</v>
      </c>
      <c r="G13" s="16"/>
      <c r="H13" s="16">
        <f t="shared" si="1"/>
        <v>0.36458333333333337</v>
      </c>
      <c r="I13" s="3"/>
      <c r="J13" s="3"/>
      <c r="K13" s="3"/>
    </row>
    <row r="14" spans="1:13" x14ac:dyDescent="0.3">
      <c r="A14" s="4" t="s">
        <v>18</v>
      </c>
      <c r="B14" s="23">
        <f t="shared" ref="B14" ca="1" si="3">B12+1</f>
        <v>45183</v>
      </c>
      <c r="C14" s="15"/>
      <c r="D14" s="15"/>
      <c r="E14" s="15"/>
      <c r="F14" s="15"/>
      <c r="G14" s="16">
        <f t="shared" si="0"/>
        <v>0</v>
      </c>
      <c r="H14" s="16"/>
      <c r="I14" s="3"/>
      <c r="J14" s="3"/>
      <c r="K14" s="3"/>
    </row>
    <row r="15" spans="1:13" x14ac:dyDescent="0.3">
      <c r="A15" s="4" t="s">
        <v>19</v>
      </c>
      <c r="B15" s="24"/>
      <c r="C15" s="15">
        <v>0.875</v>
      </c>
      <c r="D15" s="15">
        <v>0.26041666666666669</v>
      </c>
      <c r="E15" s="15">
        <v>9.375E-2</v>
      </c>
      <c r="F15" s="15">
        <v>0.11458333333333333</v>
      </c>
      <c r="G15" s="16"/>
      <c r="H15" s="16">
        <f t="shared" si="1"/>
        <v>0.36458333333333337</v>
      </c>
      <c r="I15" s="3"/>
      <c r="J15" s="3"/>
      <c r="K15" s="3"/>
    </row>
    <row r="16" spans="1:13" x14ac:dyDescent="0.3">
      <c r="A16" s="4" t="s">
        <v>20</v>
      </c>
      <c r="B16" s="23">
        <f t="shared" ref="B16" ca="1" si="4">B14+1</f>
        <v>45184</v>
      </c>
      <c r="C16" s="15"/>
      <c r="D16" s="15"/>
      <c r="E16" s="15"/>
      <c r="F16" s="15"/>
      <c r="G16" s="16">
        <f t="shared" si="0"/>
        <v>0</v>
      </c>
      <c r="H16" s="16"/>
      <c r="I16" s="3"/>
      <c r="J16" s="3"/>
      <c r="K16" s="3"/>
    </row>
    <row r="17" spans="1:11" x14ac:dyDescent="0.3">
      <c r="A17" s="4" t="s">
        <v>21</v>
      </c>
      <c r="B17" s="24"/>
      <c r="C17" s="15">
        <v>0.875</v>
      </c>
      <c r="D17" s="15">
        <v>0.26041666666666669</v>
      </c>
      <c r="E17" s="15">
        <v>9.375E-2</v>
      </c>
      <c r="F17" s="15">
        <v>0.11458333333333333</v>
      </c>
      <c r="G17" s="16"/>
      <c r="H17" s="16">
        <f t="shared" si="1"/>
        <v>0.36458333333333337</v>
      </c>
      <c r="I17" s="3"/>
      <c r="J17" s="3"/>
      <c r="K17" s="3"/>
    </row>
  </sheetData>
  <mergeCells count="16">
    <mergeCell ref="B14:B15"/>
    <mergeCell ref="B16:B17"/>
    <mergeCell ref="A3:K3"/>
    <mergeCell ref="J1:K1"/>
    <mergeCell ref="G6:H6"/>
    <mergeCell ref="I6:J6"/>
    <mergeCell ref="K6:K7"/>
    <mergeCell ref="B8:B9"/>
    <mergeCell ref="B10:B11"/>
    <mergeCell ref="B12:B13"/>
    <mergeCell ref="A6:A7"/>
    <mergeCell ref="C6:C7"/>
    <mergeCell ref="D6:D7"/>
    <mergeCell ref="E6:E7"/>
    <mergeCell ref="F6:F7"/>
    <mergeCell ref="A1:I1"/>
  </mergeCells>
  <dataValidations count="1">
    <dataValidation type="list" allowBlank="1" showInputMessage="1" showErrorMessage="1" sqref="B4" xr:uid="{67EBDD7D-D739-4E53-93E4-A212C38D3AB1}">
      <formula1>"Nuit, Jour, Mixte"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F151-BB98-44C7-B16D-983FCF40A89D}">
  <sheetPr codeName="Feuil2"/>
  <dimension ref="A1:E14"/>
  <sheetViews>
    <sheetView workbookViewId="0">
      <selection activeCell="D17" sqref="D17"/>
    </sheetView>
  </sheetViews>
  <sheetFormatPr baseColWidth="10" defaultRowHeight="14.4" x14ac:dyDescent="0.3"/>
  <cols>
    <col min="1" max="1" width="13.77734375" bestFit="1" customWidth="1"/>
    <col min="2" max="2" width="15.109375" customWidth="1"/>
    <col min="3" max="3" width="14" customWidth="1"/>
    <col min="4" max="4" width="10.109375" customWidth="1"/>
    <col min="5" max="5" width="8.77734375" customWidth="1"/>
  </cols>
  <sheetData>
    <row r="1" spans="1:5" x14ac:dyDescent="0.3">
      <c r="A1" t="s">
        <v>27</v>
      </c>
    </row>
    <row r="2" spans="1:5" x14ac:dyDescent="0.3">
      <c r="A2" t="s">
        <v>32</v>
      </c>
      <c r="B2" s="1">
        <f ca="1">WEEKNUM(Feuil1!J1)</f>
        <v>37</v>
      </c>
      <c r="C2" s="1">
        <f ca="1">YEAR(Feuil1!J1)</f>
        <v>2023</v>
      </c>
    </row>
    <row r="3" spans="1:5" x14ac:dyDescent="0.3">
      <c r="A3" s="1"/>
    </row>
    <row r="6" spans="1:5" ht="14.4" customHeight="1" x14ac:dyDescent="0.3"/>
    <row r="7" spans="1:5" ht="32.4" customHeight="1" x14ac:dyDescent="0.3">
      <c r="B7" s="11" t="s">
        <v>1</v>
      </c>
      <c r="C7" s="11" t="s">
        <v>2</v>
      </c>
      <c r="D7" s="11" t="s">
        <v>3</v>
      </c>
      <c r="E7" s="11" t="s">
        <v>4</v>
      </c>
    </row>
    <row r="8" spans="1:5" x14ac:dyDescent="0.3">
      <c r="A8" s="7" t="s">
        <v>29</v>
      </c>
      <c r="B8" s="10">
        <v>0.35416666666666669</v>
      </c>
      <c r="C8" s="10">
        <v>0.6875</v>
      </c>
      <c r="D8" s="10">
        <v>0.5</v>
      </c>
      <c r="E8" s="10">
        <v>0.54166666666666663</v>
      </c>
    </row>
    <row r="9" spans="1:5" x14ac:dyDescent="0.3">
      <c r="A9" s="7" t="s">
        <v>30</v>
      </c>
      <c r="B9" s="10">
        <v>0.875</v>
      </c>
      <c r="C9" s="10">
        <v>0.26041666666666669</v>
      </c>
      <c r="D9" s="10">
        <v>9.375E-2</v>
      </c>
      <c r="E9" s="10">
        <v>0.11458333333333333</v>
      </c>
    </row>
    <row r="10" spans="1:5" x14ac:dyDescent="0.3">
      <c r="A10" s="7" t="s">
        <v>31</v>
      </c>
      <c r="B10" s="10">
        <v>0.29166666666666669</v>
      </c>
      <c r="C10" s="10">
        <v>0.58333333333333337</v>
      </c>
      <c r="D10" s="10">
        <v>0.5</v>
      </c>
      <c r="E10" s="10">
        <v>0.54166666666666663</v>
      </c>
    </row>
    <row r="11" spans="1:5" x14ac:dyDescent="0.3">
      <c r="B11" s="10"/>
      <c r="C11" s="10"/>
      <c r="D11" s="10"/>
      <c r="E11" s="10"/>
    </row>
    <row r="12" spans="1:5" x14ac:dyDescent="0.3">
      <c r="A12" s="7" t="s">
        <v>28</v>
      </c>
      <c r="B12" s="8" t="s">
        <v>24</v>
      </c>
      <c r="C12" s="8" t="s">
        <v>25</v>
      </c>
      <c r="D12" s="8" t="s">
        <v>26</v>
      </c>
      <c r="E12" s="8"/>
    </row>
    <row r="14" spans="1:5" x14ac:dyDescent="0.3">
      <c r="A14" t="s">
        <v>33</v>
      </c>
      <c r="B14" s="9" t="s">
        <v>35</v>
      </c>
      <c r="C14" s="9" t="s">
        <v>36</v>
      </c>
    </row>
  </sheetData>
  <hyperlinks>
    <hyperlink ref="B14" r:id="rId1" xr:uid="{8737635F-A2B2-4255-B2F9-47CE8A361603}"/>
    <hyperlink ref="C14" r:id="rId2" xr:uid="{7787AF56-AF0F-49BC-9594-7E87A28D18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François ROUZE</cp:lastModifiedBy>
  <cp:lastPrinted>2023-09-15T14:46:24Z</cp:lastPrinted>
  <dcterms:created xsi:type="dcterms:W3CDTF">2023-09-15T07:43:46Z</dcterms:created>
  <dcterms:modified xsi:type="dcterms:W3CDTF">2023-09-15T15:38:36Z</dcterms:modified>
</cp:coreProperties>
</file>